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06.xml" ContentType="application/vnd.openxmlformats-officedocument.drawing+xml"/>
  <Override PartName="/xl/drawings/drawing107.xml" ContentType="application/vnd.openxmlformats-officedocument.drawing+xml"/>
  <Override PartName="/xl/drawings/drawing108.xml" ContentType="application/vnd.openxmlformats-officedocument.drawing+xml"/>
  <Override PartName="/xl/drawings/drawing109.xml" ContentType="application/vnd.openxmlformats-officedocument.drawing+xml"/>
  <Override PartName="/xl/drawings/drawing110.xml" ContentType="application/vnd.openxmlformats-officedocument.drawing+xml"/>
  <Override PartName="/xl/drawings/drawing111.xml" ContentType="application/vnd.openxmlformats-officedocument.drawing+xml"/>
  <Override PartName="/xl/drawings/drawing112.xml" ContentType="application/vnd.openxmlformats-officedocument.drawing+xml"/>
  <Override PartName="/xl/drawings/drawing113.xml" ContentType="application/vnd.openxmlformats-officedocument.drawing+xml"/>
  <Override PartName="/xl/drawings/drawing114.xml" ContentType="application/vnd.openxmlformats-officedocument.drawing+xml"/>
  <Override PartName="/xl/drawings/drawing115.xml" ContentType="application/vnd.openxmlformats-officedocument.drawing+xml"/>
  <Override PartName="/xl/drawings/drawing116.xml" ContentType="application/vnd.openxmlformats-officedocument.drawing+xml"/>
  <Override PartName="/xl/drawings/drawing117.xml" ContentType="application/vnd.openxmlformats-officedocument.drawing+xml"/>
  <Override PartName="/xl/drawings/drawing118.xml" ContentType="application/vnd.openxmlformats-officedocument.drawing+xml"/>
  <Override PartName="/xl/drawings/drawing119.xml" ContentType="application/vnd.openxmlformats-officedocument.drawing+xml"/>
  <Override PartName="/xl/drawings/drawing120.xml" ContentType="application/vnd.openxmlformats-officedocument.drawing+xml"/>
  <Override PartName="/xl/drawings/drawing121.xml" ContentType="application/vnd.openxmlformats-officedocument.drawing+xml"/>
  <Override PartName="/xl/drawings/drawing122.xml" ContentType="application/vnd.openxmlformats-officedocument.drawing+xml"/>
  <Override PartName="/xl/drawings/drawing123.xml" ContentType="application/vnd.openxmlformats-officedocument.drawing+xml"/>
  <Override PartName="/xl/drawings/drawing124.xml" ContentType="application/vnd.openxmlformats-officedocument.drawing+xml"/>
  <Override PartName="/xl/drawings/drawing125.xml" ContentType="application/vnd.openxmlformats-officedocument.drawing+xml"/>
  <Override PartName="/xl/drawings/drawing126.xml" ContentType="application/vnd.openxmlformats-officedocument.drawing+xml"/>
  <Override PartName="/xl/drawings/drawing127.xml" ContentType="application/vnd.openxmlformats-officedocument.drawing+xml"/>
  <Override PartName="/xl/drawings/drawing128.xml" ContentType="application/vnd.openxmlformats-officedocument.drawing+xml"/>
  <Override PartName="/xl/drawings/drawing129.xml" ContentType="application/vnd.openxmlformats-officedocument.drawing+xml"/>
  <Override PartName="/xl/drawings/drawing130.xml" ContentType="application/vnd.openxmlformats-officedocument.drawing+xml"/>
  <Override PartName="/xl/drawings/drawing131.xml" ContentType="application/vnd.openxmlformats-officedocument.drawing+xml"/>
  <Override PartName="/xl/drawings/drawing132.xml" ContentType="application/vnd.openxmlformats-officedocument.drawing+xml"/>
  <Override PartName="/xl/drawings/drawing133.xml" ContentType="application/vnd.openxmlformats-officedocument.drawing+xml"/>
  <Override PartName="/xl/drawings/drawing134.xml" ContentType="application/vnd.openxmlformats-officedocument.drawing+xml"/>
  <Override PartName="/xl/drawings/drawing135.xml" ContentType="application/vnd.openxmlformats-officedocument.drawing+xml"/>
  <Override PartName="/xl/drawings/drawing136.xml" ContentType="application/vnd.openxmlformats-officedocument.drawing+xml"/>
  <Override PartName="/xl/drawings/drawing137.xml" ContentType="application/vnd.openxmlformats-officedocument.drawing+xml"/>
  <Override PartName="/xl/drawings/drawing138.xml" ContentType="application/vnd.openxmlformats-officedocument.drawing+xml"/>
  <Override PartName="/xl/drawings/drawing139.xml" ContentType="application/vnd.openxmlformats-officedocument.drawing+xml"/>
  <Override PartName="/xl/drawings/drawing140.xml" ContentType="application/vnd.openxmlformats-officedocument.drawing+xml"/>
  <Override PartName="/xl/drawings/drawing141.xml" ContentType="application/vnd.openxmlformats-officedocument.drawing+xml"/>
  <Override PartName="/xl/drawings/drawing142.xml" ContentType="application/vnd.openxmlformats-officedocument.drawing+xml"/>
  <Override PartName="/xl/drawings/drawing143.xml" ContentType="application/vnd.openxmlformats-officedocument.drawing+xml"/>
  <Override PartName="/xl/drawings/drawing144.xml" ContentType="application/vnd.openxmlformats-officedocument.drawing+xml"/>
  <Override PartName="/xl/drawings/drawing145.xml" ContentType="application/vnd.openxmlformats-officedocument.drawing+xml"/>
  <Override PartName="/xl/drawings/drawing146.xml" ContentType="application/vnd.openxmlformats-officedocument.drawing+xml"/>
  <Override PartName="/xl/drawings/drawing147.xml" ContentType="application/vnd.openxmlformats-officedocument.drawing+xml"/>
  <Override PartName="/xl/drawings/drawing148.xml" ContentType="application/vnd.openxmlformats-officedocument.drawing+xml"/>
  <Override PartName="/xl/drawings/drawing149.xml" ContentType="application/vnd.openxmlformats-officedocument.drawing+xml"/>
  <Override PartName="/xl/drawings/drawing150.xml" ContentType="application/vnd.openxmlformats-officedocument.drawing+xml"/>
  <Override PartName="/xl/drawings/drawing151.xml" ContentType="application/vnd.openxmlformats-officedocument.drawing+xml"/>
  <Override PartName="/xl/drawings/drawing15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\\Desktop-pua80at\g\Daily Report 2019\Dengue\"/>
    </mc:Choice>
  </mc:AlternateContent>
  <xr:revisionPtr revIDLastSave="0" documentId="13_ncr:1_{63F4B219-63BC-481E-A3C9-FC5B6724B3C3}" xr6:coauthVersionLast="47" xr6:coauthVersionMax="47" xr10:uidLastSave="{00000000-0000-0000-0000-000000000000}"/>
  <bookViews>
    <workbookView showHorizontalScroll="0" showVerticalScroll="0" xWindow="-120" yWindow="-120" windowWidth="24240" windowHeight="13140" xr2:uid="{00000000-000D-0000-FFFF-FFFF00000000}"/>
  </bookViews>
  <sheets>
    <sheet name="31.12" sheetId="168" r:id="rId1"/>
    <sheet name="30.12" sheetId="167" r:id="rId2"/>
    <sheet name="29.12" sheetId="166" r:id="rId3"/>
    <sheet name="28.12" sheetId="165" r:id="rId4"/>
    <sheet name="27.12" sheetId="164" r:id="rId5"/>
    <sheet name="26.12" sheetId="163" r:id="rId6"/>
    <sheet name="25.12" sheetId="162" r:id="rId7"/>
    <sheet name="24.12" sheetId="161" r:id="rId8"/>
    <sheet name="23.12" sheetId="160" r:id="rId9"/>
    <sheet name="22.12" sheetId="159" r:id="rId10"/>
    <sheet name="21.12" sheetId="158" r:id="rId11"/>
    <sheet name="20.12" sheetId="157" r:id="rId12"/>
    <sheet name="19.12" sheetId="156" r:id="rId13"/>
    <sheet name="18.12" sheetId="155" r:id="rId14"/>
    <sheet name="17.12" sheetId="154" r:id="rId15"/>
    <sheet name="16.12" sheetId="153" r:id="rId16"/>
    <sheet name="15.12" sheetId="152" r:id="rId17"/>
    <sheet name="14.12" sheetId="151" r:id="rId18"/>
    <sheet name="13.12" sheetId="150" r:id="rId19"/>
    <sheet name="12.12" sheetId="149" r:id="rId20"/>
    <sheet name="11.12" sheetId="148" r:id="rId21"/>
    <sheet name="10.12" sheetId="147" r:id="rId22"/>
    <sheet name="09.12" sheetId="146" r:id="rId23"/>
    <sheet name="08.12" sheetId="145" r:id="rId24"/>
    <sheet name="07.12" sheetId="144" r:id="rId25"/>
    <sheet name="06.12" sheetId="143" r:id="rId26"/>
    <sheet name="05.12" sheetId="142" r:id="rId27"/>
    <sheet name="04.12" sheetId="141" r:id="rId28"/>
    <sheet name="03.12" sheetId="140" r:id="rId29"/>
    <sheet name="02.12" sheetId="139" r:id="rId30"/>
    <sheet name="01.12" sheetId="138" r:id="rId31"/>
    <sheet name="30.11" sheetId="137" r:id="rId32"/>
    <sheet name="29.11" sheetId="136" r:id="rId33"/>
    <sheet name="28.11" sheetId="135" r:id="rId34"/>
    <sheet name="27.11" sheetId="134" r:id="rId35"/>
    <sheet name="26.11" sheetId="133" r:id="rId36"/>
    <sheet name="25.11" sheetId="132" r:id="rId37"/>
    <sheet name="24.11" sheetId="131" r:id="rId38"/>
    <sheet name="23.11" sheetId="130" r:id="rId39"/>
    <sheet name="22.11" sheetId="129" r:id="rId40"/>
    <sheet name="21.11" sheetId="128" r:id="rId41"/>
    <sheet name="20.11" sheetId="127" r:id="rId42"/>
    <sheet name="19.11" sheetId="126" r:id="rId43"/>
    <sheet name="18.11" sheetId="125" r:id="rId44"/>
    <sheet name="17.11" sheetId="124" r:id="rId45"/>
    <sheet name="16.11" sheetId="123" r:id="rId46"/>
    <sheet name="15.11" sheetId="122" r:id="rId47"/>
    <sheet name="14.11" sheetId="121" r:id="rId48"/>
    <sheet name="13.11" sheetId="120" r:id="rId49"/>
    <sheet name="12.11" sheetId="119" r:id="rId50"/>
    <sheet name="11.11" sheetId="118" r:id="rId51"/>
    <sheet name="10.11" sheetId="117" r:id="rId52"/>
    <sheet name="09.11" sheetId="116" r:id="rId53"/>
    <sheet name="08.11" sheetId="115" r:id="rId54"/>
    <sheet name="07.11" sheetId="114" r:id="rId55"/>
    <sheet name="06.11" sheetId="113" r:id="rId56"/>
    <sheet name="05.11" sheetId="112" r:id="rId57"/>
    <sheet name="04.11" sheetId="111" r:id="rId58"/>
    <sheet name="03.11" sheetId="110" r:id="rId59"/>
    <sheet name="02.11" sheetId="109" r:id="rId60"/>
    <sheet name="01.11" sheetId="108" r:id="rId61"/>
    <sheet name="31.10" sheetId="107" r:id="rId62"/>
    <sheet name="30.10" sheetId="106" r:id="rId63"/>
    <sheet name="29.10" sheetId="105" r:id="rId64"/>
    <sheet name="28.10" sheetId="104" r:id="rId65"/>
    <sheet name="27.10" sheetId="103" r:id="rId66"/>
    <sheet name="26.10" sheetId="102" r:id="rId67"/>
    <sheet name="25.10" sheetId="101" r:id="rId68"/>
    <sheet name="24.10" sheetId="100" r:id="rId69"/>
    <sheet name="23.10" sheetId="99" r:id="rId70"/>
    <sheet name="22.10" sheetId="98" r:id="rId71"/>
    <sheet name="21.10" sheetId="97" r:id="rId72"/>
    <sheet name="20.10" sheetId="96" r:id="rId73"/>
    <sheet name="19.10" sheetId="95" r:id="rId74"/>
    <sheet name="18.10" sheetId="94" r:id="rId75"/>
    <sheet name="17.10" sheetId="93" r:id="rId76"/>
    <sheet name="16.10" sheetId="92" r:id="rId77"/>
    <sheet name="15.10" sheetId="91" r:id="rId78"/>
    <sheet name="14.10" sheetId="90" r:id="rId79"/>
    <sheet name="13.10" sheetId="89" r:id="rId80"/>
    <sheet name="12.10" sheetId="86" r:id="rId81"/>
    <sheet name="11.10" sheetId="85" r:id="rId82"/>
    <sheet name="10.10" sheetId="84" r:id="rId83"/>
    <sheet name="09.10" sheetId="83" r:id="rId84"/>
    <sheet name="08.10" sheetId="82" r:id="rId85"/>
    <sheet name="07.10" sheetId="81" r:id="rId86"/>
    <sheet name="06.10" sheetId="80" r:id="rId87"/>
    <sheet name="05.10" sheetId="76" r:id="rId88"/>
    <sheet name="04.10" sheetId="75" r:id="rId89"/>
    <sheet name="03.10" sheetId="74" r:id="rId90"/>
    <sheet name="02.10" sheetId="73" r:id="rId91"/>
    <sheet name="01.10" sheetId="72" r:id="rId92"/>
    <sheet name="30.09" sheetId="71" r:id="rId93"/>
    <sheet name="29.09" sheetId="70" r:id="rId94"/>
    <sheet name="28.09" sheetId="69" r:id="rId95"/>
    <sheet name="27.09" sheetId="68" r:id="rId96"/>
    <sheet name="26.09" sheetId="67" r:id="rId97"/>
    <sheet name="25.09" sheetId="66" r:id="rId98"/>
    <sheet name="24.09" sheetId="65" r:id="rId99"/>
    <sheet name="23.09" sheetId="64" r:id="rId100"/>
    <sheet name="22.09" sheetId="63" r:id="rId101"/>
    <sheet name="21.09" sheetId="62" r:id="rId102"/>
    <sheet name="20.09" sheetId="61" r:id="rId103"/>
    <sheet name="19.09" sheetId="60" r:id="rId104"/>
    <sheet name="18.09" sheetId="59" r:id="rId105"/>
    <sheet name="17.09" sheetId="58" r:id="rId106"/>
    <sheet name="16.09" sheetId="57" r:id="rId107"/>
    <sheet name="15.09" sheetId="56" r:id="rId108"/>
    <sheet name="14.09" sheetId="55" r:id="rId109"/>
    <sheet name="13.09" sheetId="54" r:id="rId110"/>
    <sheet name="12.09" sheetId="53" r:id="rId111"/>
    <sheet name="11.09" sheetId="52" r:id="rId112"/>
    <sheet name="10.09" sheetId="51" r:id="rId113"/>
    <sheet name="09.09" sheetId="50" r:id="rId114"/>
    <sheet name="08.09" sheetId="49" r:id="rId115"/>
    <sheet name="07.09" sheetId="48" r:id="rId116"/>
    <sheet name="06.09" sheetId="47" r:id="rId117"/>
    <sheet name="05.09" sheetId="46" r:id="rId118"/>
    <sheet name="04.09" sheetId="45" r:id="rId119"/>
    <sheet name="03.09" sheetId="44" r:id="rId120"/>
    <sheet name="02.09" sheetId="43" r:id="rId121"/>
    <sheet name="01.09" sheetId="42" r:id="rId122"/>
    <sheet name="31.08" sheetId="41" r:id="rId123"/>
    <sheet name="30.08" sheetId="40" r:id="rId124"/>
    <sheet name="29.08" sheetId="39" r:id="rId125"/>
    <sheet name="28.08" sheetId="38" r:id="rId126"/>
    <sheet name="27.08" sheetId="37" r:id="rId127"/>
    <sheet name="26.08" sheetId="36" r:id="rId128"/>
    <sheet name="25.08" sheetId="35" r:id="rId129"/>
    <sheet name="24.08" sheetId="34" r:id="rId130"/>
    <sheet name="23.08" sheetId="33" r:id="rId131"/>
    <sheet name="22.08" sheetId="32" r:id="rId132"/>
    <sheet name="21.08" sheetId="30" r:id="rId133"/>
    <sheet name="20.08 " sheetId="29" r:id="rId134"/>
    <sheet name="19.08 " sheetId="28" r:id="rId135"/>
    <sheet name="18.08" sheetId="27" r:id="rId136"/>
    <sheet name="17.08" sheetId="26" r:id="rId137"/>
    <sheet name="16.08" sheetId="25" r:id="rId138"/>
    <sheet name="15.08" sheetId="24" r:id="rId139"/>
    <sheet name="14.08" sheetId="23" r:id="rId140"/>
    <sheet name="13.08" sheetId="22" r:id="rId141"/>
    <sheet name="12.08" sheetId="21" r:id="rId142"/>
    <sheet name="11.08" sheetId="20" r:id="rId143"/>
    <sheet name="10.08" sheetId="19" r:id="rId144"/>
    <sheet name="09.08" sheetId="18" r:id="rId145"/>
    <sheet name="08.08" sheetId="17" r:id="rId146"/>
    <sheet name="07.08 " sheetId="16" r:id="rId147"/>
    <sheet name="06.08 " sheetId="15" r:id="rId148"/>
    <sheet name="05.08" sheetId="14" r:id="rId149"/>
    <sheet name="04.08" sheetId="13" r:id="rId150"/>
    <sheet name="03.08" sheetId="12" r:id="rId151"/>
    <sheet name="02.08" sheetId="11" r:id="rId152"/>
    <sheet name="01.08" sheetId="10" r:id="rId153"/>
    <sheet name="31.07" sheetId="9" r:id="rId154"/>
    <sheet name="30.07" sheetId="8" r:id="rId155"/>
    <sheet name="Sheet1" sheetId="1" r:id="rId156"/>
  </sheets>
  <definedNames>
    <definedName name="_xlnm.Print_Area" localSheetId="152">'01.08'!$A$1:$L$97</definedName>
    <definedName name="_xlnm.Print_Area" localSheetId="121">'01.09'!$A$1:$O$95</definedName>
    <definedName name="_xlnm.Print_Area" localSheetId="91">'01.10'!$A$1:$O$95</definedName>
    <definedName name="_xlnm.Print_Area" localSheetId="60">'01.11'!$A$1:$O$95</definedName>
    <definedName name="_xlnm.Print_Area" localSheetId="30">'01.12'!$A$1:$O$96</definedName>
    <definedName name="_xlnm.Print_Area" localSheetId="151">'02.08'!$A$1:$L$97</definedName>
    <definedName name="_xlnm.Print_Area" localSheetId="120">'02.09'!$A$1:$O$95</definedName>
    <definedName name="_xlnm.Print_Area" localSheetId="90">'02.10'!$A$1:$O$95</definedName>
    <definedName name="_xlnm.Print_Area" localSheetId="59">'02.11'!$A$1:$O$95</definedName>
    <definedName name="_xlnm.Print_Area" localSheetId="29">'02.12'!$A$1:$O$96</definedName>
    <definedName name="_xlnm.Print_Area" localSheetId="150">'03.08'!$A$1:$L$97</definedName>
    <definedName name="_xlnm.Print_Area" localSheetId="119">'03.09'!$A$1:$O$95</definedName>
    <definedName name="_xlnm.Print_Area" localSheetId="89">'03.10'!$A$1:$O$95</definedName>
    <definedName name="_xlnm.Print_Area" localSheetId="58">'03.11'!$A$1:$O$95</definedName>
    <definedName name="_xlnm.Print_Area" localSheetId="28">'03.12'!$A$1:$O$96</definedName>
    <definedName name="_xlnm.Print_Area" localSheetId="149">'04.08'!$A$1:$L$97</definedName>
    <definedName name="_xlnm.Print_Area" localSheetId="118">'04.09'!$A$1:$O$95</definedName>
    <definedName name="_xlnm.Print_Area" localSheetId="88">'04.10'!$A$1:$O$95</definedName>
    <definedName name="_xlnm.Print_Area" localSheetId="57">'04.11'!$A$1:$O$95</definedName>
    <definedName name="_xlnm.Print_Area" localSheetId="27">'04.12'!$A$1:$O$96</definedName>
    <definedName name="_xlnm.Print_Area" localSheetId="148">'05.08'!$A$1:$L$97</definedName>
    <definedName name="_xlnm.Print_Area" localSheetId="117">'05.09'!$A$1:$O$95</definedName>
    <definedName name="_xlnm.Print_Area" localSheetId="87">'05.10'!$A$1:$O$95</definedName>
    <definedName name="_xlnm.Print_Area" localSheetId="56">'05.11'!$A$1:$O$95</definedName>
    <definedName name="_xlnm.Print_Area" localSheetId="26">'05.12'!$A$1:$O$96</definedName>
    <definedName name="_xlnm.Print_Area" localSheetId="147">'06.08 '!$A$1:$L$97</definedName>
    <definedName name="_xlnm.Print_Area" localSheetId="116">'06.09'!$A$1:$O$95</definedName>
    <definedName name="_xlnm.Print_Area" localSheetId="86">'06.10'!$A$1:$O$95</definedName>
    <definedName name="_xlnm.Print_Area" localSheetId="55">'06.11'!$A$1:$O$95</definedName>
    <definedName name="_xlnm.Print_Area" localSheetId="25">'06.12'!$A$1:$O$96</definedName>
    <definedName name="_xlnm.Print_Area" localSheetId="146">'07.08 '!$A$1:$L$97</definedName>
    <definedName name="_xlnm.Print_Area" localSheetId="115">'07.09'!$A$1:$O$95</definedName>
    <definedName name="_xlnm.Print_Area" localSheetId="85">'07.10'!$A$1:$O$95</definedName>
    <definedName name="_xlnm.Print_Area" localSheetId="54">'07.11'!$A$1:$O$95</definedName>
    <definedName name="_xlnm.Print_Area" localSheetId="24">'07.12'!$A$1:$O$96</definedName>
    <definedName name="_xlnm.Print_Area" localSheetId="145">'08.08'!$A$1:$L$97</definedName>
    <definedName name="_xlnm.Print_Area" localSheetId="114">'08.09'!$A$1:$O$95</definedName>
    <definedName name="_xlnm.Print_Area" localSheetId="84">'08.10'!$A$1:$O$95</definedName>
    <definedName name="_xlnm.Print_Area" localSheetId="53">'08.11'!$A$1:$O$95</definedName>
    <definedName name="_xlnm.Print_Area" localSheetId="23">'08.12'!$A$1:$O$96</definedName>
    <definedName name="_xlnm.Print_Area" localSheetId="144">'09.08'!$A$1:$L$97</definedName>
    <definedName name="_xlnm.Print_Area" localSheetId="113">'09.09'!$A$1:$O$95</definedName>
    <definedName name="_xlnm.Print_Area" localSheetId="83">'09.10'!$A$1:$O$95</definedName>
    <definedName name="_xlnm.Print_Area" localSheetId="52">'09.11'!$A$1:$O$95</definedName>
    <definedName name="_xlnm.Print_Area" localSheetId="22">'09.12'!$A$1:$O$96</definedName>
    <definedName name="_xlnm.Print_Area" localSheetId="143">'10.08'!$A$1:$L$97</definedName>
    <definedName name="_xlnm.Print_Area" localSheetId="112">'10.09'!$A$1:$O$95</definedName>
    <definedName name="_xlnm.Print_Area" localSheetId="82">'10.10'!$A$1:$O$95</definedName>
    <definedName name="_xlnm.Print_Area" localSheetId="51">'10.11'!$A$1:$O$95</definedName>
    <definedName name="_xlnm.Print_Area" localSheetId="21">'10.12'!$A$1:$O$96</definedName>
    <definedName name="_xlnm.Print_Area" localSheetId="142">'11.08'!$A$1:$L$97</definedName>
    <definedName name="_xlnm.Print_Area" localSheetId="111">'11.09'!$A$1:$O$95</definedName>
    <definedName name="_xlnm.Print_Area" localSheetId="81">'11.10'!$A$1:$O$95</definedName>
    <definedName name="_xlnm.Print_Area" localSheetId="50">'11.11'!$A$1:$O$95</definedName>
    <definedName name="_xlnm.Print_Area" localSheetId="20">'11.12'!$A$1:$O$96</definedName>
    <definedName name="_xlnm.Print_Area" localSheetId="141">'12.08'!$A$1:$L$97</definedName>
    <definedName name="_xlnm.Print_Area" localSheetId="110">'12.09'!$A$1:$O$95</definedName>
    <definedName name="_xlnm.Print_Area" localSheetId="80">'12.10'!$A$1:$O$95</definedName>
    <definedName name="_xlnm.Print_Area" localSheetId="49">'12.11'!$A$1:$O$95</definedName>
    <definedName name="_xlnm.Print_Area" localSheetId="19">'12.12'!$A$1:$O$96</definedName>
    <definedName name="_xlnm.Print_Area" localSheetId="140">'13.08'!$A$1:$L$97</definedName>
    <definedName name="_xlnm.Print_Area" localSheetId="109">'13.09'!$A$1:$O$95</definedName>
    <definedName name="_xlnm.Print_Area" localSheetId="79">'13.10'!$A$1:$O$95</definedName>
    <definedName name="_xlnm.Print_Area" localSheetId="48">'13.11'!$A$1:$O$95</definedName>
    <definedName name="_xlnm.Print_Area" localSheetId="18">'13.12'!$A$1:$O$96</definedName>
    <definedName name="_xlnm.Print_Area" localSheetId="139">'14.08'!$A$1:$L$97</definedName>
    <definedName name="_xlnm.Print_Area" localSheetId="108">'14.09'!$A$1:$O$95</definedName>
    <definedName name="_xlnm.Print_Area" localSheetId="78">'14.10'!$A$1:$O$95</definedName>
    <definedName name="_xlnm.Print_Area" localSheetId="47">'14.11'!$A$1:$O$95</definedName>
    <definedName name="_xlnm.Print_Area" localSheetId="17">'14.12'!$A$1:$O$96</definedName>
    <definedName name="_xlnm.Print_Area" localSheetId="138">'15.08'!$A$1:$L$97</definedName>
    <definedName name="_xlnm.Print_Area" localSheetId="107">'15.09'!$A$1:$O$95</definedName>
    <definedName name="_xlnm.Print_Area" localSheetId="77">'15.10'!$A$1:$O$95</definedName>
    <definedName name="_xlnm.Print_Area" localSheetId="46">'15.11'!$A$1:$O$96</definedName>
    <definedName name="_xlnm.Print_Area" localSheetId="16">'15.12'!$A$1:$O$96</definedName>
    <definedName name="_xlnm.Print_Area" localSheetId="137">'16.08'!$A$1:$L$97</definedName>
    <definedName name="_xlnm.Print_Area" localSheetId="106">'16.09'!$A$1:$O$95</definedName>
    <definedName name="_xlnm.Print_Area" localSheetId="76">'16.10'!$A$1:$O$95</definedName>
    <definedName name="_xlnm.Print_Area" localSheetId="45">'16.11'!$A$1:$O$96</definedName>
    <definedName name="_xlnm.Print_Area" localSheetId="15">'16.12'!$A$1:$O$96</definedName>
    <definedName name="_xlnm.Print_Area" localSheetId="136">'17.08'!$A$1:$L$97</definedName>
    <definedName name="_xlnm.Print_Area" localSheetId="105">'17.09'!$A$1:$O$95</definedName>
    <definedName name="_xlnm.Print_Area" localSheetId="75">'17.10'!$A$1:$O$95</definedName>
    <definedName name="_xlnm.Print_Area" localSheetId="44">'17.11'!$A$1:$O$96</definedName>
    <definedName name="_xlnm.Print_Area" localSheetId="14">'17.12'!$A$1:$O$96</definedName>
    <definedName name="_xlnm.Print_Area" localSheetId="135">'18.08'!$A$1:$L$97</definedName>
    <definedName name="_xlnm.Print_Area" localSheetId="104">'18.09'!$A$1:$O$95</definedName>
    <definedName name="_xlnm.Print_Area" localSheetId="74">'18.10'!$A$1:$O$95</definedName>
    <definedName name="_xlnm.Print_Area" localSheetId="43">'18.11'!$A$1:$O$96</definedName>
    <definedName name="_xlnm.Print_Area" localSheetId="13">'18.12'!$A$1:$O$96</definedName>
    <definedName name="_xlnm.Print_Area" localSheetId="134">'19.08 '!$A$1:$L$97</definedName>
    <definedName name="_xlnm.Print_Area" localSheetId="103">'19.09'!$A$1:$O$95</definedName>
    <definedName name="_xlnm.Print_Area" localSheetId="73">'19.10'!$A$1:$O$95</definedName>
    <definedName name="_xlnm.Print_Area" localSheetId="42">'19.11'!$A$1:$O$96</definedName>
    <definedName name="_xlnm.Print_Area" localSheetId="12">'19.12'!$A$1:$O$96</definedName>
    <definedName name="_xlnm.Print_Area" localSheetId="133">'20.08 '!$A$1:$L$97</definedName>
    <definedName name="_xlnm.Print_Area" localSheetId="102">'20.09'!$A$1:$O$95</definedName>
    <definedName name="_xlnm.Print_Area" localSheetId="72">'20.10'!$A$1:$O$95</definedName>
    <definedName name="_xlnm.Print_Area" localSheetId="41">'20.11'!$A$1:$O$96</definedName>
    <definedName name="_xlnm.Print_Area" localSheetId="11">'20.12'!$A$1:$O$96</definedName>
    <definedName name="_xlnm.Print_Area" localSheetId="132">'21.08'!$A$1:$P$95</definedName>
    <definedName name="_xlnm.Print_Area" localSheetId="101">'21.09'!$A$1:$O$95</definedName>
    <definedName name="_xlnm.Print_Area" localSheetId="71">'21.10'!$A$1:$O$95</definedName>
    <definedName name="_xlnm.Print_Area" localSheetId="40">'21.11'!$A$1:$O$96</definedName>
    <definedName name="_xlnm.Print_Area" localSheetId="10">'21.12'!$A$1:$O$96</definedName>
    <definedName name="_xlnm.Print_Area" localSheetId="131">'22.08'!$A$1:$P$95</definedName>
    <definedName name="_xlnm.Print_Area" localSheetId="100">'22.09'!$A$1:$O$95</definedName>
    <definedName name="_xlnm.Print_Area" localSheetId="70">'22.10'!$A$1:$O$95</definedName>
    <definedName name="_xlnm.Print_Area" localSheetId="39">'22.11'!$A$1:$O$96</definedName>
    <definedName name="_xlnm.Print_Area" localSheetId="9">'22.12'!$A$1:$O$96</definedName>
    <definedName name="_xlnm.Print_Area" localSheetId="130">'23.08'!$A$1:$P$95</definedName>
    <definedName name="_xlnm.Print_Area" localSheetId="99">'23.09'!$A$1:$O$95</definedName>
    <definedName name="_xlnm.Print_Area" localSheetId="69">'23.10'!$A$1:$O$95</definedName>
    <definedName name="_xlnm.Print_Area" localSheetId="38">'23.11'!$A$1:$O$96</definedName>
    <definedName name="_xlnm.Print_Area" localSheetId="8">'23.12'!$A$1:$O$96</definedName>
    <definedName name="_xlnm.Print_Area" localSheetId="129">'24.08'!$A$1:$O$95</definedName>
    <definedName name="_xlnm.Print_Area" localSheetId="98">'24.09'!$A$1:$O$95</definedName>
    <definedName name="_xlnm.Print_Area" localSheetId="68">'24.10'!$A$1:$O$95</definedName>
    <definedName name="_xlnm.Print_Area" localSheetId="37">'24.11'!$A$1:$O$96</definedName>
    <definedName name="_xlnm.Print_Area" localSheetId="7">'24.12'!$A$1:$O$96</definedName>
    <definedName name="_xlnm.Print_Area" localSheetId="128">'25.08'!$A$1:$O$96</definedName>
    <definedName name="_xlnm.Print_Area" localSheetId="97">'25.09'!$A$1:$O$95</definedName>
    <definedName name="_xlnm.Print_Area" localSheetId="67">'25.10'!$A$1:$O$95</definedName>
    <definedName name="_xlnm.Print_Area" localSheetId="36">'25.11'!$A$1:$O$96</definedName>
    <definedName name="_xlnm.Print_Area" localSheetId="6">'25.12'!$A$1:$O$96</definedName>
    <definedName name="_xlnm.Print_Area" localSheetId="127">'26.08'!$A$1:$O$95</definedName>
    <definedName name="_xlnm.Print_Area" localSheetId="96">'26.09'!$A$1:$O$95</definedName>
    <definedName name="_xlnm.Print_Area" localSheetId="66">'26.10'!$A$1:$O$95</definedName>
    <definedName name="_xlnm.Print_Area" localSheetId="35">'26.11'!$A$1:$O$96</definedName>
    <definedName name="_xlnm.Print_Area" localSheetId="5">'26.12'!$A$1:$O$96</definedName>
    <definedName name="_xlnm.Print_Area" localSheetId="126">'27.08'!$A$1:$O$95</definedName>
    <definedName name="_xlnm.Print_Area" localSheetId="95">'27.09'!$A$1:$O$95</definedName>
    <definedName name="_xlnm.Print_Area" localSheetId="65">'27.10'!$A$1:$O$95</definedName>
    <definedName name="_xlnm.Print_Area" localSheetId="34">'27.11'!$A$1:$O$96</definedName>
    <definedName name="_xlnm.Print_Area" localSheetId="4">'27.12'!$A$1:$O$96</definedName>
    <definedName name="_xlnm.Print_Area" localSheetId="125">'28.08'!$A$1:$O$95</definedName>
    <definedName name="_xlnm.Print_Area" localSheetId="94">'28.09'!$A$1:$O$95</definedName>
    <definedName name="_xlnm.Print_Area" localSheetId="64">'28.10'!$A$1:$O$95</definedName>
    <definedName name="_xlnm.Print_Area" localSheetId="33">'28.11'!$A$1:$O$96</definedName>
    <definedName name="_xlnm.Print_Area" localSheetId="3">'28.12'!$A$1:$O$96</definedName>
    <definedName name="_xlnm.Print_Area" localSheetId="124">'29.08'!$A$1:$O$95</definedName>
    <definedName name="_xlnm.Print_Area" localSheetId="93">'29.09'!$A$1:$O$95</definedName>
    <definedName name="_xlnm.Print_Area" localSheetId="63">'29.10'!$A$1:$O$95</definedName>
    <definedName name="_xlnm.Print_Area" localSheetId="32">'29.11'!$A$1:$O$96</definedName>
    <definedName name="_xlnm.Print_Area" localSheetId="2">'29.12'!$A$1:$O$96</definedName>
    <definedName name="_xlnm.Print_Area" localSheetId="154">'30.07'!$C$1:$L$85</definedName>
    <definedName name="_xlnm.Print_Area" localSheetId="123">'30.08'!$A$1:$O$95</definedName>
    <definedName name="_xlnm.Print_Area" localSheetId="92">'30.09'!$A$1:$O$95</definedName>
    <definedName name="_xlnm.Print_Area" localSheetId="62">'30.10'!$A$1:$O$95</definedName>
    <definedName name="_xlnm.Print_Area" localSheetId="31">'30.11'!$A$1:$O$96</definedName>
    <definedName name="_xlnm.Print_Area" localSheetId="1">'30.12'!$A$1:$O$96</definedName>
    <definedName name="_xlnm.Print_Area" localSheetId="153">'31.07'!$C$1:$L$85</definedName>
    <definedName name="_xlnm.Print_Area" localSheetId="122">'31.08'!$A$1:$O$95</definedName>
    <definedName name="_xlnm.Print_Area" localSheetId="61">'31.10'!$A$1:$O$95</definedName>
    <definedName name="_xlnm.Print_Area" localSheetId="0">'31.12'!$A$1:$O$96</definedName>
    <definedName name="_xlnm.Print_Titles" localSheetId="121">'01.09'!$2:$4</definedName>
    <definedName name="_xlnm.Print_Titles" localSheetId="91">'01.10'!$2:$4</definedName>
    <definedName name="_xlnm.Print_Titles" localSheetId="60">'01.11'!$2:$4</definedName>
    <definedName name="_xlnm.Print_Titles" localSheetId="30">'01.12'!$2:$4</definedName>
    <definedName name="_xlnm.Print_Titles" localSheetId="120">'02.09'!$2:$4</definedName>
    <definedName name="_xlnm.Print_Titles" localSheetId="90">'02.10'!$2:$4</definedName>
    <definedName name="_xlnm.Print_Titles" localSheetId="59">'02.11'!$2:$4</definedName>
    <definedName name="_xlnm.Print_Titles" localSheetId="29">'02.12'!$2:$4</definedName>
    <definedName name="_xlnm.Print_Titles" localSheetId="119">'03.09'!$2:$4</definedName>
    <definedName name="_xlnm.Print_Titles" localSheetId="89">'03.10'!$2:$4</definedName>
    <definedName name="_xlnm.Print_Titles" localSheetId="58">'03.11'!$2:$4</definedName>
    <definedName name="_xlnm.Print_Titles" localSheetId="28">'03.12'!$2:$4</definedName>
    <definedName name="_xlnm.Print_Titles" localSheetId="118">'04.09'!$2:$4</definedName>
    <definedName name="_xlnm.Print_Titles" localSheetId="88">'04.10'!$2:$4</definedName>
    <definedName name="_xlnm.Print_Titles" localSheetId="57">'04.11'!$2:$4</definedName>
    <definedName name="_xlnm.Print_Titles" localSheetId="27">'04.12'!$2:$4</definedName>
    <definedName name="_xlnm.Print_Titles" localSheetId="117">'05.09'!$2:$4</definedName>
    <definedName name="_xlnm.Print_Titles" localSheetId="87">'05.10'!$2:$4</definedName>
    <definedName name="_xlnm.Print_Titles" localSheetId="56">'05.11'!$2:$4</definedName>
    <definedName name="_xlnm.Print_Titles" localSheetId="26">'05.12'!$2:$4</definedName>
    <definedName name="_xlnm.Print_Titles" localSheetId="116">'06.09'!$2:$4</definedName>
    <definedName name="_xlnm.Print_Titles" localSheetId="86">'06.10'!$2:$4</definedName>
    <definedName name="_xlnm.Print_Titles" localSheetId="55">'06.11'!$2:$4</definedName>
    <definedName name="_xlnm.Print_Titles" localSheetId="25">'06.12'!$2:$4</definedName>
    <definedName name="_xlnm.Print_Titles" localSheetId="115">'07.09'!$2:$4</definedName>
    <definedName name="_xlnm.Print_Titles" localSheetId="85">'07.10'!$2:$4</definedName>
    <definedName name="_xlnm.Print_Titles" localSheetId="54">'07.11'!$2:$4</definedName>
    <definedName name="_xlnm.Print_Titles" localSheetId="24">'07.12'!$2:$4</definedName>
    <definedName name="_xlnm.Print_Titles" localSheetId="114">'08.09'!$2:$4</definedName>
    <definedName name="_xlnm.Print_Titles" localSheetId="84">'08.10'!$2:$4</definedName>
    <definedName name="_xlnm.Print_Titles" localSheetId="53">'08.11'!$2:$4</definedName>
    <definedName name="_xlnm.Print_Titles" localSheetId="23">'08.12'!$2:$4</definedName>
    <definedName name="_xlnm.Print_Titles" localSheetId="113">'09.09'!$2:$4</definedName>
    <definedName name="_xlnm.Print_Titles" localSheetId="83">'09.10'!$2:$4</definedName>
    <definedName name="_xlnm.Print_Titles" localSheetId="52">'09.11'!$2:$4</definedName>
    <definedName name="_xlnm.Print_Titles" localSheetId="22">'09.12'!$2:$4</definedName>
    <definedName name="_xlnm.Print_Titles" localSheetId="112">'10.09'!$2:$4</definedName>
    <definedName name="_xlnm.Print_Titles" localSheetId="82">'10.10'!$2:$4</definedName>
    <definedName name="_xlnm.Print_Titles" localSheetId="51">'10.11'!$2:$4</definedName>
    <definedName name="_xlnm.Print_Titles" localSheetId="21">'10.12'!$2:$4</definedName>
    <definedName name="_xlnm.Print_Titles" localSheetId="111">'11.09'!$2:$4</definedName>
    <definedName name="_xlnm.Print_Titles" localSheetId="81">'11.10'!$2:$4</definedName>
    <definedName name="_xlnm.Print_Titles" localSheetId="50">'11.11'!$2:$4</definedName>
    <definedName name="_xlnm.Print_Titles" localSheetId="20">'11.12'!$2:$4</definedName>
    <definedName name="_xlnm.Print_Titles" localSheetId="110">'12.09'!$2:$4</definedName>
    <definedName name="_xlnm.Print_Titles" localSheetId="80">'12.10'!$2:$4</definedName>
    <definedName name="_xlnm.Print_Titles" localSheetId="49">'12.11'!$2:$4</definedName>
    <definedName name="_xlnm.Print_Titles" localSheetId="19">'12.12'!$2:$4</definedName>
    <definedName name="_xlnm.Print_Titles" localSheetId="109">'13.09'!$2:$4</definedName>
    <definedName name="_xlnm.Print_Titles" localSheetId="79">'13.10'!$2:$4</definedName>
    <definedName name="_xlnm.Print_Titles" localSheetId="48">'13.11'!$2:$4</definedName>
    <definedName name="_xlnm.Print_Titles" localSheetId="18">'13.12'!$2:$4</definedName>
    <definedName name="_xlnm.Print_Titles" localSheetId="108">'14.09'!$2:$4</definedName>
    <definedName name="_xlnm.Print_Titles" localSheetId="78">'14.10'!$2:$4</definedName>
    <definedName name="_xlnm.Print_Titles" localSheetId="47">'14.11'!$2:$4</definedName>
    <definedName name="_xlnm.Print_Titles" localSheetId="17">'14.12'!$2:$4</definedName>
    <definedName name="_xlnm.Print_Titles" localSheetId="107">'15.09'!$2:$4</definedName>
    <definedName name="_xlnm.Print_Titles" localSheetId="77">'15.10'!$2:$4</definedName>
    <definedName name="_xlnm.Print_Titles" localSheetId="46">'15.11'!$2:$4</definedName>
    <definedName name="_xlnm.Print_Titles" localSheetId="16">'15.12'!$2:$4</definedName>
    <definedName name="_xlnm.Print_Titles" localSheetId="106">'16.09'!$2:$4</definedName>
    <definedName name="_xlnm.Print_Titles" localSheetId="76">'16.10'!$2:$4</definedName>
    <definedName name="_xlnm.Print_Titles" localSheetId="45">'16.11'!$2:$4</definedName>
    <definedName name="_xlnm.Print_Titles" localSheetId="15">'16.12'!$2:$4</definedName>
    <definedName name="_xlnm.Print_Titles" localSheetId="105">'17.09'!$2:$4</definedName>
    <definedName name="_xlnm.Print_Titles" localSheetId="75">'17.10'!$2:$4</definedName>
    <definedName name="_xlnm.Print_Titles" localSheetId="44">'17.11'!$2:$4</definedName>
    <definedName name="_xlnm.Print_Titles" localSheetId="14">'17.12'!$2:$4</definedName>
    <definedName name="_xlnm.Print_Titles" localSheetId="104">'18.09'!$2:$4</definedName>
    <definedName name="_xlnm.Print_Titles" localSheetId="74">'18.10'!$2:$4</definedName>
    <definedName name="_xlnm.Print_Titles" localSheetId="43">'18.11'!$2:$4</definedName>
    <definedName name="_xlnm.Print_Titles" localSheetId="13">'18.12'!$2:$4</definedName>
    <definedName name="_xlnm.Print_Titles" localSheetId="103">'19.09'!$2:$4</definedName>
    <definedName name="_xlnm.Print_Titles" localSheetId="73">'19.10'!$2:$4</definedName>
    <definedName name="_xlnm.Print_Titles" localSheetId="42">'19.11'!$2:$4</definedName>
    <definedName name="_xlnm.Print_Titles" localSheetId="12">'19.12'!$2:$4</definedName>
    <definedName name="_xlnm.Print_Titles" localSheetId="102">'20.09'!$2:$4</definedName>
    <definedName name="_xlnm.Print_Titles" localSheetId="72">'20.10'!$2:$4</definedName>
    <definedName name="_xlnm.Print_Titles" localSheetId="41">'20.11'!$2:$4</definedName>
    <definedName name="_xlnm.Print_Titles" localSheetId="11">'20.12'!$2:$4</definedName>
    <definedName name="_xlnm.Print_Titles" localSheetId="101">'21.09'!$2:$4</definedName>
    <definedName name="_xlnm.Print_Titles" localSheetId="71">'21.10'!$2:$4</definedName>
    <definedName name="_xlnm.Print_Titles" localSheetId="40">'21.11'!$2:$4</definedName>
    <definedName name="_xlnm.Print_Titles" localSheetId="10">'21.12'!$2:$4</definedName>
    <definedName name="_xlnm.Print_Titles" localSheetId="100">'22.09'!$2:$4</definedName>
    <definedName name="_xlnm.Print_Titles" localSheetId="70">'22.10'!$2:$4</definedName>
    <definedName name="_xlnm.Print_Titles" localSheetId="39">'22.11'!$2:$4</definedName>
    <definedName name="_xlnm.Print_Titles" localSheetId="9">'22.12'!$2:$4</definedName>
    <definedName name="_xlnm.Print_Titles" localSheetId="99">'23.09'!$2:$4</definedName>
    <definedName name="_xlnm.Print_Titles" localSheetId="69">'23.10'!$2:$4</definedName>
    <definedName name="_xlnm.Print_Titles" localSheetId="38">'23.11'!$2:$4</definedName>
    <definedName name="_xlnm.Print_Titles" localSheetId="8">'23.12'!$2:$4</definedName>
    <definedName name="_xlnm.Print_Titles" localSheetId="129">'24.08'!$2:$4</definedName>
    <definedName name="_xlnm.Print_Titles" localSheetId="98">'24.09'!$2:$4</definedName>
    <definedName name="_xlnm.Print_Titles" localSheetId="68">'24.10'!$2:$4</definedName>
    <definedName name="_xlnm.Print_Titles" localSheetId="37">'24.11'!$2:$4</definedName>
    <definedName name="_xlnm.Print_Titles" localSheetId="7">'24.12'!$2:$4</definedName>
    <definedName name="_xlnm.Print_Titles" localSheetId="128">'25.08'!$2:$4</definedName>
    <definedName name="_xlnm.Print_Titles" localSheetId="97">'25.09'!$2:$4</definedName>
    <definedName name="_xlnm.Print_Titles" localSheetId="67">'25.10'!$2:$4</definedName>
    <definedName name="_xlnm.Print_Titles" localSheetId="36">'25.11'!$2:$4</definedName>
    <definedName name="_xlnm.Print_Titles" localSheetId="6">'25.12'!$2:$4</definedName>
    <definedName name="_xlnm.Print_Titles" localSheetId="127">'26.08'!$2:$4</definedName>
    <definedName name="_xlnm.Print_Titles" localSheetId="96">'26.09'!$2:$4</definedName>
    <definedName name="_xlnm.Print_Titles" localSheetId="66">'26.10'!$2:$4</definedName>
    <definedName name="_xlnm.Print_Titles" localSheetId="35">'26.11'!$2:$4</definedName>
    <definedName name="_xlnm.Print_Titles" localSheetId="5">'26.12'!$2:$4</definedName>
    <definedName name="_xlnm.Print_Titles" localSheetId="126">'27.08'!$2:$4</definedName>
    <definedName name="_xlnm.Print_Titles" localSheetId="95">'27.09'!$2:$4</definedName>
    <definedName name="_xlnm.Print_Titles" localSheetId="65">'27.10'!$2:$4</definedName>
    <definedName name="_xlnm.Print_Titles" localSheetId="34">'27.11'!$2:$4</definedName>
    <definedName name="_xlnm.Print_Titles" localSheetId="4">'27.12'!$2:$4</definedName>
    <definedName name="_xlnm.Print_Titles" localSheetId="125">'28.08'!$2:$4</definedName>
    <definedName name="_xlnm.Print_Titles" localSheetId="94">'28.09'!$2:$4</definedName>
    <definedName name="_xlnm.Print_Titles" localSheetId="64">'28.10'!$2:$4</definedName>
    <definedName name="_xlnm.Print_Titles" localSheetId="33">'28.11'!$2:$4</definedName>
    <definedName name="_xlnm.Print_Titles" localSheetId="3">'28.12'!$2:$4</definedName>
    <definedName name="_xlnm.Print_Titles" localSheetId="124">'29.08'!$2:$4</definedName>
    <definedName name="_xlnm.Print_Titles" localSheetId="93">'29.09'!$2:$4</definedName>
    <definedName name="_xlnm.Print_Titles" localSheetId="63">'29.10'!$2:$4</definedName>
    <definedName name="_xlnm.Print_Titles" localSheetId="32">'29.11'!$2:$4</definedName>
    <definedName name="_xlnm.Print_Titles" localSheetId="2">'29.12'!$2:$4</definedName>
    <definedName name="_xlnm.Print_Titles" localSheetId="123">'30.08'!$2:$4</definedName>
    <definedName name="_xlnm.Print_Titles" localSheetId="92">'30.09'!$2:$4</definedName>
    <definedName name="_xlnm.Print_Titles" localSheetId="62">'30.10'!$2:$4</definedName>
    <definedName name="_xlnm.Print_Titles" localSheetId="31">'30.11'!$2:$4</definedName>
    <definedName name="_xlnm.Print_Titles" localSheetId="1">'30.12'!$2:$4</definedName>
    <definedName name="_xlnm.Print_Titles" localSheetId="122">'31.08'!$2:$4</definedName>
    <definedName name="_xlnm.Print_Titles" localSheetId="61">'31.10'!$2:$4</definedName>
    <definedName name="_xlnm.Print_Titles" localSheetId="0">'31.12'!$2:$4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07" i="168" l="1"/>
  <c r="A106" i="168"/>
  <c r="A105" i="168"/>
  <c r="A104" i="168"/>
  <c r="A103" i="168"/>
  <c r="A102" i="168"/>
  <c r="A101" i="168"/>
  <c r="A100" i="168"/>
  <c r="A99" i="168"/>
  <c r="A98" i="168"/>
  <c r="A97" i="168"/>
  <c r="A96" i="168"/>
  <c r="A95" i="168"/>
  <c r="A94" i="168"/>
  <c r="A93" i="168"/>
  <c r="A92" i="168"/>
  <c r="A91" i="168"/>
  <c r="A90" i="168"/>
  <c r="A89" i="168"/>
  <c r="A88" i="168"/>
  <c r="A87" i="168"/>
  <c r="A86" i="168"/>
  <c r="A85" i="168"/>
  <c r="S84" i="168"/>
  <c r="O84" i="168"/>
  <c r="M84" i="168"/>
  <c r="L84" i="168"/>
  <c r="K84" i="168"/>
  <c r="H84" i="168"/>
  <c r="G84" i="168"/>
  <c r="S83" i="168"/>
  <c r="I83" i="168"/>
  <c r="S82" i="168"/>
  <c r="I82" i="168"/>
  <c r="S81" i="168"/>
  <c r="I81" i="168"/>
  <c r="S80" i="168"/>
  <c r="I80" i="168"/>
  <c r="S79" i="168"/>
  <c r="I79" i="168"/>
  <c r="A79" i="168"/>
  <c r="S78" i="168"/>
  <c r="O78" i="168"/>
  <c r="M78" i="168"/>
  <c r="L78" i="168"/>
  <c r="K78" i="168"/>
  <c r="H78" i="168"/>
  <c r="G78" i="168"/>
  <c r="S77" i="168"/>
  <c r="I77" i="168"/>
  <c r="S76" i="168"/>
  <c r="I76" i="168"/>
  <c r="S75" i="168"/>
  <c r="I75" i="168"/>
  <c r="S74" i="168"/>
  <c r="I74" i="168"/>
  <c r="S73" i="168"/>
  <c r="I73" i="168"/>
  <c r="S72" i="168"/>
  <c r="I72" i="168"/>
  <c r="S71" i="168"/>
  <c r="I71" i="168"/>
  <c r="A71" i="168"/>
  <c r="O70" i="168"/>
  <c r="M70" i="168"/>
  <c r="L70" i="168"/>
  <c r="K70" i="168"/>
  <c r="H70" i="168"/>
  <c r="G70" i="168"/>
  <c r="S69" i="168"/>
  <c r="I69" i="168"/>
  <c r="S68" i="168"/>
  <c r="I68" i="168"/>
  <c r="S67" i="168"/>
  <c r="I67" i="168"/>
  <c r="S66" i="168"/>
  <c r="I66" i="168"/>
  <c r="S65" i="168"/>
  <c r="I65" i="168"/>
  <c r="S64" i="168"/>
  <c r="I64" i="168"/>
  <c r="S63" i="168"/>
  <c r="I63" i="168"/>
  <c r="S62" i="168"/>
  <c r="I62" i="168"/>
  <c r="S61" i="168"/>
  <c r="I61" i="168"/>
  <c r="A61" i="168"/>
  <c r="O60" i="168"/>
  <c r="M60" i="168"/>
  <c r="L60" i="168"/>
  <c r="K60" i="168"/>
  <c r="H60" i="168"/>
  <c r="G60" i="168"/>
  <c r="S59" i="168"/>
  <c r="I59" i="168"/>
  <c r="S58" i="168"/>
  <c r="I58" i="168"/>
  <c r="S57" i="168"/>
  <c r="I57" i="168"/>
  <c r="S56" i="168"/>
  <c r="I56" i="168"/>
  <c r="S55" i="168"/>
  <c r="I55" i="168"/>
  <c r="S54" i="168"/>
  <c r="I54" i="168"/>
  <c r="S53" i="168"/>
  <c r="I53" i="168"/>
  <c r="S52" i="168"/>
  <c r="I52" i="168"/>
  <c r="S51" i="168"/>
  <c r="I51" i="168"/>
  <c r="A51" i="168"/>
  <c r="O50" i="168"/>
  <c r="M50" i="168"/>
  <c r="L50" i="168"/>
  <c r="K50" i="168"/>
  <c r="G50" i="168"/>
  <c r="S49" i="168"/>
  <c r="I49" i="168"/>
  <c r="S48" i="168"/>
  <c r="I48" i="168"/>
  <c r="S47" i="168"/>
  <c r="I47" i="168"/>
  <c r="S46" i="168"/>
  <c r="I46" i="168"/>
  <c r="S45" i="168"/>
  <c r="I45" i="168"/>
  <c r="S44" i="168"/>
  <c r="I44" i="168"/>
  <c r="S43" i="168"/>
  <c r="I43" i="168"/>
  <c r="S42" i="168"/>
  <c r="I42" i="168"/>
  <c r="S41" i="168"/>
  <c r="I41" i="168"/>
  <c r="S40" i="168"/>
  <c r="S50" i="168" s="1"/>
  <c r="I40" i="168"/>
  <c r="S39" i="168"/>
  <c r="I39" i="168"/>
  <c r="A39" i="168"/>
  <c r="O38" i="168"/>
  <c r="M38" i="168"/>
  <c r="L38" i="168"/>
  <c r="K38" i="168"/>
  <c r="G38" i="168"/>
  <c r="S37" i="168"/>
  <c r="I37" i="168"/>
  <c r="S36" i="168"/>
  <c r="I36" i="168"/>
  <c r="S35" i="168"/>
  <c r="I35" i="168"/>
  <c r="S34" i="168"/>
  <c r="I34" i="168"/>
  <c r="S33" i="168"/>
  <c r="I33" i="168"/>
  <c r="S32" i="168"/>
  <c r="I32" i="168"/>
  <c r="S31" i="168"/>
  <c r="I31" i="168"/>
  <c r="S30" i="168"/>
  <c r="I30" i="168"/>
  <c r="S29" i="168"/>
  <c r="I29" i="168"/>
  <c r="S28" i="168"/>
  <c r="I28" i="168"/>
  <c r="S27" i="168"/>
  <c r="I27" i="168"/>
  <c r="S26" i="168"/>
  <c r="I26" i="168"/>
  <c r="O25" i="168"/>
  <c r="M25" i="168"/>
  <c r="L25" i="168"/>
  <c r="K25" i="168"/>
  <c r="H25" i="168"/>
  <c r="G25" i="168"/>
  <c r="S24" i="168"/>
  <c r="I24" i="168"/>
  <c r="S23" i="168"/>
  <c r="I23" i="168"/>
  <c r="S22" i="168"/>
  <c r="I22" i="168"/>
  <c r="S21" i="168"/>
  <c r="I21" i="168"/>
  <c r="S20" i="168"/>
  <c r="I20" i="168"/>
  <c r="O19" i="168"/>
  <c r="M19" i="168"/>
  <c r="L19" i="168"/>
  <c r="K19" i="168"/>
  <c r="H19" i="168"/>
  <c r="G19" i="168"/>
  <c r="S18" i="168"/>
  <c r="I18" i="168"/>
  <c r="S17" i="168"/>
  <c r="I17" i="168"/>
  <c r="S16" i="168"/>
  <c r="I16" i="168"/>
  <c r="S15" i="168"/>
  <c r="I15" i="168"/>
  <c r="S14" i="168"/>
  <c r="I14" i="168"/>
  <c r="S13" i="168"/>
  <c r="I13" i="168"/>
  <c r="S12" i="168"/>
  <c r="I12" i="168"/>
  <c r="S11" i="168"/>
  <c r="I11" i="168"/>
  <c r="S10" i="168"/>
  <c r="I10" i="168"/>
  <c r="S9" i="168"/>
  <c r="I9" i="168"/>
  <c r="S8" i="168"/>
  <c r="I8" i="168"/>
  <c r="S7" i="168"/>
  <c r="I7" i="168"/>
  <c r="S6" i="168"/>
  <c r="I6" i="168"/>
  <c r="S5" i="168"/>
  <c r="S19" i="168" s="1"/>
  <c r="I5" i="168"/>
  <c r="A5" i="168"/>
  <c r="A4" i="168"/>
  <c r="A3" i="168"/>
  <c r="A2" i="168"/>
  <c r="A1" i="168"/>
  <c r="S25" i="168" l="1"/>
  <c r="M85" i="168"/>
  <c r="M4" i="168" s="1"/>
  <c r="I84" i="168"/>
  <c r="I78" i="168"/>
  <c r="I60" i="168"/>
  <c r="I50" i="168"/>
  <c r="I38" i="168"/>
  <c r="I19" i="168"/>
  <c r="S60" i="168"/>
  <c r="S85" i="168" s="1"/>
  <c r="S70" i="168"/>
  <c r="O85" i="168"/>
  <c r="O3" i="168" s="1"/>
  <c r="H85" i="168"/>
  <c r="K85" i="168"/>
  <c r="K4" i="168" s="1"/>
  <c r="I25" i="168"/>
  <c r="I70" i="168"/>
  <c r="G85" i="168"/>
  <c r="L85" i="168"/>
  <c r="L4" i="168" s="1"/>
  <c r="A107" i="167"/>
  <c r="A106" i="167"/>
  <c r="A105" i="167"/>
  <c r="A104" i="167"/>
  <c r="A103" i="167"/>
  <c r="A102" i="167"/>
  <c r="A101" i="167"/>
  <c r="A100" i="167"/>
  <c r="A99" i="167"/>
  <c r="A98" i="167"/>
  <c r="A97" i="167"/>
  <c r="A96" i="167"/>
  <c r="A95" i="167"/>
  <c r="A94" i="167"/>
  <c r="A93" i="167"/>
  <c r="A92" i="167"/>
  <c r="A91" i="167"/>
  <c r="A90" i="167"/>
  <c r="A89" i="167"/>
  <c r="A88" i="167"/>
  <c r="A87" i="167"/>
  <c r="A86" i="167"/>
  <c r="A85" i="167"/>
  <c r="O84" i="167"/>
  <c r="M84" i="167"/>
  <c r="L84" i="167"/>
  <c r="K84" i="167"/>
  <c r="H84" i="167"/>
  <c r="G84" i="167"/>
  <c r="S83" i="167"/>
  <c r="I83" i="167"/>
  <c r="S82" i="167"/>
  <c r="I82" i="167"/>
  <c r="S81" i="167"/>
  <c r="I81" i="167"/>
  <c r="S80" i="167"/>
  <c r="I80" i="167"/>
  <c r="S79" i="167"/>
  <c r="I79" i="167"/>
  <c r="A79" i="167"/>
  <c r="O78" i="167"/>
  <c r="M78" i="167"/>
  <c r="L78" i="167"/>
  <c r="K78" i="167"/>
  <c r="H78" i="167"/>
  <c r="G78" i="167"/>
  <c r="S77" i="167"/>
  <c r="I77" i="167"/>
  <c r="S76" i="167"/>
  <c r="I76" i="167"/>
  <c r="S75" i="167"/>
  <c r="I75" i="167"/>
  <c r="S74" i="167"/>
  <c r="I74" i="167"/>
  <c r="S73" i="167"/>
  <c r="I73" i="167"/>
  <c r="S72" i="167"/>
  <c r="I72" i="167"/>
  <c r="S71" i="167"/>
  <c r="S78" i="167" s="1"/>
  <c r="I71" i="167"/>
  <c r="A71" i="167"/>
  <c r="O70" i="167"/>
  <c r="M70" i="167"/>
  <c r="L70" i="167"/>
  <c r="K70" i="167"/>
  <c r="H70" i="167"/>
  <c r="G70" i="167"/>
  <c r="S69" i="167"/>
  <c r="I69" i="167"/>
  <c r="S68" i="167"/>
  <c r="I68" i="167"/>
  <c r="S67" i="167"/>
  <c r="I67" i="167"/>
  <c r="S66" i="167"/>
  <c r="I66" i="167"/>
  <c r="S65" i="167"/>
  <c r="I65" i="167"/>
  <c r="S64" i="167"/>
  <c r="I64" i="167"/>
  <c r="S63" i="167"/>
  <c r="I63" i="167"/>
  <c r="S62" i="167"/>
  <c r="I62" i="167"/>
  <c r="S61" i="167"/>
  <c r="S70" i="167" s="1"/>
  <c r="I61" i="167"/>
  <c r="A61" i="167"/>
  <c r="O60" i="167"/>
  <c r="M60" i="167"/>
  <c r="L60" i="167"/>
  <c r="K60" i="167"/>
  <c r="H60" i="167"/>
  <c r="G60" i="167"/>
  <c r="S59" i="167"/>
  <c r="I59" i="167"/>
  <c r="S58" i="167"/>
  <c r="I58" i="167"/>
  <c r="S57" i="167"/>
  <c r="I57" i="167"/>
  <c r="S56" i="167"/>
  <c r="I56" i="167"/>
  <c r="S55" i="167"/>
  <c r="I55" i="167"/>
  <c r="S54" i="167"/>
  <c r="I54" i="167"/>
  <c r="S53" i="167"/>
  <c r="I53" i="167"/>
  <c r="S52" i="167"/>
  <c r="I52" i="167"/>
  <c r="S51" i="167"/>
  <c r="S60" i="167" s="1"/>
  <c r="I51" i="167"/>
  <c r="A51" i="167"/>
  <c r="O50" i="167"/>
  <c r="M50" i="167"/>
  <c r="L50" i="167"/>
  <c r="K50" i="167"/>
  <c r="G50" i="167"/>
  <c r="S49" i="167"/>
  <c r="I49" i="167"/>
  <c r="S48" i="167"/>
  <c r="I48" i="167"/>
  <c r="S47" i="167"/>
  <c r="I47" i="167"/>
  <c r="S46" i="167"/>
  <c r="I46" i="167"/>
  <c r="S45" i="167"/>
  <c r="I45" i="167"/>
  <c r="S44" i="167"/>
  <c r="I44" i="167"/>
  <c r="S43" i="167"/>
  <c r="I43" i="167"/>
  <c r="S42" i="167"/>
  <c r="I42" i="167"/>
  <c r="S41" i="167"/>
  <c r="I41" i="167"/>
  <c r="S40" i="167"/>
  <c r="I40" i="167"/>
  <c r="S39" i="167"/>
  <c r="I39" i="167"/>
  <c r="A39" i="167"/>
  <c r="O38" i="167"/>
  <c r="M38" i="167"/>
  <c r="L38" i="167"/>
  <c r="K38" i="167"/>
  <c r="G38" i="167"/>
  <c r="S37" i="167"/>
  <c r="I37" i="167"/>
  <c r="S36" i="167"/>
  <c r="I36" i="167"/>
  <c r="S35" i="167"/>
  <c r="I35" i="167"/>
  <c r="S34" i="167"/>
  <c r="I34" i="167"/>
  <c r="S33" i="167"/>
  <c r="I33" i="167"/>
  <c r="S32" i="167"/>
  <c r="I32" i="167"/>
  <c r="S31" i="167"/>
  <c r="I31" i="167"/>
  <c r="S30" i="167"/>
  <c r="I30" i="167"/>
  <c r="S29" i="167"/>
  <c r="I29" i="167"/>
  <c r="S28" i="167"/>
  <c r="I28" i="167"/>
  <c r="S27" i="167"/>
  <c r="I27" i="167"/>
  <c r="S26" i="167"/>
  <c r="I26" i="167"/>
  <c r="O25" i="167"/>
  <c r="M25" i="167"/>
  <c r="L25" i="167"/>
  <c r="K25" i="167"/>
  <c r="H25" i="167"/>
  <c r="G25" i="167"/>
  <c r="S24" i="167"/>
  <c r="I24" i="167"/>
  <c r="S23" i="167"/>
  <c r="I23" i="167"/>
  <c r="S22" i="167"/>
  <c r="I22" i="167"/>
  <c r="S21" i="167"/>
  <c r="I21" i="167"/>
  <c r="S20" i="167"/>
  <c r="S25" i="167" s="1"/>
  <c r="I20" i="167"/>
  <c r="O19" i="167"/>
  <c r="M19" i="167"/>
  <c r="L19" i="167"/>
  <c r="K19" i="167"/>
  <c r="H19" i="167"/>
  <c r="G19" i="167"/>
  <c r="S18" i="167"/>
  <c r="I18" i="167"/>
  <c r="S17" i="167"/>
  <c r="I17" i="167"/>
  <c r="S16" i="167"/>
  <c r="I16" i="167"/>
  <c r="S15" i="167"/>
  <c r="I15" i="167"/>
  <c r="S14" i="167"/>
  <c r="I14" i="167"/>
  <c r="S13" i="167"/>
  <c r="I13" i="167"/>
  <c r="S12" i="167"/>
  <c r="I12" i="167"/>
  <c r="S11" i="167"/>
  <c r="I11" i="167"/>
  <c r="S10" i="167"/>
  <c r="I10" i="167"/>
  <c r="S9" i="167"/>
  <c r="I9" i="167"/>
  <c r="S8" i="167"/>
  <c r="I8" i="167"/>
  <c r="S7" i="167"/>
  <c r="I7" i="167"/>
  <c r="S6" i="167"/>
  <c r="I6" i="167"/>
  <c r="S5" i="167"/>
  <c r="I5" i="167"/>
  <c r="A5" i="167"/>
  <c r="A4" i="167"/>
  <c r="A3" i="167"/>
  <c r="A2" i="167"/>
  <c r="A1" i="167"/>
  <c r="S19" i="167" l="1"/>
  <c r="L85" i="167"/>
  <c r="L4" i="167" s="1"/>
  <c r="K85" i="167"/>
  <c r="K4" i="167" s="1"/>
  <c r="S84" i="167"/>
  <c r="S50" i="167"/>
  <c r="S85" i="167" s="1"/>
  <c r="M85" i="167"/>
  <c r="M4" i="167" s="1"/>
  <c r="I85" i="168"/>
  <c r="G3" i="168" s="1"/>
  <c r="I19" i="167"/>
  <c r="O85" i="167"/>
  <c r="O3" i="167" s="1"/>
  <c r="I50" i="167"/>
  <c r="I84" i="167"/>
  <c r="I78" i="167"/>
  <c r="I70" i="167"/>
  <c r="I38" i="167"/>
  <c r="I25" i="167"/>
  <c r="G85" i="167"/>
  <c r="H85" i="167"/>
  <c r="I60" i="167"/>
  <c r="A107" i="166"/>
  <c r="A106" i="166"/>
  <c r="A105" i="166"/>
  <c r="A104" i="166"/>
  <c r="A103" i="166"/>
  <c r="A102" i="166"/>
  <c r="A101" i="166"/>
  <c r="A100" i="166"/>
  <c r="A99" i="166"/>
  <c r="A98" i="166"/>
  <c r="A97" i="166"/>
  <c r="A96" i="166"/>
  <c r="A95" i="166"/>
  <c r="A94" i="166"/>
  <c r="A93" i="166"/>
  <c r="A92" i="166"/>
  <c r="A91" i="166"/>
  <c r="A90" i="166"/>
  <c r="A89" i="166"/>
  <c r="A88" i="166"/>
  <c r="A87" i="166"/>
  <c r="A86" i="166"/>
  <c r="A85" i="166"/>
  <c r="S84" i="166"/>
  <c r="O84" i="166"/>
  <c r="M84" i="166"/>
  <c r="L84" i="166"/>
  <c r="K84" i="166"/>
  <c r="H84" i="166"/>
  <c r="G84" i="166"/>
  <c r="S83" i="166"/>
  <c r="I83" i="166"/>
  <c r="S82" i="166"/>
  <c r="I82" i="166"/>
  <c r="S81" i="166"/>
  <c r="I81" i="166"/>
  <c r="S80" i="166"/>
  <c r="I80" i="166"/>
  <c r="S79" i="166"/>
  <c r="I79" i="166"/>
  <c r="A79" i="166"/>
  <c r="S78" i="166"/>
  <c r="O78" i="166"/>
  <c r="M78" i="166"/>
  <c r="L78" i="166"/>
  <c r="K78" i="166"/>
  <c r="H78" i="166"/>
  <c r="G78" i="166"/>
  <c r="S77" i="166"/>
  <c r="I77" i="166"/>
  <c r="S76" i="166"/>
  <c r="I76" i="166"/>
  <c r="S75" i="166"/>
  <c r="I75" i="166"/>
  <c r="S74" i="166"/>
  <c r="I74" i="166"/>
  <c r="S73" i="166"/>
  <c r="I73" i="166"/>
  <c r="S72" i="166"/>
  <c r="I72" i="166"/>
  <c r="S71" i="166"/>
  <c r="I71" i="166"/>
  <c r="A71" i="166"/>
  <c r="O70" i="166"/>
  <c r="M70" i="166"/>
  <c r="L70" i="166"/>
  <c r="K70" i="166"/>
  <c r="H70" i="166"/>
  <c r="G70" i="166"/>
  <c r="S69" i="166"/>
  <c r="I69" i="166"/>
  <c r="S68" i="166"/>
  <c r="I68" i="166"/>
  <c r="S67" i="166"/>
  <c r="I67" i="166"/>
  <c r="S66" i="166"/>
  <c r="I66" i="166"/>
  <c r="S65" i="166"/>
  <c r="I65" i="166"/>
  <c r="S64" i="166"/>
  <c r="I64" i="166"/>
  <c r="S63" i="166"/>
  <c r="I63" i="166"/>
  <c r="S62" i="166"/>
  <c r="I62" i="166"/>
  <c r="S61" i="166"/>
  <c r="I61" i="166"/>
  <c r="A61" i="166"/>
  <c r="O60" i="166"/>
  <c r="M60" i="166"/>
  <c r="L60" i="166"/>
  <c r="K60" i="166"/>
  <c r="H60" i="166"/>
  <c r="G60" i="166"/>
  <c r="S59" i="166"/>
  <c r="I59" i="166"/>
  <c r="S58" i="166"/>
  <c r="I58" i="166"/>
  <c r="S57" i="166"/>
  <c r="I57" i="166"/>
  <c r="S56" i="166"/>
  <c r="I56" i="166"/>
  <c r="S55" i="166"/>
  <c r="I55" i="166"/>
  <c r="S54" i="166"/>
  <c r="I54" i="166"/>
  <c r="S53" i="166"/>
  <c r="I53" i="166"/>
  <c r="S52" i="166"/>
  <c r="I52" i="166"/>
  <c r="S51" i="166"/>
  <c r="I51" i="166"/>
  <c r="A51" i="166"/>
  <c r="O50" i="166"/>
  <c r="M50" i="166"/>
  <c r="L50" i="166"/>
  <c r="K50" i="166"/>
  <c r="G50" i="166"/>
  <c r="S49" i="166"/>
  <c r="I49" i="166"/>
  <c r="S48" i="166"/>
  <c r="I48" i="166"/>
  <c r="S47" i="166"/>
  <c r="I47" i="166"/>
  <c r="S46" i="166"/>
  <c r="I46" i="166"/>
  <c r="S45" i="166"/>
  <c r="I45" i="166"/>
  <c r="S44" i="166"/>
  <c r="I44" i="166"/>
  <c r="S43" i="166"/>
  <c r="I43" i="166"/>
  <c r="S42" i="166"/>
  <c r="I42" i="166"/>
  <c r="S41" i="166"/>
  <c r="I41" i="166"/>
  <c r="S40" i="166"/>
  <c r="S50" i="166" s="1"/>
  <c r="I40" i="166"/>
  <c r="S39" i="166"/>
  <c r="I39" i="166"/>
  <c r="A39" i="166"/>
  <c r="O38" i="166"/>
  <c r="M38" i="166"/>
  <c r="L38" i="166"/>
  <c r="K38" i="166"/>
  <c r="G38" i="166"/>
  <c r="S37" i="166"/>
  <c r="I37" i="166"/>
  <c r="S36" i="166"/>
  <c r="I36" i="166"/>
  <c r="S35" i="166"/>
  <c r="I35" i="166"/>
  <c r="S34" i="166"/>
  <c r="I34" i="166"/>
  <c r="S33" i="166"/>
  <c r="I33" i="166"/>
  <c r="S32" i="166"/>
  <c r="I32" i="166"/>
  <c r="S31" i="166"/>
  <c r="I31" i="166"/>
  <c r="S30" i="166"/>
  <c r="I30" i="166"/>
  <c r="S29" i="166"/>
  <c r="I29" i="166"/>
  <c r="S28" i="166"/>
  <c r="I28" i="166"/>
  <c r="S27" i="166"/>
  <c r="I27" i="166"/>
  <c r="S26" i="166"/>
  <c r="I26" i="166"/>
  <c r="O25" i="166"/>
  <c r="M25" i="166"/>
  <c r="L25" i="166"/>
  <c r="K25" i="166"/>
  <c r="H25" i="166"/>
  <c r="G25" i="166"/>
  <c r="S24" i="166"/>
  <c r="I24" i="166"/>
  <c r="S23" i="166"/>
  <c r="I23" i="166"/>
  <c r="S22" i="166"/>
  <c r="I22" i="166"/>
  <c r="S21" i="166"/>
  <c r="I21" i="166"/>
  <c r="S20" i="166"/>
  <c r="I20" i="166"/>
  <c r="O19" i="166"/>
  <c r="M19" i="166"/>
  <c r="L19" i="166"/>
  <c r="K19" i="166"/>
  <c r="H19" i="166"/>
  <c r="G19" i="166"/>
  <c r="S18" i="166"/>
  <c r="I18" i="166"/>
  <c r="S17" i="166"/>
  <c r="I17" i="166"/>
  <c r="S16" i="166"/>
  <c r="I16" i="166"/>
  <c r="S15" i="166"/>
  <c r="I15" i="166"/>
  <c r="S14" i="166"/>
  <c r="I14" i="166"/>
  <c r="S13" i="166"/>
  <c r="I13" i="166"/>
  <c r="S12" i="166"/>
  <c r="I12" i="166"/>
  <c r="S11" i="166"/>
  <c r="I11" i="166"/>
  <c r="S10" i="166"/>
  <c r="I10" i="166"/>
  <c r="S9" i="166"/>
  <c r="I9" i="166"/>
  <c r="S8" i="166"/>
  <c r="I8" i="166"/>
  <c r="S7" i="166"/>
  <c r="I7" i="166"/>
  <c r="S6" i="166"/>
  <c r="I6" i="166"/>
  <c r="S5" i="166"/>
  <c r="S19" i="166" s="1"/>
  <c r="I5" i="166"/>
  <c r="A5" i="166"/>
  <c r="A4" i="166"/>
  <c r="A3" i="166"/>
  <c r="A2" i="166"/>
  <c r="A1" i="166"/>
  <c r="K85" i="166" l="1"/>
  <c r="K4" i="166" s="1"/>
  <c r="S60" i="166"/>
  <c r="M85" i="166"/>
  <c r="M4" i="166" s="1"/>
  <c r="S70" i="166"/>
  <c r="I85" i="167"/>
  <c r="G3" i="167" s="1"/>
  <c r="I38" i="166"/>
  <c r="I84" i="166"/>
  <c r="O85" i="166"/>
  <c r="O3" i="166" s="1"/>
  <c r="G85" i="166"/>
  <c r="I19" i="166"/>
  <c r="I60" i="166"/>
  <c r="I25" i="166"/>
  <c r="I70" i="166"/>
  <c r="S25" i="166"/>
  <c r="S85" i="166" s="1"/>
  <c r="L85" i="166"/>
  <c r="L4" i="166" s="1"/>
  <c r="H85" i="166"/>
  <c r="I50" i="166"/>
  <c r="I78" i="166"/>
  <c r="A107" i="165"/>
  <c r="A106" i="165"/>
  <c r="A105" i="165"/>
  <c r="A104" i="165"/>
  <c r="A103" i="165"/>
  <c r="A102" i="165"/>
  <c r="A101" i="165"/>
  <c r="A100" i="165"/>
  <c r="A99" i="165"/>
  <c r="A98" i="165"/>
  <c r="A97" i="165"/>
  <c r="A96" i="165"/>
  <c r="A95" i="165"/>
  <c r="A94" i="165"/>
  <c r="A93" i="165"/>
  <c r="A92" i="165"/>
  <c r="A91" i="165"/>
  <c r="A90" i="165"/>
  <c r="A89" i="165"/>
  <c r="A88" i="165"/>
  <c r="A87" i="165"/>
  <c r="A86" i="165"/>
  <c r="A85" i="165"/>
  <c r="O84" i="165"/>
  <c r="M84" i="165"/>
  <c r="L84" i="165"/>
  <c r="K84" i="165"/>
  <c r="H84" i="165"/>
  <c r="G84" i="165"/>
  <c r="S83" i="165"/>
  <c r="I83" i="165"/>
  <c r="S82" i="165"/>
  <c r="I82" i="165"/>
  <c r="S81" i="165"/>
  <c r="I81" i="165"/>
  <c r="S80" i="165"/>
  <c r="I80" i="165"/>
  <c r="S79" i="165"/>
  <c r="I79" i="165"/>
  <c r="I84" i="165" s="1"/>
  <c r="A79" i="165"/>
  <c r="O78" i="165"/>
  <c r="M78" i="165"/>
  <c r="L78" i="165"/>
  <c r="K78" i="165"/>
  <c r="H78" i="165"/>
  <c r="G78" i="165"/>
  <c r="S77" i="165"/>
  <c r="I77" i="165"/>
  <c r="S76" i="165"/>
  <c r="I76" i="165"/>
  <c r="S75" i="165"/>
  <c r="I75" i="165"/>
  <c r="S74" i="165"/>
  <c r="I74" i="165"/>
  <c r="S73" i="165"/>
  <c r="I73" i="165"/>
  <c r="S72" i="165"/>
  <c r="I72" i="165"/>
  <c r="S71" i="165"/>
  <c r="I71" i="165"/>
  <c r="A71" i="165"/>
  <c r="O70" i="165"/>
  <c r="M70" i="165"/>
  <c r="L70" i="165"/>
  <c r="K70" i="165"/>
  <c r="H70" i="165"/>
  <c r="G70" i="165"/>
  <c r="S69" i="165"/>
  <c r="I69" i="165"/>
  <c r="S68" i="165"/>
  <c r="I68" i="165"/>
  <c r="S67" i="165"/>
  <c r="I67" i="165"/>
  <c r="S66" i="165"/>
  <c r="I66" i="165"/>
  <c r="S65" i="165"/>
  <c r="I65" i="165"/>
  <c r="S64" i="165"/>
  <c r="I64" i="165"/>
  <c r="S63" i="165"/>
  <c r="I63" i="165"/>
  <c r="S62" i="165"/>
  <c r="S70" i="165" s="1"/>
  <c r="I62" i="165"/>
  <c r="S61" i="165"/>
  <c r="I61" i="165"/>
  <c r="A61" i="165"/>
  <c r="O60" i="165"/>
  <c r="M60" i="165"/>
  <c r="L60" i="165"/>
  <c r="K60" i="165"/>
  <c r="H60" i="165"/>
  <c r="G60" i="165"/>
  <c r="S59" i="165"/>
  <c r="I59" i="165"/>
  <c r="S58" i="165"/>
  <c r="I58" i="165"/>
  <c r="S57" i="165"/>
  <c r="I57" i="165"/>
  <c r="S56" i="165"/>
  <c r="I56" i="165"/>
  <c r="S55" i="165"/>
  <c r="I55" i="165"/>
  <c r="S54" i="165"/>
  <c r="I54" i="165"/>
  <c r="S53" i="165"/>
  <c r="I53" i="165"/>
  <c r="S52" i="165"/>
  <c r="I52" i="165"/>
  <c r="S51" i="165"/>
  <c r="S60" i="165" s="1"/>
  <c r="I51" i="165"/>
  <c r="A51" i="165"/>
  <c r="O50" i="165"/>
  <c r="M50" i="165"/>
  <c r="L50" i="165"/>
  <c r="K50" i="165"/>
  <c r="G50" i="165"/>
  <c r="S49" i="165"/>
  <c r="I49" i="165"/>
  <c r="S48" i="165"/>
  <c r="I48" i="165"/>
  <c r="S47" i="165"/>
  <c r="I47" i="165"/>
  <c r="S46" i="165"/>
  <c r="I46" i="165"/>
  <c r="S45" i="165"/>
  <c r="I45" i="165"/>
  <c r="S44" i="165"/>
  <c r="I44" i="165"/>
  <c r="S43" i="165"/>
  <c r="I43" i="165"/>
  <c r="S42" i="165"/>
  <c r="I42" i="165"/>
  <c r="S41" i="165"/>
  <c r="I41" i="165"/>
  <c r="S40" i="165"/>
  <c r="I40" i="165"/>
  <c r="S39" i="165"/>
  <c r="I39" i="165"/>
  <c r="A39" i="165"/>
  <c r="O38" i="165"/>
  <c r="M38" i="165"/>
  <c r="L38" i="165"/>
  <c r="K38" i="165"/>
  <c r="G38" i="165"/>
  <c r="S37" i="165"/>
  <c r="I37" i="165"/>
  <c r="S36" i="165"/>
  <c r="I36" i="165"/>
  <c r="S35" i="165"/>
  <c r="I35" i="165"/>
  <c r="S34" i="165"/>
  <c r="I34" i="165"/>
  <c r="S33" i="165"/>
  <c r="I33" i="165"/>
  <c r="S32" i="165"/>
  <c r="I32" i="165"/>
  <c r="S31" i="165"/>
  <c r="I31" i="165"/>
  <c r="S30" i="165"/>
  <c r="I30" i="165"/>
  <c r="S29" i="165"/>
  <c r="I29" i="165"/>
  <c r="S28" i="165"/>
  <c r="I28" i="165"/>
  <c r="S27" i="165"/>
  <c r="I27" i="165"/>
  <c r="S26" i="165"/>
  <c r="I26" i="165"/>
  <c r="O25" i="165"/>
  <c r="M25" i="165"/>
  <c r="L25" i="165"/>
  <c r="K25" i="165"/>
  <c r="H25" i="165"/>
  <c r="G25" i="165"/>
  <c r="S24" i="165"/>
  <c r="I24" i="165"/>
  <c r="S23" i="165"/>
  <c r="I23" i="165"/>
  <c r="S22" i="165"/>
  <c r="I22" i="165"/>
  <c r="S21" i="165"/>
  <c r="I21" i="165"/>
  <c r="S20" i="165"/>
  <c r="S25" i="165" s="1"/>
  <c r="I20" i="165"/>
  <c r="O19" i="165"/>
  <c r="M19" i="165"/>
  <c r="L19" i="165"/>
  <c r="K19" i="165"/>
  <c r="H19" i="165"/>
  <c r="G19" i="165"/>
  <c r="S18" i="165"/>
  <c r="I18" i="165"/>
  <c r="S17" i="165"/>
  <c r="I17" i="165"/>
  <c r="S16" i="165"/>
  <c r="I16" i="165"/>
  <c r="S15" i="165"/>
  <c r="I15" i="165"/>
  <c r="S14" i="165"/>
  <c r="I14" i="165"/>
  <c r="S13" i="165"/>
  <c r="I13" i="165"/>
  <c r="S12" i="165"/>
  <c r="I12" i="165"/>
  <c r="S11" i="165"/>
  <c r="I11" i="165"/>
  <c r="S10" i="165"/>
  <c r="I10" i="165"/>
  <c r="S9" i="165"/>
  <c r="I9" i="165"/>
  <c r="S8" i="165"/>
  <c r="I8" i="165"/>
  <c r="S7" i="165"/>
  <c r="I7" i="165"/>
  <c r="S6" i="165"/>
  <c r="I6" i="165"/>
  <c r="S5" i="165"/>
  <c r="I5" i="165"/>
  <c r="A5" i="165"/>
  <c r="A4" i="165"/>
  <c r="A3" i="165"/>
  <c r="A2" i="165"/>
  <c r="A1" i="165"/>
  <c r="A107" i="164"/>
  <c r="A106" i="164"/>
  <c r="A105" i="164"/>
  <c r="A104" i="164"/>
  <c r="A103" i="164"/>
  <c r="A102" i="164"/>
  <c r="A101" i="164"/>
  <c r="A100" i="164"/>
  <c r="A99" i="164"/>
  <c r="A98" i="164"/>
  <c r="A97" i="164"/>
  <c r="A96" i="164"/>
  <c r="A95" i="164"/>
  <c r="A94" i="164"/>
  <c r="A93" i="164"/>
  <c r="A92" i="164"/>
  <c r="A91" i="164"/>
  <c r="A90" i="164"/>
  <c r="A89" i="164"/>
  <c r="A88" i="164"/>
  <c r="A87" i="164"/>
  <c r="A86" i="164"/>
  <c r="A85" i="164"/>
  <c r="O84" i="164"/>
  <c r="M84" i="164"/>
  <c r="L84" i="164"/>
  <c r="K84" i="164"/>
  <c r="H84" i="164"/>
  <c r="G84" i="164"/>
  <c r="S83" i="164"/>
  <c r="I83" i="164"/>
  <c r="S82" i="164"/>
  <c r="I82" i="164"/>
  <c r="S81" i="164"/>
  <c r="I81" i="164"/>
  <c r="S80" i="164"/>
  <c r="I80" i="164"/>
  <c r="S79" i="164"/>
  <c r="I79" i="164"/>
  <c r="A79" i="164"/>
  <c r="O78" i="164"/>
  <c r="M78" i="164"/>
  <c r="L78" i="164"/>
  <c r="K78" i="164"/>
  <c r="H78" i="164"/>
  <c r="G78" i="164"/>
  <c r="S77" i="164"/>
  <c r="I77" i="164"/>
  <c r="S76" i="164"/>
  <c r="I76" i="164"/>
  <c r="S75" i="164"/>
  <c r="I75" i="164"/>
  <c r="S74" i="164"/>
  <c r="I74" i="164"/>
  <c r="S73" i="164"/>
  <c r="I73" i="164"/>
  <c r="S72" i="164"/>
  <c r="I72" i="164"/>
  <c r="S71" i="164"/>
  <c r="I71" i="164"/>
  <c r="A71" i="164"/>
  <c r="O70" i="164"/>
  <c r="M70" i="164"/>
  <c r="L70" i="164"/>
  <c r="K70" i="164"/>
  <c r="H70" i="164"/>
  <c r="G70" i="164"/>
  <c r="S69" i="164"/>
  <c r="I69" i="164"/>
  <c r="S68" i="164"/>
  <c r="I68" i="164"/>
  <c r="S67" i="164"/>
  <c r="I67" i="164"/>
  <c r="S66" i="164"/>
  <c r="I66" i="164"/>
  <c r="S65" i="164"/>
  <c r="I65" i="164"/>
  <c r="S64" i="164"/>
  <c r="I64" i="164"/>
  <c r="S63" i="164"/>
  <c r="I63" i="164"/>
  <c r="S62" i="164"/>
  <c r="S70" i="164" s="1"/>
  <c r="I62" i="164"/>
  <c r="S61" i="164"/>
  <c r="I61" i="164"/>
  <c r="A61" i="164"/>
  <c r="O60" i="164"/>
  <c r="M60" i="164"/>
  <c r="L60" i="164"/>
  <c r="K60" i="164"/>
  <c r="H60" i="164"/>
  <c r="G60" i="164"/>
  <c r="S59" i="164"/>
  <c r="I59" i="164"/>
  <c r="S58" i="164"/>
  <c r="I58" i="164"/>
  <c r="S57" i="164"/>
  <c r="I57" i="164"/>
  <c r="S56" i="164"/>
  <c r="I56" i="164"/>
  <c r="S55" i="164"/>
  <c r="I55" i="164"/>
  <c r="S54" i="164"/>
  <c r="I54" i="164"/>
  <c r="S53" i="164"/>
  <c r="I53" i="164"/>
  <c r="S52" i="164"/>
  <c r="I52" i="164"/>
  <c r="S51" i="164"/>
  <c r="S60" i="164" s="1"/>
  <c r="I51" i="164"/>
  <c r="A51" i="164"/>
  <c r="O50" i="164"/>
  <c r="M50" i="164"/>
  <c r="L50" i="164"/>
  <c r="K50" i="164"/>
  <c r="G50" i="164"/>
  <c r="S49" i="164"/>
  <c r="I49" i="164"/>
  <c r="S48" i="164"/>
  <c r="I48" i="164"/>
  <c r="S47" i="164"/>
  <c r="I47" i="164"/>
  <c r="S46" i="164"/>
  <c r="I46" i="164"/>
  <c r="S45" i="164"/>
  <c r="I45" i="164"/>
  <c r="S44" i="164"/>
  <c r="I44" i="164"/>
  <c r="S43" i="164"/>
  <c r="I43" i="164"/>
  <c r="S42" i="164"/>
  <c r="I42" i="164"/>
  <c r="S41" i="164"/>
  <c r="I41" i="164"/>
  <c r="S40" i="164"/>
  <c r="I40" i="164"/>
  <c r="S39" i="164"/>
  <c r="I39" i="164"/>
  <c r="A39" i="164"/>
  <c r="O38" i="164"/>
  <c r="M38" i="164"/>
  <c r="L38" i="164"/>
  <c r="K38" i="164"/>
  <c r="G38" i="164"/>
  <c r="S37" i="164"/>
  <c r="I37" i="164"/>
  <c r="S36" i="164"/>
  <c r="I36" i="164"/>
  <c r="S35" i="164"/>
  <c r="I35" i="164"/>
  <c r="S34" i="164"/>
  <c r="I34" i="164"/>
  <c r="S33" i="164"/>
  <c r="I33" i="164"/>
  <c r="S32" i="164"/>
  <c r="I32" i="164"/>
  <c r="S31" i="164"/>
  <c r="I31" i="164"/>
  <c r="S30" i="164"/>
  <c r="I30" i="164"/>
  <c r="S29" i="164"/>
  <c r="I29" i="164"/>
  <c r="S28" i="164"/>
  <c r="I28" i="164"/>
  <c r="S27" i="164"/>
  <c r="I27" i="164"/>
  <c r="S26" i="164"/>
  <c r="I26" i="164"/>
  <c r="O25" i="164"/>
  <c r="M25" i="164"/>
  <c r="L25" i="164"/>
  <c r="K25" i="164"/>
  <c r="H25" i="164"/>
  <c r="G25" i="164"/>
  <c r="S24" i="164"/>
  <c r="I24" i="164"/>
  <c r="S23" i="164"/>
  <c r="I23" i="164"/>
  <c r="S22" i="164"/>
  <c r="I22" i="164"/>
  <c r="S21" i="164"/>
  <c r="I21" i="164"/>
  <c r="S20" i="164"/>
  <c r="S25" i="164" s="1"/>
  <c r="I20" i="164"/>
  <c r="O19" i="164"/>
  <c r="M19" i="164"/>
  <c r="L19" i="164"/>
  <c r="K19" i="164"/>
  <c r="H19" i="164"/>
  <c r="G19" i="164"/>
  <c r="S18" i="164"/>
  <c r="I18" i="164"/>
  <c r="S17" i="164"/>
  <c r="I17" i="164"/>
  <c r="S16" i="164"/>
  <c r="I16" i="164"/>
  <c r="S15" i="164"/>
  <c r="I15" i="164"/>
  <c r="S14" i="164"/>
  <c r="I14" i="164"/>
  <c r="S13" i="164"/>
  <c r="I13" i="164"/>
  <c r="S12" i="164"/>
  <c r="I12" i="164"/>
  <c r="S11" i="164"/>
  <c r="I11" i="164"/>
  <c r="S10" i="164"/>
  <c r="I10" i="164"/>
  <c r="S9" i="164"/>
  <c r="I9" i="164"/>
  <c r="S8" i="164"/>
  <c r="I8" i="164"/>
  <c r="S7" i="164"/>
  <c r="I7" i="164"/>
  <c r="S6" i="164"/>
  <c r="I6" i="164"/>
  <c r="S5" i="164"/>
  <c r="I5" i="164"/>
  <c r="A5" i="164"/>
  <c r="A4" i="164"/>
  <c r="A3" i="164"/>
  <c r="A2" i="164"/>
  <c r="A1" i="164"/>
  <c r="A107" i="163"/>
  <c r="A106" i="163"/>
  <c r="A105" i="163"/>
  <c r="A104" i="163"/>
  <c r="A103" i="163"/>
  <c r="A102" i="163"/>
  <c r="A101" i="163"/>
  <c r="A100" i="163"/>
  <c r="A99" i="163"/>
  <c r="A98" i="163"/>
  <c r="A97" i="163"/>
  <c r="A96" i="163"/>
  <c r="A95" i="163"/>
  <c r="A94" i="163"/>
  <c r="A93" i="163"/>
  <c r="A92" i="163"/>
  <c r="A91" i="163"/>
  <c r="A90" i="163"/>
  <c r="A89" i="163"/>
  <c r="A88" i="163"/>
  <c r="A87" i="163"/>
  <c r="A86" i="163"/>
  <c r="A85" i="163"/>
  <c r="O84" i="163"/>
  <c r="M84" i="163"/>
  <c r="L84" i="163"/>
  <c r="K84" i="163"/>
  <c r="H84" i="163"/>
  <c r="G84" i="163"/>
  <c r="S83" i="163"/>
  <c r="I83" i="163"/>
  <c r="S82" i="163"/>
  <c r="I82" i="163"/>
  <c r="S81" i="163"/>
  <c r="I81" i="163"/>
  <c r="S80" i="163"/>
  <c r="I80" i="163"/>
  <c r="S79" i="163"/>
  <c r="I79" i="163"/>
  <c r="A79" i="163"/>
  <c r="O78" i="163"/>
  <c r="M78" i="163"/>
  <c r="L78" i="163"/>
  <c r="K78" i="163"/>
  <c r="H78" i="163"/>
  <c r="G78" i="163"/>
  <c r="S77" i="163"/>
  <c r="I77" i="163"/>
  <c r="S76" i="163"/>
  <c r="I76" i="163"/>
  <c r="S75" i="163"/>
  <c r="I75" i="163"/>
  <c r="S74" i="163"/>
  <c r="I74" i="163"/>
  <c r="S73" i="163"/>
  <c r="I73" i="163"/>
  <c r="S72" i="163"/>
  <c r="I72" i="163"/>
  <c r="S71" i="163"/>
  <c r="I71" i="163"/>
  <c r="A71" i="163"/>
  <c r="O70" i="163"/>
  <c r="M70" i="163"/>
  <c r="L70" i="163"/>
  <c r="K70" i="163"/>
  <c r="H70" i="163"/>
  <c r="G70" i="163"/>
  <c r="S69" i="163"/>
  <c r="I69" i="163"/>
  <c r="S68" i="163"/>
  <c r="I68" i="163"/>
  <c r="S67" i="163"/>
  <c r="I67" i="163"/>
  <c r="S66" i="163"/>
  <c r="I66" i="163"/>
  <c r="S65" i="163"/>
  <c r="I65" i="163"/>
  <c r="S64" i="163"/>
  <c r="I64" i="163"/>
  <c r="S63" i="163"/>
  <c r="I63" i="163"/>
  <c r="S62" i="163"/>
  <c r="I62" i="163"/>
  <c r="S61" i="163"/>
  <c r="S70" i="163" s="1"/>
  <c r="I61" i="163"/>
  <c r="A61" i="163"/>
  <c r="O60" i="163"/>
  <c r="M60" i="163"/>
  <c r="L60" i="163"/>
  <c r="K60" i="163"/>
  <c r="H60" i="163"/>
  <c r="G60" i="163"/>
  <c r="S59" i="163"/>
  <c r="I59" i="163"/>
  <c r="S58" i="163"/>
  <c r="I58" i="163"/>
  <c r="S57" i="163"/>
  <c r="I57" i="163"/>
  <c r="S56" i="163"/>
  <c r="I56" i="163"/>
  <c r="S55" i="163"/>
  <c r="I55" i="163"/>
  <c r="S54" i="163"/>
  <c r="I54" i="163"/>
  <c r="S53" i="163"/>
  <c r="I53" i="163"/>
  <c r="S52" i="163"/>
  <c r="I52" i="163"/>
  <c r="S51" i="163"/>
  <c r="S60" i="163" s="1"/>
  <c r="I51" i="163"/>
  <c r="A51" i="163"/>
  <c r="O50" i="163"/>
  <c r="M50" i="163"/>
  <c r="L50" i="163"/>
  <c r="K50" i="163"/>
  <c r="G50" i="163"/>
  <c r="S49" i="163"/>
  <c r="I49" i="163"/>
  <c r="S48" i="163"/>
  <c r="I48" i="163"/>
  <c r="S47" i="163"/>
  <c r="I47" i="163"/>
  <c r="S46" i="163"/>
  <c r="I46" i="163"/>
  <c r="S45" i="163"/>
  <c r="I45" i="163"/>
  <c r="S44" i="163"/>
  <c r="I44" i="163"/>
  <c r="S43" i="163"/>
  <c r="I43" i="163"/>
  <c r="S42" i="163"/>
  <c r="I42" i="163"/>
  <c r="S41" i="163"/>
  <c r="I41" i="163"/>
  <c r="S40" i="163"/>
  <c r="I40" i="163"/>
  <c r="S39" i="163"/>
  <c r="I39" i="163"/>
  <c r="A39" i="163"/>
  <c r="O38" i="163"/>
  <c r="M38" i="163"/>
  <c r="L38" i="163"/>
  <c r="K38" i="163"/>
  <c r="G38" i="163"/>
  <c r="S37" i="163"/>
  <c r="I37" i="163"/>
  <c r="S36" i="163"/>
  <c r="I36" i="163"/>
  <c r="S35" i="163"/>
  <c r="I35" i="163"/>
  <c r="S34" i="163"/>
  <c r="I34" i="163"/>
  <c r="S33" i="163"/>
  <c r="I33" i="163"/>
  <c r="S32" i="163"/>
  <c r="I32" i="163"/>
  <c r="S31" i="163"/>
  <c r="I31" i="163"/>
  <c r="S30" i="163"/>
  <c r="I30" i="163"/>
  <c r="S29" i="163"/>
  <c r="I29" i="163"/>
  <c r="S28" i="163"/>
  <c r="I28" i="163"/>
  <c r="S27" i="163"/>
  <c r="I27" i="163"/>
  <c r="S26" i="163"/>
  <c r="I26" i="163"/>
  <c r="O25" i="163"/>
  <c r="M25" i="163"/>
  <c r="L25" i="163"/>
  <c r="K25" i="163"/>
  <c r="H25" i="163"/>
  <c r="G25" i="163"/>
  <c r="S24" i="163"/>
  <c r="I24" i="163"/>
  <c r="S23" i="163"/>
  <c r="I23" i="163"/>
  <c r="S22" i="163"/>
  <c r="I22" i="163"/>
  <c r="S21" i="163"/>
  <c r="I21" i="163"/>
  <c r="S20" i="163"/>
  <c r="I20" i="163"/>
  <c r="O19" i="163"/>
  <c r="M19" i="163"/>
  <c r="L19" i="163"/>
  <c r="K19" i="163"/>
  <c r="H19" i="163"/>
  <c r="G19" i="163"/>
  <c r="S18" i="163"/>
  <c r="I18" i="163"/>
  <c r="S17" i="163"/>
  <c r="I17" i="163"/>
  <c r="S16" i="163"/>
  <c r="I16" i="163"/>
  <c r="S15" i="163"/>
  <c r="I15" i="163"/>
  <c r="S14" i="163"/>
  <c r="I14" i="163"/>
  <c r="S13" i="163"/>
  <c r="I13" i="163"/>
  <c r="S12" i="163"/>
  <c r="I12" i="163"/>
  <c r="S11" i="163"/>
  <c r="I11" i="163"/>
  <c r="S10" i="163"/>
  <c r="I10" i="163"/>
  <c r="S9" i="163"/>
  <c r="I9" i="163"/>
  <c r="S8" i="163"/>
  <c r="I8" i="163"/>
  <c r="S7" i="163"/>
  <c r="I7" i="163"/>
  <c r="S6" i="163"/>
  <c r="I6" i="163"/>
  <c r="S5" i="163"/>
  <c r="I5" i="163"/>
  <c r="A5" i="163"/>
  <c r="A4" i="163"/>
  <c r="A3" i="163"/>
  <c r="A2" i="163"/>
  <c r="A1" i="163"/>
  <c r="S19" i="163" l="1"/>
  <c r="S78" i="164"/>
  <c r="S78" i="165"/>
  <c r="S19" i="164"/>
  <c r="S19" i="165"/>
  <c r="K85" i="163"/>
  <c r="K4" i="163" s="1"/>
  <c r="S84" i="163"/>
  <c r="S84" i="165"/>
  <c r="S25" i="163"/>
  <c r="S50" i="165"/>
  <c r="I85" i="166"/>
  <c r="G3" i="166" s="1"/>
  <c r="I70" i="165"/>
  <c r="I78" i="165"/>
  <c r="I50" i="165"/>
  <c r="I38" i="165"/>
  <c r="I25" i="165"/>
  <c r="I19" i="165"/>
  <c r="O85" i="165"/>
  <c r="O3" i="165" s="1"/>
  <c r="H85" i="165"/>
  <c r="G85" i="165"/>
  <c r="K85" i="165"/>
  <c r="K4" i="165" s="1"/>
  <c r="L85" i="165"/>
  <c r="L4" i="165" s="1"/>
  <c r="M85" i="165"/>
  <c r="M4" i="165" s="1"/>
  <c r="L85" i="164"/>
  <c r="L4" i="164" s="1"/>
  <c r="K85" i="164"/>
  <c r="K4" i="164" s="1"/>
  <c r="I25" i="164"/>
  <c r="I78" i="164"/>
  <c r="I70" i="164"/>
  <c r="I50" i="164"/>
  <c r="H85" i="164"/>
  <c r="G85" i="164"/>
  <c r="O85" i="164"/>
  <c r="O3" i="164" s="1"/>
  <c r="I19" i="164"/>
  <c r="L85" i="163"/>
  <c r="L4" i="163" s="1"/>
  <c r="O85" i="163"/>
  <c r="O3" i="163" s="1"/>
  <c r="I25" i="163"/>
  <c r="S85" i="165"/>
  <c r="I60" i="165"/>
  <c r="I38" i="164"/>
  <c r="M85" i="164"/>
  <c r="M4" i="164" s="1"/>
  <c r="I84" i="164"/>
  <c r="I60" i="164"/>
  <c r="S84" i="164"/>
  <c r="S50" i="164"/>
  <c r="I78" i="163"/>
  <c r="I70" i="163"/>
  <c r="H85" i="163"/>
  <c r="I50" i="163"/>
  <c r="G85" i="163"/>
  <c r="I38" i="163"/>
  <c r="M85" i="163"/>
  <c r="M4" i="163" s="1"/>
  <c r="I84" i="163"/>
  <c r="I60" i="163"/>
  <c r="S50" i="163"/>
  <c r="I19" i="163"/>
  <c r="S78" i="163"/>
  <c r="A107" i="162"/>
  <c r="A106" i="162"/>
  <c r="A105" i="162"/>
  <c r="A104" i="162"/>
  <c r="A103" i="162"/>
  <c r="A102" i="162"/>
  <c r="A101" i="162"/>
  <c r="A100" i="162"/>
  <c r="A99" i="162"/>
  <c r="A98" i="162"/>
  <c r="A97" i="162"/>
  <c r="A96" i="162"/>
  <c r="A95" i="162"/>
  <c r="A94" i="162"/>
  <c r="A93" i="162"/>
  <c r="A92" i="162"/>
  <c r="A91" i="162"/>
  <c r="A90" i="162"/>
  <c r="A89" i="162"/>
  <c r="A88" i="162"/>
  <c r="A87" i="162"/>
  <c r="A86" i="162"/>
  <c r="A85" i="162"/>
  <c r="O84" i="162"/>
  <c r="M84" i="162"/>
  <c r="L84" i="162"/>
  <c r="L85" i="162" s="1"/>
  <c r="L4" i="162" s="1"/>
  <c r="K84" i="162"/>
  <c r="H84" i="162"/>
  <c r="G84" i="162"/>
  <c r="S83" i="162"/>
  <c r="I83" i="162"/>
  <c r="S82" i="162"/>
  <c r="I82" i="162"/>
  <c r="S81" i="162"/>
  <c r="I81" i="162"/>
  <c r="S80" i="162"/>
  <c r="I80" i="162"/>
  <c r="S79" i="162"/>
  <c r="I79" i="162"/>
  <c r="A79" i="162"/>
  <c r="O78" i="162"/>
  <c r="M78" i="162"/>
  <c r="L78" i="162"/>
  <c r="K78" i="162"/>
  <c r="H78" i="162"/>
  <c r="G78" i="162"/>
  <c r="S77" i="162"/>
  <c r="I77" i="162"/>
  <c r="S76" i="162"/>
  <c r="I76" i="162"/>
  <c r="S75" i="162"/>
  <c r="I75" i="162"/>
  <c r="S74" i="162"/>
  <c r="I74" i="162"/>
  <c r="S73" i="162"/>
  <c r="I73" i="162"/>
  <c r="S72" i="162"/>
  <c r="I72" i="162"/>
  <c r="S71" i="162"/>
  <c r="I71" i="162"/>
  <c r="A71" i="162"/>
  <c r="O70" i="162"/>
  <c r="M70" i="162"/>
  <c r="L70" i="162"/>
  <c r="K70" i="162"/>
  <c r="H70" i="162"/>
  <c r="G70" i="162"/>
  <c r="S69" i="162"/>
  <c r="I69" i="162"/>
  <c r="S68" i="162"/>
  <c r="I68" i="162"/>
  <c r="S67" i="162"/>
  <c r="I67" i="162"/>
  <c r="S66" i="162"/>
  <c r="I66" i="162"/>
  <c r="S65" i="162"/>
  <c r="I65" i="162"/>
  <c r="S64" i="162"/>
  <c r="I64" i="162"/>
  <c r="S63" i="162"/>
  <c r="I63" i="162"/>
  <c r="S62" i="162"/>
  <c r="I62" i="162"/>
  <c r="S61" i="162"/>
  <c r="S70" i="162" s="1"/>
  <c r="I61" i="162"/>
  <c r="I70" i="162" s="1"/>
  <c r="A61" i="162"/>
  <c r="O60" i="162"/>
  <c r="M60" i="162"/>
  <c r="L60" i="162"/>
  <c r="K60" i="162"/>
  <c r="H60" i="162"/>
  <c r="G60" i="162"/>
  <c r="S59" i="162"/>
  <c r="I59" i="162"/>
  <c r="S58" i="162"/>
  <c r="I58" i="162"/>
  <c r="S57" i="162"/>
  <c r="I57" i="162"/>
  <c r="S56" i="162"/>
  <c r="I56" i="162"/>
  <c r="S55" i="162"/>
  <c r="I55" i="162"/>
  <c r="S54" i="162"/>
  <c r="I54" i="162"/>
  <c r="S53" i="162"/>
  <c r="I53" i="162"/>
  <c r="S52" i="162"/>
  <c r="I52" i="162"/>
  <c r="S51" i="162"/>
  <c r="S60" i="162" s="1"/>
  <c r="I51" i="162"/>
  <c r="A51" i="162"/>
  <c r="O50" i="162"/>
  <c r="M50" i="162"/>
  <c r="L50" i="162"/>
  <c r="K50" i="162"/>
  <c r="G50" i="162"/>
  <c r="S49" i="162"/>
  <c r="I49" i="162"/>
  <c r="S48" i="162"/>
  <c r="I48" i="162"/>
  <c r="S47" i="162"/>
  <c r="I47" i="162"/>
  <c r="S46" i="162"/>
  <c r="I46" i="162"/>
  <c r="S45" i="162"/>
  <c r="I45" i="162"/>
  <c r="S44" i="162"/>
  <c r="I44" i="162"/>
  <c r="S43" i="162"/>
  <c r="I43" i="162"/>
  <c r="S42" i="162"/>
  <c r="I42" i="162"/>
  <c r="S41" i="162"/>
  <c r="I41" i="162"/>
  <c r="S40" i="162"/>
  <c r="I40" i="162"/>
  <c r="S39" i="162"/>
  <c r="S50" i="162" s="1"/>
  <c r="I39" i="162"/>
  <c r="A39" i="162"/>
  <c r="O38" i="162"/>
  <c r="M38" i="162"/>
  <c r="L38" i="162"/>
  <c r="K38" i="162"/>
  <c r="G38" i="162"/>
  <c r="S37" i="162"/>
  <c r="I37" i="162"/>
  <c r="S36" i="162"/>
  <c r="I36" i="162"/>
  <c r="S35" i="162"/>
  <c r="I35" i="162"/>
  <c r="S34" i="162"/>
  <c r="I34" i="162"/>
  <c r="S33" i="162"/>
  <c r="I33" i="162"/>
  <c r="S32" i="162"/>
  <c r="I32" i="162"/>
  <c r="S31" i="162"/>
  <c r="I31" i="162"/>
  <c r="S30" i="162"/>
  <c r="I30" i="162"/>
  <c r="S29" i="162"/>
  <c r="I29" i="162"/>
  <c r="S28" i="162"/>
  <c r="I28" i="162"/>
  <c r="S27" i="162"/>
  <c r="I27" i="162"/>
  <c r="S26" i="162"/>
  <c r="I26" i="162"/>
  <c r="O25" i="162"/>
  <c r="M25" i="162"/>
  <c r="L25" i="162"/>
  <c r="K25" i="162"/>
  <c r="H25" i="162"/>
  <c r="G25" i="162"/>
  <c r="S24" i="162"/>
  <c r="I24" i="162"/>
  <c r="S23" i="162"/>
  <c r="I23" i="162"/>
  <c r="S22" i="162"/>
  <c r="I22" i="162"/>
  <c r="S21" i="162"/>
  <c r="I21" i="162"/>
  <c r="S20" i="162"/>
  <c r="S25" i="162" s="1"/>
  <c r="I20" i="162"/>
  <c r="O19" i="162"/>
  <c r="M19" i="162"/>
  <c r="L19" i="162"/>
  <c r="K19" i="162"/>
  <c r="H19" i="162"/>
  <c r="G19" i="162"/>
  <c r="S18" i="162"/>
  <c r="I18" i="162"/>
  <c r="S17" i="162"/>
  <c r="I17" i="162"/>
  <c r="S16" i="162"/>
  <c r="I16" i="162"/>
  <c r="S15" i="162"/>
  <c r="I15" i="162"/>
  <c r="S14" i="162"/>
  <c r="I14" i="162"/>
  <c r="S13" i="162"/>
  <c r="I13" i="162"/>
  <c r="S12" i="162"/>
  <c r="I12" i="162"/>
  <c r="S11" i="162"/>
  <c r="I11" i="162"/>
  <c r="S10" i="162"/>
  <c r="I10" i="162"/>
  <c r="S9" i="162"/>
  <c r="I9" i="162"/>
  <c r="S8" i="162"/>
  <c r="I8" i="162"/>
  <c r="S7" i="162"/>
  <c r="I7" i="162"/>
  <c r="S6" i="162"/>
  <c r="I6" i="162"/>
  <c r="S5" i="162"/>
  <c r="I5" i="162"/>
  <c r="A5" i="162"/>
  <c r="A4" i="162"/>
  <c r="A3" i="162"/>
  <c r="A2" i="162"/>
  <c r="A1" i="162"/>
  <c r="S85" i="163" l="1"/>
  <c r="S19" i="162"/>
  <c r="K85" i="162"/>
  <c r="K4" i="162" s="1"/>
  <c r="I85" i="165"/>
  <c r="G3" i="165" s="1"/>
  <c r="S85" i="164"/>
  <c r="I85" i="164"/>
  <c r="G3" i="164" s="1"/>
  <c r="I85" i="163"/>
  <c r="G3" i="163" s="1"/>
  <c r="I78" i="162"/>
  <c r="O85" i="162"/>
  <c r="O3" i="162" s="1"/>
  <c r="I50" i="162"/>
  <c r="I25" i="162"/>
  <c r="H85" i="162"/>
  <c r="G85" i="162"/>
  <c r="I19" i="162"/>
  <c r="S78" i="162"/>
  <c r="I38" i="162"/>
  <c r="M85" i="162"/>
  <c r="M4" i="162" s="1"/>
  <c r="I84" i="162"/>
  <c r="I60" i="162"/>
  <c r="S84" i="162"/>
  <c r="A107" i="161"/>
  <c r="A106" i="161"/>
  <c r="A105" i="161"/>
  <c r="A104" i="161"/>
  <c r="A103" i="161"/>
  <c r="A102" i="161"/>
  <c r="A101" i="161"/>
  <c r="A100" i="161"/>
  <c r="A99" i="161"/>
  <c r="A98" i="161"/>
  <c r="A97" i="161"/>
  <c r="A96" i="161"/>
  <c r="A95" i="161"/>
  <c r="A94" i="161"/>
  <c r="A93" i="161"/>
  <c r="A92" i="161"/>
  <c r="A91" i="161"/>
  <c r="A90" i="161"/>
  <c r="A89" i="161"/>
  <c r="A88" i="161"/>
  <c r="A87" i="161"/>
  <c r="A86" i="161"/>
  <c r="A85" i="161"/>
  <c r="O84" i="161"/>
  <c r="M84" i="161"/>
  <c r="L84" i="161"/>
  <c r="K84" i="161"/>
  <c r="H84" i="161"/>
  <c r="G84" i="161"/>
  <c r="S83" i="161"/>
  <c r="I83" i="161"/>
  <c r="S82" i="161"/>
  <c r="I82" i="161"/>
  <c r="S81" i="161"/>
  <c r="I81" i="161"/>
  <c r="S80" i="161"/>
  <c r="I80" i="161"/>
  <c r="S79" i="161"/>
  <c r="I79" i="161"/>
  <c r="A79" i="161"/>
  <c r="O78" i="161"/>
  <c r="M78" i="161"/>
  <c r="L78" i="161"/>
  <c r="K78" i="161"/>
  <c r="H78" i="161"/>
  <c r="G78" i="161"/>
  <c r="S77" i="161"/>
  <c r="I77" i="161"/>
  <c r="S76" i="161"/>
  <c r="I76" i="161"/>
  <c r="S75" i="161"/>
  <c r="I75" i="161"/>
  <c r="S74" i="161"/>
  <c r="I74" i="161"/>
  <c r="S73" i="161"/>
  <c r="I73" i="161"/>
  <c r="S72" i="161"/>
  <c r="I72" i="161"/>
  <c r="S71" i="161"/>
  <c r="I71" i="161"/>
  <c r="A71" i="161"/>
  <c r="O70" i="161"/>
  <c r="M70" i="161"/>
  <c r="L70" i="161"/>
  <c r="K70" i="161"/>
  <c r="H70" i="161"/>
  <c r="G70" i="161"/>
  <c r="S69" i="161"/>
  <c r="I69" i="161"/>
  <c r="S68" i="161"/>
  <c r="I68" i="161"/>
  <c r="S67" i="161"/>
  <c r="I67" i="161"/>
  <c r="S66" i="161"/>
  <c r="I66" i="161"/>
  <c r="S65" i="161"/>
  <c r="I65" i="161"/>
  <c r="S64" i="161"/>
  <c r="I64" i="161"/>
  <c r="S63" i="161"/>
  <c r="I63" i="161"/>
  <c r="S62" i="161"/>
  <c r="I62" i="161"/>
  <c r="S61" i="161"/>
  <c r="S70" i="161" s="1"/>
  <c r="I61" i="161"/>
  <c r="A61" i="161"/>
  <c r="O60" i="161"/>
  <c r="M60" i="161"/>
  <c r="L60" i="161"/>
  <c r="K60" i="161"/>
  <c r="H60" i="161"/>
  <c r="G60" i="161"/>
  <c r="S59" i="161"/>
  <c r="I59" i="161"/>
  <c r="S58" i="161"/>
  <c r="I58" i="161"/>
  <c r="S57" i="161"/>
  <c r="I57" i="161"/>
  <c r="S56" i="161"/>
  <c r="I56" i="161"/>
  <c r="S55" i="161"/>
  <c r="I55" i="161"/>
  <c r="S54" i="161"/>
  <c r="I54" i="161"/>
  <c r="S53" i="161"/>
  <c r="I53" i="161"/>
  <c r="S52" i="161"/>
  <c r="I52" i="161"/>
  <c r="S51" i="161"/>
  <c r="I51" i="161"/>
  <c r="A51" i="161"/>
  <c r="O50" i="161"/>
  <c r="M50" i="161"/>
  <c r="L50" i="161"/>
  <c r="K50" i="161"/>
  <c r="G50" i="161"/>
  <c r="S49" i="161"/>
  <c r="I49" i="161"/>
  <c r="S48" i="161"/>
  <c r="I48" i="161"/>
  <c r="S47" i="161"/>
  <c r="I47" i="161"/>
  <c r="S46" i="161"/>
  <c r="I46" i="161"/>
  <c r="S45" i="161"/>
  <c r="I45" i="161"/>
  <c r="S44" i="161"/>
  <c r="I44" i="161"/>
  <c r="S43" i="161"/>
  <c r="I43" i="161"/>
  <c r="S42" i="161"/>
  <c r="I42" i="161"/>
  <c r="S41" i="161"/>
  <c r="I41" i="161"/>
  <c r="S40" i="161"/>
  <c r="I40" i="161"/>
  <c r="S39" i="161"/>
  <c r="S50" i="161" s="1"/>
  <c r="I39" i="161"/>
  <c r="A39" i="161"/>
  <c r="O38" i="161"/>
  <c r="M38" i="161"/>
  <c r="L38" i="161"/>
  <c r="K38" i="161"/>
  <c r="G38" i="161"/>
  <c r="S37" i="161"/>
  <c r="I37" i="161"/>
  <c r="S36" i="161"/>
  <c r="I36" i="161"/>
  <c r="S35" i="161"/>
  <c r="I35" i="161"/>
  <c r="S34" i="161"/>
  <c r="I34" i="161"/>
  <c r="S33" i="161"/>
  <c r="I33" i="161"/>
  <c r="S32" i="161"/>
  <c r="I32" i="161"/>
  <c r="S31" i="161"/>
  <c r="I31" i="161"/>
  <c r="S30" i="161"/>
  <c r="I30" i="161"/>
  <c r="S29" i="161"/>
  <c r="I29" i="161"/>
  <c r="S28" i="161"/>
  <c r="I28" i="161"/>
  <c r="S27" i="161"/>
  <c r="I27" i="161"/>
  <c r="S26" i="161"/>
  <c r="I26" i="161"/>
  <c r="O25" i="161"/>
  <c r="M25" i="161"/>
  <c r="L25" i="161"/>
  <c r="K25" i="161"/>
  <c r="H25" i="161"/>
  <c r="G25" i="161"/>
  <c r="S24" i="161"/>
  <c r="I24" i="161"/>
  <c r="S23" i="161"/>
  <c r="I23" i="161"/>
  <c r="S22" i="161"/>
  <c r="I22" i="161"/>
  <c r="S21" i="161"/>
  <c r="I21" i="161"/>
  <c r="S20" i="161"/>
  <c r="I20" i="161"/>
  <c r="O19" i="161"/>
  <c r="M19" i="161"/>
  <c r="L19" i="161"/>
  <c r="K19" i="161"/>
  <c r="H19" i="161"/>
  <c r="G19" i="161"/>
  <c r="S18" i="161"/>
  <c r="I18" i="161"/>
  <c r="S17" i="161"/>
  <c r="I17" i="161"/>
  <c r="S16" i="161"/>
  <c r="I16" i="161"/>
  <c r="S15" i="161"/>
  <c r="I15" i="161"/>
  <c r="S14" i="161"/>
  <c r="I14" i="161"/>
  <c r="S13" i="161"/>
  <c r="I13" i="161"/>
  <c r="S12" i="161"/>
  <c r="I12" i="161"/>
  <c r="S11" i="161"/>
  <c r="I11" i="161"/>
  <c r="S10" i="161"/>
  <c r="I10" i="161"/>
  <c r="S9" i="161"/>
  <c r="I9" i="161"/>
  <c r="S8" i="161"/>
  <c r="I8" i="161"/>
  <c r="S7" i="161"/>
  <c r="I7" i="161"/>
  <c r="S6" i="161"/>
  <c r="I6" i="161"/>
  <c r="S5" i="161"/>
  <c r="I5" i="161"/>
  <c r="A5" i="161"/>
  <c r="A4" i="161"/>
  <c r="A3" i="161"/>
  <c r="A2" i="161"/>
  <c r="A1" i="161"/>
  <c r="S19" i="161" l="1"/>
  <c r="K85" i="161"/>
  <c r="K4" i="161" s="1"/>
  <c r="S84" i="161"/>
  <c r="L85" i="161"/>
  <c r="L4" i="161" s="1"/>
  <c r="S78" i="161"/>
  <c r="S85" i="162"/>
  <c r="S60" i="161"/>
  <c r="M85" i="161"/>
  <c r="M4" i="161" s="1"/>
  <c r="S25" i="161"/>
  <c r="I85" i="162"/>
  <c r="G3" i="162" s="1"/>
  <c r="I60" i="161"/>
  <c r="I38" i="161"/>
  <c r="O85" i="161"/>
  <c r="O3" i="161" s="1"/>
  <c r="I84" i="161"/>
  <c r="I70" i="161"/>
  <c r="I50" i="161"/>
  <c r="I25" i="161"/>
  <c r="H85" i="161"/>
  <c r="I19" i="161"/>
  <c r="G85" i="161"/>
  <c r="I78" i="161"/>
  <c r="I21" i="160"/>
  <c r="S85" i="161" l="1"/>
  <c r="I85" i="161"/>
  <c r="G3" i="161" s="1"/>
  <c r="A107" i="160"/>
  <c r="A106" i="160"/>
  <c r="A105" i="160"/>
  <c r="A104" i="160"/>
  <c r="A103" i="160"/>
  <c r="A102" i="160"/>
  <c r="A101" i="160"/>
  <c r="A100" i="160"/>
  <c r="A99" i="160"/>
  <c r="A98" i="160"/>
  <c r="A97" i="160"/>
  <c r="A96" i="160"/>
  <c r="A95" i="160"/>
  <c r="A94" i="160"/>
  <c r="A93" i="160"/>
  <c r="A92" i="160"/>
  <c r="A91" i="160"/>
  <c r="A90" i="160"/>
  <c r="A89" i="160"/>
  <c r="A88" i="160"/>
  <c r="A87" i="160"/>
  <c r="A86" i="160"/>
  <c r="A85" i="160"/>
  <c r="O84" i="160"/>
  <c r="M84" i="160"/>
  <c r="L84" i="160"/>
  <c r="K84" i="160"/>
  <c r="H84" i="160"/>
  <c r="G84" i="160"/>
  <c r="S83" i="160"/>
  <c r="I83" i="160"/>
  <c r="S82" i="160"/>
  <c r="I82" i="160"/>
  <c r="S81" i="160"/>
  <c r="I81" i="160"/>
  <c r="S80" i="160"/>
  <c r="I80" i="160"/>
  <c r="S79" i="160"/>
  <c r="I79" i="160"/>
  <c r="A79" i="160"/>
  <c r="O78" i="160"/>
  <c r="M78" i="160"/>
  <c r="L78" i="160"/>
  <c r="K78" i="160"/>
  <c r="H78" i="160"/>
  <c r="G78" i="160"/>
  <c r="S77" i="160"/>
  <c r="I77" i="160"/>
  <c r="S76" i="160"/>
  <c r="I76" i="160"/>
  <c r="S75" i="160"/>
  <c r="I75" i="160"/>
  <c r="S74" i="160"/>
  <c r="I74" i="160"/>
  <c r="S73" i="160"/>
  <c r="I73" i="160"/>
  <c r="S72" i="160"/>
  <c r="I72" i="160"/>
  <c r="S71" i="160"/>
  <c r="I71" i="160"/>
  <c r="A71" i="160"/>
  <c r="O70" i="160"/>
  <c r="M70" i="160"/>
  <c r="L70" i="160"/>
  <c r="K70" i="160"/>
  <c r="H70" i="160"/>
  <c r="G70" i="160"/>
  <c r="S69" i="160"/>
  <c r="I69" i="160"/>
  <c r="S68" i="160"/>
  <c r="I68" i="160"/>
  <c r="S67" i="160"/>
  <c r="I67" i="160"/>
  <c r="S66" i="160"/>
  <c r="I66" i="160"/>
  <c r="S65" i="160"/>
  <c r="I65" i="160"/>
  <c r="S64" i="160"/>
  <c r="I64" i="160"/>
  <c r="S63" i="160"/>
  <c r="I63" i="160"/>
  <c r="S62" i="160"/>
  <c r="I62" i="160"/>
  <c r="S61" i="160"/>
  <c r="S70" i="160" s="1"/>
  <c r="I61" i="160"/>
  <c r="I70" i="160" s="1"/>
  <c r="A61" i="160"/>
  <c r="O60" i="160"/>
  <c r="M60" i="160"/>
  <c r="L60" i="160"/>
  <c r="K60" i="160"/>
  <c r="H60" i="160"/>
  <c r="G60" i="160"/>
  <c r="S59" i="160"/>
  <c r="I59" i="160"/>
  <c r="S58" i="160"/>
  <c r="I58" i="160"/>
  <c r="S57" i="160"/>
  <c r="I57" i="160"/>
  <c r="S56" i="160"/>
  <c r="I56" i="160"/>
  <c r="S55" i="160"/>
  <c r="I55" i="160"/>
  <c r="S54" i="160"/>
  <c r="I54" i="160"/>
  <c r="S53" i="160"/>
  <c r="I53" i="160"/>
  <c r="S52" i="160"/>
  <c r="I52" i="160"/>
  <c r="S51" i="160"/>
  <c r="S60" i="160" s="1"/>
  <c r="I51" i="160"/>
  <c r="A51" i="160"/>
  <c r="O50" i="160"/>
  <c r="M50" i="160"/>
  <c r="L50" i="160"/>
  <c r="K50" i="160"/>
  <c r="G50" i="160"/>
  <c r="S49" i="160"/>
  <c r="I49" i="160"/>
  <c r="S48" i="160"/>
  <c r="I48" i="160"/>
  <c r="S47" i="160"/>
  <c r="I47" i="160"/>
  <c r="S46" i="160"/>
  <c r="I46" i="160"/>
  <c r="S45" i="160"/>
  <c r="I45" i="160"/>
  <c r="S44" i="160"/>
  <c r="I44" i="160"/>
  <c r="S43" i="160"/>
  <c r="I43" i="160"/>
  <c r="S42" i="160"/>
  <c r="I42" i="160"/>
  <c r="S41" i="160"/>
  <c r="I41" i="160"/>
  <c r="S40" i="160"/>
  <c r="I40" i="160"/>
  <c r="S39" i="160"/>
  <c r="I39" i="160"/>
  <c r="A39" i="160"/>
  <c r="O38" i="160"/>
  <c r="M38" i="160"/>
  <c r="L38" i="160"/>
  <c r="K38" i="160"/>
  <c r="G38" i="160"/>
  <c r="S37" i="160"/>
  <c r="I37" i="160"/>
  <c r="S36" i="160"/>
  <c r="I36" i="160"/>
  <c r="S35" i="160"/>
  <c r="I35" i="160"/>
  <c r="S34" i="160"/>
  <c r="I34" i="160"/>
  <c r="S33" i="160"/>
  <c r="I33" i="160"/>
  <c r="S32" i="160"/>
  <c r="I32" i="160"/>
  <c r="S31" i="160"/>
  <c r="I31" i="160"/>
  <c r="S30" i="160"/>
  <c r="I30" i="160"/>
  <c r="S29" i="160"/>
  <c r="I29" i="160"/>
  <c r="S28" i="160"/>
  <c r="I28" i="160"/>
  <c r="S27" i="160"/>
  <c r="I27" i="160"/>
  <c r="S26" i="160"/>
  <c r="I26" i="160"/>
  <c r="O25" i="160"/>
  <c r="M25" i="160"/>
  <c r="L25" i="160"/>
  <c r="K25" i="160"/>
  <c r="H25" i="160"/>
  <c r="G25" i="160"/>
  <c r="S24" i="160"/>
  <c r="I24" i="160"/>
  <c r="S23" i="160"/>
  <c r="I23" i="160"/>
  <c r="S22" i="160"/>
  <c r="I22" i="160"/>
  <c r="S21" i="160"/>
  <c r="S25" i="160" s="1"/>
  <c r="S20" i="160"/>
  <c r="I20" i="160"/>
  <c r="O19" i="160"/>
  <c r="M19" i="160"/>
  <c r="L19" i="160"/>
  <c r="K19" i="160"/>
  <c r="H19" i="160"/>
  <c r="G19" i="160"/>
  <c r="S18" i="160"/>
  <c r="I18" i="160"/>
  <c r="S17" i="160"/>
  <c r="I17" i="160"/>
  <c r="S16" i="160"/>
  <c r="I16" i="160"/>
  <c r="S15" i="160"/>
  <c r="I15" i="160"/>
  <c r="S14" i="160"/>
  <c r="I14" i="160"/>
  <c r="S13" i="160"/>
  <c r="I13" i="160"/>
  <c r="S12" i="160"/>
  <c r="I12" i="160"/>
  <c r="S11" i="160"/>
  <c r="I11" i="160"/>
  <c r="S10" i="160"/>
  <c r="I10" i="160"/>
  <c r="S9" i="160"/>
  <c r="I9" i="160"/>
  <c r="S8" i="160"/>
  <c r="I8" i="160"/>
  <c r="S7" i="160"/>
  <c r="I7" i="160"/>
  <c r="S6" i="160"/>
  <c r="I6" i="160"/>
  <c r="S5" i="160"/>
  <c r="I5" i="160"/>
  <c r="A5" i="160"/>
  <c r="A4" i="160"/>
  <c r="A3" i="160"/>
  <c r="A2" i="160"/>
  <c r="A1" i="160"/>
  <c r="M85" i="160" l="1"/>
  <c r="M4" i="160" s="1"/>
  <c r="L85" i="160"/>
  <c r="L4" i="160" s="1"/>
  <c r="S78" i="160"/>
  <c r="S19" i="160"/>
  <c r="K85" i="160"/>
  <c r="K4" i="160" s="1"/>
  <c r="O85" i="160"/>
  <c r="O3" i="160" s="1"/>
  <c r="I78" i="160"/>
  <c r="I50" i="160"/>
  <c r="G85" i="160"/>
  <c r="I25" i="160"/>
  <c r="H85" i="160"/>
  <c r="I84" i="160"/>
  <c r="I19" i="160"/>
  <c r="I38" i="160"/>
  <c r="I60" i="160"/>
  <c r="S84" i="160"/>
  <c r="S50" i="160"/>
  <c r="A107" i="159"/>
  <c r="A106" i="159"/>
  <c r="A105" i="159"/>
  <c r="A104" i="159"/>
  <c r="A103" i="159"/>
  <c r="A102" i="159"/>
  <c r="A101" i="159"/>
  <c r="A100" i="159"/>
  <c r="A99" i="159"/>
  <c r="A98" i="159"/>
  <c r="A97" i="159"/>
  <c r="A96" i="159"/>
  <c r="A95" i="159"/>
  <c r="A94" i="159"/>
  <c r="A93" i="159"/>
  <c r="A92" i="159"/>
  <c r="A91" i="159"/>
  <c r="A90" i="159"/>
  <c r="A89" i="159"/>
  <c r="A88" i="159"/>
  <c r="A87" i="159"/>
  <c r="A86" i="159"/>
  <c r="A85" i="159"/>
  <c r="O84" i="159"/>
  <c r="M84" i="159"/>
  <c r="L84" i="159"/>
  <c r="K84" i="159"/>
  <c r="H84" i="159"/>
  <c r="G84" i="159"/>
  <c r="S83" i="159"/>
  <c r="I83" i="159"/>
  <c r="S82" i="159"/>
  <c r="I82" i="159"/>
  <c r="S81" i="159"/>
  <c r="I81" i="159"/>
  <c r="S80" i="159"/>
  <c r="I80" i="159"/>
  <c r="S79" i="159"/>
  <c r="S84" i="159" s="1"/>
  <c r="I79" i="159"/>
  <c r="A79" i="159"/>
  <c r="O78" i="159"/>
  <c r="M78" i="159"/>
  <c r="L78" i="159"/>
  <c r="K78" i="159"/>
  <c r="H78" i="159"/>
  <c r="G78" i="159"/>
  <c r="S77" i="159"/>
  <c r="I77" i="159"/>
  <c r="S76" i="159"/>
  <c r="I76" i="159"/>
  <c r="S75" i="159"/>
  <c r="I75" i="159"/>
  <c r="S74" i="159"/>
  <c r="I74" i="159"/>
  <c r="S73" i="159"/>
  <c r="I73" i="159"/>
  <c r="S72" i="159"/>
  <c r="I72" i="159"/>
  <c r="S71" i="159"/>
  <c r="S78" i="159" s="1"/>
  <c r="I71" i="159"/>
  <c r="A71" i="159"/>
  <c r="O70" i="159"/>
  <c r="M70" i="159"/>
  <c r="L70" i="159"/>
  <c r="K70" i="159"/>
  <c r="H70" i="159"/>
  <c r="G70" i="159"/>
  <c r="S69" i="159"/>
  <c r="I69" i="159"/>
  <c r="S68" i="159"/>
  <c r="I68" i="159"/>
  <c r="S67" i="159"/>
  <c r="I67" i="159"/>
  <c r="S66" i="159"/>
  <c r="I66" i="159"/>
  <c r="S65" i="159"/>
  <c r="I65" i="159"/>
  <c r="S64" i="159"/>
  <c r="I64" i="159"/>
  <c r="S63" i="159"/>
  <c r="I63" i="159"/>
  <c r="S62" i="159"/>
  <c r="I62" i="159"/>
  <c r="S61" i="159"/>
  <c r="I61" i="159"/>
  <c r="A61" i="159"/>
  <c r="O60" i="159"/>
  <c r="M60" i="159"/>
  <c r="L60" i="159"/>
  <c r="K60" i="159"/>
  <c r="H60" i="159"/>
  <c r="G60" i="159"/>
  <c r="S59" i="159"/>
  <c r="I59" i="159"/>
  <c r="S58" i="159"/>
  <c r="I58" i="159"/>
  <c r="S57" i="159"/>
  <c r="I57" i="159"/>
  <c r="S56" i="159"/>
  <c r="I56" i="159"/>
  <c r="S55" i="159"/>
  <c r="I55" i="159"/>
  <c r="S54" i="159"/>
  <c r="I54" i="159"/>
  <c r="S53" i="159"/>
  <c r="I53" i="159"/>
  <c r="S52" i="159"/>
  <c r="I52" i="159"/>
  <c r="S51" i="159"/>
  <c r="I51" i="159"/>
  <c r="A51" i="159"/>
  <c r="O50" i="159"/>
  <c r="M50" i="159"/>
  <c r="L50" i="159"/>
  <c r="K50" i="159"/>
  <c r="G50" i="159"/>
  <c r="S49" i="159"/>
  <c r="I49" i="159"/>
  <c r="S48" i="159"/>
  <c r="I48" i="159"/>
  <c r="S47" i="159"/>
  <c r="I47" i="159"/>
  <c r="S46" i="159"/>
  <c r="I46" i="159"/>
  <c r="S45" i="159"/>
  <c r="I45" i="159"/>
  <c r="S44" i="159"/>
  <c r="I44" i="159"/>
  <c r="S43" i="159"/>
  <c r="I43" i="159"/>
  <c r="S42" i="159"/>
  <c r="I42" i="159"/>
  <c r="S41" i="159"/>
  <c r="I41" i="159"/>
  <c r="S40" i="159"/>
  <c r="I40" i="159"/>
  <c r="S39" i="159"/>
  <c r="S50" i="159" s="1"/>
  <c r="I39" i="159"/>
  <c r="A39" i="159"/>
  <c r="O38" i="159"/>
  <c r="M38" i="159"/>
  <c r="L38" i="159"/>
  <c r="K38" i="159"/>
  <c r="G38" i="159"/>
  <c r="S37" i="159"/>
  <c r="I37" i="159"/>
  <c r="S36" i="159"/>
  <c r="I36" i="159"/>
  <c r="S35" i="159"/>
  <c r="I35" i="159"/>
  <c r="S34" i="159"/>
  <c r="I34" i="159"/>
  <c r="S33" i="159"/>
  <c r="I33" i="159"/>
  <c r="S32" i="159"/>
  <c r="I32" i="159"/>
  <c r="S31" i="159"/>
  <c r="I31" i="159"/>
  <c r="S30" i="159"/>
  <c r="I30" i="159"/>
  <c r="S29" i="159"/>
  <c r="I29" i="159"/>
  <c r="S28" i="159"/>
  <c r="I28" i="159"/>
  <c r="S27" i="159"/>
  <c r="I27" i="159"/>
  <c r="S26" i="159"/>
  <c r="I26" i="159"/>
  <c r="O25" i="159"/>
  <c r="M25" i="159"/>
  <c r="L25" i="159"/>
  <c r="K25" i="159"/>
  <c r="H25" i="159"/>
  <c r="G25" i="159"/>
  <c r="S24" i="159"/>
  <c r="I24" i="159"/>
  <c r="S23" i="159"/>
  <c r="I23" i="159"/>
  <c r="S22" i="159"/>
  <c r="I22" i="159"/>
  <c r="S21" i="159"/>
  <c r="S20" i="159"/>
  <c r="I20" i="159"/>
  <c r="O19" i="159"/>
  <c r="M19" i="159"/>
  <c r="L19" i="159"/>
  <c r="K19" i="159"/>
  <c r="H19" i="159"/>
  <c r="G19" i="159"/>
  <c r="S18" i="159"/>
  <c r="I18" i="159"/>
  <c r="S17" i="159"/>
  <c r="I17" i="159"/>
  <c r="S16" i="159"/>
  <c r="I16" i="159"/>
  <c r="S15" i="159"/>
  <c r="I15" i="159"/>
  <c r="S14" i="159"/>
  <c r="I14" i="159"/>
  <c r="S13" i="159"/>
  <c r="I13" i="159"/>
  <c r="S12" i="159"/>
  <c r="I12" i="159"/>
  <c r="S11" i="159"/>
  <c r="I11" i="159"/>
  <c r="S10" i="159"/>
  <c r="I10" i="159"/>
  <c r="S9" i="159"/>
  <c r="I9" i="159"/>
  <c r="S8" i="159"/>
  <c r="I8" i="159"/>
  <c r="S7" i="159"/>
  <c r="I7" i="159"/>
  <c r="S6" i="159"/>
  <c r="I6" i="159"/>
  <c r="S5" i="159"/>
  <c r="S19" i="159" s="1"/>
  <c r="I5" i="159"/>
  <c r="A5" i="159"/>
  <c r="A4" i="159"/>
  <c r="A3" i="159"/>
  <c r="A2" i="159"/>
  <c r="A1" i="159"/>
  <c r="S70" i="159" l="1"/>
  <c r="M85" i="159"/>
  <c r="M4" i="159" s="1"/>
  <c r="S60" i="159"/>
  <c r="I85" i="160"/>
  <c r="G3" i="160" s="1"/>
  <c r="S85" i="160"/>
  <c r="I50" i="159"/>
  <c r="I84" i="159"/>
  <c r="I60" i="159"/>
  <c r="I38" i="159"/>
  <c r="O85" i="159"/>
  <c r="O3" i="159" s="1"/>
  <c r="H85" i="159"/>
  <c r="I25" i="159"/>
  <c r="K85" i="159"/>
  <c r="K4" i="159" s="1"/>
  <c r="I78" i="159"/>
  <c r="I19" i="159"/>
  <c r="S25" i="159"/>
  <c r="I70" i="159"/>
  <c r="G85" i="159"/>
  <c r="L85" i="159"/>
  <c r="L4" i="159" s="1"/>
  <c r="A107" i="158"/>
  <c r="A106" i="158"/>
  <c r="A105" i="158"/>
  <c r="A104" i="158"/>
  <c r="A103" i="158"/>
  <c r="A102" i="158"/>
  <c r="A101" i="158"/>
  <c r="A100" i="158"/>
  <c r="A99" i="158"/>
  <c r="A98" i="158"/>
  <c r="A97" i="158"/>
  <c r="A96" i="158"/>
  <c r="A95" i="158"/>
  <c r="A94" i="158"/>
  <c r="A93" i="158"/>
  <c r="A92" i="158"/>
  <c r="A91" i="158"/>
  <c r="A90" i="158"/>
  <c r="A89" i="158"/>
  <c r="A88" i="158"/>
  <c r="A87" i="158"/>
  <c r="A86" i="158"/>
  <c r="A85" i="158"/>
  <c r="O84" i="158"/>
  <c r="M84" i="158"/>
  <c r="L84" i="158"/>
  <c r="K84" i="158"/>
  <c r="H84" i="158"/>
  <c r="G84" i="158"/>
  <c r="S83" i="158"/>
  <c r="I83" i="158"/>
  <c r="S82" i="158"/>
  <c r="I82" i="158"/>
  <c r="S81" i="158"/>
  <c r="I81" i="158"/>
  <c r="S80" i="158"/>
  <c r="I80" i="158"/>
  <c r="S79" i="158"/>
  <c r="I79" i="158"/>
  <c r="A79" i="158"/>
  <c r="O78" i="158"/>
  <c r="M78" i="158"/>
  <c r="L78" i="158"/>
  <c r="K78" i="158"/>
  <c r="H78" i="158"/>
  <c r="G78" i="158"/>
  <c r="S77" i="158"/>
  <c r="I77" i="158"/>
  <c r="S76" i="158"/>
  <c r="I76" i="158"/>
  <c r="S75" i="158"/>
  <c r="I75" i="158"/>
  <c r="S74" i="158"/>
  <c r="I74" i="158"/>
  <c r="S73" i="158"/>
  <c r="I73" i="158"/>
  <c r="S72" i="158"/>
  <c r="I72" i="158"/>
  <c r="S71" i="158"/>
  <c r="S78" i="158" s="1"/>
  <c r="I71" i="158"/>
  <c r="A71" i="158"/>
  <c r="O70" i="158"/>
  <c r="M70" i="158"/>
  <c r="L70" i="158"/>
  <c r="K70" i="158"/>
  <c r="H70" i="158"/>
  <c r="G70" i="158"/>
  <c r="S69" i="158"/>
  <c r="I69" i="158"/>
  <c r="S68" i="158"/>
  <c r="I68" i="158"/>
  <c r="S67" i="158"/>
  <c r="I67" i="158"/>
  <c r="S66" i="158"/>
  <c r="I66" i="158"/>
  <c r="S65" i="158"/>
  <c r="I65" i="158"/>
  <c r="S64" i="158"/>
  <c r="I64" i="158"/>
  <c r="S63" i="158"/>
  <c r="I63" i="158"/>
  <c r="S62" i="158"/>
  <c r="S70" i="158" s="1"/>
  <c r="I62" i="158"/>
  <c r="S61" i="158"/>
  <c r="I61" i="158"/>
  <c r="A61" i="158"/>
  <c r="S60" i="158"/>
  <c r="O60" i="158"/>
  <c r="M60" i="158"/>
  <c r="L60" i="158"/>
  <c r="K60" i="158"/>
  <c r="H60" i="158"/>
  <c r="G60" i="158"/>
  <c r="S59" i="158"/>
  <c r="I59" i="158"/>
  <c r="S58" i="158"/>
  <c r="I58" i="158"/>
  <c r="S57" i="158"/>
  <c r="I57" i="158"/>
  <c r="S56" i="158"/>
  <c r="I56" i="158"/>
  <c r="S55" i="158"/>
  <c r="I55" i="158"/>
  <c r="S54" i="158"/>
  <c r="I54" i="158"/>
  <c r="S53" i="158"/>
  <c r="I53" i="158"/>
  <c r="S52" i="158"/>
  <c r="I52" i="158"/>
  <c r="S51" i="158"/>
  <c r="I51" i="158"/>
  <c r="A51" i="158"/>
  <c r="O50" i="158"/>
  <c r="M50" i="158"/>
  <c r="L50" i="158"/>
  <c r="K50" i="158"/>
  <c r="G50" i="158"/>
  <c r="S49" i="158"/>
  <c r="I49" i="158"/>
  <c r="S48" i="158"/>
  <c r="I48" i="158"/>
  <c r="S47" i="158"/>
  <c r="I47" i="158"/>
  <c r="S46" i="158"/>
  <c r="I46" i="158"/>
  <c r="S45" i="158"/>
  <c r="I45" i="158"/>
  <c r="S44" i="158"/>
  <c r="I44" i="158"/>
  <c r="S43" i="158"/>
  <c r="I43" i="158"/>
  <c r="S42" i="158"/>
  <c r="I42" i="158"/>
  <c r="S41" i="158"/>
  <c r="I41" i="158"/>
  <c r="S40" i="158"/>
  <c r="I40" i="158"/>
  <c r="S39" i="158"/>
  <c r="I39" i="158"/>
  <c r="A39" i="158"/>
  <c r="O38" i="158"/>
  <c r="M38" i="158"/>
  <c r="L38" i="158"/>
  <c r="K38" i="158"/>
  <c r="G38" i="158"/>
  <c r="S37" i="158"/>
  <c r="I37" i="158"/>
  <c r="S36" i="158"/>
  <c r="I36" i="158"/>
  <c r="S35" i="158"/>
  <c r="I35" i="158"/>
  <c r="S34" i="158"/>
  <c r="I34" i="158"/>
  <c r="S33" i="158"/>
  <c r="I33" i="158"/>
  <c r="S32" i="158"/>
  <c r="I32" i="158"/>
  <c r="S31" i="158"/>
  <c r="I31" i="158"/>
  <c r="S30" i="158"/>
  <c r="I30" i="158"/>
  <c r="S29" i="158"/>
  <c r="I29" i="158"/>
  <c r="S28" i="158"/>
  <c r="I28" i="158"/>
  <c r="S27" i="158"/>
  <c r="I27" i="158"/>
  <c r="S26" i="158"/>
  <c r="I26" i="158"/>
  <c r="O25" i="158"/>
  <c r="M25" i="158"/>
  <c r="L25" i="158"/>
  <c r="K25" i="158"/>
  <c r="H25" i="158"/>
  <c r="G25" i="158"/>
  <c r="S24" i="158"/>
  <c r="I24" i="158"/>
  <c r="S23" i="158"/>
  <c r="I23" i="158"/>
  <c r="S22" i="158"/>
  <c r="I22" i="158"/>
  <c r="S21" i="158"/>
  <c r="S20" i="158"/>
  <c r="I20" i="158"/>
  <c r="O19" i="158"/>
  <c r="M19" i="158"/>
  <c r="L19" i="158"/>
  <c r="K19" i="158"/>
  <c r="H19" i="158"/>
  <c r="G19" i="158"/>
  <c r="S18" i="158"/>
  <c r="I18" i="158"/>
  <c r="S17" i="158"/>
  <c r="I17" i="158"/>
  <c r="S16" i="158"/>
  <c r="I16" i="158"/>
  <c r="S15" i="158"/>
  <c r="I15" i="158"/>
  <c r="S14" i="158"/>
  <c r="I14" i="158"/>
  <c r="S13" i="158"/>
  <c r="I13" i="158"/>
  <c r="S12" i="158"/>
  <c r="I12" i="158"/>
  <c r="S11" i="158"/>
  <c r="I11" i="158"/>
  <c r="S10" i="158"/>
  <c r="I10" i="158"/>
  <c r="S9" i="158"/>
  <c r="I9" i="158"/>
  <c r="S8" i="158"/>
  <c r="I8" i="158"/>
  <c r="S7" i="158"/>
  <c r="I7" i="158"/>
  <c r="S6" i="158"/>
  <c r="I6" i="158"/>
  <c r="S5" i="158"/>
  <c r="S19" i="158" s="1"/>
  <c r="I5" i="158"/>
  <c r="A5" i="158"/>
  <c r="A4" i="158"/>
  <c r="A3" i="158"/>
  <c r="A2" i="158"/>
  <c r="A1" i="158"/>
  <c r="I84" i="158" l="1"/>
  <c r="S84" i="158"/>
  <c r="S50" i="158"/>
  <c r="S25" i="158"/>
  <c r="S85" i="159"/>
  <c r="I85" i="159"/>
  <c r="G3" i="159" s="1"/>
  <c r="I70" i="158"/>
  <c r="O85" i="158"/>
  <c r="O3" i="158" s="1"/>
  <c r="I78" i="158"/>
  <c r="I60" i="158"/>
  <c r="I50" i="158"/>
  <c r="G85" i="158"/>
  <c r="I38" i="158"/>
  <c r="I19" i="158"/>
  <c r="K85" i="158"/>
  <c r="K4" i="158" s="1"/>
  <c r="L85" i="158"/>
  <c r="L4" i="158" s="1"/>
  <c r="M85" i="158"/>
  <c r="M4" i="158" s="1"/>
  <c r="S85" i="158"/>
  <c r="I25" i="158"/>
  <c r="H85" i="158"/>
  <c r="A107" i="157"/>
  <c r="A106" i="157"/>
  <c r="A105" i="157"/>
  <c r="A104" i="157"/>
  <c r="A103" i="157"/>
  <c r="A102" i="157"/>
  <c r="A101" i="157"/>
  <c r="A100" i="157"/>
  <c r="A99" i="157"/>
  <c r="A98" i="157"/>
  <c r="A97" i="157"/>
  <c r="A96" i="157"/>
  <c r="A95" i="157"/>
  <c r="A94" i="157"/>
  <c r="A93" i="157"/>
  <c r="A92" i="157"/>
  <c r="A91" i="157"/>
  <c r="A90" i="157"/>
  <c r="A89" i="157"/>
  <c r="A88" i="157"/>
  <c r="A87" i="157"/>
  <c r="A86" i="157"/>
  <c r="A85" i="157"/>
  <c r="O84" i="157"/>
  <c r="M84" i="157"/>
  <c r="L84" i="157"/>
  <c r="K84" i="157"/>
  <c r="H84" i="157"/>
  <c r="G84" i="157"/>
  <c r="S83" i="157"/>
  <c r="I83" i="157"/>
  <c r="S82" i="157"/>
  <c r="I82" i="157"/>
  <c r="S81" i="157"/>
  <c r="I81" i="157"/>
  <c r="S80" i="157"/>
  <c r="I80" i="157"/>
  <c r="S79" i="157"/>
  <c r="I79" i="157"/>
  <c r="A79" i="157"/>
  <c r="O78" i="157"/>
  <c r="M78" i="157"/>
  <c r="L78" i="157"/>
  <c r="K78" i="157"/>
  <c r="H78" i="157"/>
  <c r="G78" i="157"/>
  <c r="S77" i="157"/>
  <c r="I77" i="157"/>
  <c r="S76" i="157"/>
  <c r="I76" i="157"/>
  <c r="S75" i="157"/>
  <c r="I75" i="157"/>
  <c r="S74" i="157"/>
  <c r="I74" i="157"/>
  <c r="S73" i="157"/>
  <c r="I73" i="157"/>
  <c r="S72" i="157"/>
  <c r="I72" i="157"/>
  <c r="S71" i="157"/>
  <c r="S78" i="157" s="1"/>
  <c r="I71" i="157"/>
  <c r="A71" i="157"/>
  <c r="O70" i="157"/>
  <c r="M70" i="157"/>
  <c r="L70" i="157"/>
  <c r="K70" i="157"/>
  <c r="H70" i="157"/>
  <c r="G70" i="157"/>
  <c r="S69" i="157"/>
  <c r="I69" i="157"/>
  <c r="S68" i="157"/>
  <c r="I68" i="157"/>
  <c r="S67" i="157"/>
  <c r="I67" i="157"/>
  <c r="S66" i="157"/>
  <c r="I66" i="157"/>
  <c r="S65" i="157"/>
  <c r="I65" i="157"/>
  <c r="S64" i="157"/>
  <c r="I64" i="157"/>
  <c r="S63" i="157"/>
  <c r="I63" i="157"/>
  <c r="S62" i="157"/>
  <c r="S70" i="157" s="1"/>
  <c r="I62" i="157"/>
  <c r="S61" i="157"/>
  <c r="I61" i="157"/>
  <c r="A61" i="157"/>
  <c r="O60" i="157"/>
  <c r="M60" i="157"/>
  <c r="L60" i="157"/>
  <c r="K60" i="157"/>
  <c r="H60" i="157"/>
  <c r="G60" i="157"/>
  <c r="S59" i="157"/>
  <c r="I59" i="157"/>
  <c r="S58" i="157"/>
  <c r="I58" i="157"/>
  <c r="S57" i="157"/>
  <c r="I57" i="157"/>
  <c r="S56" i="157"/>
  <c r="I56" i="157"/>
  <c r="S55" i="157"/>
  <c r="I55" i="157"/>
  <c r="S54" i="157"/>
  <c r="I54" i="157"/>
  <c r="S53" i="157"/>
  <c r="I53" i="157"/>
  <c r="S52" i="157"/>
  <c r="I52" i="157"/>
  <c r="S51" i="157"/>
  <c r="S60" i="157" s="1"/>
  <c r="I51" i="157"/>
  <c r="A51" i="157"/>
  <c r="O50" i="157"/>
  <c r="M50" i="157"/>
  <c r="L50" i="157"/>
  <c r="K50" i="157"/>
  <c r="G50" i="157"/>
  <c r="S49" i="157"/>
  <c r="I49" i="157"/>
  <c r="S48" i="157"/>
  <c r="I48" i="157"/>
  <c r="S47" i="157"/>
  <c r="I47" i="157"/>
  <c r="S46" i="157"/>
  <c r="I46" i="157"/>
  <c r="S45" i="157"/>
  <c r="I45" i="157"/>
  <c r="S44" i="157"/>
  <c r="I44" i="157"/>
  <c r="S43" i="157"/>
  <c r="I43" i="157"/>
  <c r="S42" i="157"/>
  <c r="I42" i="157"/>
  <c r="S41" i="157"/>
  <c r="I41" i="157"/>
  <c r="S40" i="157"/>
  <c r="I40" i="157"/>
  <c r="S39" i="157"/>
  <c r="I39" i="157"/>
  <c r="A39" i="157"/>
  <c r="O38" i="157"/>
  <c r="M38" i="157"/>
  <c r="L38" i="157"/>
  <c r="K38" i="157"/>
  <c r="G38" i="157"/>
  <c r="S37" i="157"/>
  <c r="I37" i="157"/>
  <c r="S36" i="157"/>
  <c r="I36" i="157"/>
  <c r="S35" i="157"/>
  <c r="I35" i="157"/>
  <c r="S34" i="157"/>
  <c r="I34" i="157"/>
  <c r="S33" i="157"/>
  <c r="I33" i="157"/>
  <c r="S32" i="157"/>
  <c r="I32" i="157"/>
  <c r="S31" i="157"/>
  <c r="I31" i="157"/>
  <c r="S30" i="157"/>
  <c r="I30" i="157"/>
  <c r="S29" i="157"/>
  <c r="I29" i="157"/>
  <c r="S28" i="157"/>
  <c r="I28" i="157"/>
  <c r="S27" i="157"/>
  <c r="I27" i="157"/>
  <c r="S26" i="157"/>
  <c r="I26" i="157"/>
  <c r="O25" i="157"/>
  <c r="M25" i="157"/>
  <c r="L25" i="157"/>
  <c r="K25" i="157"/>
  <c r="H25" i="157"/>
  <c r="G25" i="157"/>
  <c r="S24" i="157"/>
  <c r="I24" i="157"/>
  <c r="S23" i="157"/>
  <c r="I23" i="157"/>
  <c r="S22" i="157"/>
  <c r="I22" i="157"/>
  <c r="S21" i="157"/>
  <c r="S20" i="157"/>
  <c r="S25" i="157" s="1"/>
  <c r="I20" i="157"/>
  <c r="O19" i="157"/>
  <c r="M19" i="157"/>
  <c r="L19" i="157"/>
  <c r="K19" i="157"/>
  <c r="H19" i="157"/>
  <c r="G19" i="157"/>
  <c r="S18" i="157"/>
  <c r="I18" i="157"/>
  <c r="S17" i="157"/>
  <c r="I17" i="157"/>
  <c r="S16" i="157"/>
  <c r="I16" i="157"/>
  <c r="S15" i="157"/>
  <c r="I15" i="157"/>
  <c r="S14" i="157"/>
  <c r="I14" i="157"/>
  <c r="S13" i="157"/>
  <c r="I13" i="157"/>
  <c r="S12" i="157"/>
  <c r="I12" i="157"/>
  <c r="S11" i="157"/>
  <c r="I11" i="157"/>
  <c r="S10" i="157"/>
  <c r="I10" i="157"/>
  <c r="S9" i="157"/>
  <c r="I9" i="157"/>
  <c r="S8" i="157"/>
  <c r="I8" i="157"/>
  <c r="S7" i="157"/>
  <c r="I7" i="157"/>
  <c r="S6" i="157"/>
  <c r="I6" i="157"/>
  <c r="S5" i="157"/>
  <c r="I5" i="157"/>
  <c r="A5" i="157"/>
  <c r="A4" i="157"/>
  <c r="A3" i="157"/>
  <c r="A2" i="157"/>
  <c r="A1" i="157"/>
  <c r="A107" i="156"/>
  <c r="A106" i="156"/>
  <c r="A105" i="156"/>
  <c r="A104" i="156"/>
  <c r="A103" i="156"/>
  <c r="A102" i="156"/>
  <c r="A101" i="156"/>
  <c r="A100" i="156"/>
  <c r="A99" i="156"/>
  <c r="A98" i="156"/>
  <c r="A97" i="156"/>
  <c r="A96" i="156"/>
  <c r="A95" i="156"/>
  <c r="A94" i="156"/>
  <c r="A93" i="156"/>
  <c r="A92" i="156"/>
  <c r="A91" i="156"/>
  <c r="A90" i="156"/>
  <c r="A89" i="156"/>
  <c r="A88" i="156"/>
  <c r="A87" i="156"/>
  <c r="A86" i="156"/>
  <c r="A85" i="156"/>
  <c r="O84" i="156"/>
  <c r="M84" i="156"/>
  <c r="L84" i="156"/>
  <c r="K84" i="156"/>
  <c r="H84" i="156"/>
  <c r="G84" i="156"/>
  <c r="S83" i="156"/>
  <c r="I83" i="156"/>
  <c r="S82" i="156"/>
  <c r="I82" i="156"/>
  <c r="S81" i="156"/>
  <c r="I81" i="156"/>
  <c r="S80" i="156"/>
  <c r="S84" i="156" s="1"/>
  <c r="I80" i="156"/>
  <c r="S79" i="156"/>
  <c r="I79" i="156"/>
  <c r="A79" i="156"/>
  <c r="O78" i="156"/>
  <c r="M78" i="156"/>
  <c r="L78" i="156"/>
  <c r="K78" i="156"/>
  <c r="H78" i="156"/>
  <c r="G78" i="156"/>
  <c r="S77" i="156"/>
  <c r="I77" i="156"/>
  <c r="S76" i="156"/>
  <c r="I76" i="156"/>
  <c r="S75" i="156"/>
  <c r="I75" i="156"/>
  <c r="S74" i="156"/>
  <c r="I74" i="156"/>
  <c r="S73" i="156"/>
  <c r="I73" i="156"/>
  <c r="S72" i="156"/>
  <c r="I72" i="156"/>
  <c r="S71" i="156"/>
  <c r="S78" i="156" s="1"/>
  <c r="I71" i="156"/>
  <c r="A71" i="156"/>
  <c r="O70" i="156"/>
  <c r="M70" i="156"/>
  <c r="L70" i="156"/>
  <c r="K70" i="156"/>
  <c r="H70" i="156"/>
  <c r="G70" i="156"/>
  <c r="S69" i="156"/>
  <c r="I69" i="156"/>
  <c r="S68" i="156"/>
  <c r="I68" i="156"/>
  <c r="S67" i="156"/>
  <c r="I67" i="156"/>
  <c r="S66" i="156"/>
  <c r="I66" i="156"/>
  <c r="S65" i="156"/>
  <c r="I65" i="156"/>
  <c r="S64" i="156"/>
  <c r="I64" i="156"/>
  <c r="S63" i="156"/>
  <c r="I63" i="156"/>
  <c r="S62" i="156"/>
  <c r="I62" i="156"/>
  <c r="S61" i="156"/>
  <c r="I61" i="156"/>
  <c r="A61" i="156"/>
  <c r="O60" i="156"/>
  <c r="M60" i="156"/>
  <c r="L60" i="156"/>
  <c r="K60" i="156"/>
  <c r="H60" i="156"/>
  <c r="G60" i="156"/>
  <c r="S59" i="156"/>
  <c r="I59" i="156"/>
  <c r="S58" i="156"/>
  <c r="I58" i="156"/>
  <c r="S57" i="156"/>
  <c r="I57" i="156"/>
  <c r="S56" i="156"/>
  <c r="I56" i="156"/>
  <c r="S55" i="156"/>
  <c r="I55" i="156"/>
  <c r="S54" i="156"/>
  <c r="I54" i="156"/>
  <c r="S53" i="156"/>
  <c r="I53" i="156"/>
  <c r="S52" i="156"/>
  <c r="I52" i="156"/>
  <c r="S51" i="156"/>
  <c r="I51" i="156"/>
  <c r="A51" i="156"/>
  <c r="O50" i="156"/>
  <c r="M50" i="156"/>
  <c r="L50" i="156"/>
  <c r="K50" i="156"/>
  <c r="G50" i="156"/>
  <c r="S49" i="156"/>
  <c r="I49" i="156"/>
  <c r="S48" i="156"/>
  <c r="I48" i="156"/>
  <c r="S47" i="156"/>
  <c r="I47" i="156"/>
  <c r="S46" i="156"/>
  <c r="I46" i="156"/>
  <c r="S45" i="156"/>
  <c r="I45" i="156"/>
  <c r="S44" i="156"/>
  <c r="I44" i="156"/>
  <c r="S43" i="156"/>
  <c r="I43" i="156"/>
  <c r="S42" i="156"/>
  <c r="I42" i="156"/>
  <c r="S41" i="156"/>
  <c r="I41" i="156"/>
  <c r="S40" i="156"/>
  <c r="S50" i="156" s="1"/>
  <c r="I40" i="156"/>
  <c r="S39" i="156"/>
  <c r="I39" i="156"/>
  <c r="A39" i="156"/>
  <c r="O38" i="156"/>
  <c r="M38" i="156"/>
  <c r="L38" i="156"/>
  <c r="K38" i="156"/>
  <c r="G38" i="156"/>
  <c r="S37" i="156"/>
  <c r="I37" i="156"/>
  <c r="S36" i="156"/>
  <c r="I36" i="156"/>
  <c r="S35" i="156"/>
  <c r="I35" i="156"/>
  <c r="S34" i="156"/>
  <c r="I34" i="156"/>
  <c r="S33" i="156"/>
  <c r="I33" i="156"/>
  <c r="S32" i="156"/>
  <c r="I32" i="156"/>
  <c r="S31" i="156"/>
  <c r="I31" i="156"/>
  <c r="S30" i="156"/>
  <c r="I30" i="156"/>
  <c r="S29" i="156"/>
  <c r="I29" i="156"/>
  <c r="S28" i="156"/>
  <c r="I28" i="156"/>
  <c r="S27" i="156"/>
  <c r="I27" i="156"/>
  <c r="S26" i="156"/>
  <c r="I26" i="156"/>
  <c r="O25" i="156"/>
  <c r="M25" i="156"/>
  <c r="L25" i="156"/>
  <c r="K25" i="156"/>
  <c r="H25" i="156"/>
  <c r="G25" i="156"/>
  <c r="S24" i="156"/>
  <c r="I24" i="156"/>
  <c r="S23" i="156"/>
  <c r="I23" i="156"/>
  <c r="S22" i="156"/>
  <c r="I22" i="156"/>
  <c r="S21" i="156"/>
  <c r="S20" i="156"/>
  <c r="I20" i="156"/>
  <c r="S19" i="156"/>
  <c r="O19" i="156"/>
  <c r="M19" i="156"/>
  <c r="L19" i="156"/>
  <c r="K19" i="156"/>
  <c r="H19" i="156"/>
  <c r="G19" i="156"/>
  <c r="S18" i="156"/>
  <c r="I18" i="156"/>
  <c r="S17" i="156"/>
  <c r="I17" i="156"/>
  <c r="S16" i="156"/>
  <c r="I16" i="156"/>
  <c r="S15" i="156"/>
  <c r="I15" i="156"/>
  <c r="S14" i="156"/>
  <c r="I14" i="156"/>
  <c r="S13" i="156"/>
  <c r="I13" i="156"/>
  <c r="S12" i="156"/>
  <c r="I12" i="156"/>
  <c r="S11" i="156"/>
  <c r="I11" i="156"/>
  <c r="S10" i="156"/>
  <c r="I10" i="156"/>
  <c r="S9" i="156"/>
  <c r="I9" i="156"/>
  <c r="S8" i="156"/>
  <c r="I8" i="156"/>
  <c r="S7" i="156"/>
  <c r="I7" i="156"/>
  <c r="S6" i="156"/>
  <c r="I6" i="156"/>
  <c r="S5" i="156"/>
  <c r="I5" i="156"/>
  <c r="A5" i="156"/>
  <c r="A4" i="156"/>
  <c r="A3" i="156"/>
  <c r="A2" i="156"/>
  <c r="A1" i="156"/>
  <c r="A107" i="155"/>
  <c r="A106" i="155"/>
  <c r="A105" i="155"/>
  <c r="A104" i="155"/>
  <c r="A103" i="155"/>
  <c r="A102" i="155"/>
  <c r="A101" i="155"/>
  <c r="A100" i="155"/>
  <c r="A99" i="155"/>
  <c r="A98" i="155"/>
  <c r="A97" i="155"/>
  <c r="A96" i="155"/>
  <c r="A95" i="155"/>
  <c r="A94" i="155"/>
  <c r="A93" i="155"/>
  <c r="A92" i="155"/>
  <c r="A91" i="155"/>
  <c r="A90" i="155"/>
  <c r="A89" i="155"/>
  <c r="A88" i="155"/>
  <c r="A87" i="155"/>
  <c r="A86" i="155"/>
  <c r="A85" i="155"/>
  <c r="O84" i="155"/>
  <c r="M84" i="155"/>
  <c r="L84" i="155"/>
  <c r="K84" i="155"/>
  <c r="H84" i="155"/>
  <c r="G84" i="155"/>
  <c r="S83" i="155"/>
  <c r="I83" i="155"/>
  <c r="S82" i="155"/>
  <c r="I82" i="155"/>
  <c r="S81" i="155"/>
  <c r="I81" i="155"/>
  <c r="S80" i="155"/>
  <c r="S84" i="155" s="1"/>
  <c r="I80" i="155"/>
  <c r="S79" i="155"/>
  <c r="I79" i="155"/>
  <c r="A79" i="155"/>
  <c r="O78" i="155"/>
  <c r="M78" i="155"/>
  <c r="L78" i="155"/>
  <c r="K78" i="155"/>
  <c r="H78" i="155"/>
  <c r="G78" i="155"/>
  <c r="S77" i="155"/>
  <c r="I77" i="155"/>
  <c r="S76" i="155"/>
  <c r="I76" i="155"/>
  <c r="S75" i="155"/>
  <c r="I75" i="155"/>
  <c r="S74" i="155"/>
  <c r="I74" i="155"/>
  <c r="S73" i="155"/>
  <c r="I73" i="155"/>
  <c r="S72" i="155"/>
  <c r="I72" i="155"/>
  <c r="S71" i="155"/>
  <c r="S78" i="155" s="1"/>
  <c r="I71" i="155"/>
  <c r="A71" i="155"/>
  <c r="O70" i="155"/>
  <c r="M70" i="155"/>
  <c r="L70" i="155"/>
  <c r="K70" i="155"/>
  <c r="H70" i="155"/>
  <c r="G70" i="155"/>
  <c r="S69" i="155"/>
  <c r="I69" i="155"/>
  <c r="S68" i="155"/>
  <c r="I68" i="155"/>
  <c r="S67" i="155"/>
  <c r="I67" i="155"/>
  <c r="S66" i="155"/>
  <c r="I66" i="155"/>
  <c r="S65" i="155"/>
  <c r="I65" i="155"/>
  <c r="S64" i="155"/>
  <c r="I64" i="155"/>
  <c r="S63" i="155"/>
  <c r="I63" i="155"/>
  <c r="S62" i="155"/>
  <c r="I62" i="155"/>
  <c r="S61" i="155"/>
  <c r="S70" i="155" s="1"/>
  <c r="I61" i="155"/>
  <c r="A61" i="155"/>
  <c r="O60" i="155"/>
  <c r="M60" i="155"/>
  <c r="L60" i="155"/>
  <c r="K60" i="155"/>
  <c r="H60" i="155"/>
  <c r="G60" i="155"/>
  <c r="S59" i="155"/>
  <c r="I59" i="155"/>
  <c r="S58" i="155"/>
  <c r="I58" i="155"/>
  <c r="S57" i="155"/>
  <c r="I57" i="155"/>
  <c r="S56" i="155"/>
  <c r="I56" i="155"/>
  <c r="S55" i="155"/>
  <c r="I55" i="155"/>
  <c r="S54" i="155"/>
  <c r="I54" i="155"/>
  <c r="S53" i="155"/>
  <c r="I53" i="155"/>
  <c r="S52" i="155"/>
  <c r="I52" i="155"/>
  <c r="S51" i="155"/>
  <c r="I51" i="155"/>
  <c r="A51" i="155"/>
  <c r="O50" i="155"/>
  <c r="M50" i="155"/>
  <c r="L50" i="155"/>
  <c r="K50" i="155"/>
  <c r="G50" i="155"/>
  <c r="S49" i="155"/>
  <c r="I49" i="155"/>
  <c r="S48" i="155"/>
  <c r="I48" i="155"/>
  <c r="S47" i="155"/>
  <c r="I47" i="155"/>
  <c r="S46" i="155"/>
  <c r="I46" i="155"/>
  <c r="S45" i="155"/>
  <c r="I45" i="155"/>
  <c r="S44" i="155"/>
  <c r="I44" i="155"/>
  <c r="S43" i="155"/>
  <c r="I43" i="155"/>
  <c r="S42" i="155"/>
  <c r="I42" i="155"/>
  <c r="S41" i="155"/>
  <c r="I41" i="155"/>
  <c r="S40" i="155"/>
  <c r="I40" i="155"/>
  <c r="S39" i="155"/>
  <c r="S50" i="155" s="1"/>
  <c r="I39" i="155"/>
  <c r="A39" i="155"/>
  <c r="O38" i="155"/>
  <c r="M38" i="155"/>
  <c r="L38" i="155"/>
  <c r="K38" i="155"/>
  <c r="G38" i="155"/>
  <c r="S37" i="155"/>
  <c r="I37" i="155"/>
  <c r="S36" i="155"/>
  <c r="I36" i="155"/>
  <c r="S35" i="155"/>
  <c r="I35" i="155"/>
  <c r="S34" i="155"/>
  <c r="I34" i="155"/>
  <c r="S33" i="155"/>
  <c r="I33" i="155"/>
  <c r="S32" i="155"/>
  <c r="I32" i="155"/>
  <c r="S31" i="155"/>
  <c r="I31" i="155"/>
  <c r="S30" i="155"/>
  <c r="I30" i="155"/>
  <c r="S29" i="155"/>
  <c r="I29" i="155"/>
  <c r="S28" i="155"/>
  <c r="I28" i="155"/>
  <c r="S27" i="155"/>
  <c r="I27" i="155"/>
  <c r="S26" i="155"/>
  <c r="I26" i="155"/>
  <c r="O25" i="155"/>
  <c r="M25" i="155"/>
  <c r="L25" i="155"/>
  <c r="K25" i="155"/>
  <c r="H25" i="155"/>
  <c r="G25" i="155"/>
  <c r="S24" i="155"/>
  <c r="I24" i="155"/>
  <c r="S23" i="155"/>
  <c r="I23" i="155"/>
  <c r="S22" i="155"/>
  <c r="I22" i="155"/>
  <c r="S21" i="155"/>
  <c r="S20" i="155"/>
  <c r="I20" i="155"/>
  <c r="O19" i="155"/>
  <c r="M19" i="155"/>
  <c r="L19" i="155"/>
  <c r="K19" i="155"/>
  <c r="H19" i="155"/>
  <c r="G19" i="155"/>
  <c r="S18" i="155"/>
  <c r="I18" i="155"/>
  <c r="S17" i="155"/>
  <c r="I17" i="155"/>
  <c r="S16" i="155"/>
  <c r="I16" i="155"/>
  <c r="S15" i="155"/>
  <c r="I15" i="155"/>
  <c r="S14" i="155"/>
  <c r="I14" i="155"/>
  <c r="S13" i="155"/>
  <c r="I13" i="155"/>
  <c r="S12" i="155"/>
  <c r="I12" i="155"/>
  <c r="S11" i="155"/>
  <c r="I11" i="155"/>
  <c r="S10" i="155"/>
  <c r="I10" i="155"/>
  <c r="S9" i="155"/>
  <c r="I9" i="155"/>
  <c r="S8" i="155"/>
  <c r="I8" i="155"/>
  <c r="S7" i="155"/>
  <c r="I7" i="155"/>
  <c r="S6" i="155"/>
  <c r="S19" i="155" s="1"/>
  <c r="I6" i="155"/>
  <c r="S5" i="155"/>
  <c r="I5" i="155"/>
  <c r="A5" i="155"/>
  <c r="A4" i="155"/>
  <c r="A3" i="155"/>
  <c r="A2" i="155"/>
  <c r="A1" i="155"/>
  <c r="A107" i="154"/>
  <c r="A106" i="154"/>
  <c r="A105" i="154"/>
  <c r="A104" i="154"/>
  <c r="A103" i="154"/>
  <c r="A102" i="154"/>
  <c r="A101" i="154"/>
  <c r="A100" i="154"/>
  <c r="A99" i="154"/>
  <c r="A98" i="154"/>
  <c r="A97" i="154"/>
  <c r="A96" i="154"/>
  <c r="A95" i="154"/>
  <c r="A94" i="154"/>
  <c r="A93" i="154"/>
  <c r="A92" i="154"/>
  <c r="A91" i="154"/>
  <c r="A90" i="154"/>
  <c r="A89" i="154"/>
  <c r="A88" i="154"/>
  <c r="A87" i="154"/>
  <c r="A86" i="154"/>
  <c r="A85" i="154"/>
  <c r="O84" i="154"/>
  <c r="M84" i="154"/>
  <c r="L84" i="154"/>
  <c r="K84" i="154"/>
  <c r="H84" i="154"/>
  <c r="G84" i="154"/>
  <c r="S83" i="154"/>
  <c r="I83" i="154"/>
  <c r="S82" i="154"/>
  <c r="I82" i="154"/>
  <c r="S81" i="154"/>
  <c r="I81" i="154"/>
  <c r="S80" i="154"/>
  <c r="I80" i="154"/>
  <c r="S79" i="154"/>
  <c r="I79" i="154"/>
  <c r="A79" i="154"/>
  <c r="O78" i="154"/>
  <c r="M78" i="154"/>
  <c r="L78" i="154"/>
  <c r="K78" i="154"/>
  <c r="H78" i="154"/>
  <c r="G78" i="154"/>
  <c r="S77" i="154"/>
  <c r="I77" i="154"/>
  <c r="S76" i="154"/>
  <c r="I76" i="154"/>
  <c r="S75" i="154"/>
  <c r="I75" i="154"/>
  <c r="S74" i="154"/>
  <c r="I74" i="154"/>
  <c r="S73" i="154"/>
  <c r="I73" i="154"/>
  <c r="S72" i="154"/>
  <c r="I72" i="154"/>
  <c r="S71" i="154"/>
  <c r="I71" i="154"/>
  <c r="A71" i="154"/>
  <c r="O70" i="154"/>
  <c r="M70" i="154"/>
  <c r="L70" i="154"/>
  <c r="K70" i="154"/>
  <c r="H70" i="154"/>
  <c r="G70" i="154"/>
  <c r="S69" i="154"/>
  <c r="I69" i="154"/>
  <c r="S68" i="154"/>
  <c r="I68" i="154"/>
  <c r="S67" i="154"/>
  <c r="I67" i="154"/>
  <c r="S66" i="154"/>
  <c r="I66" i="154"/>
  <c r="S65" i="154"/>
  <c r="I65" i="154"/>
  <c r="S64" i="154"/>
  <c r="I64" i="154"/>
  <c r="S63" i="154"/>
  <c r="I63" i="154"/>
  <c r="S62" i="154"/>
  <c r="I62" i="154"/>
  <c r="S61" i="154"/>
  <c r="S70" i="154" s="1"/>
  <c r="I61" i="154"/>
  <c r="A61" i="154"/>
  <c r="O60" i="154"/>
  <c r="M60" i="154"/>
  <c r="L60" i="154"/>
  <c r="K60" i="154"/>
  <c r="H60" i="154"/>
  <c r="G60" i="154"/>
  <c r="S59" i="154"/>
  <c r="I59" i="154"/>
  <c r="S58" i="154"/>
  <c r="I58" i="154"/>
  <c r="S57" i="154"/>
  <c r="I57" i="154"/>
  <c r="S56" i="154"/>
  <c r="I56" i="154"/>
  <c r="S55" i="154"/>
  <c r="I55" i="154"/>
  <c r="S54" i="154"/>
  <c r="I54" i="154"/>
  <c r="S53" i="154"/>
  <c r="I53" i="154"/>
  <c r="S52" i="154"/>
  <c r="I52" i="154"/>
  <c r="S51" i="154"/>
  <c r="S60" i="154" s="1"/>
  <c r="I51" i="154"/>
  <c r="A51" i="154"/>
  <c r="O50" i="154"/>
  <c r="M50" i="154"/>
  <c r="L50" i="154"/>
  <c r="K50" i="154"/>
  <c r="G50" i="154"/>
  <c r="S49" i="154"/>
  <c r="I49" i="154"/>
  <c r="S48" i="154"/>
  <c r="I48" i="154"/>
  <c r="S47" i="154"/>
  <c r="I47" i="154"/>
  <c r="S46" i="154"/>
  <c r="I46" i="154"/>
  <c r="S45" i="154"/>
  <c r="I45" i="154"/>
  <c r="S44" i="154"/>
  <c r="I44" i="154"/>
  <c r="S43" i="154"/>
  <c r="I43" i="154"/>
  <c r="S42" i="154"/>
  <c r="I42" i="154"/>
  <c r="S41" i="154"/>
  <c r="I41" i="154"/>
  <c r="S40" i="154"/>
  <c r="I40" i="154"/>
  <c r="S39" i="154"/>
  <c r="I39" i="154"/>
  <c r="A39" i="154"/>
  <c r="O38" i="154"/>
  <c r="M38" i="154"/>
  <c r="L38" i="154"/>
  <c r="K38" i="154"/>
  <c r="G38" i="154"/>
  <c r="S37" i="154"/>
  <c r="I37" i="154"/>
  <c r="S36" i="154"/>
  <c r="I36" i="154"/>
  <c r="S35" i="154"/>
  <c r="I35" i="154"/>
  <c r="S34" i="154"/>
  <c r="I34" i="154"/>
  <c r="S33" i="154"/>
  <c r="I33" i="154"/>
  <c r="S32" i="154"/>
  <c r="I32" i="154"/>
  <c r="S31" i="154"/>
  <c r="I31" i="154"/>
  <c r="S30" i="154"/>
  <c r="I30" i="154"/>
  <c r="S29" i="154"/>
  <c r="I29" i="154"/>
  <c r="S28" i="154"/>
  <c r="I28" i="154"/>
  <c r="S27" i="154"/>
  <c r="I27" i="154"/>
  <c r="S26" i="154"/>
  <c r="I26" i="154"/>
  <c r="S25" i="154"/>
  <c r="O25" i="154"/>
  <c r="M25" i="154"/>
  <c r="L25" i="154"/>
  <c r="K25" i="154"/>
  <c r="H25" i="154"/>
  <c r="G25" i="154"/>
  <c r="S24" i="154"/>
  <c r="I24" i="154"/>
  <c r="S23" i="154"/>
  <c r="I23" i="154"/>
  <c r="S22" i="154"/>
  <c r="I22" i="154"/>
  <c r="S21" i="154"/>
  <c r="S20" i="154"/>
  <c r="I20" i="154"/>
  <c r="O19" i="154"/>
  <c r="M19" i="154"/>
  <c r="L19" i="154"/>
  <c r="K19" i="154"/>
  <c r="H19" i="154"/>
  <c r="G19" i="154"/>
  <c r="S18" i="154"/>
  <c r="I18" i="154"/>
  <c r="S17" i="154"/>
  <c r="I17" i="154"/>
  <c r="S16" i="154"/>
  <c r="I16" i="154"/>
  <c r="S15" i="154"/>
  <c r="I15" i="154"/>
  <c r="S14" i="154"/>
  <c r="I14" i="154"/>
  <c r="S13" i="154"/>
  <c r="I13" i="154"/>
  <c r="S12" i="154"/>
  <c r="I12" i="154"/>
  <c r="S11" i="154"/>
  <c r="I11" i="154"/>
  <c r="S10" i="154"/>
  <c r="I10" i="154"/>
  <c r="S9" i="154"/>
  <c r="I9" i="154"/>
  <c r="S8" i="154"/>
  <c r="I8" i="154"/>
  <c r="S7" i="154"/>
  <c r="I7" i="154"/>
  <c r="S6" i="154"/>
  <c r="I6" i="154"/>
  <c r="S5" i="154"/>
  <c r="S19" i="154" s="1"/>
  <c r="I5" i="154"/>
  <c r="A5" i="154"/>
  <c r="A4" i="154"/>
  <c r="A3" i="154"/>
  <c r="A2" i="154"/>
  <c r="A1" i="154"/>
  <c r="A107" i="153"/>
  <c r="A106" i="153"/>
  <c r="A105" i="153"/>
  <c r="A104" i="153"/>
  <c r="A103" i="153"/>
  <c r="A102" i="153"/>
  <c r="A101" i="153"/>
  <c r="A100" i="153"/>
  <c r="A99" i="153"/>
  <c r="A98" i="153"/>
  <c r="A97" i="153"/>
  <c r="A96" i="153"/>
  <c r="A95" i="153"/>
  <c r="A94" i="153"/>
  <c r="A93" i="153"/>
  <c r="A92" i="153"/>
  <c r="A91" i="153"/>
  <c r="A90" i="153"/>
  <c r="A89" i="153"/>
  <c r="A88" i="153"/>
  <c r="A87" i="153"/>
  <c r="A86" i="153"/>
  <c r="A85" i="153"/>
  <c r="O84" i="153"/>
  <c r="M84" i="153"/>
  <c r="L84" i="153"/>
  <c r="K84" i="153"/>
  <c r="H84" i="153"/>
  <c r="G84" i="153"/>
  <c r="S83" i="153"/>
  <c r="I83" i="153"/>
  <c r="S82" i="153"/>
  <c r="I82" i="153"/>
  <c r="S81" i="153"/>
  <c r="I81" i="153"/>
  <c r="S80" i="153"/>
  <c r="I80" i="153"/>
  <c r="S79" i="153"/>
  <c r="I79" i="153"/>
  <c r="A79" i="153"/>
  <c r="O78" i="153"/>
  <c r="M78" i="153"/>
  <c r="L78" i="153"/>
  <c r="K78" i="153"/>
  <c r="H78" i="153"/>
  <c r="G78" i="153"/>
  <c r="S77" i="153"/>
  <c r="I77" i="153"/>
  <c r="S76" i="153"/>
  <c r="I76" i="153"/>
  <c r="S75" i="153"/>
  <c r="I75" i="153"/>
  <c r="S74" i="153"/>
  <c r="I74" i="153"/>
  <c r="S73" i="153"/>
  <c r="I73" i="153"/>
  <c r="S72" i="153"/>
  <c r="I72" i="153"/>
  <c r="S71" i="153"/>
  <c r="S78" i="153" s="1"/>
  <c r="I71" i="153"/>
  <c r="I78" i="153" s="1"/>
  <c r="A71" i="153"/>
  <c r="O70" i="153"/>
  <c r="M70" i="153"/>
  <c r="L70" i="153"/>
  <c r="L85" i="153" s="1"/>
  <c r="L4" i="153" s="1"/>
  <c r="K70" i="153"/>
  <c r="H70" i="153"/>
  <c r="G70" i="153"/>
  <c r="S69" i="153"/>
  <c r="I69" i="153"/>
  <c r="S68" i="153"/>
  <c r="I68" i="153"/>
  <c r="S67" i="153"/>
  <c r="I67" i="153"/>
  <c r="S66" i="153"/>
  <c r="I66" i="153"/>
  <c r="S65" i="153"/>
  <c r="I65" i="153"/>
  <c r="S64" i="153"/>
  <c r="I64" i="153"/>
  <c r="S63" i="153"/>
  <c r="I63" i="153"/>
  <c r="S62" i="153"/>
  <c r="I62" i="153"/>
  <c r="S61" i="153"/>
  <c r="S70" i="153" s="1"/>
  <c r="I61" i="153"/>
  <c r="A61" i="153"/>
  <c r="O60" i="153"/>
  <c r="M60" i="153"/>
  <c r="L60" i="153"/>
  <c r="K60" i="153"/>
  <c r="H60" i="153"/>
  <c r="G60" i="153"/>
  <c r="S59" i="153"/>
  <c r="I59" i="153"/>
  <c r="S58" i="153"/>
  <c r="I58" i="153"/>
  <c r="S57" i="153"/>
  <c r="I57" i="153"/>
  <c r="S56" i="153"/>
  <c r="I56" i="153"/>
  <c r="S55" i="153"/>
  <c r="I55" i="153"/>
  <c r="S54" i="153"/>
  <c r="I54" i="153"/>
  <c r="S53" i="153"/>
  <c r="I53" i="153"/>
  <c r="S52" i="153"/>
  <c r="S60" i="153" s="1"/>
  <c r="I52" i="153"/>
  <c r="S51" i="153"/>
  <c r="I51" i="153"/>
  <c r="A51" i="153"/>
  <c r="O50" i="153"/>
  <c r="M50" i="153"/>
  <c r="L50" i="153"/>
  <c r="K50" i="153"/>
  <c r="G50" i="153"/>
  <c r="S49" i="153"/>
  <c r="I49" i="153"/>
  <c r="S48" i="153"/>
  <c r="I48" i="153"/>
  <c r="S47" i="153"/>
  <c r="I47" i="153"/>
  <c r="S46" i="153"/>
  <c r="I46" i="153"/>
  <c r="S45" i="153"/>
  <c r="I45" i="153"/>
  <c r="S44" i="153"/>
  <c r="I44" i="153"/>
  <c r="S43" i="153"/>
  <c r="I43" i="153"/>
  <c r="S42" i="153"/>
  <c r="I42" i="153"/>
  <c r="S41" i="153"/>
  <c r="I41" i="153"/>
  <c r="S40" i="153"/>
  <c r="I40" i="153"/>
  <c r="S39" i="153"/>
  <c r="I39" i="153"/>
  <c r="A39" i="153"/>
  <c r="O38" i="153"/>
  <c r="M38" i="153"/>
  <c r="L38" i="153"/>
  <c r="K38" i="153"/>
  <c r="G38" i="153"/>
  <c r="S37" i="153"/>
  <c r="I37" i="153"/>
  <c r="S36" i="153"/>
  <c r="I36" i="153"/>
  <c r="S35" i="153"/>
  <c r="I35" i="153"/>
  <c r="S34" i="153"/>
  <c r="I34" i="153"/>
  <c r="S33" i="153"/>
  <c r="I33" i="153"/>
  <c r="S32" i="153"/>
  <c r="I32" i="153"/>
  <c r="S31" i="153"/>
  <c r="I31" i="153"/>
  <c r="S30" i="153"/>
  <c r="I30" i="153"/>
  <c r="S29" i="153"/>
  <c r="I29" i="153"/>
  <c r="S28" i="153"/>
  <c r="I28" i="153"/>
  <c r="S27" i="153"/>
  <c r="I27" i="153"/>
  <c r="S26" i="153"/>
  <c r="I26" i="153"/>
  <c r="O25" i="153"/>
  <c r="M25" i="153"/>
  <c r="L25" i="153"/>
  <c r="K25" i="153"/>
  <c r="H25" i="153"/>
  <c r="G25" i="153"/>
  <c r="S24" i="153"/>
  <c r="I24" i="153"/>
  <c r="S23" i="153"/>
  <c r="I23" i="153"/>
  <c r="S22" i="153"/>
  <c r="I22" i="153"/>
  <c r="S21" i="153"/>
  <c r="S20" i="153"/>
  <c r="S25" i="153" s="1"/>
  <c r="I20" i="153"/>
  <c r="O19" i="153"/>
  <c r="M19" i="153"/>
  <c r="L19" i="153"/>
  <c r="K19" i="153"/>
  <c r="H19" i="153"/>
  <c r="G19" i="153"/>
  <c r="S18" i="153"/>
  <c r="I18" i="153"/>
  <c r="S17" i="153"/>
  <c r="I17" i="153"/>
  <c r="S16" i="153"/>
  <c r="I16" i="153"/>
  <c r="S15" i="153"/>
  <c r="I15" i="153"/>
  <c r="S14" i="153"/>
  <c r="I14" i="153"/>
  <c r="S13" i="153"/>
  <c r="I13" i="153"/>
  <c r="S12" i="153"/>
  <c r="I12" i="153"/>
  <c r="S11" i="153"/>
  <c r="I11" i="153"/>
  <c r="S10" i="153"/>
  <c r="I10" i="153"/>
  <c r="S9" i="153"/>
  <c r="I9" i="153"/>
  <c r="S8" i="153"/>
  <c r="I8" i="153"/>
  <c r="S7" i="153"/>
  <c r="I7" i="153"/>
  <c r="S6" i="153"/>
  <c r="I6" i="153"/>
  <c r="S5" i="153"/>
  <c r="I5" i="153"/>
  <c r="A5" i="153"/>
  <c r="A4" i="153"/>
  <c r="A3" i="153"/>
  <c r="A2" i="153"/>
  <c r="A1" i="153"/>
  <c r="A107" i="152"/>
  <c r="A106" i="152"/>
  <c r="A105" i="152"/>
  <c r="A104" i="152"/>
  <c r="A103" i="152"/>
  <c r="A102" i="152"/>
  <c r="A101" i="152"/>
  <c r="A100" i="152"/>
  <c r="A99" i="152"/>
  <c r="A98" i="152"/>
  <c r="A97" i="152"/>
  <c r="A96" i="152"/>
  <c r="A95" i="152"/>
  <c r="A94" i="152"/>
  <c r="A93" i="152"/>
  <c r="A92" i="152"/>
  <c r="A91" i="152"/>
  <c r="A90" i="152"/>
  <c r="A89" i="152"/>
  <c r="A88" i="152"/>
  <c r="A87" i="152"/>
  <c r="A86" i="152"/>
  <c r="A85" i="152"/>
  <c r="O84" i="152"/>
  <c r="M84" i="152"/>
  <c r="L84" i="152"/>
  <c r="K84" i="152"/>
  <c r="H84" i="152"/>
  <c r="G84" i="152"/>
  <c r="S83" i="152"/>
  <c r="I83" i="152"/>
  <c r="S82" i="152"/>
  <c r="I82" i="152"/>
  <c r="S81" i="152"/>
  <c r="I81" i="152"/>
  <c r="S80" i="152"/>
  <c r="I80" i="152"/>
  <c r="S79" i="152"/>
  <c r="S84" i="152" s="1"/>
  <c r="I79" i="152"/>
  <c r="A79" i="152"/>
  <c r="O78" i="152"/>
  <c r="M78" i="152"/>
  <c r="L78" i="152"/>
  <c r="K78" i="152"/>
  <c r="H78" i="152"/>
  <c r="G78" i="152"/>
  <c r="S77" i="152"/>
  <c r="I77" i="152"/>
  <c r="S76" i="152"/>
  <c r="I76" i="152"/>
  <c r="S75" i="152"/>
  <c r="I75" i="152"/>
  <c r="S74" i="152"/>
  <c r="I74" i="152"/>
  <c r="S73" i="152"/>
  <c r="I73" i="152"/>
  <c r="S72" i="152"/>
  <c r="I72" i="152"/>
  <c r="S71" i="152"/>
  <c r="S78" i="152" s="1"/>
  <c r="I71" i="152"/>
  <c r="A71" i="152"/>
  <c r="O70" i="152"/>
  <c r="M70" i="152"/>
  <c r="L70" i="152"/>
  <c r="K70" i="152"/>
  <c r="H70" i="152"/>
  <c r="G70" i="152"/>
  <c r="S69" i="152"/>
  <c r="I69" i="152"/>
  <c r="S68" i="152"/>
  <c r="I68" i="152"/>
  <c r="S67" i="152"/>
  <c r="I67" i="152"/>
  <c r="S66" i="152"/>
  <c r="I66" i="152"/>
  <c r="S65" i="152"/>
  <c r="I65" i="152"/>
  <c r="S64" i="152"/>
  <c r="I64" i="152"/>
  <c r="S63" i="152"/>
  <c r="I63" i="152"/>
  <c r="S62" i="152"/>
  <c r="I62" i="152"/>
  <c r="S61" i="152"/>
  <c r="I61" i="152"/>
  <c r="A61" i="152"/>
  <c r="O60" i="152"/>
  <c r="M60" i="152"/>
  <c r="L60" i="152"/>
  <c r="K60" i="152"/>
  <c r="H60" i="152"/>
  <c r="G60" i="152"/>
  <c r="S59" i="152"/>
  <c r="I59" i="152"/>
  <c r="S58" i="152"/>
  <c r="I58" i="152"/>
  <c r="S57" i="152"/>
  <c r="I57" i="152"/>
  <c r="S56" i="152"/>
  <c r="I56" i="152"/>
  <c r="S55" i="152"/>
  <c r="I55" i="152"/>
  <c r="S54" i="152"/>
  <c r="I54" i="152"/>
  <c r="S53" i="152"/>
  <c r="I53" i="152"/>
  <c r="S52" i="152"/>
  <c r="I52" i="152"/>
  <c r="S51" i="152"/>
  <c r="I51" i="152"/>
  <c r="A51" i="152"/>
  <c r="O50" i="152"/>
  <c r="M50" i="152"/>
  <c r="L50" i="152"/>
  <c r="K50" i="152"/>
  <c r="G50" i="152"/>
  <c r="S49" i="152"/>
  <c r="I49" i="152"/>
  <c r="S48" i="152"/>
  <c r="I48" i="152"/>
  <c r="S47" i="152"/>
  <c r="I47" i="152"/>
  <c r="S46" i="152"/>
  <c r="I46" i="152"/>
  <c r="S45" i="152"/>
  <c r="I45" i="152"/>
  <c r="S44" i="152"/>
  <c r="I44" i="152"/>
  <c r="S43" i="152"/>
  <c r="I43" i="152"/>
  <c r="S42" i="152"/>
  <c r="I42" i="152"/>
  <c r="S41" i="152"/>
  <c r="I41" i="152"/>
  <c r="S40" i="152"/>
  <c r="I40" i="152"/>
  <c r="S39" i="152"/>
  <c r="S50" i="152" s="1"/>
  <c r="I39" i="152"/>
  <c r="A39" i="152"/>
  <c r="O38" i="152"/>
  <c r="M38" i="152"/>
  <c r="L38" i="152"/>
  <c r="K38" i="152"/>
  <c r="G38" i="152"/>
  <c r="S37" i="152"/>
  <c r="I37" i="152"/>
  <c r="S36" i="152"/>
  <c r="I36" i="152"/>
  <c r="S35" i="152"/>
  <c r="I35" i="152"/>
  <c r="S34" i="152"/>
  <c r="I34" i="152"/>
  <c r="S33" i="152"/>
  <c r="I33" i="152"/>
  <c r="S32" i="152"/>
  <c r="I32" i="152"/>
  <c r="S31" i="152"/>
  <c r="I31" i="152"/>
  <c r="S30" i="152"/>
  <c r="I30" i="152"/>
  <c r="S29" i="152"/>
  <c r="I29" i="152"/>
  <c r="S28" i="152"/>
  <c r="I28" i="152"/>
  <c r="S27" i="152"/>
  <c r="I27" i="152"/>
  <c r="S26" i="152"/>
  <c r="I26" i="152"/>
  <c r="O25" i="152"/>
  <c r="M25" i="152"/>
  <c r="L25" i="152"/>
  <c r="K25" i="152"/>
  <c r="H25" i="152"/>
  <c r="G25" i="152"/>
  <c r="S24" i="152"/>
  <c r="I24" i="152"/>
  <c r="S23" i="152"/>
  <c r="I23" i="152"/>
  <c r="S22" i="152"/>
  <c r="I22" i="152"/>
  <c r="S21" i="152"/>
  <c r="S20" i="152"/>
  <c r="S25" i="152" s="1"/>
  <c r="I20" i="152"/>
  <c r="O19" i="152"/>
  <c r="M19" i="152"/>
  <c r="L19" i="152"/>
  <c r="K19" i="152"/>
  <c r="H19" i="152"/>
  <c r="G19" i="152"/>
  <c r="S18" i="152"/>
  <c r="I18" i="152"/>
  <c r="S17" i="152"/>
  <c r="I17" i="152"/>
  <c r="S16" i="152"/>
  <c r="I16" i="152"/>
  <c r="S15" i="152"/>
  <c r="I15" i="152"/>
  <c r="S14" i="152"/>
  <c r="I14" i="152"/>
  <c r="S13" i="152"/>
  <c r="I13" i="152"/>
  <c r="S12" i="152"/>
  <c r="I12" i="152"/>
  <c r="S11" i="152"/>
  <c r="I11" i="152"/>
  <c r="S10" i="152"/>
  <c r="I10" i="152"/>
  <c r="S9" i="152"/>
  <c r="I9" i="152"/>
  <c r="S8" i="152"/>
  <c r="I8" i="152"/>
  <c r="S7" i="152"/>
  <c r="I7" i="152"/>
  <c r="S6" i="152"/>
  <c r="I6" i="152"/>
  <c r="S5" i="152"/>
  <c r="S19" i="152" s="1"/>
  <c r="I5" i="152"/>
  <c r="A5" i="152"/>
  <c r="A4" i="152"/>
  <c r="A3" i="152"/>
  <c r="A2" i="152"/>
  <c r="A1" i="152"/>
  <c r="A107" i="151"/>
  <c r="A106" i="151"/>
  <c r="A105" i="151"/>
  <c r="A104" i="151"/>
  <c r="A103" i="151"/>
  <c r="A102" i="151"/>
  <c r="A101" i="151"/>
  <c r="A100" i="151"/>
  <c r="A99" i="151"/>
  <c r="A98" i="151"/>
  <c r="A97" i="151"/>
  <c r="A96" i="151"/>
  <c r="A95" i="151"/>
  <c r="A94" i="151"/>
  <c r="A93" i="151"/>
  <c r="A92" i="151"/>
  <c r="A91" i="151"/>
  <c r="A90" i="151"/>
  <c r="A89" i="151"/>
  <c r="A88" i="151"/>
  <c r="A87" i="151"/>
  <c r="A86" i="151"/>
  <c r="A85" i="151"/>
  <c r="S84" i="151"/>
  <c r="O84" i="151"/>
  <c r="M84" i="151"/>
  <c r="L84" i="151"/>
  <c r="K84" i="151"/>
  <c r="H84" i="151"/>
  <c r="G84" i="151"/>
  <c r="S83" i="151"/>
  <c r="I83" i="151"/>
  <c r="S82" i="151"/>
  <c r="I82" i="151"/>
  <c r="S81" i="151"/>
  <c r="I81" i="151"/>
  <c r="S80" i="151"/>
  <c r="I80" i="151"/>
  <c r="S79" i="151"/>
  <c r="I79" i="151"/>
  <c r="A79" i="151"/>
  <c r="S78" i="151"/>
  <c r="O78" i="151"/>
  <c r="M78" i="151"/>
  <c r="L78" i="151"/>
  <c r="K78" i="151"/>
  <c r="H78" i="151"/>
  <c r="G78" i="151"/>
  <c r="S77" i="151"/>
  <c r="I77" i="151"/>
  <c r="S76" i="151"/>
  <c r="I76" i="151"/>
  <c r="S75" i="151"/>
  <c r="I75" i="151"/>
  <c r="S74" i="151"/>
  <c r="I74" i="151"/>
  <c r="S73" i="151"/>
  <c r="I73" i="151"/>
  <c r="S72" i="151"/>
  <c r="I72" i="151"/>
  <c r="S71" i="151"/>
  <c r="I71" i="151"/>
  <c r="A71" i="151"/>
  <c r="O70" i="151"/>
  <c r="M70" i="151"/>
  <c r="L70" i="151"/>
  <c r="K70" i="151"/>
  <c r="H70" i="151"/>
  <c r="G70" i="151"/>
  <c r="S69" i="151"/>
  <c r="I69" i="151"/>
  <c r="S68" i="151"/>
  <c r="I68" i="151"/>
  <c r="S67" i="151"/>
  <c r="I67" i="151"/>
  <c r="S66" i="151"/>
  <c r="I66" i="151"/>
  <c r="S65" i="151"/>
  <c r="I65" i="151"/>
  <c r="S64" i="151"/>
  <c r="I64" i="151"/>
  <c r="S63" i="151"/>
  <c r="I63" i="151"/>
  <c r="S62" i="151"/>
  <c r="I62" i="151"/>
  <c r="S61" i="151"/>
  <c r="I61" i="151"/>
  <c r="A61" i="151"/>
  <c r="O60" i="151"/>
  <c r="M60" i="151"/>
  <c r="L60" i="151"/>
  <c r="K60" i="151"/>
  <c r="H60" i="151"/>
  <c r="G60" i="151"/>
  <c r="S59" i="151"/>
  <c r="I59" i="151"/>
  <c r="S58" i="151"/>
  <c r="I58" i="151"/>
  <c r="S57" i="151"/>
  <c r="I57" i="151"/>
  <c r="S56" i="151"/>
  <c r="I56" i="151"/>
  <c r="S55" i="151"/>
  <c r="I55" i="151"/>
  <c r="S54" i="151"/>
  <c r="I54" i="151"/>
  <c r="S53" i="151"/>
  <c r="I53" i="151"/>
  <c r="S52" i="151"/>
  <c r="I52" i="151"/>
  <c r="S51" i="151"/>
  <c r="I51" i="151"/>
  <c r="A51" i="151"/>
  <c r="O50" i="151"/>
  <c r="M50" i="151"/>
  <c r="L50" i="151"/>
  <c r="K50" i="151"/>
  <c r="G50" i="151"/>
  <c r="S49" i="151"/>
  <c r="I49" i="151"/>
  <c r="S48" i="151"/>
  <c r="I48" i="151"/>
  <c r="S47" i="151"/>
  <c r="I47" i="151"/>
  <c r="S46" i="151"/>
  <c r="I46" i="151"/>
  <c r="S45" i="151"/>
  <c r="I45" i="151"/>
  <c r="S44" i="151"/>
  <c r="I44" i="151"/>
  <c r="S43" i="151"/>
  <c r="I43" i="151"/>
  <c r="S42" i="151"/>
  <c r="I42" i="151"/>
  <c r="S41" i="151"/>
  <c r="I41" i="151"/>
  <c r="S40" i="151"/>
  <c r="S50" i="151" s="1"/>
  <c r="I40" i="151"/>
  <c r="S39" i="151"/>
  <c r="I39" i="151"/>
  <c r="A39" i="151"/>
  <c r="O38" i="151"/>
  <c r="M38" i="151"/>
  <c r="L38" i="151"/>
  <c r="K38" i="151"/>
  <c r="G38" i="151"/>
  <c r="S37" i="151"/>
  <c r="I37" i="151"/>
  <c r="S36" i="151"/>
  <c r="I36" i="151"/>
  <c r="S35" i="151"/>
  <c r="I35" i="151"/>
  <c r="S34" i="151"/>
  <c r="I34" i="151"/>
  <c r="S33" i="151"/>
  <c r="I33" i="151"/>
  <c r="S32" i="151"/>
  <c r="I32" i="151"/>
  <c r="S31" i="151"/>
  <c r="I31" i="151"/>
  <c r="S30" i="151"/>
  <c r="I30" i="151"/>
  <c r="S29" i="151"/>
  <c r="I29" i="151"/>
  <c r="S28" i="151"/>
  <c r="I28" i="151"/>
  <c r="S27" i="151"/>
  <c r="I27" i="151"/>
  <c r="S26" i="151"/>
  <c r="I26" i="151"/>
  <c r="O25" i="151"/>
  <c r="M25" i="151"/>
  <c r="L25" i="151"/>
  <c r="K25" i="151"/>
  <c r="H25" i="151"/>
  <c r="G25" i="151"/>
  <c r="S24" i="151"/>
  <c r="I24" i="151"/>
  <c r="S23" i="151"/>
  <c r="I23" i="151"/>
  <c r="S22" i="151"/>
  <c r="I22" i="151"/>
  <c r="S21" i="151"/>
  <c r="S20" i="151"/>
  <c r="I20" i="151"/>
  <c r="O19" i="151"/>
  <c r="M19" i="151"/>
  <c r="L19" i="151"/>
  <c r="K19" i="151"/>
  <c r="H19" i="151"/>
  <c r="G19" i="151"/>
  <c r="S18" i="151"/>
  <c r="I18" i="151"/>
  <c r="S17" i="151"/>
  <c r="I17" i="151"/>
  <c r="S16" i="151"/>
  <c r="I16" i="151"/>
  <c r="S15" i="151"/>
  <c r="I15" i="151"/>
  <c r="S14" i="151"/>
  <c r="I14" i="151"/>
  <c r="S13" i="151"/>
  <c r="I13" i="151"/>
  <c r="S12" i="151"/>
  <c r="I12" i="151"/>
  <c r="S11" i="151"/>
  <c r="I11" i="151"/>
  <c r="S10" i="151"/>
  <c r="I10" i="151"/>
  <c r="S9" i="151"/>
  <c r="I9" i="151"/>
  <c r="S8" i="151"/>
  <c r="I8" i="151"/>
  <c r="S7" i="151"/>
  <c r="I7" i="151"/>
  <c r="S6" i="151"/>
  <c r="I6" i="151"/>
  <c r="S5" i="151"/>
  <c r="S19" i="151" s="1"/>
  <c r="I5" i="151"/>
  <c r="A5" i="151"/>
  <c r="A4" i="151"/>
  <c r="A3" i="151"/>
  <c r="A2" i="151"/>
  <c r="A1" i="151"/>
  <c r="A107" i="150"/>
  <c r="A106" i="150"/>
  <c r="A105" i="150"/>
  <c r="A104" i="150"/>
  <c r="A103" i="150"/>
  <c r="A102" i="150"/>
  <c r="A101" i="150"/>
  <c r="A100" i="150"/>
  <c r="A99" i="150"/>
  <c r="A98" i="150"/>
  <c r="A97" i="150"/>
  <c r="A96" i="150"/>
  <c r="A95" i="150"/>
  <c r="A94" i="150"/>
  <c r="A93" i="150"/>
  <c r="A92" i="150"/>
  <c r="A91" i="150"/>
  <c r="A90" i="150"/>
  <c r="A89" i="150"/>
  <c r="A88" i="150"/>
  <c r="A87" i="150"/>
  <c r="A86" i="150"/>
  <c r="L85" i="150"/>
  <c r="L4" i="150" s="1"/>
  <c r="A85" i="150"/>
  <c r="O84" i="150"/>
  <c r="M84" i="150"/>
  <c r="L84" i="150"/>
  <c r="K84" i="150"/>
  <c r="H84" i="150"/>
  <c r="G84" i="150"/>
  <c r="S83" i="150"/>
  <c r="I83" i="150"/>
  <c r="S82" i="150"/>
  <c r="I82" i="150"/>
  <c r="S81" i="150"/>
  <c r="I81" i="150"/>
  <c r="S80" i="150"/>
  <c r="I80" i="150"/>
  <c r="S79" i="150"/>
  <c r="I79" i="150"/>
  <c r="A79" i="150"/>
  <c r="O78" i="150"/>
  <c r="M78" i="150"/>
  <c r="L78" i="150"/>
  <c r="K78" i="150"/>
  <c r="H78" i="150"/>
  <c r="G78" i="150"/>
  <c r="S77" i="150"/>
  <c r="I77" i="150"/>
  <c r="S76" i="150"/>
  <c r="I76" i="150"/>
  <c r="S75" i="150"/>
  <c r="I75" i="150"/>
  <c r="S74" i="150"/>
  <c r="I74" i="150"/>
  <c r="S73" i="150"/>
  <c r="I73" i="150"/>
  <c r="S72" i="150"/>
  <c r="I72" i="150"/>
  <c r="S71" i="150"/>
  <c r="I71" i="150"/>
  <c r="A71" i="150"/>
  <c r="O70" i="150"/>
  <c r="M70" i="150"/>
  <c r="L70" i="150"/>
  <c r="K70" i="150"/>
  <c r="H70" i="150"/>
  <c r="G70" i="150"/>
  <c r="S69" i="150"/>
  <c r="I69" i="150"/>
  <c r="S68" i="150"/>
  <c r="I68" i="150"/>
  <c r="S67" i="150"/>
  <c r="I67" i="150"/>
  <c r="S66" i="150"/>
  <c r="I66" i="150"/>
  <c r="S65" i="150"/>
  <c r="I65" i="150"/>
  <c r="S64" i="150"/>
  <c r="I64" i="150"/>
  <c r="S63" i="150"/>
  <c r="I63" i="150"/>
  <c r="S62" i="150"/>
  <c r="I62" i="150"/>
  <c r="S61" i="150"/>
  <c r="S70" i="150" s="1"/>
  <c r="I61" i="150"/>
  <c r="A61" i="150"/>
  <c r="S60" i="150"/>
  <c r="O60" i="150"/>
  <c r="M60" i="150"/>
  <c r="L60" i="150"/>
  <c r="K60" i="150"/>
  <c r="H60" i="150"/>
  <c r="G60" i="150"/>
  <c r="S59" i="150"/>
  <c r="I59" i="150"/>
  <c r="S58" i="150"/>
  <c r="I58" i="150"/>
  <c r="S57" i="150"/>
  <c r="I57" i="150"/>
  <c r="S56" i="150"/>
  <c r="I56" i="150"/>
  <c r="S55" i="150"/>
  <c r="I55" i="150"/>
  <c r="S54" i="150"/>
  <c r="I54" i="150"/>
  <c r="S53" i="150"/>
  <c r="I53" i="150"/>
  <c r="S52" i="150"/>
  <c r="I52" i="150"/>
  <c r="S51" i="150"/>
  <c r="I51" i="150"/>
  <c r="A51" i="150"/>
  <c r="O50" i="150"/>
  <c r="M50" i="150"/>
  <c r="L50" i="150"/>
  <c r="K50" i="150"/>
  <c r="G50" i="150"/>
  <c r="S49" i="150"/>
  <c r="I49" i="150"/>
  <c r="S48" i="150"/>
  <c r="I48" i="150"/>
  <c r="S47" i="150"/>
  <c r="I47" i="150"/>
  <c r="S46" i="150"/>
  <c r="I46" i="150"/>
  <c r="S45" i="150"/>
  <c r="I45" i="150"/>
  <c r="S44" i="150"/>
  <c r="I44" i="150"/>
  <c r="S43" i="150"/>
  <c r="I43" i="150"/>
  <c r="S42" i="150"/>
  <c r="I42" i="150"/>
  <c r="S41" i="150"/>
  <c r="I41" i="150"/>
  <c r="S40" i="150"/>
  <c r="I40" i="150"/>
  <c r="S39" i="150"/>
  <c r="I39" i="150"/>
  <c r="A39" i="150"/>
  <c r="O38" i="150"/>
  <c r="M38" i="150"/>
  <c r="L38" i="150"/>
  <c r="K38" i="150"/>
  <c r="G38" i="150"/>
  <c r="S37" i="150"/>
  <c r="I37" i="150"/>
  <c r="S36" i="150"/>
  <c r="I36" i="150"/>
  <c r="S35" i="150"/>
  <c r="I35" i="150"/>
  <c r="S34" i="150"/>
  <c r="I34" i="150"/>
  <c r="S33" i="150"/>
  <c r="I33" i="150"/>
  <c r="S32" i="150"/>
  <c r="I32" i="150"/>
  <c r="S31" i="150"/>
  <c r="I31" i="150"/>
  <c r="S30" i="150"/>
  <c r="I30" i="150"/>
  <c r="S29" i="150"/>
  <c r="I29" i="150"/>
  <c r="S28" i="150"/>
  <c r="I28" i="150"/>
  <c r="S27" i="150"/>
  <c r="I27" i="150"/>
  <c r="S26" i="150"/>
  <c r="I26" i="150"/>
  <c r="O25" i="150"/>
  <c r="M25" i="150"/>
  <c r="L25" i="150"/>
  <c r="K25" i="150"/>
  <c r="H25" i="150"/>
  <c r="G25" i="150"/>
  <c r="S24" i="150"/>
  <c r="I24" i="150"/>
  <c r="S23" i="150"/>
  <c r="I23" i="150"/>
  <c r="S22" i="150"/>
  <c r="I22" i="150"/>
  <c r="S21" i="150"/>
  <c r="S20" i="150"/>
  <c r="I20" i="150"/>
  <c r="O19" i="150"/>
  <c r="M19" i="150"/>
  <c r="L19" i="150"/>
  <c r="K19" i="150"/>
  <c r="H19" i="150"/>
  <c r="G19" i="150"/>
  <c r="S18" i="150"/>
  <c r="I18" i="150"/>
  <c r="S17" i="150"/>
  <c r="I17" i="150"/>
  <c r="S16" i="150"/>
  <c r="I16" i="150"/>
  <c r="S15" i="150"/>
  <c r="I15" i="150"/>
  <c r="S14" i="150"/>
  <c r="I14" i="150"/>
  <c r="S13" i="150"/>
  <c r="I13" i="150"/>
  <c r="S12" i="150"/>
  <c r="I12" i="150"/>
  <c r="S11" i="150"/>
  <c r="I11" i="150"/>
  <c r="S10" i="150"/>
  <c r="I10" i="150"/>
  <c r="S9" i="150"/>
  <c r="I9" i="150"/>
  <c r="S8" i="150"/>
  <c r="I8" i="150"/>
  <c r="S7" i="150"/>
  <c r="I7" i="150"/>
  <c r="S6" i="150"/>
  <c r="I6" i="150"/>
  <c r="S5" i="150"/>
  <c r="I5" i="150"/>
  <c r="A5" i="150"/>
  <c r="A4" i="150"/>
  <c r="A3" i="150"/>
  <c r="A2" i="150"/>
  <c r="A1" i="150"/>
  <c r="S25" i="150" l="1"/>
  <c r="K85" i="150"/>
  <c r="K4" i="150" s="1"/>
  <c r="K85" i="154"/>
  <c r="K4" i="154" s="1"/>
  <c r="S84" i="150"/>
  <c r="I84" i="151"/>
  <c r="S19" i="153"/>
  <c r="K85" i="153"/>
  <c r="K4" i="153" s="1"/>
  <c r="S60" i="151"/>
  <c r="I50" i="153"/>
  <c r="M85" i="154"/>
  <c r="M4" i="154" s="1"/>
  <c r="I84" i="156"/>
  <c r="K85" i="157"/>
  <c r="K4" i="157" s="1"/>
  <c r="S84" i="157"/>
  <c r="M85" i="155"/>
  <c r="M4" i="155" s="1"/>
  <c r="S70" i="151"/>
  <c r="M85" i="151"/>
  <c r="M4" i="151" s="1"/>
  <c r="I38" i="152"/>
  <c r="L85" i="154"/>
  <c r="L4" i="154" s="1"/>
  <c r="S78" i="154"/>
  <c r="I84" i="155"/>
  <c r="S60" i="156"/>
  <c r="S50" i="157"/>
  <c r="M85" i="152"/>
  <c r="M4" i="152" s="1"/>
  <c r="M85" i="153"/>
  <c r="M4" i="153" s="1"/>
  <c r="S60" i="155"/>
  <c r="S70" i="156"/>
  <c r="M85" i="156"/>
  <c r="M4" i="156" s="1"/>
  <c r="I85" i="158"/>
  <c r="G3" i="158" s="1"/>
  <c r="I84" i="157"/>
  <c r="I19" i="157"/>
  <c r="I38" i="157"/>
  <c r="I50" i="157"/>
  <c r="I25" i="157"/>
  <c r="I70" i="157"/>
  <c r="G85" i="157"/>
  <c r="I78" i="157"/>
  <c r="O85" i="157"/>
  <c r="O3" i="157" s="1"/>
  <c r="I60" i="156"/>
  <c r="I50" i="156"/>
  <c r="I38" i="156"/>
  <c r="I60" i="155"/>
  <c r="I50" i="155"/>
  <c r="I38" i="155"/>
  <c r="I50" i="154"/>
  <c r="I78" i="154"/>
  <c r="I25" i="154"/>
  <c r="G85" i="154"/>
  <c r="I70" i="154"/>
  <c r="O85" i="154"/>
  <c r="O3" i="154" s="1"/>
  <c r="H85" i="154"/>
  <c r="I70" i="153"/>
  <c r="H85" i="153"/>
  <c r="I25" i="153"/>
  <c r="G85" i="153"/>
  <c r="O85" i="153"/>
  <c r="O3" i="153" s="1"/>
  <c r="I84" i="152"/>
  <c r="I78" i="152"/>
  <c r="I60" i="152"/>
  <c r="I38" i="151"/>
  <c r="I60" i="151"/>
  <c r="I50" i="151"/>
  <c r="I70" i="150"/>
  <c r="O85" i="150"/>
  <c r="O3" i="150" s="1"/>
  <c r="S19" i="157"/>
  <c r="S85" i="157" s="1"/>
  <c r="L85" i="157"/>
  <c r="L4" i="157" s="1"/>
  <c r="I60" i="157"/>
  <c r="H85" i="157"/>
  <c r="M85" i="157"/>
  <c r="M4" i="157" s="1"/>
  <c r="O85" i="156"/>
  <c r="O3" i="156" s="1"/>
  <c r="H85" i="156"/>
  <c r="I25" i="156"/>
  <c r="K85" i="156"/>
  <c r="K4" i="156" s="1"/>
  <c r="I78" i="156"/>
  <c r="I19" i="156"/>
  <c r="S25" i="156"/>
  <c r="S85" i="156" s="1"/>
  <c r="I70" i="156"/>
  <c r="G85" i="156"/>
  <c r="L85" i="156"/>
  <c r="L4" i="156" s="1"/>
  <c r="O85" i="155"/>
  <c r="O3" i="155" s="1"/>
  <c r="H85" i="155"/>
  <c r="I25" i="155"/>
  <c r="K85" i="155"/>
  <c r="K4" i="155" s="1"/>
  <c r="I78" i="155"/>
  <c r="I19" i="155"/>
  <c r="S25" i="155"/>
  <c r="S85" i="155" s="1"/>
  <c r="I70" i="155"/>
  <c r="G85" i="155"/>
  <c r="L85" i="155"/>
  <c r="L4" i="155" s="1"/>
  <c r="I84" i="154"/>
  <c r="I19" i="154"/>
  <c r="I38" i="154"/>
  <c r="I60" i="154"/>
  <c r="S84" i="154"/>
  <c r="S50" i="154"/>
  <c r="I84" i="153"/>
  <c r="I19" i="153"/>
  <c r="I38" i="153"/>
  <c r="I60" i="153"/>
  <c r="S84" i="153"/>
  <c r="S50" i="153"/>
  <c r="I19" i="152"/>
  <c r="I50" i="152"/>
  <c r="I70" i="152"/>
  <c r="G85" i="152"/>
  <c r="L85" i="152"/>
  <c r="L4" i="152" s="1"/>
  <c r="S60" i="152"/>
  <c r="S70" i="152"/>
  <c r="O85" i="152"/>
  <c r="O3" i="152" s="1"/>
  <c r="H85" i="152"/>
  <c r="I25" i="152"/>
  <c r="K85" i="152"/>
  <c r="K4" i="152" s="1"/>
  <c r="O85" i="151"/>
  <c r="O3" i="151" s="1"/>
  <c r="H85" i="151"/>
  <c r="I25" i="151"/>
  <c r="K85" i="151"/>
  <c r="K4" i="151" s="1"/>
  <c r="I78" i="151"/>
  <c r="I19" i="151"/>
  <c r="S25" i="151"/>
  <c r="S85" i="151" s="1"/>
  <c r="I70" i="151"/>
  <c r="G85" i="151"/>
  <c r="L85" i="151"/>
  <c r="L4" i="151" s="1"/>
  <c r="I78" i="150"/>
  <c r="I60" i="150"/>
  <c r="I50" i="150"/>
  <c r="I38" i="150"/>
  <c r="I25" i="150"/>
  <c r="H85" i="150"/>
  <c r="G85" i="150"/>
  <c r="I19" i="150"/>
  <c r="S50" i="150"/>
  <c r="S19" i="150"/>
  <c r="S78" i="150"/>
  <c r="M85" i="150"/>
  <c r="M4" i="150" s="1"/>
  <c r="I84" i="150"/>
  <c r="A107" i="149"/>
  <c r="A106" i="149"/>
  <c r="A105" i="149"/>
  <c r="A104" i="149"/>
  <c r="A103" i="149"/>
  <c r="A102" i="149"/>
  <c r="A101" i="149"/>
  <c r="A100" i="149"/>
  <c r="A99" i="149"/>
  <c r="A98" i="149"/>
  <c r="A97" i="149"/>
  <c r="A96" i="149"/>
  <c r="A95" i="149"/>
  <c r="A94" i="149"/>
  <c r="A93" i="149"/>
  <c r="A92" i="149"/>
  <c r="A91" i="149"/>
  <c r="A90" i="149"/>
  <c r="A89" i="149"/>
  <c r="A88" i="149"/>
  <c r="A87" i="149"/>
  <c r="A86" i="149"/>
  <c r="A85" i="149"/>
  <c r="O84" i="149"/>
  <c r="M84" i="149"/>
  <c r="L84" i="149"/>
  <c r="K84" i="149"/>
  <c r="H84" i="149"/>
  <c r="G84" i="149"/>
  <c r="S83" i="149"/>
  <c r="I83" i="149"/>
  <c r="S82" i="149"/>
  <c r="I82" i="149"/>
  <c r="S81" i="149"/>
  <c r="I81" i="149"/>
  <c r="S80" i="149"/>
  <c r="I80" i="149"/>
  <c r="S79" i="149"/>
  <c r="I79" i="149"/>
  <c r="A79" i="149"/>
  <c r="O78" i="149"/>
  <c r="M78" i="149"/>
  <c r="L78" i="149"/>
  <c r="K78" i="149"/>
  <c r="H78" i="149"/>
  <c r="G78" i="149"/>
  <c r="S77" i="149"/>
  <c r="I77" i="149"/>
  <c r="S76" i="149"/>
  <c r="I76" i="149"/>
  <c r="S75" i="149"/>
  <c r="I75" i="149"/>
  <c r="S74" i="149"/>
  <c r="I74" i="149"/>
  <c r="S73" i="149"/>
  <c r="I73" i="149"/>
  <c r="S72" i="149"/>
  <c r="I72" i="149"/>
  <c r="S71" i="149"/>
  <c r="I71" i="149"/>
  <c r="A71" i="149"/>
  <c r="O70" i="149"/>
  <c r="M70" i="149"/>
  <c r="L70" i="149"/>
  <c r="K70" i="149"/>
  <c r="H70" i="149"/>
  <c r="G70" i="149"/>
  <c r="S69" i="149"/>
  <c r="I69" i="149"/>
  <c r="S68" i="149"/>
  <c r="I68" i="149"/>
  <c r="S67" i="149"/>
  <c r="I67" i="149"/>
  <c r="S66" i="149"/>
  <c r="I66" i="149"/>
  <c r="S65" i="149"/>
  <c r="I65" i="149"/>
  <c r="S64" i="149"/>
  <c r="I64" i="149"/>
  <c r="S63" i="149"/>
  <c r="I63" i="149"/>
  <c r="S62" i="149"/>
  <c r="I62" i="149"/>
  <c r="S61" i="149"/>
  <c r="S70" i="149" s="1"/>
  <c r="I61" i="149"/>
  <c r="A61" i="149"/>
  <c r="O60" i="149"/>
  <c r="M60" i="149"/>
  <c r="L60" i="149"/>
  <c r="K60" i="149"/>
  <c r="H60" i="149"/>
  <c r="G60" i="149"/>
  <c r="S59" i="149"/>
  <c r="I59" i="149"/>
  <c r="S58" i="149"/>
  <c r="I58" i="149"/>
  <c r="S57" i="149"/>
  <c r="I57" i="149"/>
  <c r="S56" i="149"/>
  <c r="I56" i="149"/>
  <c r="S55" i="149"/>
  <c r="I55" i="149"/>
  <c r="S54" i="149"/>
  <c r="I54" i="149"/>
  <c r="S53" i="149"/>
  <c r="I53" i="149"/>
  <c r="S52" i="149"/>
  <c r="I52" i="149"/>
  <c r="S51" i="149"/>
  <c r="S60" i="149" s="1"/>
  <c r="I51" i="149"/>
  <c r="A51" i="149"/>
  <c r="O50" i="149"/>
  <c r="M50" i="149"/>
  <c r="L50" i="149"/>
  <c r="K50" i="149"/>
  <c r="G50" i="149"/>
  <c r="S49" i="149"/>
  <c r="I49" i="149"/>
  <c r="S48" i="149"/>
  <c r="I48" i="149"/>
  <c r="S47" i="149"/>
  <c r="I47" i="149"/>
  <c r="S46" i="149"/>
  <c r="I46" i="149"/>
  <c r="S45" i="149"/>
  <c r="I45" i="149"/>
  <c r="S44" i="149"/>
  <c r="I44" i="149"/>
  <c r="S43" i="149"/>
  <c r="I43" i="149"/>
  <c r="S42" i="149"/>
  <c r="I42" i="149"/>
  <c r="S41" i="149"/>
  <c r="I41" i="149"/>
  <c r="S40" i="149"/>
  <c r="I40" i="149"/>
  <c r="S39" i="149"/>
  <c r="I39" i="149"/>
  <c r="A39" i="149"/>
  <c r="O38" i="149"/>
  <c r="M38" i="149"/>
  <c r="L38" i="149"/>
  <c r="K38" i="149"/>
  <c r="G38" i="149"/>
  <c r="S37" i="149"/>
  <c r="I37" i="149"/>
  <c r="S36" i="149"/>
  <c r="I36" i="149"/>
  <c r="S35" i="149"/>
  <c r="I35" i="149"/>
  <c r="S34" i="149"/>
  <c r="I34" i="149"/>
  <c r="S33" i="149"/>
  <c r="I33" i="149"/>
  <c r="S32" i="149"/>
  <c r="I32" i="149"/>
  <c r="S31" i="149"/>
  <c r="I31" i="149"/>
  <c r="S30" i="149"/>
  <c r="I30" i="149"/>
  <c r="S29" i="149"/>
  <c r="I29" i="149"/>
  <c r="S28" i="149"/>
  <c r="I28" i="149"/>
  <c r="S27" i="149"/>
  <c r="I27" i="149"/>
  <c r="S26" i="149"/>
  <c r="I26" i="149"/>
  <c r="S25" i="149"/>
  <c r="O25" i="149"/>
  <c r="M25" i="149"/>
  <c r="L25" i="149"/>
  <c r="K25" i="149"/>
  <c r="H25" i="149"/>
  <c r="G25" i="149"/>
  <c r="S24" i="149"/>
  <c r="I24" i="149"/>
  <c r="S23" i="149"/>
  <c r="I23" i="149"/>
  <c r="S22" i="149"/>
  <c r="I22" i="149"/>
  <c r="S21" i="149"/>
  <c r="S20" i="149"/>
  <c r="I20" i="149"/>
  <c r="O19" i="149"/>
  <c r="M19" i="149"/>
  <c r="L19" i="149"/>
  <c r="K19" i="149"/>
  <c r="H19" i="149"/>
  <c r="G19" i="149"/>
  <c r="S18" i="149"/>
  <c r="I18" i="149"/>
  <c r="S17" i="149"/>
  <c r="I17" i="149"/>
  <c r="S16" i="149"/>
  <c r="I16" i="149"/>
  <c r="S15" i="149"/>
  <c r="I15" i="149"/>
  <c r="S14" i="149"/>
  <c r="I14" i="149"/>
  <c r="S13" i="149"/>
  <c r="I13" i="149"/>
  <c r="S12" i="149"/>
  <c r="I12" i="149"/>
  <c r="S11" i="149"/>
  <c r="I11" i="149"/>
  <c r="S10" i="149"/>
  <c r="I10" i="149"/>
  <c r="S9" i="149"/>
  <c r="I9" i="149"/>
  <c r="S8" i="149"/>
  <c r="I8" i="149"/>
  <c r="S7" i="149"/>
  <c r="I7" i="149"/>
  <c r="S6" i="149"/>
  <c r="I6" i="149"/>
  <c r="S5" i="149"/>
  <c r="S19" i="149" s="1"/>
  <c r="I5" i="149"/>
  <c r="A5" i="149"/>
  <c r="A4" i="149"/>
  <c r="A3" i="149"/>
  <c r="A2" i="149"/>
  <c r="A1" i="149"/>
  <c r="I70" i="149" l="1"/>
  <c r="S85" i="152"/>
  <c r="M85" i="149"/>
  <c r="M4" i="149" s="1"/>
  <c r="L85" i="149"/>
  <c r="L4" i="149" s="1"/>
  <c r="S78" i="149"/>
  <c r="K85" i="149"/>
  <c r="K4" i="149" s="1"/>
  <c r="S85" i="150"/>
  <c r="I85" i="157"/>
  <c r="G3" i="157" s="1"/>
  <c r="I85" i="152"/>
  <c r="G3" i="152" s="1"/>
  <c r="I85" i="156"/>
  <c r="G3" i="156" s="1"/>
  <c r="I85" i="155"/>
  <c r="G3" i="155" s="1"/>
  <c r="I85" i="154"/>
  <c r="G3" i="154" s="1"/>
  <c r="S85" i="154"/>
  <c r="I85" i="153"/>
  <c r="G3" i="153" s="1"/>
  <c r="S85" i="153"/>
  <c r="I85" i="151"/>
  <c r="G3" i="151" s="1"/>
  <c r="I85" i="150"/>
  <c r="G3" i="150" s="1"/>
  <c r="O85" i="149"/>
  <c r="O3" i="149" s="1"/>
  <c r="I78" i="149"/>
  <c r="G85" i="149"/>
  <c r="I50" i="149"/>
  <c r="I25" i="149"/>
  <c r="H85" i="149"/>
  <c r="I84" i="149"/>
  <c r="I19" i="149"/>
  <c r="I38" i="149"/>
  <c r="I60" i="149"/>
  <c r="S84" i="149"/>
  <c r="S50" i="149"/>
  <c r="A107" i="148"/>
  <c r="A106" i="148"/>
  <c r="A105" i="148"/>
  <c r="A104" i="148"/>
  <c r="A103" i="148"/>
  <c r="A102" i="148"/>
  <c r="A101" i="148"/>
  <c r="A100" i="148"/>
  <c r="A99" i="148"/>
  <c r="A98" i="148"/>
  <c r="A97" i="148"/>
  <c r="A96" i="148"/>
  <c r="A95" i="148"/>
  <c r="A94" i="148"/>
  <c r="A93" i="148"/>
  <c r="A92" i="148"/>
  <c r="A91" i="148"/>
  <c r="A90" i="148"/>
  <c r="A89" i="148"/>
  <c r="A88" i="148"/>
  <c r="A87" i="148"/>
  <c r="A86" i="148"/>
  <c r="A85" i="148"/>
  <c r="O84" i="148"/>
  <c r="M84" i="148"/>
  <c r="L84" i="148"/>
  <c r="K84" i="148"/>
  <c r="H84" i="148"/>
  <c r="G84" i="148"/>
  <c r="S83" i="148"/>
  <c r="I83" i="148"/>
  <c r="S82" i="148"/>
  <c r="I82" i="148"/>
  <c r="S81" i="148"/>
  <c r="I81" i="148"/>
  <c r="S80" i="148"/>
  <c r="S84" i="148" s="1"/>
  <c r="I80" i="148"/>
  <c r="S79" i="148"/>
  <c r="I79" i="148"/>
  <c r="I84" i="148" s="1"/>
  <c r="A79" i="148"/>
  <c r="O78" i="148"/>
  <c r="M78" i="148"/>
  <c r="L78" i="148"/>
  <c r="K78" i="148"/>
  <c r="H78" i="148"/>
  <c r="G78" i="148"/>
  <c r="S77" i="148"/>
  <c r="I77" i="148"/>
  <c r="S76" i="148"/>
  <c r="I76" i="148"/>
  <c r="S75" i="148"/>
  <c r="I75" i="148"/>
  <c r="S74" i="148"/>
  <c r="I74" i="148"/>
  <c r="S73" i="148"/>
  <c r="I73" i="148"/>
  <c r="S72" i="148"/>
  <c r="I72" i="148"/>
  <c r="S71" i="148"/>
  <c r="S78" i="148" s="1"/>
  <c r="I71" i="148"/>
  <c r="A71" i="148"/>
  <c r="O70" i="148"/>
  <c r="M70" i="148"/>
  <c r="L70" i="148"/>
  <c r="K70" i="148"/>
  <c r="H70" i="148"/>
  <c r="G70" i="148"/>
  <c r="S69" i="148"/>
  <c r="I69" i="148"/>
  <c r="S68" i="148"/>
  <c r="I68" i="148"/>
  <c r="S67" i="148"/>
  <c r="I67" i="148"/>
  <c r="S66" i="148"/>
  <c r="I66" i="148"/>
  <c r="S65" i="148"/>
  <c r="I65" i="148"/>
  <c r="S64" i="148"/>
  <c r="I64" i="148"/>
  <c r="S63" i="148"/>
  <c r="I63" i="148"/>
  <c r="S62" i="148"/>
  <c r="I62" i="148"/>
  <c r="S61" i="148"/>
  <c r="I61" i="148"/>
  <c r="A61" i="148"/>
  <c r="O60" i="148"/>
  <c r="M60" i="148"/>
  <c r="L60" i="148"/>
  <c r="K60" i="148"/>
  <c r="H60" i="148"/>
  <c r="G60" i="148"/>
  <c r="S59" i="148"/>
  <c r="I59" i="148"/>
  <c r="S58" i="148"/>
  <c r="I58" i="148"/>
  <c r="S57" i="148"/>
  <c r="I57" i="148"/>
  <c r="S56" i="148"/>
  <c r="I56" i="148"/>
  <c r="S55" i="148"/>
  <c r="I55" i="148"/>
  <c r="S54" i="148"/>
  <c r="I54" i="148"/>
  <c r="S53" i="148"/>
  <c r="I53" i="148"/>
  <c r="S52" i="148"/>
  <c r="I52" i="148"/>
  <c r="S51" i="148"/>
  <c r="I51" i="148"/>
  <c r="A51" i="148"/>
  <c r="O50" i="148"/>
  <c r="M50" i="148"/>
  <c r="L50" i="148"/>
  <c r="K50" i="148"/>
  <c r="G50" i="148"/>
  <c r="S49" i="148"/>
  <c r="I49" i="148"/>
  <c r="S48" i="148"/>
  <c r="I48" i="148"/>
  <c r="S47" i="148"/>
  <c r="I47" i="148"/>
  <c r="S46" i="148"/>
  <c r="I46" i="148"/>
  <c r="S45" i="148"/>
  <c r="I45" i="148"/>
  <c r="S44" i="148"/>
  <c r="I44" i="148"/>
  <c r="S43" i="148"/>
  <c r="I43" i="148"/>
  <c r="S42" i="148"/>
  <c r="I42" i="148"/>
  <c r="S41" i="148"/>
  <c r="I41" i="148"/>
  <c r="S40" i="148"/>
  <c r="S50" i="148" s="1"/>
  <c r="I40" i="148"/>
  <c r="S39" i="148"/>
  <c r="I39" i="148"/>
  <c r="A39" i="148"/>
  <c r="O38" i="148"/>
  <c r="M38" i="148"/>
  <c r="L38" i="148"/>
  <c r="K38" i="148"/>
  <c r="G38" i="148"/>
  <c r="S37" i="148"/>
  <c r="I37" i="148"/>
  <c r="S36" i="148"/>
  <c r="I36" i="148"/>
  <c r="S35" i="148"/>
  <c r="I35" i="148"/>
  <c r="S34" i="148"/>
  <c r="I34" i="148"/>
  <c r="S33" i="148"/>
  <c r="I33" i="148"/>
  <c r="S32" i="148"/>
  <c r="I32" i="148"/>
  <c r="S31" i="148"/>
  <c r="I31" i="148"/>
  <c r="S30" i="148"/>
  <c r="I30" i="148"/>
  <c r="S29" i="148"/>
  <c r="I29" i="148"/>
  <c r="S28" i="148"/>
  <c r="I28" i="148"/>
  <c r="S27" i="148"/>
  <c r="I27" i="148"/>
  <c r="S26" i="148"/>
  <c r="I26" i="148"/>
  <c r="O25" i="148"/>
  <c r="M25" i="148"/>
  <c r="L25" i="148"/>
  <c r="K25" i="148"/>
  <c r="H25" i="148"/>
  <c r="G25" i="148"/>
  <c r="S24" i="148"/>
  <c r="I24" i="148"/>
  <c r="S23" i="148"/>
  <c r="I23" i="148"/>
  <c r="S22" i="148"/>
  <c r="I22" i="148"/>
  <c r="S21" i="148"/>
  <c r="S20" i="148"/>
  <c r="I20" i="148"/>
  <c r="O19" i="148"/>
  <c r="M19" i="148"/>
  <c r="L19" i="148"/>
  <c r="K19" i="148"/>
  <c r="H19" i="148"/>
  <c r="G19" i="148"/>
  <c r="S18" i="148"/>
  <c r="I18" i="148"/>
  <c r="S17" i="148"/>
  <c r="I17" i="148"/>
  <c r="S16" i="148"/>
  <c r="I16" i="148"/>
  <c r="S15" i="148"/>
  <c r="I15" i="148"/>
  <c r="S14" i="148"/>
  <c r="I14" i="148"/>
  <c r="S13" i="148"/>
  <c r="I13" i="148"/>
  <c r="S12" i="148"/>
  <c r="I12" i="148"/>
  <c r="S11" i="148"/>
  <c r="I11" i="148"/>
  <c r="S10" i="148"/>
  <c r="I10" i="148"/>
  <c r="S9" i="148"/>
  <c r="I9" i="148"/>
  <c r="S8" i="148"/>
  <c r="I8" i="148"/>
  <c r="S7" i="148"/>
  <c r="I7" i="148"/>
  <c r="S6" i="148"/>
  <c r="I6" i="148"/>
  <c r="S5" i="148"/>
  <c r="S19" i="148" s="1"/>
  <c r="I5" i="148"/>
  <c r="A5" i="148"/>
  <c r="A4" i="148"/>
  <c r="A3" i="148"/>
  <c r="A2" i="148"/>
  <c r="A1" i="148"/>
  <c r="S60" i="148" l="1"/>
  <c r="S70" i="148"/>
  <c r="M85" i="148"/>
  <c r="M4" i="148" s="1"/>
  <c r="I85" i="149"/>
  <c r="G3" i="149" s="1"/>
  <c r="S85" i="149"/>
  <c r="I60" i="148"/>
  <c r="I50" i="148"/>
  <c r="I38" i="148"/>
  <c r="O85" i="148"/>
  <c r="O3" i="148" s="1"/>
  <c r="H85" i="148"/>
  <c r="I25" i="148"/>
  <c r="K85" i="148"/>
  <c r="K4" i="148" s="1"/>
  <c r="I78" i="148"/>
  <c r="I19" i="148"/>
  <c r="S25" i="148"/>
  <c r="I70" i="148"/>
  <c r="G85" i="148"/>
  <c r="L85" i="148"/>
  <c r="L4" i="148" s="1"/>
  <c r="A107" i="147"/>
  <c r="A106" i="147"/>
  <c r="A105" i="147"/>
  <c r="A104" i="147"/>
  <c r="A103" i="147"/>
  <c r="A102" i="147"/>
  <c r="A101" i="147"/>
  <c r="A100" i="147"/>
  <c r="A99" i="147"/>
  <c r="A98" i="147"/>
  <c r="A97" i="147"/>
  <c r="A96" i="147"/>
  <c r="A95" i="147"/>
  <c r="A94" i="147"/>
  <c r="A93" i="147"/>
  <c r="A92" i="147"/>
  <c r="A91" i="147"/>
  <c r="A90" i="147"/>
  <c r="A89" i="147"/>
  <c r="A88" i="147"/>
  <c r="A87" i="147"/>
  <c r="A86" i="147"/>
  <c r="A85" i="147"/>
  <c r="O84" i="147"/>
  <c r="M84" i="147"/>
  <c r="L84" i="147"/>
  <c r="K84" i="147"/>
  <c r="H84" i="147"/>
  <c r="G84" i="147"/>
  <c r="S83" i="147"/>
  <c r="I83" i="147"/>
  <c r="S82" i="147"/>
  <c r="I82" i="147"/>
  <c r="S81" i="147"/>
  <c r="I81" i="147"/>
  <c r="S80" i="147"/>
  <c r="I80" i="147"/>
  <c r="S79" i="147"/>
  <c r="I79" i="147"/>
  <c r="A79" i="147"/>
  <c r="S78" i="147"/>
  <c r="O78" i="147"/>
  <c r="M78" i="147"/>
  <c r="L78" i="147"/>
  <c r="K78" i="147"/>
  <c r="H78" i="147"/>
  <c r="G78" i="147"/>
  <c r="S77" i="147"/>
  <c r="I77" i="147"/>
  <c r="S76" i="147"/>
  <c r="I76" i="147"/>
  <c r="S75" i="147"/>
  <c r="I75" i="147"/>
  <c r="S74" i="147"/>
  <c r="I74" i="147"/>
  <c r="S73" i="147"/>
  <c r="I73" i="147"/>
  <c r="S72" i="147"/>
  <c r="I72" i="147"/>
  <c r="S71" i="147"/>
  <c r="I71" i="147"/>
  <c r="A71" i="147"/>
  <c r="O70" i="147"/>
  <c r="M70" i="147"/>
  <c r="L70" i="147"/>
  <c r="K70" i="147"/>
  <c r="H70" i="147"/>
  <c r="G70" i="147"/>
  <c r="S69" i="147"/>
  <c r="I69" i="147"/>
  <c r="S68" i="147"/>
  <c r="I68" i="147"/>
  <c r="S67" i="147"/>
  <c r="I67" i="147"/>
  <c r="S66" i="147"/>
  <c r="I66" i="147"/>
  <c r="S65" i="147"/>
  <c r="I65" i="147"/>
  <c r="S64" i="147"/>
  <c r="I64" i="147"/>
  <c r="S63" i="147"/>
  <c r="S70" i="147" s="1"/>
  <c r="I63" i="147"/>
  <c r="S62" i="147"/>
  <c r="I62" i="147"/>
  <c r="S61" i="147"/>
  <c r="I61" i="147"/>
  <c r="A61" i="147"/>
  <c r="O60" i="147"/>
  <c r="M60" i="147"/>
  <c r="L60" i="147"/>
  <c r="K60" i="147"/>
  <c r="H60" i="147"/>
  <c r="G60" i="147"/>
  <c r="S59" i="147"/>
  <c r="I59" i="147"/>
  <c r="S58" i="147"/>
  <c r="I58" i="147"/>
  <c r="S57" i="147"/>
  <c r="I57" i="147"/>
  <c r="S56" i="147"/>
  <c r="I56" i="147"/>
  <c r="S55" i="147"/>
  <c r="I55" i="147"/>
  <c r="S54" i="147"/>
  <c r="I54" i="147"/>
  <c r="S53" i="147"/>
  <c r="I53" i="147"/>
  <c r="S52" i="147"/>
  <c r="I52" i="147"/>
  <c r="S51" i="147"/>
  <c r="I51" i="147"/>
  <c r="A51" i="147"/>
  <c r="O50" i="147"/>
  <c r="M50" i="147"/>
  <c r="L50" i="147"/>
  <c r="K50" i="147"/>
  <c r="G50" i="147"/>
  <c r="S49" i="147"/>
  <c r="I49" i="147"/>
  <c r="S48" i="147"/>
  <c r="I48" i="147"/>
  <c r="S47" i="147"/>
  <c r="I47" i="147"/>
  <c r="S46" i="147"/>
  <c r="I46" i="147"/>
  <c r="S45" i="147"/>
  <c r="I45" i="147"/>
  <c r="S44" i="147"/>
  <c r="I44" i="147"/>
  <c r="S43" i="147"/>
  <c r="I43" i="147"/>
  <c r="S42" i="147"/>
  <c r="I42" i="147"/>
  <c r="S41" i="147"/>
  <c r="I41" i="147"/>
  <c r="S40" i="147"/>
  <c r="I40" i="147"/>
  <c r="S39" i="147"/>
  <c r="I39" i="147"/>
  <c r="A39" i="147"/>
  <c r="O38" i="147"/>
  <c r="M38" i="147"/>
  <c r="L38" i="147"/>
  <c r="K38" i="147"/>
  <c r="G38" i="147"/>
  <c r="S37" i="147"/>
  <c r="I37" i="147"/>
  <c r="S36" i="147"/>
  <c r="I36" i="147"/>
  <c r="S35" i="147"/>
  <c r="I35" i="147"/>
  <c r="S34" i="147"/>
  <c r="I34" i="147"/>
  <c r="S33" i="147"/>
  <c r="I33" i="147"/>
  <c r="S32" i="147"/>
  <c r="I32" i="147"/>
  <c r="S31" i="147"/>
  <c r="I31" i="147"/>
  <c r="S30" i="147"/>
  <c r="I30" i="147"/>
  <c r="S29" i="147"/>
  <c r="I29" i="147"/>
  <c r="S28" i="147"/>
  <c r="I28" i="147"/>
  <c r="S27" i="147"/>
  <c r="I27" i="147"/>
  <c r="S26" i="147"/>
  <c r="I26" i="147"/>
  <c r="O25" i="147"/>
  <c r="M25" i="147"/>
  <c r="L25" i="147"/>
  <c r="K25" i="147"/>
  <c r="H25" i="147"/>
  <c r="G25" i="147"/>
  <c r="S24" i="147"/>
  <c r="I24" i="147"/>
  <c r="S23" i="147"/>
  <c r="I23" i="147"/>
  <c r="S22" i="147"/>
  <c r="I22" i="147"/>
  <c r="S21" i="147"/>
  <c r="S20" i="147"/>
  <c r="S25" i="147" s="1"/>
  <c r="I20" i="147"/>
  <c r="O19" i="147"/>
  <c r="M19" i="147"/>
  <c r="L19" i="147"/>
  <c r="K19" i="147"/>
  <c r="H19" i="147"/>
  <c r="G19" i="147"/>
  <c r="S18" i="147"/>
  <c r="I18" i="147"/>
  <c r="S17" i="147"/>
  <c r="I17" i="147"/>
  <c r="S16" i="147"/>
  <c r="I16" i="147"/>
  <c r="S15" i="147"/>
  <c r="I15" i="147"/>
  <c r="S14" i="147"/>
  <c r="I14" i="147"/>
  <c r="S13" i="147"/>
  <c r="I13" i="147"/>
  <c r="S12" i="147"/>
  <c r="I12" i="147"/>
  <c r="S11" i="147"/>
  <c r="I11" i="147"/>
  <c r="S10" i="147"/>
  <c r="I10" i="147"/>
  <c r="S9" i="147"/>
  <c r="I9" i="147"/>
  <c r="S8" i="147"/>
  <c r="I8" i="147"/>
  <c r="S7" i="147"/>
  <c r="I7" i="147"/>
  <c r="S6" i="147"/>
  <c r="I6" i="147"/>
  <c r="S5" i="147"/>
  <c r="S19" i="147" s="1"/>
  <c r="I5" i="147"/>
  <c r="A5" i="147"/>
  <c r="A4" i="147"/>
  <c r="A3" i="147"/>
  <c r="A2" i="147"/>
  <c r="A1" i="147"/>
  <c r="S85" i="148" l="1"/>
  <c r="S84" i="147"/>
  <c r="S50" i="147"/>
  <c r="K85" i="147"/>
  <c r="K4" i="147" s="1"/>
  <c r="I85" i="148"/>
  <c r="G3" i="148" s="1"/>
  <c r="I70" i="147"/>
  <c r="O85" i="147"/>
  <c r="O3" i="147" s="1"/>
  <c r="I84" i="147"/>
  <c r="I78" i="147"/>
  <c r="I50" i="147"/>
  <c r="I38" i="147"/>
  <c r="I19" i="147"/>
  <c r="I25" i="147"/>
  <c r="I60" i="147"/>
  <c r="L85" i="147"/>
  <c r="L4" i="147" s="1"/>
  <c r="S60" i="147"/>
  <c r="H85" i="147"/>
  <c r="M85" i="147"/>
  <c r="M4" i="147" s="1"/>
  <c r="G85" i="147"/>
  <c r="A107" i="146"/>
  <c r="A106" i="146"/>
  <c r="A105" i="146"/>
  <c r="A104" i="146"/>
  <c r="A103" i="146"/>
  <c r="A102" i="146"/>
  <c r="A101" i="146"/>
  <c r="A100" i="146"/>
  <c r="A99" i="146"/>
  <c r="A98" i="146"/>
  <c r="A97" i="146"/>
  <c r="A96" i="146"/>
  <c r="A95" i="146"/>
  <c r="A94" i="146"/>
  <c r="A93" i="146"/>
  <c r="A92" i="146"/>
  <c r="A91" i="146"/>
  <c r="A90" i="146"/>
  <c r="A89" i="146"/>
  <c r="A88" i="146"/>
  <c r="A87" i="146"/>
  <c r="A86" i="146"/>
  <c r="A85" i="146"/>
  <c r="O84" i="146"/>
  <c r="M84" i="146"/>
  <c r="L84" i="146"/>
  <c r="K84" i="146"/>
  <c r="H84" i="146"/>
  <c r="G84" i="146"/>
  <c r="S83" i="146"/>
  <c r="I83" i="146"/>
  <c r="S82" i="146"/>
  <c r="I82" i="146"/>
  <c r="S81" i="146"/>
  <c r="I81" i="146"/>
  <c r="S80" i="146"/>
  <c r="I80" i="146"/>
  <c r="S79" i="146"/>
  <c r="S84" i="146" s="1"/>
  <c r="I79" i="146"/>
  <c r="A79" i="146"/>
  <c r="O78" i="146"/>
  <c r="M78" i="146"/>
  <c r="L78" i="146"/>
  <c r="K78" i="146"/>
  <c r="H78" i="146"/>
  <c r="G78" i="146"/>
  <c r="S77" i="146"/>
  <c r="I77" i="146"/>
  <c r="S76" i="146"/>
  <c r="I76" i="146"/>
  <c r="S75" i="146"/>
  <c r="I75" i="146"/>
  <c r="S74" i="146"/>
  <c r="I74" i="146"/>
  <c r="S73" i="146"/>
  <c r="I73" i="146"/>
  <c r="S72" i="146"/>
  <c r="I72" i="146"/>
  <c r="S71" i="146"/>
  <c r="I71" i="146"/>
  <c r="A71" i="146"/>
  <c r="O70" i="146"/>
  <c r="M70" i="146"/>
  <c r="L70" i="146"/>
  <c r="K70" i="146"/>
  <c r="H70" i="146"/>
  <c r="G70" i="146"/>
  <c r="S69" i="146"/>
  <c r="I69" i="146"/>
  <c r="S68" i="146"/>
  <c r="I68" i="146"/>
  <c r="S67" i="146"/>
  <c r="I67" i="146"/>
  <c r="S66" i="146"/>
  <c r="I66" i="146"/>
  <c r="S65" i="146"/>
  <c r="I65" i="146"/>
  <c r="S64" i="146"/>
  <c r="I64" i="146"/>
  <c r="S63" i="146"/>
  <c r="I63" i="146"/>
  <c r="S62" i="146"/>
  <c r="I62" i="146"/>
  <c r="S61" i="146"/>
  <c r="I61" i="146"/>
  <c r="A61" i="146"/>
  <c r="S60" i="146"/>
  <c r="O60" i="146"/>
  <c r="M60" i="146"/>
  <c r="L60" i="146"/>
  <c r="K60" i="146"/>
  <c r="H60" i="146"/>
  <c r="G60" i="146"/>
  <c r="S59" i="146"/>
  <c r="I59" i="146"/>
  <c r="S58" i="146"/>
  <c r="I58" i="146"/>
  <c r="S57" i="146"/>
  <c r="I57" i="146"/>
  <c r="S56" i="146"/>
  <c r="I56" i="146"/>
  <c r="S55" i="146"/>
  <c r="I55" i="146"/>
  <c r="S54" i="146"/>
  <c r="I54" i="146"/>
  <c r="S53" i="146"/>
  <c r="I53" i="146"/>
  <c r="S52" i="146"/>
  <c r="I52" i="146"/>
  <c r="S51" i="146"/>
  <c r="I51" i="146"/>
  <c r="A51" i="146"/>
  <c r="O50" i="146"/>
  <c r="M50" i="146"/>
  <c r="L50" i="146"/>
  <c r="K50" i="146"/>
  <c r="G50" i="146"/>
  <c r="S49" i="146"/>
  <c r="I49" i="146"/>
  <c r="S48" i="146"/>
  <c r="I48" i="146"/>
  <c r="S47" i="146"/>
  <c r="I47" i="146"/>
  <c r="S46" i="146"/>
  <c r="I46" i="146"/>
  <c r="S45" i="146"/>
  <c r="I45" i="146"/>
  <c r="S44" i="146"/>
  <c r="I44" i="146"/>
  <c r="S43" i="146"/>
  <c r="I43" i="146"/>
  <c r="S42" i="146"/>
  <c r="I42" i="146"/>
  <c r="S41" i="146"/>
  <c r="I41" i="146"/>
  <c r="S40" i="146"/>
  <c r="I40" i="146"/>
  <c r="S39" i="146"/>
  <c r="I39" i="146"/>
  <c r="A39" i="146"/>
  <c r="O38" i="146"/>
  <c r="M38" i="146"/>
  <c r="L38" i="146"/>
  <c r="K38" i="146"/>
  <c r="G38" i="146"/>
  <c r="S37" i="146"/>
  <c r="I37" i="146"/>
  <c r="S36" i="146"/>
  <c r="I36" i="146"/>
  <c r="S35" i="146"/>
  <c r="I35" i="146"/>
  <c r="S34" i="146"/>
  <c r="I34" i="146"/>
  <c r="S33" i="146"/>
  <c r="I33" i="146"/>
  <c r="S32" i="146"/>
  <c r="I32" i="146"/>
  <c r="S31" i="146"/>
  <c r="I31" i="146"/>
  <c r="S30" i="146"/>
  <c r="I30" i="146"/>
  <c r="S29" i="146"/>
  <c r="I29" i="146"/>
  <c r="S28" i="146"/>
  <c r="I28" i="146"/>
  <c r="S27" i="146"/>
  <c r="I27" i="146"/>
  <c r="S26" i="146"/>
  <c r="I26" i="146"/>
  <c r="O25" i="146"/>
  <c r="M25" i="146"/>
  <c r="L25" i="146"/>
  <c r="K25" i="146"/>
  <c r="H25" i="146"/>
  <c r="G25" i="146"/>
  <c r="S24" i="146"/>
  <c r="I24" i="146"/>
  <c r="S23" i="146"/>
  <c r="I23" i="146"/>
  <c r="S22" i="146"/>
  <c r="I22" i="146"/>
  <c r="S21" i="146"/>
  <c r="S20" i="146"/>
  <c r="I20" i="146"/>
  <c r="O19" i="146"/>
  <c r="M19" i="146"/>
  <c r="L19" i="146"/>
  <c r="K19" i="146"/>
  <c r="H19" i="146"/>
  <c r="G19" i="146"/>
  <c r="S18" i="146"/>
  <c r="I18" i="146"/>
  <c r="S17" i="146"/>
  <c r="I17" i="146"/>
  <c r="S16" i="146"/>
  <c r="I16" i="146"/>
  <c r="S15" i="146"/>
  <c r="I15" i="146"/>
  <c r="S14" i="146"/>
  <c r="I14" i="146"/>
  <c r="S13" i="146"/>
  <c r="I13" i="146"/>
  <c r="S12" i="146"/>
  <c r="I12" i="146"/>
  <c r="S11" i="146"/>
  <c r="I11" i="146"/>
  <c r="S10" i="146"/>
  <c r="I10" i="146"/>
  <c r="S9" i="146"/>
  <c r="I9" i="146"/>
  <c r="S8" i="146"/>
  <c r="I8" i="146"/>
  <c r="S7" i="146"/>
  <c r="I7" i="146"/>
  <c r="S6" i="146"/>
  <c r="I6" i="146"/>
  <c r="S5" i="146"/>
  <c r="S19" i="146" s="1"/>
  <c r="I5" i="146"/>
  <c r="A5" i="146"/>
  <c r="A4" i="146"/>
  <c r="A3" i="146"/>
  <c r="A2" i="146"/>
  <c r="A1" i="146"/>
  <c r="M85" i="146" l="1"/>
  <c r="M4" i="146" s="1"/>
  <c r="L85" i="146"/>
  <c r="L4" i="146" s="1"/>
  <c r="S85" i="147"/>
  <c r="S50" i="146"/>
  <c r="I85" i="147"/>
  <c r="G3" i="147" s="1"/>
  <c r="I38" i="146"/>
  <c r="H85" i="146"/>
  <c r="I70" i="146"/>
  <c r="I60" i="146"/>
  <c r="I19" i="146"/>
  <c r="G85" i="146"/>
  <c r="I25" i="146"/>
  <c r="I50" i="146"/>
  <c r="I84" i="146"/>
  <c r="O85" i="146"/>
  <c r="O3" i="146" s="1"/>
  <c r="S25" i="146"/>
  <c r="I78" i="146"/>
  <c r="K85" i="146"/>
  <c r="K4" i="146" s="1"/>
  <c r="S70" i="146"/>
  <c r="S78" i="146"/>
  <c r="A107" i="145"/>
  <c r="A106" i="145"/>
  <c r="A105" i="145"/>
  <c r="A104" i="145"/>
  <c r="A103" i="145"/>
  <c r="A102" i="145"/>
  <c r="A101" i="145"/>
  <c r="A100" i="145"/>
  <c r="A99" i="145"/>
  <c r="A98" i="145"/>
  <c r="A97" i="145"/>
  <c r="A96" i="145"/>
  <c r="A95" i="145"/>
  <c r="A94" i="145"/>
  <c r="A93" i="145"/>
  <c r="A92" i="145"/>
  <c r="A91" i="145"/>
  <c r="A90" i="145"/>
  <c r="A89" i="145"/>
  <c r="A88" i="145"/>
  <c r="A87" i="145"/>
  <c r="A86" i="145"/>
  <c r="A85" i="145"/>
  <c r="O84" i="145"/>
  <c r="M84" i="145"/>
  <c r="L84" i="145"/>
  <c r="K84" i="145"/>
  <c r="H84" i="145"/>
  <c r="G84" i="145"/>
  <c r="S83" i="145"/>
  <c r="I83" i="145"/>
  <c r="S82" i="145"/>
  <c r="I82" i="145"/>
  <c r="S81" i="145"/>
  <c r="I81" i="145"/>
  <c r="S80" i="145"/>
  <c r="I80" i="145"/>
  <c r="S79" i="145"/>
  <c r="I79" i="145"/>
  <c r="A79" i="145"/>
  <c r="O78" i="145"/>
  <c r="M78" i="145"/>
  <c r="L78" i="145"/>
  <c r="K78" i="145"/>
  <c r="H78" i="145"/>
  <c r="G78" i="145"/>
  <c r="S77" i="145"/>
  <c r="I77" i="145"/>
  <c r="S76" i="145"/>
  <c r="I76" i="145"/>
  <c r="S75" i="145"/>
  <c r="I75" i="145"/>
  <c r="S74" i="145"/>
  <c r="I74" i="145"/>
  <c r="S73" i="145"/>
  <c r="I73" i="145"/>
  <c r="S72" i="145"/>
  <c r="I72" i="145"/>
  <c r="S71" i="145"/>
  <c r="I71" i="145"/>
  <c r="A71" i="145"/>
  <c r="O70" i="145"/>
  <c r="M70" i="145"/>
  <c r="L70" i="145"/>
  <c r="K70" i="145"/>
  <c r="H70" i="145"/>
  <c r="G70" i="145"/>
  <c r="S69" i="145"/>
  <c r="I69" i="145"/>
  <c r="S68" i="145"/>
  <c r="I68" i="145"/>
  <c r="S67" i="145"/>
  <c r="I67" i="145"/>
  <c r="S66" i="145"/>
  <c r="I66" i="145"/>
  <c r="S65" i="145"/>
  <c r="I65" i="145"/>
  <c r="S64" i="145"/>
  <c r="I64" i="145"/>
  <c r="S63" i="145"/>
  <c r="I63" i="145"/>
  <c r="S62" i="145"/>
  <c r="I62" i="145"/>
  <c r="S61" i="145"/>
  <c r="S70" i="145" s="1"/>
  <c r="I61" i="145"/>
  <c r="A61" i="145"/>
  <c r="O60" i="145"/>
  <c r="M60" i="145"/>
  <c r="L60" i="145"/>
  <c r="K60" i="145"/>
  <c r="H60" i="145"/>
  <c r="G60" i="145"/>
  <c r="S59" i="145"/>
  <c r="I59" i="145"/>
  <c r="S58" i="145"/>
  <c r="I58" i="145"/>
  <c r="S57" i="145"/>
  <c r="I57" i="145"/>
  <c r="S56" i="145"/>
  <c r="I56" i="145"/>
  <c r="S55" i="145"/>
  <c r="I55" i="145"/>
  <c r="S54" i="145"/>
  <c r="I54" i="145"/>
  <c r="S53" i="145"/>
  <c r="I53" i="145"/>
  <c r="S52" i="145"/>
  <c r="S60" i="145" s="1"/>
  <c r="I52" i="145"/>
  <c r="S51" i="145"/>
  <c r="I51" i="145"/>
  <c r="A51" i="145"/>
  <c r="O50" i="145"/>
  <c r="M50" i="145"/>
  <c r="L50" i="145"/>
  <c r="K50" i="145"/>
  <c r="G50" i="145"/>
  <c r="S49" i="145"/>
  <c r="I49" i="145"/>
  <c r="S48" i="145"/>
  <c r="I48" i="145"/>
  <c r="S47" i="145"/>
  <c r="I47" i="145"/>
  <c r="S46" i="145"/>
  <c r="I46" i="145"/>
  <c r="S45" i="145"/>
  <c r="I45" i="145"/>
  <c r="S44" i="145"/>
  <c r="I44" i="145"/>
  <c r="S43" i="145"/>
  <c r="I43" i="145"/>
  <c r="S42" i="145"/>
  <c r="I42" i="145"/>
  <c r="S41" i="145"/>
  <c r="I41" i="145"/>
  <c r="S40" i="145"/>
  <c r="I40" i="145"/>
  <c r="S39" i="145"/>
  <c r="I39" i="145"/>
  <c r="A39" i="145"/>
  <c r="O38" i="145"/>
  <c r="M38" i="145"/>
  <c r="L38" i="145"/>
  <c r="K38" i="145"/>
  <c r="G38" i="145"/>
  <c r="S37" i="145"/>
  <c r="I37" i="145"/>
  <c r="S36" i="145"/>
  <c r="I36" i="145"/>
  <c r="S35" i="145"/>
  <c r="I35" i="145"/>
  <c r="S34" i="145"/>
  <c r="I34" i="145"/>
  <c r="S33" i="145"/>
  <c r="I33" i="145"/>
  <c r="S32" i="145"/>
  <c r="I32" i="145"/>
  <c r="S31" i="145"/>
  <c r="I31" i="145"/>
  <c r="S30" i="145"/>
  <c r="I30" i="145"/>
  <c r="S29" i="145"/>
  <c r="I29" i="145"/>
  <c r="S28" i="145"/>
  <c r="I28" i="145"/>
  <c r="S27" i="145"/>
  <c r="I27" i="145"/>
  <c r="S26" i="145"/>
  <c r="I26" i="145"/>
  <c r="O25" i="145"/>
  <c r="M25" i="145"/>
  <c r="L25" i="145"/>
  <c r="K25" i="145"/>
  <c r="H25" i="145"/>
  <c r="G25" i="145"/>
  <c r="S24" i="145"/>
  <c r="I24" i="145"/>
  <c r="S23" i="145"/>
  <c r="I23" i="145"/>
  <c r="S22" i="145"/>
  <c r="I22" i="145"/>
  <c r="S21" i="145"/>
  <c r="S20" i="145"/>
  <c r="S25" i="145" s="1"/>
  <c r="I20" i="145"/>
  <c r="O19" i="145"/>
  <c r="M19" i="145"/>
  <c r="L19" i="145"/>
  <c r="K19" i="145"/>
  <c r="H19" i="145"/>
  <c r="G19" i="145"/>
  <c r="S18" i="145"/>
  <c r="I18" i="145"/>
  <c r="S17" i="145"/>
  <c r="I17" i="145"/>
  <c r="S16" i="145"/>
  <c r="I16" i="145"/>
  <c r="S15" i="145"/>
  <c r="I15" i="145"/>
  <c r="S14" i="145"/>
  <c r="I14" i="145"/>
  <c r="S13" i="145"/>
  <c r="I13" i="145"/>
  <c r="S12" i="145"/>
  <c r="I12" i="145"/>
  <c r="S11" i="145"/>
  <c r="I11" i="145"/>
  <c r="S10" i="145"/>
  <c r="I10" i="145"/>
  <c r="S9" i="145"/>
  <c r="I9" i="145"/>
  <c r="S8" i="145"/>
  <c r="I8" i="145"/>
  <c r="S7" i="145"/>
  <c r="I7" i="145"/>
  <c r="S6" i="145"/>
  <c r="I6" i="145"/>
  <c r="S5" i="145"/>
  <c r="I5" i="145"/>
  <c r="A5" i="145"/>
  <c r="A4" i="145"/>
  <c r="A3" i="145"/>
  <c r="A2" i="145"/>
  <c r="A1" i="145"/>
  <c r="M85" i="145" l="1"/>
  <c r="M4" i="145" s="1"/>
  <c r="L85" i="145"/>
  <c r="L4" i="145" s="1"/>
  <c r="S78" i="145"/>
  <c r="S19" i="145"/>
  <c r="K85" i="145"/>
  <c r="K4" i="145" s="1"/>
  <c r="S85" i="146"/>
  <c r="I85" i="146"/>
  <c r="G3" i="146" s="1"/>
  <c r="G85" i="145"/>
  <c r="I25" i="145"/>
  <c r="O85" i="145"/>
  <c r="O3" i="145" s="1"/>
  <c r="I78" i="145"/>
  <c r="I70" i="145"/>
  <c r="I50" i="145"/>
  <c r="H85" i="145"/>
  <c r="I84" i="145"/>
  <c r="I19" i="145"/>
  <c r="I38" i="145"/>
  <c r="I60" i="145"/>
  <c r="S84" i="145"/>
  <c r="S50" i="145"/>
  <c r="A107" i="144"/>
  <c r="A106" i="144"/>
  <c r="A105" i="144"/>
  <c r="A104" i="144"/>
  <c r="A103" i="144"/>
  <c r="A102" i="144"/>
  <c r="A101" i="144"/>
  <c r="A100" i="144"/>
  <c r="A99" i="144"/>
  <c r="A98" i="144"/>
  <c r="A97" i="144"/>
  <c r="A96" i="144"/>
  <c r="A95" i="144"/>
  <c r="A94" i="144"/>
  <c r="A93" i="144"/>
  <c r="A92" i="144"/>
  <c r="A91" i="144"/>
  <c r="A90" i="144"/>
  <c r="A89" i="144"/>
  <c r="A88" i="144"/>
  <c r="A87" i="144"/>
  <c r="A86" i="144"/>
  <c r="A85" i="144"/>
  <c r="O84" i="144"/>
  <c r="M84" i="144"/>
  <c r="L84" i="144"/>
  <c r="K84" i="144"/>
  <c r="H84" i="144"/>
  <c r="G84" i="144"/>
  <c r="S83" i="144"/>
  <c r="I83" i="144"/>
  <c r="S82" i="144"/>
  <c r="I82" i="144"/>
  <c r="S81" i="144"/>
  <c r="I81" i="144"/>
  <c r="S80" i="144"/>
  <c r="I80" i="144"/>
  <c r="S79" i="144"/>
  <c r="I79" i="144"/>
  <c r="A79" i="144"/>
  <c r="O78" i="144"/>
  <c r="M78" i="144"/>
  <c r="L78" i="144"/>
  <c r="K78" i="144"/>
  <c r="H78" i="144"/>
  <c r="G78" i="144"/>
  <c r="S77" i="144"/>
  <c r="I77" i="144"/>
  <c r="S76" i="144"/>
  <c r="I76" i="144"/>
  <c r="S75" i="144"/>
  <c r="I75" i="144"/>
  <c r="S74" i="144"/>
  <c r="I74" i="144"/>
  <c r="S73" i="144"/>
  <c r="I73" i="144"/>
  <c r="S72" i="144"/>
  <c r="I72" i="144"/>
  <c r="S71" i="144"/>
  <c r="I71" i="144"/>
  <c r="A71" i="144"/>
  <c r="O70" i="144"/>
  <c r="M70" i="144"/>
  <c r="L70" i="144"/>
  <c r="K70" i="144"/>
  <c r="H70" i="144"/>
  <c r="G70" i="144"/>
  <c r="S69" i="144"/>
  <c r="I69" i="144"/>
  <c r="S68" i="144"/>
  <c r="I68" i="144"/>
  <c r="S67" i="144"/>
  <c r="I67" i="144"/>
  <c r="S66" i="144"/>
  <c r="I66" i="144"/>
  <c r="S65" i="144"/>
  <c r="I65" i="144"/>
  <c r="S64" i="144"/>
  <c r="I64" i="144"/>
  <c r="S63" i="144"/>
  <c r="S70" i="144" s="1"/>
  <c r="I63" i="144"/>
  <c r="S62" i="144"/>
  <c r="I62" i="144"/>
  <c r="S61" i="144"/>
  <c r="I61" i="144"/>
  <c r="A61" i="144"/>
  <c r="S60" i="144"/>
  <c r="O60" i="144"/>
  <c r="M60" i="144"/>
  <c r="L60" i="144"/>
  <c r="K60" i="144"/>
  <c r="H60" i="144"/>
  <c r="G60" i="144"/>
  <c r="S59" i="144"/>
  <c r="I59" i="144"/>
  <c r="S58" i="144"/>
  <c r="I58" i="144"/>
  <c r="S57" i="144"/>
  <c r="I57" i="144"/>
  <c r="S56" i="144"/>
  <c r="I56" i="144"/>
  <c r="S55" i="144"/>
  <c r="I55" i="144"/>
  <c r="S54" i="144"/>
  <c r="I54" i="144"/>
  <c r="S53" i="144"/>
  <c r="I53" i="144"/>
  <c r="S52" i="144"/>
  <c r="I52" i="144"/>
  <c r="S51" i="144"/>
  <c r="I51" i="144"/>
  <c r="A51" i="144"/>
  <c r="O50" i="144"/>
  <c r="M50" i="144"/>
  <c r="L50" i="144"/>
  <c r="K50" i="144"/>
  <c r="G50" i="144"/>
  <c r="S49" i="144"/>
  <c r="I49" i="144"/>
  <c r="S48" i="144"/>
  <c r="I48" i="144"/>
  <c r="S47" i="144"/>
  <c r="I47" i="144"/>
  <c r="S46" i="144"/>
  <c r="I46" i="144"/>
  <c r="S45" i="144"/>
  <c r="I45" i="144"/>
  <c r="S44" i="144"/>
  <c r="I44" i="144"/>
  <c r="S43" i="144"/>
  <c r="I43" i="144"/>
  <c r="S42" i="144"/>
  <c r="I42" i="144"/>
  <c r="S41" i="144"/>
  <c r="I41" i="144"/>
  <c r="S40" i="144"/>
  <c r="I40" i="144"/>
  <c r="S39" i="144"/>
  <c r="I39" i="144"/>
  <c r="A39" i="144"/>
  <c r="O38" i="144"/>
  <c r="M38" i="144"/>
  <c r="L38" i="144"/>
  <c r="K38" i="144"/>
  <c r="G38" i="144"/>
  <c r="S37" i="144"/>
  <c r="I37" i="144"/>
  <c r="S36" i="144"/>
  <c r="I36" i="144"/>
  <c r="S35" i="144"/>
  <c r="I35" i="144"/>
  <c r="S34" i="144"/>
  <c r="I34" i="144"/>
  <c r="S33" i="144"/>
  <c r="I33" i="144"/>
  <c r="S32" i="144"/>
  <c r="I32" i="144"/>
  <c r="S31" i="144"/>
  <c r="I31" i="144"/>
  <c r="S30" i="144"/>
  <c r="I30" i="144"/>
  <c r="S29" i="144"/>
  <c r="I29" i="144"/>
  <c r="S28" i="144"/>
  <c r="I28" i="144"/>
  <c r="S27" i="144"/>
  <c r="I27" i="144"/>
  <c r="S26" i="144"/>
  <c r="I26" i="144"/>
  <c r="O25" i="144"/>
  <c r="M25" i="144"/>
  <c r="L25" i="144"/>
  <c r="K25" i="144"/>
  <c r="H25" i="144"/>
  <c r="G25" i="144"/>
  <c r="S24" i="144"/>
  <c r="I24" i="144"/>
  <c r="S23" i="144"/>
  <c r="I23" i="144"/>
  <c r="S22" i="144"/>
  <c r="I22" i="144"/>
  <c r="S21" i="144"/>
  <c r="S25" i="144" s="1"/>
  <c r="S20" i="144"/>
  <c r="I20" i="144"/>
  <c r="O19" i="144"/>
  <c r="M19" i="144"/>
  <c r="L19" i="144"/>
  <c r="K19" i="144"/>
  <c r="H19" i="144"/>
  <c r="G19" i="144"/>
  <c r="S18" i="144"/>
  <c r="I18" i="144"/>
  <c r="S17" i="144"/>
  <c r="I17" i="144"/>
  <c r="S16" i="144"/>
  <c r="I16" i="144"/>
  <c r="S15" i="144"/>
  <c r="I15" i="144"/>
  <c r="S14" i="144"/>
  <c r="I14" i="144"/>
  <c r="S13" i="144"/>
  <c r="I13" i="144"/>
  <c r="S12" i="144"/>
  <c r="I12" i="144"/>
  <c r="S11" i="144"/>
  <c r="I11" i="144"/>
  <c r="S10" i="144"/>
  <c r="I10" i="144"/>
  <c r="S9" i="144"/>
  <c r="I9" i="144"/>
  <c r="S8" i="144"/>
  <c r="I8" i="144"/>
  <c r="S7" i="144"/>
  <c r="I7" i="144"/>
  <c r="S6" i="144"/>
  <c r="I6" i="144"/>
  <c r="S5" i="144"/>
  <c r="S19" i="144" s="1"/>
  <c r="I5" i="144"/>
  <c r="A5" i="144"/>
  <c r="A4" i="144"/>
  <c r="A3" i="144"/>
  <c r="A2" i="144"/>
  <c r="A1" i="144"/>
  <c r="K85" i="144" l="1"/>
  <c r="K4" i="144" s="1"/>
  <c r="S84" i="144"/>
  <c r="I25" i="144"/>
  <c r="S50" i="144"/>
  <c r="M85" i="144"/>
  <c r="M4" i="144" s="1"/>
  <c r="L85" i="144"/>
  <c r="L4" i="144" s="1"/>
  <c r="S78" i="144"/>
  <c r="I85" i="145"/>
  <c r="G3" i="145" s="1"/>
  <c r="S85" i="145"/>
  <c r="O85" i="144"/>
  <c r="O3" i="144" s="1"/>
  <c r="I84" i="144"/>
  <c r="I78" i="144"/>
  <c r="I70" i="144"/>
  <c r="I60" i="144"/>
  <c r="I50" i="144"/>
  <c r="I38" i="144"/>
  <c r="G85" i="144"/>
  <c r="I19" i="144"/>
  <c r="H85" i="144"/>
  <c r="S85" i="144"/>
  <c r="A107" i="143"/>
  <c r="A106" i="143"/>
  <c r="A105" i="143"/>
  <c r="A104" i="143"/>
  <c r="A103" i="143"/>
  <c r="A102" i="143"/>
  <c r="A101" i="143"/>
  <c r="A100" i="143"/>
  <c r="A99" i="143"/>
  <c r="A98" i="143"/>
  <c r="A97" i="143"/>
  <c r="A96" i="143"/>
  <c r="A95" i="143"/>
  <c r="A94" i="143"/>
  <c r="A93" i="143"/>
  <c r="A92" i="143"/>
  <c r="A91" i="143"/>
  <c r="A90" i="143"/>
  <c r="A89" i="143"/>
  <c r="A88" i="143"/>
  <c r="A87" i="143"/>
  <c r="A86" i="143"/>
  <c r="A85" i="143"/>
  <c r="O84" i="143"/>
  <c r="M84" i="143"/>
  <c r="L84" i="143"/>
  <c r="K84" i="143"/>
  <c r="H84" i="143"/>
  <c r="G84" i="143"/>
  <c r="S83" i="143"/>
  <c r="I83" i="143"/>
  <c r="S82" i="143"/>
  <c r="I82" i="143"/>
  <c r="S81" i="143"/>
  <c r="I81" i="143"/>
  <c r="S80" i="143"/>
  <c r="I80" i="143"/>
  <c r="S79" i="143"/>
  <c r="S84" i="143" s="1"/>
  <c r="I79" i="143"/>
  <c r="A79" i="143"/>
  <c r="O78" i="143"/>
  <c r="M78" i="143"/>
  <c r="L78" i="143"/>
  <c r="K78" i="143"/>
  <c r="H78" i="143"/>
  <c r="G78" i="143"/>
  <c r="S77" i="143"/>
  <c r="I77" i="143"/>
  <c r="S76" i="143"/>
  <c r="I76" i="143"/>
  <c r="S75" i="143"/>
  <c r="I75" i="143"/>
  <c r="S74" i="143"/>
  <c r="I74" i="143"/>
  <c r="S73" i="143"/>
  <c r="I73" i="143"/>
  <c r="S72" i="143"/>
  <c r="I72" i="143"/>
  <c r="S71" i="143"/>
  <c r="I71" i="143"/>
  <c r="A71" i="143"/>
  <c r="O70" i="143"/>
  <c r="M70" i="143"/>
  <c r="L70" i="143"/>
  <c r="K70" i="143"/>
  <c r="H70" i="143"/>
  <c r="G70" i="143"/>
  <c r="S69" i="143"/>
  <c r="I69" i="143"/>
  <c r="S68" i="143"/>
  <c r="I68" i="143"/>
  <c r="S67" i="143"/>
  <c r="I67" i="143"/>
  <c r="S66" i="143"/>
  <c r="I66" i="143"/>
  <c r="S65" i="143"/>
  <c r="I65" i="143"/>
  <c r="S64" i="143"/>
  <c r="I64" i="143"/>
  <c r="S63" i="143"/>
  <c r="I63" i="143"/>
  <c r="S62" i="143"/>
  <c r="I62" i="143"/>
  <c r="S61" i="143"/>
  <c r="I61" i="143"/>
  <c r="A61" i="143"/>
  <c r="O60" i="143"/>
  <c r="M60" i="143"/>
  <c r="L60" i="143"/>
  <c r="K60" i="143"/>
  <c r="H60" i="143"/>
  <c r="G60" i="143"/>
  <c r="S59" i="143"/>
  <c r="I59" i="143"/>
  <c r="S58" i="143"/>
  <c r="I58" i="143"/>
  <c r="S57" i="143"/>
  <c r="I57" i="143"/>
  <c r="S56" i="143"/>
  <c r="I56" i="143"/>
  <c r="S55" i="143"/>
  <c r="I55" i="143"/>
  <c r="S54" i="143"/>
  <c r="I54" i="143"/>
  <c r="S53" i="143"/>
  <c r="I53" i="143"/>
  <c r="S52" i="143"/>
  <c r="I52" i="143"/>
  <c r="S51" i="143"/>
  <c r="I51" i="143"/>
  <c r="A51" i="143"/>
  <c r="O50" i="143"/>
  <c r="M50" i="143"/>
  <c r="L50" i="143"/>
  <c r="K50" i="143"/>
  <c r="G50" i="143"/>
  <c r="S49" i="143"/>
  <c r="I49" i="143"/>
  <c r="S48" i="143"/>
  <c r="I48" i="143"/>
  <c r="S47" i="143"/>
  <c r="I47" i="143"/>
  <c r="S46" i="143"/>
  <c r="I46" i="143"/>
  <c r="S45" i="143"/>
  <c r="I45" i="143"/>
  <c r="S44" i="143"/>
  <c r="I44" i="143"/>
  <c r="S43" i="143"/>
  <c r="I43" i="143"/>
  <c r="S42" i="143"/>
  <c r="I42" i="143"/>
  <c r="S41" i="143"/>
  <c r="I41" i="143"/>
  <c r="S40" i="143"/>
  <c r="I40" i="143"/>
  <c r="S39" i="143"/>
  <c r="S50" i="143" s="1"/>
  <c r="I39" i="143"/>
  <c r="A39" i="143"/>
  <c r="O38" i="143"/>
  <c r="M38" i="143"/>
  <c r="L38" i="143"/>
  <c r="K38" i="143"/>
  <c r="G38" i="143"/>
  <c r="S37" i="143"/>
  <c r="I37" i="143"/>
  <c r="S36" i="143"/>
  <c r="I36" i="143"/>
  <c r="S35" i="143"/>
  <c r="I35" i="143"/>
  <c r="S34" i="143"/>
  <c r="I34" i="143"/>
  <c r="S33" i="143"/>
  <c r="I33" i="143"/>
  <c r="S32" i="143"/>
  <c r="I32" i="143"/>
  <c r="S31" i="143"/>
  <c r="I31" i="143"/>
  <c r="S30" i="143"/>
  <c r="I30" i="143"/>
  <c r="S29" i="143"/>
  <c r="I29" i="143"/>
  <c r="S28" i="143"/>
  <c r="I28" i="143"/>
  <c r="S27" i="143"/>
  <c r="I27" i="143"/>
  <c r="S26" i="143"/>
  <c r="I26" i="143"/>
  <c r="O25" i="143"/>
  <c r="M25" i="143"/>
  <c r="L25" i="143"/>
  <c r="K25" i="143"/>
  <c r="H25" i="143"/>
  <c r="G25" i="143"/>
  <c r="S24" i="143"/>
  <c r="I24" i="143"/>
  <c r="S23" i="143"/>
  <c r="I23" i="143"/>
  <c r="S22" i="143"/>
  <c r="I22" i="143"/>
  <c r="S21" i="143"/>
  <c r="S25" i="143" s="1"/>
  <c r="S20" i="143"/>
  <c r="I20" i="143"/>
  <c r="O19" i="143"/>
  <c r="M19" i="143"/>
  <c r="L19" i="143"/>
  <c r="K19" i="143"/>
  <c r="H19" i="143"/>
  <c r="G19" i="143"/>
  <c r="S18" i="143"/>
  <c r="I18" i="143"/>
  <c r="S17" i="143"/>
  <c r="I17" i="143"/>
  <c r="S16" i="143"/>
  <c r="I16" i="143"/>
  <c r="S15" i="143"/>
  <c r="I15" i="143"/>
  <c r="S14" i="143"/>
  <c r="I14" i="143"/>
  <c r="S13" i="143"/>
  <c r="I13" i="143"/>
  <c r="S12" i="143"/>
  <c r="I12" i="143"/>
  <c r="S11" i="143"/>
  <c r="I11" i="143"/>
  <c r="S10" i="143"/>
  <c r="I10" i="143"/>
  <c r="S9" i="143"/>
  <c r="I9" i="143"/>
  <c r="S8" i="143"/>
  <c r="I8" i="143"/>
  <c r="S7" i="143"/>
  <c r="I7" i="143"/>
  <c r="S6" i="143"/>
  <c r="I6" i="143"/>
  <c r="S5" i="143"/>
  <c r="S19" i="143" s="1"/>
  <c r="I5" i="143"/>
  <c r="A5" i="143"/>
  <c r="A4" i="143"/>
  <c r="A3" i="143"/>
  <c r="A2" i="143"/>
  <c r="A1" i="143"/>
  <c r="S60" i="143" l="1"/>
  <c r="S70" i="143"/>
  <c r="I25" i="143"/>
  <c r="M85" i="143"/>
  <c r="M4" i="143" s="1"/>
  <c r="S78" i="143"/>
  <c r="I85" i="144"/>
  <c r="G3" i="144" s="1"/>
  <c r="O85" i="143"/>
  <c r="O3" i="143" s="1"/>
  <c r="I84" i="143"/>
  <c r="I70" i="143"/>
  <c r="I60" i="143"/>
  <c r="I38" i="143"/>
  <c r="G85" i="143"/>
  <c r="H85" i="143"/>
  <c r="S85" i="143"/>
  <c r="I50" i="143"/>
  <c r="L85" i="143"/>
  <c r="L4" i="143" s="1"/>
  <c r="I19" i="143"/>
  <c r="K85" i="143"/>
  <c r="K4" i="143" s="1"/>
  <c r="I78" i="143"/>
  <c r="A107" i="142"/>
  <c r="A106" i="142"/>
  <c r="A105" i="142"/>
  <c r="A104" i="142"/>
  <c r="A103" i="142"/>
  <c r="A102" i="142"/>
  <c r="A101" i="142"/>
  <c r="A100" i="142"/>
  <c r="A99" i="142"/>
  <c r="A98" i="142"/>
  <c r="A97" i="142"/>
  <c r="A96" i="142"/>
  <c r="A95" i="142"/>
  <c r="A94" i="142"/>
  <c r="A93" i="142"/>
  <c r="A92" i="142"/>
  <c r="A91" i="142"/>
  <c r="A90" i="142"/>
  <c r="A89" i="142"/>
  <c r="A88" i="142"/>
  <c r="A87" i="142"/>
  <c r="A86" i="142"/>
  <c r="A85" i="142"/>
  <c r="O84" i="142"/>
  <c r="M84" i="142"/>
  <c r="L84" i="142"/>
  <c r="K84" i="142"/>
  <c r="H84" i="142"/>
  <c r="G84" i="142"/>
  <c r="S83" i="142"/>
  <c r="I83" i="142"/>
  <c r="S82" i="142"/>
  <c r="I82" i="142"/>
  <c r="S81" i="142"/>
  <c r="I81" i="142"/>
  <c r="S80" i="142"/>
  <c r="I80" i="142"/>
  <c r="S79" i="142"/>
  <c r="I79" i="142"/>
  <c r="A79" i="142"/>
  <c r="O78" i="142"/>
  <c r="M78" i="142"/>
  <c r="L78" i="142"/>
  <c r="K78" i="142"/>
  <c r="H78" i="142"/>
  <c r="G78" i="142"/>
  <c r="S77" i="142"/>
  <c r="I77" i="142"/>
  <c r="S76" i="142"/>
  <c r="I76" i="142"/>
  <c r="S75" i="142"/>
  <c r="I75" i="142"/>
  <c r="S74" i="142"/>
  <c r="I74" i="142"/>
  <c r="S73" i="142"/>
  <c r="I73" i="142"/>
  <c r="S72" i="142"/>
  <c r="I72" i="142"/>
  <c r="S71" i="142"/>
  <c r="I71" i="142"/>
  <c r="A71" i="142"/>
  <c r="S70" i="142"/>
  <c r="O70" i="142"/>
  <c r="M70" i="142"/>
  <c r="L70" i="142"/>
  <c r="K70" i="142"/>
  <c r="H70" i="142"/>
  <c r="G70" i="142"/>
  <c r="S69" i="142"/>
  <c r="I69" i="142"/>
  <c r="S68" i="142"/>
  <c r="I68" i="142"/>
  <c r="S67" i="142"/>
  <c r="I67" i="142"/>
  <c r="S66" i="142"/>
  <c r="I66" i="142"/>
  <c r="S65" i="142"/>
  <c r="I65" i="142"/>
  <c r="S64" i="142"/>
  <c r="I64" i="142"/>
  <c r="S63" i="142"/>
  <c r="I63" i="142"/>
  <c r="S62" i="142"/>
  <c r="I62" i="142"/>
  <c r="S61" i="142"/>
  <c r="I61" i="142"/>
  <c r="A61" i="142"/>
  <c r="S60" i="142"/>
  <c r="O60" i="142"/>
  <c r="M60" i="142"/>
  <c r="L60" i="142"/>
  <c r="K60" i="142"/>
  <c r="H60" i="142"/>
  <c r="G60" i="142"/>
  <c r="S59" i="142"/>
  <c r="I59" i="142"/>
  <c r="S58" i="142"/>
  <c r="I58" i="142"/>
  <c r="S57" i="142"/>
  <c r="I57" i="142"/>
  <c r="S56" i="142"/>
  <c r="I56" i="142"/>
  <c r="S55" i="142"/>
  <c r="I55" i="142"/>
  <c r="S54" i="142"/>
  <c r="I54" i="142"/>
  <c r="S53" i="142"/>
  <c r="I53" i="142"/>
  <c r="S52" i="142"/>
  <c r="I52" i="142"/>
  <c r="S51" i="142"/>
  <c r="I51" i="142"/>
  <c r="A51" i="142"/>
  <c r="O50" i="142"/>
  <c r="M50" i="142"/>
  <c r="L50" i="142"/>
  <c r="K50" i="142"/>
  <c r="G50" i="142"/>
  <c r="S49" i="142"/>
  <c r="I49" i="142"/>
  <c r="S48" i="142"/>
  <c r="I48" i="142"/>
  <c r="S47" i="142"/>
  <c r="I47" i="142"/>
  <c r="S46" i="142"/>
  <c r="I46" i="142"/>
  <c r="S45" i="142"/>
  <c r="I45" i="142"/>
  <c r="S44" i="142"/>
  <c r="I44" i="142"/>
  <c r="S43" i="142"/>
  <c r="I43" i="142"/>
  <c r="S42" i="142"/>
  <c r="I42" i="142"/>
  <c r="S41" i="142"/>
  <c r="I41" i="142"/>
  <c r="S40" i="142"/>
  <c r="I40" i="142"/>
  <c r="S39" i="142"/>
  <c r="I39" i="142"/>
  <c r="A39" i="142"/>
  <c r="O38" i="142"/>
  <c r="M38" i="142"/>
  <c r="L38" i="142"/>
  <c r="K38" i="142"/>
  <c r="G38" i="142"/>
  <c r="S37" i="142"/>
  <c r="I37" i="142"/>
  <c r="S36" i="142"/>
  <c r="I36" i="142"/>
  <c r="S35" i="142"/>
  <c r="I35" i="142"/>
  <c r="S34" i="142"/>
  <c r="I34" i="142"/>
  <c r="S33" i="142"/>
  <c r="I33" i="142"/>
  <c r="S32" i="142"/>
  <c r="I32" i="142"/>
  <c r="S31" i="142"/>
  <c r="I31" i="142"/>
  <c r="S30" i="142"/>
  <c r="I30" i="142"/>
  <c r="S29" i="142"/>
  <c r="I29" i="142"/>
  <c r="S28" i="142"/>
  <c r="I28" i="142"/>
  <c r="S27" i="142"/>
  <c r="I27" i="142"/>
  <c r="S26" i="142"/>
  <c r="I26" i="142"/>
  <c r="O25" i="142"/>
  <c r="M25" i="142"/>
  <c r="L25" i="142"/>
  <c r="K25" i="142"/>
  <c r="H25" i="142"/>
  <c r="G25" i="142"/>
  <c r="S24" i="142"/>
  <c r="I24" i="142"/>
  <c r="S23" i="142"/>
  <c r="I23" i="142"/>
  <c r="S22" i="142"/>
  <c r="I22" i="142"/>
  <c r="S21" i="142"/>
  <c r="S20" i="142"/>
  <c r="S25" i="142" s="1"/>
  <c r="I20" i="142"/>
  <c r="O19" i="142"/>
  <c r="M19" i="142"/>
  <c r="L19" i="142"/>
  <c r="K19" i="142"/>
  <c r="H19" i="142"/>
  <c r="G19" i="142"/>
  <c r="S18" i="142"/>
  <c r="I18" i="142"/>
  <c r="S17" i="142"/>
  <c r="I17" i="142"/>
  <c r="S16" i="142"/>
  <c r="I16" i="142"/>
  <c r="S15" i="142"/>
  <c r="I15" i="142"/>
  <c r="S14" i="142"/>
  <c r="I14" i="142"/>
  <c r="S13" i="142"/>
  <c r="I13" i="142"/>
  <c r="S12" i="142"/>
  <c r="I12" i="142"/>
  <c r="S11" i="142"/>
  <c r="I11" i="142"/>
  <c r="S10" i="142"/>
  <c r="I10" i="142"/>
  <c r="S9" i="142"/>
  <c r="I9" i="142"/>
  <c r="S8" i="142"/>
  <c r="I8" i="142"/>
  <c r="S7" i="142"/>
  <c r="I7" i="142"/>
  <c r="S6" i="142"/>
  <c r="I6" i="142"/>
  <c r="S5" i="142"/>
  <c r="S19" i="142" s="1"/>
  <c r="I5" i="142"/>
  <c r="A5" i="142"/>
  <c r="A4" i="142"/>
  <c r="A3" i="142"/>
  <c r="A2" i="142"/>
  <c r="A1" i="142"/>
  <c r="K85" i="142" l="1"/>
  <c r="K4" i="142" s="1"/>
  <c r="M85" i="142"/>
  <c r="M4" i="142" s="1"/>
  <c r="L85" i="142"/>
  <c r="L4" i="142" s="1"/>
  <c r="S78" i="142"/>
  <c r="I85" i="143"/>
  <c r="G3" i="143" s="1"/>
  <c r="O85" i="142"/>
  <c r="O3" i="142" s="1"/>
  <c r="H85" i="142"/>
  <c r="I78" i="142"/>
  <c r="I70" i="142"/>
  <c r="G85" i="142"/>
  <c r="I50" i="142"/>
  <c r="I25" i="142"/>
  <c r="I19" i="142"/>
  <c r="I38" i="142"/>
  <c r="I60" i="142"/>
  <c r="S84" i="142"/>
  <c r="I84" i="142"/>
  <c r="S50" i="142"/>
  <c r="A107" i="141"/>
  <c r="A106" i="141"/>
  <c r="A105" i="141"/>
  <c r="A104" i="141"/>
  <c r="A103" i="141"/>
  <c r="A102" i="141"/>
  <c r="A101" i="141"/>
  <c r="A100" i="141"/>
  <c r="A99" i="141"/>
  <c r="A98" i="141"/>
  <c r="A97" i="141"/>
  <c r="A96" i="141"/>
  <c r="A95" i="141"/>
  <c r="A94" i="141"/>
  <c r="A93" i="141"/>
  <c r="A92" i="141"/>
  <c r="A91" i="141"/>
  <c r="A90" i="141"/>
  <c r="A89" i="141"/>
  <c r="A88" i="141"/>
  <c r="A87" i="141"/>
  <c r="A86" i="141"/>
  <c r="A85" i="141"/>
  <c r="O84" i="141"/>
  <c r="M84" i="141"/>
  <c r="L84" i="141"/>
  <c r="K84" i="141"/>
  <c r="H84" i="141"/>
  <c r="G84" i="141"/>
  <c r="S83" i="141"/>
  <c r="I83" i="141"/>
  <c r="S82" i="141"/>
  <c r="I82" i="141"/>
  <c r="S81" i="141"/>
  <c r="I81" i="141"/>
  <c r="S80" i="141"/>
  <c r="I80" i="141"/>
  <c r="S79" i="141"/>
  <c r="S84" i="141" s="1"/>
  <c r="I79" i="141"/>
  <c r="I84" i="141" s="1"/>
  <c r="A79" i="141"/>
  <c r="O78" i="141"/>
  <c r="M78" i="141"/>
  <c r="L78" i="141"/>
  <c r="K78" i="141"/>
  <c r="H78" i="141"/>
  <c r="G78" i="141"/>
  <c r="S77" i="141"/>
  <c r="I77" i="141"/>
  <c r="S76" i="141"/>
  <c r="I76" i="141"/>
  <c r="S75" i="141"/>
  <c r="I75" i="141"/>
  <c r="S74" i="141"/>
  <c r="I74" i="141"/>
  <c r="S73" i="141"/>
  <c r="I73" i="141"/>
  <c r="S72" i="141"/>
  <c r="I72" i="141"/>
  <c r="S71" i="141"/>
  <c r="I71" i="141"/>
  <c r="A71" i="141"/>
  <c r="O70" i="141"/>
  <c r="M70" i="141"/>
  <c r="L70" i="141"/>
  <c r="K70" i="141"/>
  <c r="H70" i="141"/>
  <c r="G70" i="141"/>
  <c r="S69" i="141"/>
  <c r="I69" i="141"/>
  <c r="S68" i="141"/>
  <c r="I68" i="141"/>
  <c r="S67" i="141"/>
  <c r="I67" i="141"/>
  <c r="S66" i="141"/>
  <c r="I66" i="141"/>
  <c r="S65" i="141"/>
  <c r="I65" i="141"/>
  <c r="S64" i="141"/>
  <c r="I64" i="141"/>
  <c r="S63" i="141"/>
  <c r="S70" i="141" s="1"/>
  <c r="I63" i="141"/>
  <c r="S62" i="141"/>
  <c r="I62" i="141"/>
  <c r="S61" i="141"/>
  <c r="I61" i="141"/>
  <c r="I70" i="141" s="1"/>
  <c r="A61" i="141"/>
  <c r="O60" i="141"/>
  <c r="M60" i="141"/>
  <c r="L60" i="141"/>
  <c r="K60" i="141"/>
  <c r="H60" i="141"/>
  <c r="G60" i="141"/>
  <c r="S59" i="141"/>
  <c r="I59" i="141"/>
  <c r="S58" i="141"/>
  <c r="I58" i="141"/>
  <c r="S57" i="141"/>
  <c r="I57" i="141"/>
  <c r="S56" i="141"/>
  <c r="I56" i="141"/>
  <c r="S55" i="141"/>
  <c r="I55" i="141"/>
  <c r="S54" i="141"/>
  <c r="I54" i="141"/>
  <c r="S53" i="141"/>
  <c r="I53" i="141"/>
  <c r="S52" i="141"/>
  <c r="I52" i="141"/>
  <c r="S51" i="141"/>
  <c r="S60" i="141" s="1"/>
  <c r="I51" i="141"/>
  <c r="A51" i="141"/>
  <c r="O50" i="141"/>
  <c r="M50" i="141"/>
  <c r="L50" i="141"/>
  <c r="K50" i="141"/>
  <c r="G50" i="141"/>
  <c r="S49" i="141"/>
  <c r="I49" i="141"/>
  <c r="S48" i="141"/>
  <c r="I48" i="141"/>
  <c r="S47" i="141"/>
  <c r="I47" i="141"/>
  <c r="S46" i="141"/>
  <c r="I46" i="141"/>
  <c r="S45" i="141"/>
  <c r="I45" i="141"/>
  <c r="S44" i="141"/>
  <c r="I44" i="141"/>
  <c r="S43" i="141"/>
  <c r="I43" i="141"/>
  <c r="S42" i="141"/>
  <c r="I42" i="141"/>
  <c r="S41" i="141"/>
  <c r="I41" i="141"/>
  <c r="S40" i="141"/>
  <c r="I40" i="141"/>
  <c r="S39" i="141"/>
  <c r="S50" i="141" s="1"/>
  <c r="I39" i="141"/>
  <c r="A39" i="141"/>
  <c r="O38" i="141"/>
  <c r="M38" i="141"/>
  <c r="L38" i="141"/>
  <c r="K38" i="141"/>
  <c r="G38" i="141"/>
  <c r="S37" i="141"/>
  <c r="I37" i="141"/>
  <c r="S36" i="141"/>
  <c r="I36" i="141"/>
  <c r="S35" i="141"/>
  <c r="I35" i="141"/>
  <c r="S34" i="141"/>
  <c r="I34" i="141"/>
  <c r="S33" i="141"/>
  <c r="I33" i="141"/>
  <c r="S32" i="141"/>
  <c r="I32" i="141"/>
  <c r="S31" i="141"/>
  <c r="I31" i="141"/>
  <c r="S30" i="141"/>
  <c r="I30" i="141"/>
  <c r="S29" i="141"/>
  <c r="I29" i="141"/>
  <c r="S28" i="141"/>
  <c r="I28" i="141"/>
  <c r="S27" i="141"/>
  <c r="I27" i="141"/>
  <c r="S26" i="141"/>
  <c r="I26" i="141"/>
  <c r="O25" i="141"/>
  <c r="M25" i="141"/>
  <c r="L25" i="141"/>
  <c r="K25" i="141"/>
  <c r="H25" i="141"/>
  <c r="G25" i="141"/>
  <c r="S24" i="141"/>
  <c r="I24" i="141"/>
  <c r="S23" i="141"/>
  <c r="I23" i="141"/>
  <c r="S22" i="141"/>
  <c r="I22" i="141"/>
  <c r="S21" i="141"/>
  <c r="S25" i="141" s="1"/>
  <c r="S20" i="141"/>
  <c r="I20" i="141"/>
  <c r="O19" i="141"/>
  <c r="M19" i="141"/>
  <c r="L19" i="141"/>
  <c r="K19" i="141"/>
  <c r="H19" i="141"/>
  <c r="G19" i="141"/>
  <c r="S18" i="141"/>
  <c r="I18" i="141"/>
  <c r="S17" i="141"/>
  <c r="I17" i="141"/>
  <c r="S16" i="141"/>
  <c r="I16" i="141"/>
  <c r="S15" i="141"/>
  <c r="I15" i="141"/>
  <c r="S14" i="141"/>
  <c r="I14" i="141"/>
  <c r="S13" i="141"/>
  <c r="I13" i="141"/>
  <c r="S12" i="141"/>
  <c r="I12" i="141"/>
  <c r="S11" i="141"/>
  <c r="I11" i="141"/>
  <c r="S10" i="141"/>
  <c r="I10" i="141"/>
  <c r="S9" i="141"/>
  <c r="I9" i="141"/>
  <c r="S8" i="141"/>
  <c r="I8" i="141"/>
  <c r="S7" i="141"/>
  <c r="I7" i="141"/>
  <c r="S6" i="141"/>
  <c r="I6" i="141"/>
  <c r="S5" i="141"/>
  <c r="I5" i="141"/>
  <c r="A5" i="141"/>
  <c r="A4" i="141"/>
  <c r="A3" i="141"/>
  <c r="A2" i="141"/>
  <c r="A1" i="141"/>
  <c r="L85" i="141" l="1"/>
  <c r="L4" i="141" s="1"/>
  <c r="S19" i="141"/>
  <c r="S78" i="141"/>
  <c r="I85" i="142"/>
  <c r="G3" i="142" s="1"/>
  <c r="S85" i="142"/>
  <c r="I60" i="141"/>
  <c r="O85" i="141"/>
  <c r="O3" i="141" s="1"/>
  <c r="I78" i="141"/>
  <c r="I50" i="141"/>
  <c r="I38" i="141"/>
  <c r="G85" i="141"/>
  <c r="I19" i="141"/>
  <c r="S85" i="141"/>
  <c r="H85" i="141"/>
  <c r="M85" i="141"/>
  <c r="M4" i="141" s="1"/>
  <c r="I25" i="141"/>
  <c r="K85" i="141"/>
  <c r="K4" i="141" s="1"/>
  <c r="A107" i="140"/>
  <c r="A106" i="140"/>
  <c r="A105" i="140"/>
  <c r="A104" i="140"/>
  <c r="A103" i="140"/>
  <c r="A102" i="140"/>
  <c r="A101" i="140"/>
  <c r="A100" i="140"/>
  <c r="A99" i="140"/>
  <c r="A98" i="140"/>
  <c r="A97" i="140"/>
  <c r="A96" i="140"/>
  <c r="A95" i="140"/>
  <c r="A94" i="140"/>
  <c r="A93" i="140"/>
  <c r="A92" i="140"/>
  <c r="A91" i="140"/>
  <c r="A90" i="140"/>
  <c r="A89" i="140"/>
  <c r="A88" i="140"/>
  <c r="A87" i="140"/>
  <c r="A86" i="140"/>
  <c r="A85" i="140"/>
  <c r="O84" i="140"/>
  <c r="M84" i="140"/>
  <c r="L84" i="140"/>
  <c r="K84" i="140"/>
  <c r="H84" i="140"/>
  <c r="G84" i="140"/>
  <c r="S83" i="140"/>
  <c r="I83" i="140"/>
  <c r="S82" i="140"/>
  <c r="I82" i="140"/>
  <c r="S81" i="140"/>
  <c r="I81" i="140"/>
  <c r="S80" i="140"/>
  <c r="I80" i="140"/>
  <c r="S79" i="140"/>
  <c r="I79" i="140"/>
  <c r="A79" i="140"/>
  <c r="O78" i="140"/>
  <c r="M78" i="140"/>
  <c r="L78" i="140"/>
  <c r="K78" i="140"/>
  <c r="H78" i="140"/>
  <c r="G78" i="140"/>
  <c r="S77" i="140"/>
  <c r="I77" i="140"/>
  <c r="S76" i="140"/>
  <c r="I76" i="140"/>
  <c r="S75" i="140"/>
  <c r="I75" i="140"/>
  <c r="S74" i="140"/>
  <c r="I74" i="140"/>
  <c r="S73" i="140"/>
  <c r="I73" i="140"/>
  <c r="S72" i="140"/>
  <c r="I72" i="140"/>
  <c r="S71" i="140"/>
  <c r="I71" i="140"/>
  <c r="A71" i="140"/>
  <c r="O70" i="140"/>
  <c r="M70" i="140"/>
  <c r="L70" i="140"/>
  <c r="K70" i="140"/>
  <c r="H70" i="140"/>
  <c r="G70" i="140"/>
  <c r="S69" i="140"/>
  <c r="I69" i="140"/>
  <c r="S68" i="140"/>
  <c r="I68" i="140"/>
  <c r="S67" i="140"/>
  <c r="I67" i="140"/>
  <c r="S66" i="140"/>
  <c r="I66" i="140"/>
  <c r="S65" i="140"/>
  <c r="I65" i="140"/>
  <c r="S64" i="140"/>
  <c r="I64" i="140"/>
  <c r="S63" i="140"/>
  <c r="I63" i="140"/>
  <c r="S62" i="140"/>
  <c r="I62" i="140"/>
  <c r="S61" i="140"/>
  <c r="S70" i="140" s="1"/>
  <c r="I61" i="140"/>
  <c r="A61" i="140"/>
  <c r="S60" i="140"/>
  <c r="O60" i="140"/>
  <c r="M60" i="140"/>
  <c r="L60" i="140"/>
  <c r="K60" i="140"/>
  <c r="H60" i="140"/>
  <c r="G60" i="140"/>
  <c r="S59" i="140"/>
  <c r="I59" i="140"/>
  <c r="S58" i="140"/>
  <c r="I58" i="140"/>
  <c r="S57" i="140"/>
  <c r="I57" i="140"/>
  <c r="S56" i="140"/>
  <c r="I56" i="140"/>
  <c r="S55" i="140"/>
  <c r="I55" i="140"/>
  <c r="S54" i="140"/>
  <c r="I54" i="140"/>
  <c r="S53" i="140"/>
  <c r="I53" i="140"/>
  <c r="S52" i="140"/>
  <c r="I52" i="140"/>
  <c r="S51" i="140"/>
  <c r="I51" i="140"/>
  <c r="A51" i="140"/>
  <c r="O50" i="140"/>
  <c r="M50" i="140"/>
  <c r="L50" i="140"/>
  <c r="K50" i="140"/>
  <c r="G50" i="140"/>
  <c r="S49" i="140"/>
  <c r="I49" i="140"/>
  <c r="S48" i="140"/>
  <c r="I48" i="140"/>
  <c r="S47" i="140"/>
  <c r="I47" i="140"/>
  <c r="S46" i="140"/>
  <c r="I46" i="140"/>
  <c r="S45" i="140"/>
  <c r="I45" i="140"/>
  <c r="S44" i="140"/>
  <c r="I44" i="140"/>
  <c r="S43" i="140"/>
  <c r="I43" i="140"/>
  <c r="S42" i="140"/>
  <c r="I42" i="140"/>
  <c r="S41" i="140"/>
  <c r="I41" i="140"/>
  <c r="S40" i="140"/>
  <c r="I40" i="140"/>
  <c r="S39" i="140"/>
  <c r="S50" i="140" s="1"/>
  <c r="I39" i="140"/>
  <c r="A39" i="140"/>
  <c r="O38" i="140"/>
  <c r="M38" i="140"/>
  <c r="L38" i="140"/>
  <c r="K38" i="140"/>
  <c r="G38" i="140"/>
  <c r="S37" i="140"/>
  <c r="I37" i="140"/>
  <c r="S36" i="140"/>
  <c r="I36" i="140"/>
  <c r="S35" i="140"/>
  <c r="I35" i="140"/>
  <c r="S34" i="140"/>
  <c r="I34" i="140"/>
  <c r="S33" i="140"/>
  <c r="I33" i="140"/>
  <c r="S32" i="140"/>
  <c r="I32" i="140"/>
  <c r="S31" i="140"/>
  <c r="I31" i="140"/>
  <c r="S30" i="140"/>
  <c r="I30" i="140"/>
  <c r="S29" i="140"/>
  <c r="I29" i="140"/>
  <c r="S28" i="140"/>
  <c r="I28" i="140"/>
  <c r="S27" i="140"/>
  <c r="I27" i="140"/>
  <c r="S26" i="140"/>
  <c r="I26" i="140"/>
  <c r="O25" i="140"/>
  <c r="M25" i="140"/>
  <c r="L25" i="140"/>
  <c r="K25" i="140"/>
  <c r="H25" i="140"/>
  <c r="G25" i="140"/>
  <c r="S24" i="140"/>
  <c r="I24" i="140"/>
  <c r="S23" i="140"/>
  <c r="I23" i="140"/>
  <c r="S22" i="140"/>
  <c r="I22" i="140"/>
  <c r="S21" i="140"/>
  <c r="S25" i="140" s="1"/>
  <c r="S20" i="140"/>
  <c r="I20" i="140"/>
  <c r="O19" i="140"/>
  <c r="M19" i="140"/>
  <c r="L19" i="140"/>
  <c r="K19" i="140"/>
  <c r="H19" i="140"/>
  <c r="G19" i="140"/>
  <c r="S18" i="140"/>
  <c r="I18" i="140"/>
  <c r="S17" i="140"/>
  <c r="I17" i="140"/>
  <c r="S16" i="140"/>
  <c r="I16" i="140"/>
  <c r="S15" i="140"/>
  <c r="I15" i="140"/>
  <c r="S14" i="140"/>
  <c r="I14" i="140"/>
  <c r="S13" i="140"/>
  <c r="I13" i="140"/>
  <c r="S12" i="140"/>
  <c r="I12" i="140"/>
  <c r="S11" i="140"/>
  <c r="I11" i="140"/>
  <c r="S10" i="140"/>
  <c r="I10" i="140"/>
  <c r="S9" i="140"/>
  <c r="I9" i="140"/>
  <c r="S8" i="140"/>
  <c r="I8" i="140"/>
  <c r="S7" i="140"/>
  <c r="I7" i="140"/>
  <c r="S6" i="140"/>
  <c r="I6" i="140"/>
  <c r="S5" i="140"/>
  <c r="I5" i="140"/>
  <c r="A5" i="140"/>
  <c r="A4" i="140"/>
  <c r="A3" i="140"/>
  <c r="A2" i="140"/>
  <c r="A1" i="140"/>
  <c r="L85" i="140" l="1"/>
  <c r="L4" i="140" s="1"/>
  <c r="S78" i="140"/>
  <c r="S19" i="140"/>
  <c r="K85" i="140"/>
  <c r="K4" i="140" s="1"/>
  <c r="S84" i="140"/>
  <c r="S85" i="140" s="1"/>
  <c r="M85" i="140"/>
  <c r="M4" i="140" s="1"/>
  <c r="I85" i="141"/>
  <c r="G3" i="141" s="1"/>
  <c r="I70" i="140"/>
  <c r="I60" i="140"/>
  <c r="I38" i="140"/>
  <c r="I19" i="140"/>
  <c r="O85" i="140"/>
  <c r="O3" i="140" s="1"/>
  <c r="I84" i="140"/>
  <c r="I78" i="140"/>
  <c r="I50" i="140"/>
  <c r="I25" i="140"/>
  <c r="G85" i="140"/>
  <c r="H85" i="140"/>
  <c r="A107" i="139"/>
  <c r="A106" i="139"/>
  <c r="A105" i="139"/>
  <c r="A104" i="139"/>
  <c r="A103" i="139"/>
  <c r="A102" i="139"/>
  <c r="A101" i="139"/>
  <c r="A100" i="139"/>
  <c r="A99" i="139"/>
  <c r="A98" i="139"/>
  <c r="A97" i="139"/>
  <c r="A96" i="139"/>
  <c r="A95" i="139"/>
  <c r="A94" i="139"/>
  <c r="A93" i="139"/>
  <c r="A92" i="139"/>
  <c r="A91" i="139"/>
  <c r="A90" i="139"/>
  <c r="A89" i="139"/>
  <c r="A88" i="139"/>
  <c r="A87" i="139"/>
  <c r="A86" i="139"/>
  <c r="A85" i="139"/>
  <c r="O84" i="139"/>
  <c r="M84" i="139"/>
  <c r="L84" i="139"/>
  <c r="K84" i="139"/>
  <c r="H84" i="139"/>
  <c r="G84" i="139"/>
  <c r="S83" i="139"/>
  <c r="I83" i="139"/>
  <c r="S82" i="139"/>
  <c r="I82" i="139"/>
  <c r="S81" i="139"/>
  <c r="I81" i="139"/>
  <c r="S80" i="139"/>
  <c r="I80" i="139"/>
  <c r="S79" i="139"/>
  <c r="I79" i="139"/>
  <c r="A79" i="139"/>
  <c r="O78" i="139"/>
  <c r="M78" i="139"/>
  <c r="L78" i="139"/>
  <c r="K78" i="139"/>
  <c r="H78" i="139"/>
  <c r="G78" i="139"/>
  <c r="S77" i="139"/>
  <c r="I77" i="139"/>
  <c r="S76" i="139"/>
  <c r="I76" i="139"/>
  <c r="S75" i="139"/>
  <c r="I75" i="139"/>
  <c r="S74" i="139"/>
  <c r="I74" i="139"/>
  <c r="S73" i="139"/>
  <c r="I73" i="139"/>
  <c r="S72" i="139"/>
  <c r="I72" i="139"/>
  <c r="S71" i="139"/>
  <c r="I71" i="139"/>
  <c r="A71" i="139"/>
  <c r="O70" i="139"/>
  <c r="M70" i="139"/>
  <c r="L70" i="139"/>
  <c r="K70" i="139"/>
  <c r="H70" i="139"/>
  <c r="G70" i="139"/>
  <c r="S69" i="139"/>
  <c r="I69" i="139"/>
  <c r="S68" i="139"/>
  <c r="I68" i="139"/>
  <c r="S67" i="139"/>
  <c r="I67" i="139"/>
  <c r="S66" i="139"/>
  <c r="I66" i="139"/>
  <c r="S65" i="139"/>
  <c r="I65" i="139"/>
  <c r="S64" i="139"/>
  <c r="I64" i="139"/>
  <c r="S63" i="139"/>
  <c r="I63" i="139"/>
  <c r="S62" i="139"/>
  <c r="S70" i="139" s="1"/>
  <c r="I62" i="139"/>
  <c r="S61" i="139"/>
  <c r="I61" i="139"/>
  <c r="A61" i="139"/>
  <c r="O60" i="139"/>
  <c r="M60" i="139"/>
  <c r="L60" i="139"/>
  <c r="K60" i="139"/>
  <c r="H60" i="139"/>
  <c r="G60" i="139"/>
  <c r="S59" i="139"/>
  <c r="I59" i="139"/>
  <c r="S58" i="139"/>
  <c r="I58" i="139"/>
  <c r="S57" i="139"/>
  <c r="I57" i="139"/>
  <c r="S56" i="139"/>
  <c r="I56" i="139"/>
  <c r="S55" i="139"/>
  <c r="I55" i="139"/>
  <c r="S54" i="139"/>
  <c r="I54" i="139"/>
  <c r="S53" i="139"/>
  <c r="S60" i="139" s="1"/>
  <c r="I53" i="139"/>
  <c r="S52" i="139"/>
  <c r="I52" i="139"/>
  <c r="S51" i="139"/>
  <c r="I51" i="139"/>
  <c r="A51" i="139"/>
  <c r="O50" i="139"/>
  <c r="M50" i="139"/>
  <c r="L50" i="139"/>
  <c r="K50" i="139"/>
  <c r="G50" i="139"/>
  <c r="S49" i="139"/>
  <c r="I49" i="139"/>
  <c r="S48" i="139"/>
  <c r="I48" i="139"/>
  <c r="S47" i="139"/>
  <c r="I47" i="139"/>
  <c r="S46" i="139"/>
  <c r="I46" i="139"/>
  <c r="S45" i="139"/>
  <c r="I45" i="139"/>
  <c r="S44" i="139"/>
  <c r="I44" i="139"/>
  <c r="S43" i="139"/>
  <c r="I43" i="139"/>
  <c r="S42" i="139"/>
  <c r="I42" i="139"/>
  <c r="S41" i="139"/>
  <c r="I41" i="139"/>
  <c r="S40" i="139"/>
  <c r="I40" i="139"/>
  <c r="S39" i="139"/>
  <c r="I39" i="139"/>
  <c r="A39" i="139"/>
  <c r="O38" i="139"/>
  <c r="M38" i="139"/>
  <c r="L38" i="139"/>
  <c r="K38" i="139"/>
  <c r="G38" i="139"/>
  <c r="S37" i="139"/>
  <c r="I37" i="139"/>
  <c r="S36" i="139"/>
  <c r="I36" i="139"/>
  <c r="S35" i="139"/>
  <c r="I35" i="139"/>
  <c r="S34" i="139"/>
  <c r="I34" i="139"/>
  <c r="S33" i="139"/>
  <c r="I33" i="139"/>
  <c r="S32" i="139"/>
  <c r="I32" i="139"/>
  <c r="S31" i="139"/>
  <c r="I31" i="139"/>
  <c r="S30" i="139"/>
  <c r="I30" i="139"/>
  <c r="S29" i="139"/>
  <c r="I29" i="139"/>
  <c r="S28" i="139"/>
  <c r="I28" i="139"/>
  <c r="S27" i="139"/>
  <c r="I27" i="139"/>
  <c r="S26" i="139"/>
  <c r="I26" i="139"/>
  <c r="O25" i="139"/>
  <c r="M25" i="139"/>
  <c r="L25" i="139"/>
  <c r="K25" i="139"/>
  <c r="H25" i="139"/>
  <c r="G25" i="139"/>
  <c r="S24" i="139"/>
  <c r="I24" i="139"/>
  <c r="S23" i="139"/>
  <c r="I23" i="139"/>
  <c r="S22" i="139"/>
  <c r="I22" i="139"/>
  <c r="S21" i="139"/>
  <c r="S20" i="139"/>
  <c r="S25" i="139" s="1"/>
  <c r="I20" i="139"/>
  <c r="O19" i="139"/>
  <c r="M19" i="139"/>
  <c r="L19" i="139"/>
  <c r="K19" i="139"/>
  <c r="H19" i="139"/>
  <c r="G19" i="139"/>
  <c r="S18" i="139"/>
  <c r="I18" i="139"/>
  <c r="S17" i="139"/>
  <c r="I17" i="139"/>
  <c r="S16" i="139"/>
  <c r="I16" i="139"/>
  <c r="S15" i="139"/>
  <c r="I15" i="139"/>
  <c r="S14" i="139"/>
  <c r="I14" i="139"/>
  <c r="S13" i="139"/>
  <c r="I13" i="139"/>
  <c r="S12" i="139"/>
  <c r="I12" i="139"/>
  <c r="S11" i="139"/>
  <c r="I11" i="139"/>
  <c r="S10" i="139"/>
  <c r="I10" i="139"/>
  <c r="S9" i="139"/>
  <c r="I9" i="139"/>
  <c r="S8" i="139"/>
  <c r="I8" i="139"/>
  <c r="S7" i="139"/>
  <c r="I7" i="139"/>
  <c r="S6" i="139"/>
  <c r="I6" i="139"/>
  <c r="S5" i="139"/>
  <c r="I5" i="139"/>
  <c r="A5" i="139"/>
  <c r="A4" i="139"/>
  <c r="A3" i="139"/>
  <c r="A2" i="139"/>
  <c r="A1" i="139"/>
  <c r="S19" i="139" l="1"/>
  <c r="L85" i="139"/>
  <c r="L4" i="139" s="1"/>
  <c r="K85" i="139"/>
  <c r="K4" i="139" s="1"/>
  <c r="S78" i="139"/>
  <c r="M85" i="139"/>
  <c r="M4" i="139" s="1"/>
  <c r="I85" i="140"/>
  <c r="G3" i="140" s="1"/>
  <c r="O85" i="139"/>
  <c r="O3" i="139" s="1"/>
  <c r="I78" i="139"/>
  <c r="I70" i="139"/>
  <c r="I50" i="139"/>
  <c r="I25" i="139"/>
  <c r="G85" i="139"/>
  <c r="H85" i="139"/>
  <c r="I84" i="139"/>
  <c r="I19" i="139"/>
  <c r="I38" i="139"/>
  <c r="I60" i="139"/>
  <c r="S84" i="139"/>
  <c r="S50" i="139"/>
  <c r="A107" i="138"/>
  <c r="A106" i="138"/>
  <c r="A105" i="138"/>
  <c r="A104" i="138"/>
  <c r="A103" i="138"/>
  <c r="A102" i="138"/>
  <c r="A101" i="138"/>
  <c r="A100" i="138"/>
  <c r="A99" i="138"/>
  <c r="A98" i="138"/>
  <c r="A97" i="138"/>
  <c r="A96" i="138"/>
  <c r="A95" i="138"/>
  <c r="A94" i="138"/>
  <c r="A93" i="138"/>
  <c r="A92" i="138"/>
  <c r="A91" i="138"/>
  <c r="A90" i="138"/>
  <c r="A89" i="138"/>
  <c r="A88" i="138"/>
  <c r="A87" i="138"/>
  <c r="A86" i="138"/>
  <c r="A85" i="138"/>
  <c r="O84" i="138"/>
  <c r="M84" i="138"/>
  <c r="L84" i="138"/>
  <c r="K84" i="138"/>
  <c r="H84" i="138"/>
  <c r="G84" i="138"/>
  <c r="S83" i="138"/>
  <c r="I83" i="138"/>
  <c r="S82" i="138"/>
  <c r="I82" i="138"/>
  <c r="S81" i="138"/>
  <c r="I81" i="138"/>
  <c r="S80" i="138"/>
  <c r="I80" i="138"/>
  <c r="S79" i="138"/>
  <c r="I79" i="138"/>
  <c r="A79" i="138"/>
  <c r="O78" i="138"/>
  <c r="M78" i="138"/>
  <c r="L78" i="138"/>
  <c r="K78" i="138"/>
  <c r="H78" i="138"/>
  <c r="G78" i="138"/>
  <c r="S77" i="138"/>
  <c r="I77" i="138"/>
  <c r="S76" i="138"/>
  <c r="I76" i="138"/>
  <c r="S75" i="138"/>
  <c r="I75" i="138"/>
  <c r="S74" i="138"/>
  <c r="I74" i="138"/>
  <c r="S73" i="138"/>
  <c r="I73" i="138"/>
  <c r="S72" i="138"/>
  <c r="I72" i="138"/>
  <c r="S71" i="138"/>
  <c r="I71" i="138"/>
  <c r="A71" i="138"/>
  <c r="O70" i="138"/>
  <c r="M70" i="138"/>
  <c r="L70" i="138"/>
  <c r="K70" i="138"/>
  <c r="H70" i="138"/>
  <c r="G70" i="138"/>
  <c r="S69" i="138"/>
  <c r="I69" i="138"/>
  <c r="S68" i="138"/>
  <c r="I68" i="138"/>
  <c r="S67" i="138"/>
  <c r="I67" i="138"/>
  <c r="S66" i="138"/>
  <c r="I66" i="138"/>
  <c r="S65" i="138"/>
  <c r="I65" i="138"/>
  <c r="S64" i="138"/>
  <c r="I64" i="138"/>
  <c r="S63" i="138"/>
  <c r="S70" i="138" s="1"/>
  <c r="I63" i="138"/>
  <c r="S62" i="138"/>
  <c r="I62" i="138"/>
  <c r="S61" i="138"/>
  <c r="I61" i="138"/>
  <c r="A61" i="138"/>
  <c r="S60" i="138"/>
  <c r="O60" i="138"/>
  <c r="M60" i="138"/>
  <c r="L60" i="138"/>
  <c r="K60" i="138"/>
  <c r="H60" i="138"/>
  <c r="G60" i="138"/>
  <c r="S59" i="138"/>
  <c r="I59" i="138"/>
  <c r="S58" i="138"/>
  <c r="I58" i="138"/>
  <c r="S57" i="138"/>
  <c r="I57" i="138"/>
  <c r="S56" i="138"/>
  <c r="I56" i="138"/>
  <c r="S55" i="138"/>
  <c r="I55" i="138"/>
  <c r="S54" i="138"/>
  <c r="I54" i="138"/>
  <c r="S53" i="138"/>
  <c r="I53" i="138"/>
  <c r="S52" i="138"/>
  <c r="I52" i="138"/>
  <c r="S51" i="138"/>
  <c r="I51" i="138"/>
  <c r="A51" i="138"/>
  <c r="O50" i="138"/>
  <c r="M50" i="138"/>
  <c r="L50" i="138"/>
  <c r="K50" i="138"/>
  <c r="G50" i="138"/>
  <c r="S49" i="138"/>
  <c r="I49" i="138"/>
  <c r="S48" i="138"/>
  <c r="I48" i="138"/>
  <c r="S47" i="138"/>
  <c r="I47" i="138"/>
  <c r="S46" i="138"/>
  <c r="I46" i="138"/>
  <c r="S45" i="138"/>
  <c r="I45" i="138"/>
  <c r="S44" i="138"/>
  <c r="I44" i="138"/>
  <c r="S43" i="138"/>
  <c r="I43" i="138"/>
  <c r="S42" i="138"/>
  <c r="I42" i="138"/>
  <c r="S41" i="138"/>
  <c r="I41" i="138"/>
  <c r="S40" i="138"/>
  <c r="I40" i="138"/>
  <c r="S39" i="138"/>
  <c r="I39" i="138"/>
  <c r="A39" i="138"/>
  <c r="O38" i="138"/>
  <c r="M38" i="138"/>
  <c r="L38" i="138"/>
  <c r="K38" i="138"/>
  <c r="G38" i="138"/>
  <c r="S37" i="138"/>
  <c r="I37" i="138"/>
  <c r="S36" i="138"/>
  <c r="I36" i="138"/>
  <c r="S35" i="138"/>
  <c r="I35" i="138"/>
  <c r="S34" i="138"/>
  <c r="I34" i="138"/>
  <c r="S33" i="138"/>
  <c r="I33" i="138"/>
  <c r="S32" i="138"/>
  <c r="I32" i="138"/>
  <c r="S31" i="138"/>
  <c r="I31" i="138"/>
  <c r="S30" i="138"/>
  <c r="I30" i="138"/>
  <c r="S29" i="138"/>
  <c r="I29" i="138"/>
  <c r="S28" i="138"/>
  <c r="I28" i="138"/>
  <c r="S27" i="138"/>
  <c r="I27" i="138"/>
  <c r="S26" i="138"/>
  <c r="I26" i="138"/>
  <c r="O25" i="138"/>
  <c r="M25" i="138"/>
  <c r="L25" i="138"/>
  <c r="K25" i="138"/>
  <c r="H25" i="138"/>
  <c r="G25" i="138"/>
  <c r="S24" i="138"/>
  <c r="S25" i="138" s="1"/>
  <c r="I24" i="138"/>
  <c r="S23" i="138"/>
  <c r="I23" i="138"/>
  <c r="S22" i="138"/>
  <c r="I22" i="138"/>
  <c r="S21" i="138"/>
  <c r="S20" i="138"/>
  <c r="I20" i="138"/>
  <c r="O19" i="138"/>
  <c r="M19" i="138"/>
  <c r="L19" i="138"/>
  <c r="K19" i="138"/>
  <c r="H19" i="138"/>
  <c r="G19" i="138"/>
  <c r="S18" i="138"/>
  <c r="I18" i="138"/>
  <c r="S17" i="138"/>
  <c r="I17" i="138"/>
  <c r="S16" i="138"/>
  <c r="I16" i="138"/>
  <c r="S15" i="138"/>
  <c r="I15" i="138"/>
  <c r="S14" i="138"/>
  <c r="I14" i="138"/>
  <c r="S13" i="138"/>
  <c r="I13" i="138"/>
  <c r="S12" i="138"/>
  <c r="I12" i="138"/>
  <c r="S11" i="138"/>
  <c r="I11" i="138"/>
  <c r="S10" i="138"/>
  <c r="I10" i="138"/>
  <c r="S9" i="138"/>
  <c r="I9" i="138"/>
  <c r="S8" i="138"/>
  <c r="I8" i="138"/>
  <c r="S7" i="138"/>
  <c r="I7" i="138"/>
  <c r="S6" i="138"/>
  <c r="I6" i="138"/>
  <c r="S5" i="138"/>
  <c r="S19" i="138" s="1"/>
  <c r="I5" i="138"/>
  <c r="A5" i="138"/>
  <c r="A4" i="138"/>
  <c r="A3" i="138"/>
  <c r="A2" i="138"/>
  <c r="A1" i="138"/>
  <c r="K85" i="138" l="1"/>
  <c r="K4" i="138" s="1"/>
  <c r="I25" i="138"/>
  <c r="M85" i="138"/>
  <c r="M4" i="138" s="1"/>
  <c r="L85" i="138"/>
  <c r="L4" i="138" s="1"/>
  <c r="S78" i="138"/>
  <c r="I85" i="139"/>
  <c r="G3" i="139" s="1"/>
  <c r="S85" i="139"/>
  <c r="I50" i="138"/>
  <c r="I78" i="138"/>
  <c r="I70" i="138"/>
  <c r="O85" i="138"/>
  <c r="O3" i="138" s="1"/>
  <c r="G85" i="138"/>
  <c r="H85" i="138"/>
  <c r="I84" i="138"/>
  <c r="I19" i="138"/>
  <c r="I38" i="138"/>
  <c r="I60" i="138"/>
  <c r="S84" i="138"/>
  <c r="S50" i="138"/>
  <c r="A107" i="137"/>
  <c r="A106" i="137"/>
  <c r="A105" i="137"/>
  <c r="A104" i="137"/>
  <c r="A103" i="137"/>
  <c r="A102" i="137"/>
  <c r="A101" i="137"/>
  <c r="A100" i="137"/>
  <c r="A99" i="137"/>
  <c r="A98" i="137"/>
  <c r="A97" i="137"/>
  <c r="A96" i="137"/>
  <c r="A95" i="137"/>
  <c r="A94" i="137"/>
  <c r="A93" i="137"/>
  <c r="A92" i="137"/>
  <c r="A91" i="137"/>
  <c r="A90" i="137"/>
  <c r="A89" i="137"/>
  <c r="A88" i="137"/>
  <c r="A87" i="137"/>
  <c r="A86" i="137"/>
  <c r="A85" i="137"/>
  <c r="O84" i="137"/>
  <c r="M84" i="137"/>
  <c r="L84" i="137"/>
  <c r="K84" i="137"/>
  <c r="H84" i="137"/>
  <c r="G84" i="137"/>
  <c r="S83" i="137"/>
  <c r="I83" i="137"/>
  <c r="S82" i="137"/>
  <c r="I82" i="137"/>
  <c r="S81" i="137"/>
  <c r="I81" i="137"/>
  <c r="S80" i="137"/>
  <c r="S84" i="137" s="1"/>
  <c r="I80" i="137"/>
  <c r="S79" i="137"/>
  <c r="I79" i="137"/>
  <c r="A79" i="137"/>
  <c r="O78" i="137"/>
  <c r="M78" i="137"/>
  <c r="L78" i="137"/>
  <c r="K78" i="137"/>
  <c r="H78" i="137"/>
  <c r="G78" i="137"/>
  <c r="S77" i="137"/>
  <c r="I77" i="137"/>
  <c r="S76" i="137"/>
  <c r="I76" i="137"/>
  <c r="S75" i="137"/>
  <c r="I75" i="137"/>
  <c r="S74" i="137"/>
  <c r="I74" i="137"/>
  <c r="S73" i="137"/>
  <c r="I73" i="137"/>
  <c r="S72" i="137"/>
  <c r="I72" i="137"/>
  <c r="S71" i="137"/>
  <c r="S78" i="137" s="1"/>
  <c r="I71" i="137"/>
  <c r="A71" i="137"/>
  <c r="O70" i="137"/>
  <c r="M70" i="137"/>
  <c r="L70" i="137"/>
  <c r="K70" i="137"/>
  <c r="H70" i="137"/>
  <c r="G70" i="137"/>
  <c r="S69" i="137"/>
  <c r="I69" i="137"/>
  <c r="S68" i="137"/>
  <c r="I68" i="137"/>
  <c r="S67" i="137"/>
  <c r="I67" i="137"/>
  <c r="S66" i="137"/>
  <c r="I66" i="137"/>
  <c r="S65" i="137"/>
  <c r="I65" i="137"/>
  <c r="S64" i="137"/>
  <c r="I64" i="137"/>
  <c r="S63" i="137"/>
  <c r="I63" i="137"/>
  <c r="S62" i="137"/>
  <c r="I62" i="137"/>
  <c r="S61" i="137"/>
  <c r="I61" i="137"/>
  <c r="A61" i="137"/>
  <c r="O60" i="137"/>
  <c r="M60" i="137"/>
  <c r="L60" i="137"/>
  <c r="K60" i="137"/>
  <c r="H60" i="137"/>
  <c r="G60" i="137"/>
  <c r="S59" i="137"/>
  <c r="I59" i="137"/>
  <c r="S58" i="137"/>
  <c r="I58" i="137"/>
  <c r="S57" i="137"/>
  <c r="I57" i="137"/>
  <c r="S56" i="137"/>
  <c r="I56" i="137"/>
  <c r="S55" i="137"/>
  <c r="I55" i="137"/>
  <c r="S54" i="137"/>
  <c r="I54" i="137"/>
  <c r="S53" i="137"/>
  <c r="I53" i="137"/>
  <c r="S52" i="137"/>
  <c r="I52" i="137"/>
  <c r="S51" i="137"/>
  <c r="I51" i="137"/>
  <c r="A51" i="137"/>
  <c r="O50" i="137"/>
  <c r="M50" i="137"/>
  <c r="L50" i="137"/>
  <c r="K50" i="137"/>
  <c r="G50" i="137"/>
  <c r="S49" i="137"/>
  <c r="I49" i="137"/>
  <c r="S48" i="137"/>
  <c r="I48" i="137"/>
  <c r="S47" i="137"/>
  <c r="I47" i="137"/>
  <c r="S46" i="137"/>
  <c r="I46" i="137"/>
  <c r="S45" i="137"/>
  <c r="I45" i="137"/>
  <c r="S44" i="137"/>
  <c r="I44" i="137"/>
  <c r="S43" i="137"/>
  <c r="I43" i="137"/>
  <c r="S42" i="137"/>
  <c r="I42" i="137"/>
  <c r="S41" i="137"/>
  <c r="I41" i="137"/>
  <c r="S40" i="137"/>
  <c r="S50" i="137" s="1"/>
  <c r="I40" i="137"/>
  <c r="S39" i="137"/>
  <c r="I39" i="137"/>
  <c r="A39" i="137"/>
  <c r="O38" i="137"/>
  <c r="M38" i="137"/>
  <c r="L38" i="137"/>
  <c r="K38" i="137"/>
  <c r="G38" i="137"/>
  <c r="S37" i="137"/>
  <c r="I37" i="137"/>
  <c r="S36" i="137"/>
  <c r="I36" i="137"/>
  <c r="S35" i="137"/>
  <c r="I35" i="137"/>
  <c r="S34" i="137"/>
  <c r="I34" i="137"/>
  <c r="S33" i="137"/>
  <c r="I33" i="137"/>
  <c r="S32" i="137"/>
  <c r="I32" i="137"/>
  <c r="S31" i="137"/>
  <c r="I31" i="137"/>
  <c r="S30" i="137"/>
  <c r="I30" i="137"/>
  <c r="S29" i="137"/>
  <c r="I29" i="137"/>
  <c r="S28" i="137"/>
  <c r="I28" i="137"/>
  <c r="S27" i="137"/>
  <c r="I27" i="137"/>
  <c r="S26" i="137"/>
  <c r="I26" i="137"/>
  <c r="O25" i="137"/>
  <c r="M25" i="137"/>
  <c r="L25" i="137"/>
  <c r="K25" i="137"/>
  <c r="H25" i="137"/>
  <c r="G25" i="137"/>
  <c r="S24" i="137"/>
  <c r="I24" i="137"/>
  <c r="S23" i="137"/>
  <c r="I23" i="137"/>
  <c r="S22" i="137"/>
  <c r="I22" i="137"/>
  <c r="S21" i="137"/>
  <c r="S20" i="137"/>
  <c r="I20" i="137"/>
  <c r="O19" i="137"/>
  <c r="M19" i="137"/>
  <c r="L19" i="137"/>
  <c r="K19" i="137"/>
  <c r="H19" i="137"/>
  <c r="G19" i="137"/>
  <c r="S18" i="137"/>
  <c r="I18" i="137"/>
  <c r="S17" i="137"/>
  <c r="I17" i="137"/>
  <c r="S16" i="137"/>
  <c r="I16" i="137"/>
  <c r="S15" i="137"/>
  <c r="I15" i="137"/>
  <c r="S14" i="137"/>
  <c r="I14" i="137"/>
  <c r="S13" i="137"/>
  <c r="I13" i="137"/>
  <c r="S12" i="137"/>
  <c r="I12" i="137"/>
  <c r="S11" i="137"/>
  <c r="I11" i="137"/>
  <c r="S10" i="137"/>
  <c r="I10" i="137"/>
  <c r="S9" i="137"/>
  <c r="I9" i="137"/>
  <c r="S8" i="137"/>
  <c r="I8" i="137"/>
  <c r="S7" i="137"/>
  <c r="I7" i="137"/>
  <c r="S6" i="137"/>
  <c r="I6" i="137"/>
  <c r="S5" i="137"/>
  <c r="S19" i="137" s="1"/>
  <c r="I5" i="137"/>
  <c r="A5" i="137"/>
  <c r="A4" i="137"/>
  <c r="A3" i="137"/>
  <c r="A2" i="137"/>
  <c r="A1" i="137"/>
  <c r="S60" i="137" l="1"/>
  <c r="S70" i="137"/>
  <c r="S85" i="137" s="1"/>
  <c r="M85" i="137"/>
  <c r="M4" i="137" s="1"/>
  <c r="I85" i="138"/>
  <c r="G3" i="138" s="1"/>
  <c r="S85" i="138"/>
  <c r="I84" i="137"/>
  <c r="I60" i="137"/>
  <c r="I50" i="137"/>
  <c r="I38" i="137"/>
  <c r="O85" i="137"/>
  <c r="O3" i="137" s="1"/>
  <c r="H85" i="137"/>
  <c r="I78" i="137"/>
  <c r="I19" i="137"/>
  <c r="S25" i="137"/>
  <c r="I70" i="137"/>
  <c r="G85" i="137"/>
  <c r="L85" i="137"/>
  <c r="L4" i="137" s="1"/>
  <c r="I25" i="137"/>
  <c r="K85" i="137"/>
  <c r="K4" i="137" s="1"/>
  <c r="A107" i="136"/>
  <c r="A106" i="136"/>
  <c r="A105" i="136"/>
  <c r="A104" i="136"/>
  <c r="A103" i="136"/>
  <c r="A102" i="136"/>
  <c r="A101" i="136"/>
  <c r="A100" i="136"/>
  <c r="A99" i="136"/>
  <c r="A98" i="136"/>
  <c r="A97" i="136"/>
  <c r="A96" i="136"/>
  <c r="A95" i="136"/>
  <c r="A94" i="136"/>
  <c r="A93" i="136"/>
  <c r="A92" i="136"/>
  <c r="A91" i="136"/>
  <c r="A90" i="136"/>
  <c r="A89" i="136"/>
  <c r="A88" i="136"/>
  <c r="A87" i="136"/>
  <c r="A86" i="136"/>
  <c r="A85" i="136"/>
  <c r="O84" i="136"/>
  <c r="M84" i="136"/>
  <c r="L84" i="136"/>
  <c r="K84" i="136"/>
  <c r="H84" i="136"/>
  <c r="G84" i="136"/>
  <c r="S83" i="136"/>
  <c r="I83" i="136"/>
  <c r="S82" i="136"/>
  <c r="I82" i="136"/>
  <c r="S81" i="136"/>
  <c r="I81" i="136"/>
  <c r="S80" i="136"/>
  <c r="I80" i="136"/>
  <c r="S79" i="136"/>
  <c r="S84" i="136" s="1"/>
  <c r="I79" i="136"/>
  <c r="A79" i="136"/>
  <c r="O78" i="136"/>
  <c r="M78" i="136"/>
  <c r="L78" i="136"/>
  <c r="K78" i="136"/>
  <c r="H78" i="136"/>
  <c r="G78" i="136"/>
  <c r="S77" i="136"/>
  <c r="I77" i="136"/>
  <c r="S76" i="136"/>
  <c r="I76" i="136"/>
  <c r="S75" i="136"/>
  <c r="I75" i="136"/>
  <c r="S74" i="136"/>
  <c r="I74" i="136"/>
  <c r="S73" i="136"/>
  <c r="I73" i="136"/>
  <c r="S72" i="136"/>
  <c r="I72" i="136"/>
  <c r="S71" i="136"/>
  <c r="S78" i="136" s="1"/>
  <c r="I71" i="136"/>
  <c r="A71" i="136"/>
  <c r="O70" i="136"/>
  <c r="M70" i="136"/>
  <c r="L70" i="136"/>
  <c r="K70" i="136"/>
  <c r="H70" i="136"/>
  <c r="G70" i="136"/>
  <c r="S69" i="136"/>
  <c r="I69" i="136"/>
  <c r="S68" i="136"/>
  <c r="I68" i="136"/>
  <c r="S67" i="136"/>
  <c r="I67" i="136"/>
  <c r="S66" i="136"/>
  <c r="I66" i="136"/>
  <c r="S65" i="136"/>
  <c r="I65" i="136"/>
  <c r="S64" i="136"/>
  <c r="I64" i="136"/>
  <c r="S63" i="136"/>
  <c r="I63" i="136"/>
  <c r="S62" i="136"/>
  <c r="I62" i="136"/>
  <c r="S61" i="136"/>
  <c r="I61" i="136"/>
  <c r="A61" i="136"/>
  <c r="O60" i="136"/>
  <c r="M60" i="136"/>
  <c r="L60" i="136"/>
  <c r="K60" i="136"/>
  <c r="H60" i="136"/>
  <c r="G60" i="136"/>
  <c r="S59" i="136"/>
  <c r="I59" i="136"/>
  <c r="S58" i="136"/>
  <c r="I58" i="136"/>
  <c r="S57" i="136"/>
  <c r="I57" i="136"/>
  <c r="S56" i="136"/>
  <c r="I56" i="136"/>
  <c r="S55" i="136"/>
  <c r="I55" i="136"/>
  <c r="S54" i="136"/>
  <c r="I54" i="136"/>
  <c r="S53" i="136"/>
  <c r="I53" i="136"/>
  <c r="S52" i="136"/>
  <c r="I52" i="136"/>
  <c r="S51" i="136"/>
  <c r="I51" i="136"/>
  <c r="A51" i="136"/>
  <c r="O50" i="136"/>
  <c r="M50" i="136"/>
  <c r="L50" i="136"/>
  <c r="K50" i="136"/>
  <c r="G50" i="136"/>
  <c r="S49" i="136"/>
  <c r="I49" i="136"/>
  <c r="S48" i="136"/>
  <c r="I48" i="136"/>
  <c r="S47" i="136"/>
  <c r="I47" i="136"/>
  <c r="S46" i="136"/>
  <c r="I46" i="136"/>
  <c r="S45" i="136"/>
  <c r="I45" i="136"/>
  <c r="S44" i="136"/>
  <c r="I44" i="136"/>
  <c r="S43" i="136"/>
  <c r="I43" i="136"/>
  <c r="S42" i="136"/>
  <c r="I42" i="136"/>
  <c r="S41" i="136"/>
  <c r="I41" i="136"/>
  <c r="S40" i="136"/>
  <c r="I40" i="136"/>
  <c r="S39" i="136"/>
  <c r="S50" i="136" s="1"/>
  <c r="I39" i="136"/>
  <c r="A39" i="136"/>
  <c r="O38" i="136"/>
  <c r="M38" i="136"/>
  <c r="L38" i="136"/>
  <c r="K38" i="136"/>
  <c r="G38" i="136"/>
  <c r="S37" i="136"/>
  <c r="I37" i="136"/>
  <c r="S36" i="136"/>
  <c r="I36" i="136"/>
  <c r="S35" i="136"/>
  <c r="I35" i="136"/>
  <c r="S34" i="136"/>
  <c r="I34" i="136"/>
  <c r="S33" i="136"/>
  <c r="I33" i="136"/>
  <c r="S32" i="136"/>
  <c r="I32" i="136"/>
  <c r="S31" i="136"/>
  <c r="I31" i="136"/>
  <c r="S30" i="136"/>
  <c r="I30" i="136"/>
  <c r="S29" i="136"/>
  <c r="I29" i="136"/>
  <c r="S28" i="136"/>
  <c r="I28" i="136"/>
  <c r="S27" i="136"/>
  <c r="I27" i="136"/>
  <c r="S26" i="136"/>
  <c r="I26" i="136"/>
  <c r="O25" i="136"/>
  <c r="M25" i="136"/>
  <c r="L25" i="136"/>
  <c r="K25" i="136"/>
  <c r="H25" i="136"/>
  <c r="G25" i="136"/>
  <c r="S24" i="136"/>
  <c r="I24" i="136"/>
  <c r="S23" i="136"/>
  <c r="I23" i="136"/>
  <c r="S22" i="136"/>
  <c r="I22" i="136"/>
  <c r="S21" i="136"/>
  <c r="S20" i="136"/>
  <c r="I20" i="136"/>
  <c r="O19" i="136"/>
  <c r="M19" i="136"/>
  <c r="L19" i="136"/>
  <c r="K19" i="136"/>
  <c r="H19" i="136"/>
  <c r="G19" i="136"/>
  <c r="S18" i="136"/>
  <c r="I18" i="136"/>
  <c r="S17" i="136"/>
  <c r="I17" i="136"/>
  <c r="S16" i="136"/>
  <c r="I16" i="136"/>
  <c r="S15" i="136"/>
  <c r="I15" i="136"/>
  <c r="S14" i="136"/>
  <c r="I14" i="136"/>
  <c r="S13" i="136"/>
  <c r="I13" i="136"/>
  <c r="S12" i="136"/>
  <c r="I12" i="136"/>
  <c r="S11" i="136"/>
  <c r="I11" i="136"/>
  <c r="S10" i="136"/>
  <c r="I10" i="136"/>
  <c r="S9" i="136"/>
  <c r="I9" i="136"/>
  <c r="S8" i="136"/>
  <c r="I8" i="136"/>
  <c r="S7" i="136"/>
  <c r="I7" i="136"/>
  <c r="S6" i="136"/>
  <c r="S19" i="136" s="1"/>
  <c r="I6" i="136"/>
  <c r="S5" i="136"/>
  <c r="I5" i="136"/>
  <c r="A5" i="136"/>
  <c r="A4" i="136"/>
  <c r="A3" i="136"/>
  <c r="A2" i="136"/>
  <c r="A1" i="136"/>
  <c r="S70" i="136" l="1"/>
  <c r="S60" i="136"/>
  <c r="M85" i="136"/>
  <c r="M4" i="136" s="1"/>
  <c r="I85" i="137"/>
  <c r="G3" i="137" s="1"/>
  <c r="I84" i="136"/>
  <c r="I60" i="136"/>
  <c r="I50" i="136"/>
  <c r="I38" i="136"/>
  <c r="O85" i="136"/>
  <c r="O3" i="136" s="1"/>
  <c r="H85" i="136"/>
  <c r="I25" i="136"/>
  <c r="K85" i="136"/>
  <c r="K4" i="136" s="1"/>
  <c r="I78" i="136"/>
  <c r="I19" i="136"/>
  <c r="S25" i="136"/>
  <c r="S85" i="136" s="1"/>
  <c r="I70" i="136"/>
  <c r="G85" i="136"/>
  <c r="L85" i="136"/>
  <c r="L4" i="136" s="1"/>
  <c r="A107" i="135"/>
  <c r="A106" i="135"/>
  <c r="A105" i="135"/>
  <c r="A104" i="135"/>
  <c r="A103" i="135"/>
  <c r="A102" i="135"/>
  <c r="A101" i="135"/>
  <c r="A100" i="135"/>
  <c r="A99" i="135"/>
  <c r="A98" i="135"/>
  <c r="A97" i="135"/>
  <c r="A96" i="135"/>
  <c r="A95" i="135"/>
  <c r="A94" i="135"/>
  <c r="A93" i="135"/>
  <c r="A92" i="135"/>
  <c r="A91" i="135"/>
  <c r="A90" i="135"/>
  <c r="A89" i="135"/>
  <c r="A88" i="135"/>
  <c r="A87" i="135"/>
  <c r="A86" i="135"/>
  <c r="A85" i="135"/>
  <c r="O84" i="135"/>
  <c r="M84" i="135"/>
  <c r="L84" i="135"/>
  <c r="K84" i="135"/>
  <c r="H84" i="135"/>
  <c r="G84" i="135"/>
  <c r="S83" i="135"/>
  <c r="I83" i="135"/>
  <c r="S82" i="135"/>
  <c r="I82" i="135"/>
  <c r="S81" i="135"/>
  <c r="I81" i="135"/>
  <c r="S80" i="135"/>
  <c r="I80" i="135"/>
  <c r="S79" i="135"/>
  <c r="I79" i="135"/>
  <c r="A79" i="135"/>
  <c r="O78" i="135"/>
  <c r="M78" i="135"/>
  <c r="L78" i="135"/>
  <c r="K78" i="135"/>
  <c r="H78" i="135"/>
  <c r="G78" i="135"/>
  <c r="S77" i="135"/>
  <c r="I77" i="135"/>
  <c r="S76" i="135"/>
  <c r="I76" i="135"/>
  <c r="S75" i="135"/>
  <c r="I75" i="135"/>
  <c r="S74" i="135"/>
  <c r="I74" i="135"/>
  <c r="S73" i="135"/>
  <c r="I73" i="135"/>
  <c r="S72" i="135"/>
  <c r="I72" i="135"/>
  <c r="S71" i="135"/>
  <c r="I71" i="135"/>
  <c r="A71" i="135"/>
  <c r="S70" i="135"/>
  <c r="O70" i="135"/>
  <c r="M70" i="135"/>
  <c r="L70" i="135"/>
  <c r="K70" i="135"/>
  <c r="H70" i="135"/>
  <c r="G70" i="135"/>
  <c r="S69" i="135"/>
  <c r="I69" i="135"/>
  <c r="S68" i="135"/>
  <c r="I68" i="135"/>
  <c r="S67" i="135"/>
  <c r="I67" i="135"/>
  <c r="S66" i="135"/>
  <c r="I66" i="135"/>
  <c r="S65" i="135"/>
  <c r="I65" i="135"/>
  <c r="S64" i="135"/>
  <c r="I64" i="135"/>
  <c r="S63" i="135"/>
  <c r="I63" i="135"/>
  <c r="S62" i="135"/>
  <c r="I62" i="135"/>
  <c r="S61" i="135"/>
  <c r="I61" i="135"/>
  <c r="A61" i="135"/>
  <c r="O60" i="135"/>
  <c r="M60" i="135"/>
  <c r="L60" i="135"/>
  <c r="K60" i="135"/>
  <c r="H60" i="135"/>
  <c r="G60" i="135"/>
  <c r="S59" i="135"/>
  <c r="I59" i="135"/>
  <c r="S58" i="135"/>
  <c r="I58" i="135"/>
  <c r="S57" i="135"/>
  <c r="I57" i="135"/>
  <c r="S56" i="135"/>
  <c r="I56" i="135"/>
  <c r="S55" i="135"/>
  <c r="I55" i="135"/>
  <c r="S54" i="135"/>
  <c r="I54" i="135"/>
  <c r="S53" i="135"/>
  <c r="I53" i="135"/>
  <c r="S52" i="135"/>
  <c r="S60" i="135" s="1"/>
  <c r="I52" i="135"/>
  <c r="S51" i="135"/>
  <c r="I51" i="135"/>
  <c r="A51" i="135"/>
  <c r="O50" i="135"/>
  <c r="M50" i="135"/>
  <c r="L50" i="135"/>
  <c r="K50" i="135"/>
  <c r="G50" i="135"/>
  <c r="S49" i="135"/>
  <c r="I49" i="135"/>
  <c r="S48" i="135"/>
  <c r="I48" i="135"/>
  <c r="S47" i="135"/>
  <c r="I47" i="135"/>
  <c r="S46" i="135"/>
  <c r="I46" i="135"/>
  <c r="S45" i="135"/>
  <c r="I45" i="135"/>
  <c r="S44" i="135"/>
  <c r="I44" i="135"/>
  <c r="S43" i="135"/>
  <c r="I43" i="135"/>
  <c r="S42" i="135"/>
  <c r="I42" i="135"/>
  <c r="S41" i="135"/>
  <c r="I41" i="135"/>
  <c r="S40" i="135"/>
  <c r="I40" i="135"/>
  <c r="S39" i="135"/>
  <c r="I39" i="135"/>
  <c r="A39" i="135"/>
  <c r="O38" i="135"/>
  <c r="M38" i="135"/>
  <c r="L38" i="135"/>
  <c r="K38" i="135"/>
  <c r="G38" i="135"/>
  <c r="S37" i="135"/>
  <c r="I37" i="135"/>
  <c r="S36" i="135"/>
  <c r="I36" i="135"/>
  <c r="S35" i="135"/>
  <c r="I35" i="135"/>
  <c r="S34" i="135"/>
  <c r="I34" i="135"/>
  <c r="S33" i="135"/>
  <c r="I33" i="135"/>
  <c r="S32" i="135"/>
  <c r="I32" i="135"/>
  <c r="S31" i="135"/>
  <c r="I31" i="135"/>
  <c r="S30" i="135"/>
  <c r="I30" i="135"/>
  <c r="S29" i="135"/>
  <c r="I29" i="135"/>
  <c r="S28" i="135"/>
  <c r="I28" i="135"/>
  <c r="S27" i="135"/>
  <c r="I27" i="135"/>
  <c r="S26" i="135"/>
  <c r="I26" i="135"/>
  <c r="O25" i="135"/>
  <c r="M25" i="135"/>
  <c r="L25" i="135"/>
  <c r="K25" i="135"/>
  <c r="H25" i="135"/>
  <c r="G25" i="135"/>
  <c r="S24" i="135"/>
  <c r="I24" i="135"/>
  <c r="S23" i="135"/>
  <c r="I23" i="135"/>
  <c r="S22" i="135"/>
  <c r="I22" i="135"/>
  <c r="S21" i="135"/>
  <c r="S20" i="135"/>
  <c r="S25" i="135" s="1"/>
  <c r="I20" i="135"/>
  <c r="O19" i="135"/>
  <c r="M19" i="135"/>
  <c r="L19" i="135"/>
  <c r="K19" i="135"/>
  <c r="H19" i="135"/>
  <c r="G19" i="135"/>
  <c r="S18" i="135"/>
  <c r="I18" i="135"/>
  <c r="S17" i="135"/>
  <c r="I17" i="135"/>
  <c r="S16" i="135"/>
  <c r="I16" i="135"/>
  <c r="S15" i="135"/>
  <c r="I15" i="135"/>
  <c r="S14" i="135"/>
  <c r="I14" i="135"/>
  <c r="S13" i="135"/>
  <c r="I13" i="135"/>
  <c r="S12" i="135"/>
  <c r="I12" i="135"/>
  <c r="S11" i="135"/>
  <c r="I11" i="135"/>
  <c r="S10" i="135"/>
  <c r="I10" i="135"/>
  <c r="S9" i="135"/>
  <c r="I9" i="135"/>
  <c r="S8" i="135"/>
  <c r="I8" i="135"/>
  <c r="S7" i="135"/>
  <c r="I7" i="135"/>
  <c r="S6" i="135"/>
  <c r="I6" i="135"/>
  <c r="S5" i="135"/>
  <c r="I5" i="135"/>
  <c r="A5" i="135"/>
  <c r="A4" i="135"/>
  <c r="A3" i="135"/>
  <c r="A2" i="135"/>
  <c r="A1" i="135"/>
  <c r="M85" i="135" l="1"/>
  <c r="M4" i="135" s="1"/>
  <c r="L85" i="135"/>
  <c r="L4" i="135" s="1"/>
  <c r="S78" i="135"/>
  <c r="S19" i="135"/>
  <c r="K85" i="135"/>
  <c r="K4" i="135" s="1"/>
  <c r="I85" i="136"/>
  <c r="G3" i="136" s="1"/>
  <c r="I70" i="135"/>
  <c r="O85" i="135"/>
  <c r="O3" i="135" s="1"/>
  <c r="I78" i="135"/>
  <c r="I50" i="135"/>
  <c r="I25" i="135"/>
  <c r="G85" i="135"/>
  <c r="H85" i="135"/>
  <c r="I84" i="135"/>
  <c r="I19" i="135"/>
  <c r="I38" i="135"/>
  <c r="I60" i="135"/>
  <c r="S84" i="135"/>
  <c r="S50" i="135"/>
  <c r="A107" i="134"/>
  <c r="A106" i="134"/>
  <c r="A105" i="134"/>
  <c r="A104" i="134"/>
  <c r="A103" i="134"/>
  <c r="A102" i="134"/>
  <c r="A101" i="134"/>
  <c r="A100" i="134"/>
  <c r="A99" i="134"/>
  <c r="A98" i="134"/>
  <c r="A97" i="134"/>
  <c r="A96" i="134"/>
  <c r="A95" i="134"/>
  <c r="A94" i="134"/>
  <c r="A93" i="134"/>
  <c r="A92" i="134"/>
  <c r="A91" i="134"/>
  <c r="A90" i="134"/>
  <c r="A89" i="134"/>
  <c r="A88" i="134"/>
  <c r="A87" i="134"/>
  <c r="A86" i="134"/>
  <c r="A85" i="134"/>
  <c r="O84" i="134"/>
  <c r="M84" i="134"/>
  <c r="L84" i="134"/>
  <c r="K84" i="134"/>
  <c r="H84" i="134"/>
  <c r="G84" i="134"/>
  <c r="S83" i="134"/>
  <c r="I83" i="134"/>
  <c r="S82" i="134"/>
  <c r="I82" i="134"/>
  <c r="S81" i="134"/>
  <c r="I81" i="134"/>
  <c r="S80" i="134"/>
  <c r="I80" i="134"/>
  <c r="S79" i="134"/>
  <c r="I79" i="134"/>
  <c r="A79" i="134"/>
  <c r="O78" i="134"/>
  <c r="M78" i="134"/>
  <c r="L78" i="134"/>
  <c r="K78" i="134"/>
  <c r="H78" i="134"/>
  <c r="G78" i="134"/>
  <c r="S77" i="134"/>
  <c r="I77" i="134"/>
  <c r="S76" i="134"/>
  <c r="I76" i="134"/>
  <c r="S75" i="134"/>
  <c r="I75" i="134"/>
  <c r="S74" i="134"/>
  <c r="I74" i="134"/>
  <c r="S73" i="134"/>
  <c r="I73" i="134"/>
  <c r="S72" i="134"/>
  <c r="I72" i="134"/>
  <c r="S71" i="134"/>
  <c r="S78" i="134" s="1"/>
  <c r="I71" i="134"/>
  <c r="A71" i="134"/>
  <c r="O70" i="134"/>
  <c r="M70" i="134"/>
  <c r="L70" i="134"/>
  <c r="L85" i="134" s="1"/>
  <c r="L4" i="134" s="1"/>
  <c r="K70" i="134"/>
  <c r="H70" i="134"/>
  <c r="G70" i="134"/>
  <c r="S69" i="134"/>
  <c r="I69" i="134"/>
  <c r="S68" i="134"/>
  <c r="I68" i="134"/>
  <c r="S67" i="134"/>
  <c r="I67" i="134"/>
  <c r="S66" i="134"/>
  <c r="I66" i="134"/>
  <c r="S65" i="134"/>
  <c r="I65" i="134"/>
  <c r="S64" i="134"/>
  <c r="I64" i="134"/>
  <c r="S63" i="134"/>
  <c r="I63" i="134"/>
  <c r="S62" i="134"/>
  <c r="I62" i="134"/>
  <c r="S61" i="134"/>
  <c r="S70" i="134" s="1"/>
  <c r="I61" i="134"/>
  <c r="A61" i="134"/>
  <c r="O60" i="134"/>
  <c r="M60" i="134"/>
  <c r="L60" i="134"/>
  <c r="K60" i="134"/>
  <c r="H60" i="134"/>
  <c r="G60" i="134"/>
  <c r="S59" i="134"/>
  <c r="I59" i="134"/>
  <c r="S58" i="134"/>
  <c r="I58" i="134"/>
  <c r="S57" i="134"/>
  <c r="I57" i="134"/>
  <c r="S56" i="134"/>
  <c r="I56" i="134"/>
  <c r="S55" i="134"/>
  <c r="I55" i="134"/>
  <c r="S54" i="134"/>
  <c r="I54" i="134"/>
  <c r="S53" i="134"/>
  <c r="S60" i="134" s="1"/>
  <c r="I53" i="134"/>
  <c r="S52" i="134"/>
  <c r="I52" i="134"/>
  <c r="S51" i="134"/>
  <c r="I51" i="134"/>
  <c r="A51" i="134"/>
  <c r="O50" i="134"/>
  <c r="M50" i="134"/>
  <c r="L50" i="134"/>
  <c r="K50" i="134"/>
  <c r="G50" i="134"/>
  <c r="S49" i="134"/>
  <c r="I49" i="134"/>
  <c r="S48" i="134"/>
  <c r="I48" i="134"/>
  <c r="S47" i="134"/>
  <c r="I47" i="134"/>
  <c r="S46" i="134"/>
  <c r="I46" i="134"/>
  <c r="S45" i="134"/>
  <c r="I45" i="134"/>
  <c r="S44" i="134"/>
  <c r="I44" i="134"/>
  <c r="S43" i="134"/>
  <c r="I43" i="134"/>
  <c r="S42" i="134"/>
  <c r="I42" i="134"/>
  <c r="S41" i="134"/>
  <c r="I41" i="134"/>
  <c r="S40" i="134"/>
  <c r="I40" i="134"/>
  <c r="S39" i="134"/>
  <c r="I39" i="134"/>
  <c r="A39" i="134"/>
  <c r="O38" i="134"/>
  <c r="M38" i="134"/>
  <c r="L38" i="134"/>
  <c r="K38" i="134"/>
  <c r="G38" i="134"/>
  <c r="S37" i="134"/>
  <c r="I37" i="134"/>
  <c r="S36" i="134"/>
  <c r="I36" i="134"/>
  <c r="S35" i="134"/>
  <c r="I35" i="134"/>
  <c r="S34" i="134"/>
  <c r="I34" i="134"/>
  <c r="S33" i="134"/>
  <c r="I33" i="134"/>
  <c r="S32" i="134"/>
  <c r="I32" i="134"/>
  <c r="S31" i="134"/>
  <c r="I31" i="134"/>
  <c r="S30" i="134"/>
  <c r="I30" i="134"/>
  <c r="S29" i="134"/>
  <c r="I29" i="134"/>
  <c r="S28" i="134"/>
  <c r="I28" i="134"/>
  <c r="S27" i="134"/>
  <c r="I27" i="134"/>
  <c r="S26" i="134"/>
  <c r="I26" i="134"/>
  <c r="O25" i="134"/>
  <c r="M25" i="134"/>
  <c r="L25" i="134"/>
  <c r="K25" i="134"/>
  <c r="H25" i="134"/>
  <c r="G25" i="134"/>
  <c r="S24" i="134"/>
  <c r="I24" i="134"/>
  <c r="S23" i="134"/>
  <c r="I23" i="134"/>
  <c r="S22" i="134"/>
  <c r="I22" i="134"/>
  <c r="S21" i="134"/>
  <c r="S20" i="134"/>
  <c r="S25" i="134" s="1"/>
  <c r="I20" i="134"/>
  <c r="O19" i="134"/>
  <c r="M19" i="134"/>
  <c r="L19" i="134"/>
  <c r="K19" i="134"/>
  <c r="H19" i="134"/>
  <c r="G19" i="134"/>
  <c r="S18" i="134"/>
  <c r="I18" i="134"/>
  <c r="S17" i="134"/>
  <c r="I17" i="134"/>
  <c r="S16" i="134"/>
  <c r="I16" i="134"/>
  <c r="S15" i="134"/>
  <c r="I15" i="134"/>
  <c r="S14" i="134"/>
  <c r="I14" i="134"/>
  <c r="S13" i="134"/>
  <c r="I13" i="134"/>
  <c r="S12" i="134"/>
  <c r="I12" i="134"/>
  <c r="S11" i="134"/>
  <c r="I11" i="134"/>
  <c r="S10" i="134"/>
  <c r="I10" i="134"/>
  <c r="S9" i="134"/>
  <c r="I9" i="134"/>
  <c r="S8" i="134"/>
  <c r="I8" i="134"/>
  <c r="S7" i="134"/>
  <c r="I7" i="134"/>
  <c r="S6" i="134"/>
  <c r="I6" i="134"/>
  <c r="S5" i="134"/>
  <c r="I5" i="134"/>
  <c r="A5" i="134"/>
  <c r="A4" i="134"/>
  <c r="A3" i="134"/>
  <c r="A2" i="134"/>
  <c r="A1" i="134"/>
  <c r="K85" i="134" l="1"/>
  <c r="K4" i="134" s="1"/>
  <c r="I70" i="134"/>
  <c r="S19" i="134"/>
  <c r="M85" i="134"/>
  <c r="M4" i="134" s="1"/>
  <c r="I85" i="135"/>
  <c r="G3" i="135" s="1"/>
  <c r="S85" i="135"/>
  <c r="I50" i="134"/>
  <c r="O85" i="134"/>
  <c r="O3" i="134" s="1"/>
  <c r="H85" i="134"/>
  <c r="I78" i="134"/>
  <c r="I25" i="134"/>
  <c r="G85" i="134"/>
  <c r="I84" i="134"/>
  <c r="I19" i="134"/>
  <c r="I38" i="134"/>
  <c r="I60" i="134"/>
  <c r="S84" i="134"/>
  <c r="S50" i="134"/>
  <c r="A107" i="133"/>
  <c r="A106" i="133"/>
  <c r="A105" i="133"/>
  <c r="A104" i="133"/>
  <c r="A103" i="133"/>
  <c r="A102" i="133"/>
  <c r="A101" i="133"/>
  <c r="A100" i="133"/>
  <c r="A99" i="133"/>
  <c r="A98" i="133"/>
  <c r="A97" i="133"/>
  <c r="A96" i="133"/>
  <c r="A95" i="133"/>
  <c r="A94" i="133"/>
  <c r="A93" i="133"/>
  <c r="A92" i="133"/>
  <c r="A91" i="133"/>
  <c r="A90" i="133"/>
  <c r="A89" i="133"/>
  <c r="A88" i="133"/>
  <c r="A87" i="133"/>
  <c r="A86" i="133"/>
  <c r="A85" i="133"/>
  <c r="O84" i="133"/>
  <c r="M84" i="133"/>
  <c r="L84" i="133"/>
  <c r="K84" i="133"/>
  <c r="H84" i="133"/>
  <c r="G84" i="133"/>
  <c r="S83" i="133"/>
  <c r="I83" i="133"/>
  <c r="S82" i="133"/>
  <c r="I82" i="133"/>
  <c r="S81" i="133"/>
  <c r="I81" i="133"/>
  <c r="S80" i="133"/>
  <c r="I80" i="133"/>
  <c r="S79" i="133"/>
  <c r="I79" i="133"/>
  <c r="A79" i="133"/>
  <c r="O78" i="133"/>
  <c r="M78" i="133"/>
  <c r="L78" i="133"/>
  <c r="K78" i="133"/>
  <c r="H78" i="133"/>
  <c r="G78" i="133"/>
  <c r="S77" i="133"/>
  <c r="I77" i="133"/>
  <c r="S76" i="133"/>
  <c r="I76" i="133"/>
  <c r="S75" i="133"/>
  <c r="I75" i="133"/>
  <c r="S74" i="133"/>
  <c r="I74" i="133"/>
  <c r="S73" i="133"/>
  <c r="I73" i="133"/>
  <c r="S72" i="133"/>
  <c r="I72" i="133"/>
  <c r="S71" i="133"/>
  <c r="S78" i="133" s="1"/>
  <c r="I71" i="133"/>
  <c r="A71" i="133"/>
  <c r="O70" i="133"/>
  <c r="M70" i="133"/>
  <c r="L70" i="133"/>
  <c r="K70" i="133"/>
  <c r="H70" i="133"/>
  <c r="G70" i="133"/>
  <c r="S69" i="133"/>
  <c r="I69" i="133"/>
  <c r="S68" i="133"/>
  <c r="I68" i="133"/>
  <c r="S67" i="133"/>
  <c r="I67" i="133"/>
  <c r="S66" i="133"/>
  <c r="I66" i="133"/>
  <c r="S65" i="133"/>
  <c r="I65" i="133"/>
  <c r="S64" i="133"/>
  <c r="I64" i="133"/>
  <c r="S63" i="133"/>
  <c r="I63" i="133"/>
  <c r="S62" i="133"/>
  <c r="I62" i="133"/>
  <c r="S61" i="133"/>
  <c r="I61" i="133"/>
  <c r="A61" i="133"/>
  <c r="O60" i="133"/>
  <c r="M60" i="133"/>
  <c r="L60" i="133"/>
  <c r="K60" i="133"/>
  <c r="H60" i="133"/>
  <c r="G60" i="133"/>
  <c r="S59" i="133"/>
  <c r="I59" i="133"/>
  <c r="S58" i="133"/>
  <c r="I58" i="133"/>
  <c r="S57" i="133"/>
  <c r="I57" i="133"/>
  <c r="S56" i="133"/>
  <c r="I56" i="133"/>
  <c r="S55" i="133"/>
  <c r="I55" i="133"/>
  <c r="S54" i="133"/>
  <c r="I54" i="133"/>
  <c r="S53" i="133"/>
  <c r="I53" i="133"/>
  <c r="S52" i="133"/>
  <c r="I52" i="133"/>
  <c r="S51" i="133"/>
  <c r="I51" i="133"/>
  <c r="A51" i="133"/>
  <c r="O50" i="133"/>
  <c r="M50" i="133"/>
  <c r="L50" i="133"/>
  <c r="K50" i="133"/>
  <c r="G50" i="133"/>
  <c r="S49" i="133"/>
  <c r="I49" i="133"/>
  <c r="S48" i="133"/>
  <c r="I48" i="133"/>
  <c r="S47" i="133"/>
  <c r="I47" i="133"/>
  <c r="S46" i="133"/>
  <c r="I46" i="133"/>
  <c r="S45" i="133"/>
  <c r="I45" i="133"/>
  <c r="S44" i="133"/>
  <c r="I44" i="133"/>
  <c r="S43" i="133"/>
  <c r="I43" i="133"/>
  <c r="S42" i="133"/>
  <c r="I42" i="133"/>
  <c r="S41" i="133"/>
  <c r="I41" i="133"/>
  <c r="S40" i="133"/>
  <c r="S50" i="133" s="1"/>
  <c r="I40" i="133"/>
  <c r="S39" i="133"/>
  <c r="I39" i="133"/>
  <c r="A39" i="133"/>
  <c r="O38" i="133"/>
  <c r="M38" i="133"/>
  <c r="L38" i="133"/>
  <c r="K38" i="133"/>
  <c r="G38" i="133"/>
  <c r="S37" i="133"/>
  <c r="I37" i="133"/>
  <c r="S36" i="133"/>
  <c r="I36" i="133"/>
  <c r="S35" i="133"/>
  <c r="I35" i="133"/>
  <c r="S34" i="133"/>
  <c r="I34" i="133"/>
  <c r="S33" i="133"/>
  <c r="I33" i="133"/>
  <c r="S32" i="133"/>
  <c r="I32" i="133"/>
  <c r="S31" i="133"/>
  <c r="I31" i="133"/>
  <c r="S30" i="133"/>
  <c r="I30" i="133"/>
  <c r="S29" i="133"/>
  <c r="I29" i="133"/>
  <c r="S28" i="133"/>
  <c r="I28" i="133"/>
  <c r="S27" i="133"/>
  <c r="I27" i="133"/>
  <c r="S26" i="133"/>
  <c r="I26" i="133"/>
  <c r="O25" i="133"/>
  <c r="M25" i="133"/>
  <c r="L25" i="133"/>
  <c r="K25" i="133"/>
  <c r="H25" i="133"/>
  <c r="G25" i="133"/>
  <c r="S24" i="133"/>
  <c r="I24" i="133"/>
  <c r="S23" i="133"/>
  <c r="I23" i="133"/>
  <c r="S22" i="133"/>
  <c r="I22" i="133"/>
  <c r="S21" i="133"/>
  <c r="S20" i="133"/>
  <c r="I20" i="133"/>
  <c r="O19" i="133"/>
  <c r="M19" i="133"/>
  <c r="L19" i="133"/>
  <c r="K19" i="133"/>
  <c r="H19" i="133"/>
  <c r="G19" i="133"/>
  <c r="S18" i="133"/>
  <c r="I18" i="133"/>
  <c r="S17" i="133"/>
  <c r="I17" i="133"/>
  <c r="S16" i="133"/>
  <c r="I16" i="133"/>
  <c r="S15" i="133"/>
  <c r="I15" i="133"/>
  <c r="S14" i="133"/>
  <c r="I14" i="133"/>
  <c r="S13" i="133"/>
  <c r="I13" i="133"/>
  <c r="S12" i="133"/>
  <c r="I12" i="133"/>
  <c r="S11" i="133"/>
  <c r="I11" i="133"/>
  <c r="S10" i="133"/>
  <c r="I10" i="133"/>
  <c r="S9" i="133"/>
  <c r="I9" i="133"/>
  <c r="S8" i="133"/>
  <c r="I8" i="133"/>
  <c r="S7" i="133"/>
  <c r="I7" i="133"/>
  <c r="S6" i="133"/>
  <c r="I6" i="133"/>
  <c r="S5" i="133"/>
  <c r="I5" i="133"/>
  <c r="A5" i="133"/>
  <c r="A4" i="133"/>
  <c r="A3" i="133"/>
  <c r="A2" i="133"/>
  <c r="A1" i="133"/>
  <c r="S25" i="133" l="1"/>
  <c r="K85" i="133"/>
  <c r="K4" i="133" s="1"/>
  <c r="S84" i="133"/>
  <c r="L85" i="133"/>
  <c r="L4" i="133" s="1"/>
  <c r="S60" i="133"/>
  <c r="S19" i="133"/>
  <c r="S70" i="133"/>
  <c r="M85" i="133"/>
  <c r="M4" i="133" s="1"/>
  <c r="I85" i="134"/>
  <c r="G3" i="134" s="1"/>
  <c r="S85" i="134"/>
  <c r="I25" i="133"/>
  <c r="I70" i="133"/>
  <c r="O85" i="133"/>
  <c r="O3" i="133" s="1"/>
  <c r="I84" i="133"/>
  <c r="I60" i="133"/>
  <c r="I50" i="133"/>
  <c r="I38" i="133"/>
  <c r="H85" i="133"/>
  <c r="G85" i="133"/>
  <c r="I19" i="133"/>
  <c r="I78" i="133"/>
  <c r="A107" i="132"/>
  <c r="A106" i="132"/>
  <c r="A105" i="132"/>
  <c r="A104" i="132"/>
  <c r="A103" i="132"/>
  <c r="A102" i="132"/>
  <c r="A101" i="132"/>
  <c r="A100" i="132"/>
  <c r="A99" i="132"/>
  <c r="A98" i="132"/>
  <c r="A97" i="132"/>
  <c r="A96" i="132"/>
  <c r="A95" i="132"/>
  <c r="A94" i="132"/>
  <c r="A93" i="132"/>
  <c r="A92" i="132"/>
  <c r="A91" i="132"/>
  <c r="A90" i="132"/>
  <c r="A89" i="132"/>
  <c r="A88" i="132"/>
  <c r="A87" i="132"/>
  <c r="A86" i="132"/>
  <c r="A85" i="132"/>
  <c r="O84" i="132"/>
  <c r="M84" i="132"/>
  <c r="L84" i="132"/>
  <c r="K84" i="132"/>
  <c r="H84" i="132"/>
  <c r="G84" i="132"/>
  <c r="S83" i="132"/>
  <c r="I83" i="132"/>
  <c r="S82" i="132"/>
  <c r="I82" i="132"/>
  <c r="S81" i="132"/>
  <c r="I81" i="132"/>
  <c r="S80" i="132"/>
  <c r="I80" i="132"/>
  <c r="S79" i="132"/>
  <c r="I79" i="132"/>
  <c r="A79" i="132"/>
  <c r="O78" i="132"/>
  <c r="M78" i="132"/>
  <c r="L78" i="132"/>
  <c r="K78" i="132"/>
  <c r="H78" i="132"/>
  <c r="G78" i="132"/>
  <c r="S77" i="132"/>
  <c r="I77" i="132"/>
  <c r="S76" i="132"/>
  <c r="I76" i="132"/>
  <c r="S75" i="132"/>
  <c r="I75" i="132"/>
  <c r="S74" i="132"/>
  <c r="I74" i="132"/>
  <c r="S73" i="132"/>
  <c r="I73" i="132"/>
  <c r="S72" i="132"/>
  <c r="I72" i="132"/>
  <c r="S71" i="132"/>
  <c r="I71" i="132"/>
  <c r="A71" i="132"/>
  <c r="O70" i="132"/>
  <c r="M70" i="132"/>
  <c r="L70" i="132"/>
  <c r="K70" i="132"/>
  <c r="H70" i="132"/>
  <c r="G70" i="132"/>
  <c r="S69" i="132"/>
  <c r="I69" i="132"/>
  <c r="S68" i="132"/>
  <c r="I68" i="132"/>
  <c r="S67" i="132"/>
  <c r="I67" i="132"/>
  <c r="S66" i="132"/>
  <c r="I66" i="132"/>
  <c r="S65" i="132"/>
  <c r="I65" i="132"/>
  <c r="S64" i="132"/>
  <c r="I64" i="132"/>
  <c r="S63" i="132"/>
  <c r="I63" i="132"/>
  <c r="S62" i="132"/>
  <c r="I62" i="132"/>
  <c r="S61" i="132"/>
  <c r="S70" i="132" s="1"/>
  <c r="I61" i="132"/>
  <c r="A61" i="132"/>
  <c r="O60" i="132"/>
  <c r="M60" i="132"/>
  <c r="L60" i="132"/>
  <c r="K60" i="132"/>
  <c r="H60" i="132"/>
  <c r="G60" i="132"/>
  <c r="S59" i="132"/>
  <c r="I59" i="132"/>
  <c r="S58" i="132"/>
  <c r="I58" i="132"/>
  <c r="S57" i="132"/>
  <c r="I57" i="132"/>
  <c r="S56" i="132"/>
  <c r="I56" i="132"/>
  <c r="S55" i="132"/>
  <c r="I55" i="132"/>
  <c r="S54" i="132"/>
  <c r="I54" i="132"/>
  <c r="S53" i="132"/>
  <c r="I53" i="132"/>
  <c r="S52" i="132"/>
  <c r="S60" i="132" s="1"/>
  <c r="I52" i="132"/>
  <c r="S51" i="132"/>
  <c r="I51" i="132"/>
  <c r="A51" i="132"/>
  <c r="O50" i="132"/>
  <c r="M50" i="132"/>
  <c r="L50" i="132"/>
  <c r="K50" i="132"/>
  <c r="G50" i="132"/>
  <c r="S49" i="132"/>
  <c r="I49" i="132"/>
  <c r="S48" i="132"/>
  <c r="I48" i="132"/>
  <c r="S47" i="132"/>
  <c r="I47" i="132"/>
  <c r="S46" i="132"/>
  <c r="I46" i="132"/>
  <c r="S45" i="132"/>
  <c r="I45" i="132"/>
  <c r="S44" i="132"/>
  <c r="I44" i="132"/>
  <c r="S43" i="132"/>
  <c r="I43" i="132"/>
  <c r="S42" i="132"/>
  <c r="I42" i="132"/>
  <c r="S41" i="132"/>
  <c r="I41" i="132"/>
  <c r="S40" i="132"/>
  <c r="I40" i="132"/>
  <c r="S39" i="132"/>
  <c r="S50" i="132" s="1"/>
  <c r="I39" i="132"/>
  <c r="A39" i="132"/>
  <c r="O38" i="132"/>
  <c r="M38" i="132"/>
  <c r="L38" i="132"/>
  <c r="K38" i="132"/>
  <c r="G38" i="132"/>
  <c r="S37" i="132"/>
  <c r="I37" i="132"/>
  <c r="S36" i="132"/>
  <c r="I36" i="132"/>
  <c r="S35" i="132"/>
  <c r="I35" i="132"/>
  <c r="S34" i="132"/>
  <c r="I34" i="132"/>
  <c r="S33" i="132"/>
  <c r="I33" i="132"/>
  <c r="S32" i="132"/>
  <c r="I32" i="132"/>
  <c r="S31" i="132"/>
  <c r="I31" i="132"/>
  <c r="S30" i="132"/>
  <c r="I30" i="132"/>
  <c r="S29" i="132"/>
  <c r="I29" i="132"/>
  <c r="S28" i="132"/>
  <c r="I28" i="132"/>
  <c r="S27" i="132"/>
  <c r="I27" i="132"/>
  <c r="S26" i="132"/>
  <c r="I26" i="132"/>
  <c r="O25" i="132"/>
  <c r="M25" i="132"/>
  <c r="L25" i="132"/>
  <c r="K25" i="132"/>
  <c r="H25" i="132"/>
  <c r="G25" i="132"/>
  <c r="S24" i="132"/>
  <c r="I24" i="132"/>
  <c r="S23" i="132"/>
  <c r="I23" i="132"/>
  <c r="S22" i="132"/>
  <c r="I22" i="132"/>
  <c r="S21" i="132"/>
  <c r="S20" i="132"/>
  <c r="S25" i="132" s="1"/>
  <c r="I20" i="132"/>
  <c r="O19" i="132"/>
  <c r="M19" i="132"/>
  <c r="L19" i="132"/>
  <c r="K19" i="132"/>
  <c r="H19" i="132"/>
  <c r="G19" i="132"/>
  <c r="S18" i="132"/>
  <c r="I18" i="132"/>
  <c r="S17" i="132"/>
  <c r="I17" i="132"/>
  <c r="S16" i="132"/>
  <c r="I16" i="132"/>
  <c r="S15" i="132"/>
  <c r="I15" i="132"/>
  <c r="S14" i="132"/>
  <c r="I14" i="132"/>
  <c r="S13" i="132"/>
  <c r="I13" i="132"/>
  <c r="S12" i="132"/>
  <c r="I12" i="132"/>
  <c r="S11" i="132"/>
  <c r="I11" i="132"/>
  <c r="S10" i="132"/>
  <c r="I10" i="132"/>
  <c r="S9" i="132"/>
  <c r="I9" i="132"/>
  <c r="S8" i="132"/>
  <c r="I8" i="132"/>
  <c r="S7" i="132"/>
  <c r="I7" i="132"/>
  <c r="S6" i="132"/>
  <c r="I6" i="132"/>
  <c r="S5" i="132"/>
  <c r="I5" i="132"/>
  <c r="A5" i="132"/>
  <c r="A4" i="132"/>
  <c r="A3" i="132"/>
  <c r="A2" i="132"/>
  <c r="A1" i="132"/>
  <c r="M85" i="132" l="1"/>
  <c r="M4" i="132" s="1"/>
  <c r="L85" i="132"/>
  <c r="L4" i="132" s="1"/>
  <c r="S78" i="132"/>
  <c r="S85" i="132" s="1"/>
  <c r="S85" i="133"/>
  <c r="S19" i="132"/>
  <c r="K85" i="132"/>
  <c r="K4" i="132" s="1"/>
  <c r="S84" i="132"/>
  <c r="I85" i="133"/>
  <c r="G3" i="133" s="1"/>
  <c r="I50" i="132"/>
  <c r="I38" i="132"/>
  <c r="O85" i="132"/>
  <c r="O3" i="132" s="1"/>
  <c r="I84" i="132"/>
  <c r="I78" i="132"/>
  <c r="I70" i="132"/>
  <c r="I60" i="132"/>
  <c r="I25" i="132"/>
  <c r="G85" i="132"/>
  <c r="I19" i="132"/>
  <c r="H85" i="132"/>
  <c r="A107" i="131"/>
  <c r="A106" i="131"/>
  <c r="A105" i="131"/>
  <c r="A104" i="131"/>
  <c r="A103" i="131"/>
  <c r="A102" i="131"/>
  <c r="A101" i="131"/>
  <c r="A100" i="131"/>
  <c r="A99" i="131"/>
  <c r="A98" i="131"/>
  <c r="A97" i="131"/>
  <c r="A96" i="131"/>
  <c r="A95" i="131"/>
  <c r="A94" i="131"/>
  <c r="A93" i="131"/>
  <c r="A92" i="131"/>
  <c r="A91" i="131"/>
  <c r="A90" i="131"/>
  <c r="A89" i="131"/>
  <c r="A88" i="131"/>
  <c r="A87" i="131"/>
  <c r="A86" i="131"/>
  <c r="A85" i="131"/>
  <c r="O84" i="131"/>
  <c r="M84" i="131"/>
  <c r="L84" i="131"/>
  <c r="K84" i="131"/>
  <c r="H84" i="131"/>
  <c r="G84" i="131"/>
  <c r="S83" i="131"/>
  <c r="I83" i="131"/>
  <c r="S82" i="131"/>
  <c r="I82" i="131"/>
  <c r="S81" i="131"/>
  <c r="I81" i="131"/>
  <c r="S80" i="131"/>
  <c r="I80" i="131"/>
  <c r="S79" i="131"/>
  <c r="I79" i="131"/>
  <c r="A79" i="131"/>
  <c r="O78" i="131"/>
  <c r="M78" i="131"/>
  <c r="L78" i="131"/>
  <c r="K78" i="131"/>
  <c r="H78" i="131"/>
  <c r="G78" i="131"/>
  <c r="S77" i="131"/>
  <c r="I77" i="131"/>
  <c r="S76" i="131"/>
  <c r="I76" i="131"/>
  <c r="S75" i="131"/>
  <c r="I75" i="131"/>
  <c r="S74" i="131"/>
  <c r="I74" i="131"/>
  <c r="S73" i="131"/>
  <c r="I73" i="131"/>
  <c r="S72" i="131"/>
  <c r="I72" i="131"/>
  <c r="S71" i="131"/>
  <c r="I71" i="131"/>
  <c r="A71" i="131"/>
  <c r="O70" i="131"/>
  <c r="M70" i="131"/>
  <c r="L70" i="131"/>
  <c r="K70" i="131"/>
  <c r="H70" i="131"/>
  <c r="G70" i="131"/>
  <c r="S69" i="131"/>
  <c r="I69" i="131"/>
  <c r="S68" i="131"/>
  <c r="I68" i="131"/>
  <c r="S67" i="131"/>
  <c r="I67" i="131"/>
  <c r="S66" i="131"/>
  <c r="I66" i="131"/>
  <c r="S65" i="131"/>
  <c r="I65" i="131"/>
  <c r="S64" i="131"/>
  <c r="I64" i="131"/>
  <c r="S63" i="131"/>
  <c r="I63" i="131"/>
  <c r="S62" i="131"/>
  <c r="I62" i="131"/>
  <c r="S61" i="131"/>
  <c r="S70" i="131" s="1"/>
  <c r="I61" i="131"/>
  <c r="A61" i="131"/>
  <c r="O60" i="131"/>
  <c r="M60" i="131"/>
  <c r="L60" i="131"/>
  <c r="K60" i="131"/>
  <c r="H60" i="131"/>
  <c r="G60" i="131"/>
  <c r="S59" i="131"/>
  <c r="I59" i="131"/>
  <c r="S58" i="131"/>
  <c r="I58" i="131"/>
  <c r="S57" i="131"/>
  <c r="I57" i="131"/>
  <c r="S56" i="131"/>
  <c r="I56" i="131"/>
  <c r="S55" i="131"/>
  <c r="I55" i="131"/>
  <c r="S54" i="131"/>
  <c r="I54" i="131"/>
  <c r="S53" i="131"/>
  <c r="S60" i="131" s="1"/>
  <c r="I53" i="131"/>
  <c r="S52" i="131"/>
  <c r="I52" i="131"/>
  <c r="S51" i="131"/>
  <c r="I51" i="131"/>
  <c r="A51" i="131"/>
  <c r="O50" i="131"/>
  <c r="M50" i="131"/>
  <c r="L50" i="131"/>
  <c r="K50" i="131"/>
  <c r="G50" i="131"/>
  <c r="S49" i="131"/>
  <c r="I49" i="131"/>
  <c r="S48" i="131"/>
  <c r="I48" i="131"/>
  <c r="S47" i="131"/>
  <c r="I47" i="131"/>
  <c r="S46" i="131"/>
  <c r="I46" i="131"/>
  <c r="S45" i="131"/>
  <c r="I45" i="131"/>
  <c r="S44" i="131"/>
  <c r="I44" i="131"/>
  <c r="S43" i="131"/>
  <c r="I43" i="131"/>
  <c r="S42" i="131"/>
  <c r="I42" i="131"/>
  <c r="S41" i="131"/>
  <c r="I41" i="131"/>
  <c r="S40" i="131"/>
  <c r="I40" i="131"/>
  <c r="S39" i="131"/>
  <c r="I39" i="131"/>
  <c r="A39" i="131"/>
  <c r="O38" i="131"/>
  <c r="M38" i="131"/>
  <c r="L38" i="131"/>
  <c r="K38" i="131"/>
  <c r="G38" i="131"/>
  <c r="S37" i="131"/>
  <c r="I37" i="131"/>
  <c r="S36" i="131"/>
  <c r="I36" i="131"/>
  <c r="S35" i="131"/>
  <c r="I35" i="131"/>
  <c r="S34" i="131"/>
  <c r="I34" i="131"/>
  <c r="S33" i="131"/>
  <c r="I33" i="131"/>
  <c r="S32" i="131"/>
  <c r="I32" i="131"/>
  <c r="S31" i="131"/>
  <c r="I31" i="131"/>
  <c r="S30" i="131"/>
  <c r="I30" i="131"/>
  <c r="S29" i="131"/>
  <c r="I29" i="131"/>
  <c r="S28" i="131"/>
  <c r="I28" i="131"/>
  <c r="S27" i="131"/>
  <c r="I27" i="131"/>
  <c r="S26" i="131"/>
  <c r="I26" i="131"/>
  <c r="O25" i="131"/>
  <c r="M25" i="131"/>
  <c r="L25" i="131"/>
  <c r="K25" i="131"/>
  <c r="H25" i="131"/>
  <c r="G25" i="131"/>
  <c r="S24" i="131"/>
  <c r="I24" i="131"/>
  <c r="S23" i="131"/>
  <c r="I23" i="131"/>
  <c r="S22" i="131"/>
  <c r="I22" i="131"/>
  <c r="S21" i="131"/>
  <c r="S20" i="131"/>
  <c r="S25" i="131" s="1"/>
  <c r="I20" i="131"/>
  <c r="O19" i="131"/>
  <c r="M19" i="131"/>
  <c r="L19" i="131"/>
  <c r="K19" i="131"/>
  <c r="H19" i="131"/>
  <c r="G19" i="131"/>
  <c r="S18" i="131"/>
  <c r="I18" i="131"/>
  <c r="S17" i="131"/>
  <c r="I17" i="131"/>
  <c r="S16" i="131"/>
  <c r="I16" i="131"/>
  <c r="S15" i="131"/>
  <c r="I15" i="131"/>
  <c r="S14" i="131"/>
  <c r="I14" i="131"/>
  <c r="S13" i="131"/>
  <c r="I13" i="131"/>
  <c r="S12" i="131"/>
  <c r="I12" i="131"/>
  <c r="S11" i="131"/>
  <c r="I11" i="131"/>
  <c r="S10" i="131"/>
  <c r="I10" i="131"/>
  <c r="S9" i="131"/>
  <c r="I9" i="131"/>
  <c r="S8" i="131"/>
  <c r="I8" i="131"/>
  <c r="S7" i="131"/>
  <c r="I7" i="131"/>
  <c r="S6" i="131"/>
  <c r="I6" i="131"/>
  <c r="S5" i="131"/>
  <c r="I5" i="131"/>
  <c r="A5" i="131"/>
  <c r="A4" i="131"/>
  <c r="A3" i="131"/>
  <c r="A2" i="131"/>
  <c r="A1" i="131"/>
  <c r="M85" i="131" l="1"/>
  <c r="M4" i="131" s="1"/>
  <c r="L85" i="131"/>
  <c r="L4" i="131" s="1"/>
  <c r="K85" i="131"/>
  <c r="K4" i="131" s="1"/>
  <c r="S78" i="131"/>
  <c r="S19" i="131"/>
  <c r="I85" i="132"/>
  <c r="G3" i="132" s="1"/>
  <c r="I50" i="131"/>
  <c r="I70" i="131"/>
  <c r="O85" i="131"/>
  <c r="O3" i="131" s="1"/>
  <c r="I78" i="131"/>
  <c r="I25" i="131"/>
  <c r="G85" i="131"/>
  <c r="H85" i="131"/>
  <c r="I84" i="131"/>
  <c r="I19" i="131"/>
  <c r="I38" i="131"/>
  <c r="I60" i="131"/>
  <c r="S84" i="131"/>
  <c r="S50" i="131"/>
  <c r="A107" i="130"/>
  <c r="A106" i="130"/>
  <c r="A105" i="130"/>
  <c r="A104" i="130"/>
  <c r="A103" i="130"/>
  <c r="A102" i="130"/>
  <c r="A101" i="130"/>
  <c r="A100" i="130"/>
  <c r="A99" i="130"/>
  <c r="A98" i="130"/>
  <c r="A97" i="130"/>
  <c r="A96" i="130"/>
  <c r="A95" i="130"/>
  <c r="A94" i="130"/>
  <c r="A93" i="130"/>
  <c r="A92" i="130"/>
  <c r="A91" i="130"/>
  <c r="A90" i="130"/>
  <c r="A89" i="130"/>
  <c r="A88" i="130"/>
  <c r="A87" i="130"/>
  <c r="A86" i="130"/>
  <c r="A85" i="130"/>
  <c r="O84" i="130"/>
  <c r="M84" i="130"/>
  <c r="L84" i="130"/>
  <c r="K84" i="130"/>
  <c r="H84" i="130"/>
  <c r="G84" i="130"/>
  <c r="S83" i="130"/>
  <c r="I83" i="130"/>
  <c r="S82" i="130"/>
  <c r="I82" i="130"/>
  <c r="S81" i="130"/>
  <c r="I81" i="130"/>
  <c r="S80" i="130"/>
  <c r="I80" i="130"/>
  <c r="S79" i="130"/>
  <c r="I79" i="130"/>
  <c r="A79" i="130"/>
  <c r="O78" i="130"/>
  <c r="M78" i="130"/>
  <c r="L78" i="130"/>
  <c r="K78" i="130"/>
  <c r="H78" i="130"/>
  <c r="G78" i="130"/>
  <c r="S77" i="130"/>
  <c r="I77" i="130"/>
  <c r="S76" i="130"/>
  <c r="I76" i="130"/>
  <c r="S75" i="130"/>
  <c r="I75" i="130"/>
  <c r="S74" i="130"/>
  <c r="I74" i="130"/>
  <c r="S73" i="130"/>
  <c r="I73" i="130"/>
  <c r="S72" i="130"/>
  <c r="I72" i="130"/>
  <c r="S71" i="130"/>
  <c r="I71" i="130"/>
  <c r="A71" i="130"/>
  <c r="O70" i="130"/>
  <c r="M70" i="130"/>
  <c r="L70" i="130"/>
  <c r="K70" i="130"/>
  <c r="H70" i="130"/>
  <c r="G70" i="130"/>
  <c r="S69" i="130"/>
  <c r="I69" i="130"/>
  <c r="S68" i="130"/>
  <c r="I68" i="130"/>
  <c r="S67" i="130"/>
  <c r="I67" i="130"/>
  <c r="S66" i="130"/>
  <c r="I66" i="130"/>
  <c r="S65" i="130"/>
  <c r="I65" i="130"/>
  <c r="S64" i="130"/>
  <c r="I64" i="130"/>
  <c r="S63" i="130"/>
  <c r="I63" i="130"/>
  <c r="S62" i="130"/>
  <c r="S70" i="130" s="1"/>
  <c r="I62" i="130"/>
  <c r="S61" i="130"/>
  <c r="I61" i="130"/>
  <c r="A61" i="130"/>
  <c r="O60" i="130"/>
  <c r="M60" i="130"/>
  <c r="L60" i="130"/>
  <c r="K60" i="130"/>
  <c r="H60" i="130"/>
  <c r="G60" i="130"/>
  <c r="S59" i="130"/>
  <c r="I59" i="130"/>
  <c r="S58" i="130"/>
  <c r="I58" i="130"/>
  <c r="S57" i="130"/>
  <c r="I57" i="130"/>
  <c r="S56" i="130"/>
  <c r="I56" i="130"/>
  <c r="S55" i="130"/>
  <c r="I55" i="130"/>
  <c r="S54" i="130"/>
  <c r="I54" i="130"/>
  <c r="S53" i="130"/>
  <c r="I53" i="130"/>
  <c r="S52" i="130"/>
  <c r="I52" i="130"/>
  <c r="S51" i="130"/>
  <c r="S60" i="130" s="1"/>
  <c r="I51" i="130"/>
  <c r="A51" i="130"/>
  <c r="O50" i="130"/>
  <c r="M50" i="130"/>
  <c r="L50" i="130"/>
  <c r="K50" i="130"/>
  <c r="G50" i="130"/>
  <c r="S49" i="130"/>
  <c r="I49" i="130"/>
  <c r="S48" i="130"/>
  <c r="I48" i="130"/>
  <c r="S47" i="130"/>
  <c r="I47" i="130"/>
  <c r="S46" i="130"/>
  <c r="I46" i="130"/>
  <c r="S45" i="130"/>
  <c r="I45" i="130"/>
  <c r="S44" i="130"/>
  <c r="I44" i="130"/>
  <c r="S43" i="130"/>
  <c r="I43" i="130"/>
  <c r="S42" i="130"/>
  <c r="I42" i="130"/>
  <c r="S41" i="130"/>
  <c r="I41" i="130"/>
  <c r="S40" i="130"/>
  <c r="I40" i="130"/>
  <c r="S39" i="130"/>
  <c r="I39" i="130"/>
  <c r="A39" i="130"/>
  <c r="O38" i="130"/>
  <c r="M38" i="130"/>
  <c r="L38" i="130"/>
  <c r="K38" i="130"/>
  <c r="G38" i="130"/>
  <c r="S37" i="130"/>
  <c r="I37" i="130"/>
  <c r="S36" i="130"/>
  <c r="I36" i="130"/>
  <c r="S35" i="130"/>
  <c r="I35" i="130"/>
  <c r="S34" i="130"/>
  <c r="I34" i="130"/>
  <c r="S33" i="130"/>
  <c r="I33" i="130"/>
  <c r="S32" i="130"/>
  <c r="I32" i="130"/>
  <c r="S31" i="130"/>
  <c r="I31" i="130"/>
  <c r="S30" i="130"/>
  <c r="I30" i="130"/>
  <c r="S29" i="130"/>
  <c r="I29" i="130"/>
  <c r="S28" i="130"/>
  <c r="I28" i="130"/>
  <c r="S27" i="130"/>
  <c r="I27" i="130"/>
  <c r="S26" i="130"/>
  <c r="I26" i="130"/>
  <c r="O25" i="130"/>
  <c r="M25" i="130"/>
  <c r="L25" i="130"/>
  <c r="K25" i="130"/>
  <c r="H25" i="130"/>
  <c r="G25" i="130"/>
  <c r="S24" i="130"/>
  <c r="I24" i="130"/>
  <c r="S23" i="130"/>
  <c r="I23" i="130"/>
  <c r="S22" i="130"/>
  <c r="I22" i="130"/>
  <c r="S21" i="130"/>
  <c r="S20" i="130"/>
  <c r="I20" i="130"/>
  <c r="O19" i="130"/>
  <c r="M19" i="130"/>
  <c r="L19" i="130"/>
  <c r="K19" i="130"/>
  <c r="H19" i="130"/>
  <c r="G19" i="130"/>
  <c r="S18" i="130"/>
  <c r="I18" i="130"/>
  <c r="S17" i="130"/>
  <c r="I17" i="130"/>
  <c r="S16" i="130"/>
  <c r="I16" i="130"/>
  <c r="S15" i="130"/>
  <c r="I15" i="130"/>
  <c r="S14" i="130"/>
  <c r="I14" i="130"/>
  <c r="S13" i="130"/>
  <c r="I13" i="130"/>
  <c r="S12" i="130"/>
  <c r="I12" i="130"/>
  <c r="S11" i="130"/>
  <c r="I11" i="130"/>
  <c r="S10" i="130"/>
  <c r="I10" i="130"/>
  <c r="S9" i="130"/>
  <c r="I9" i="130"/>
  <c r="S8" i="130"/>
  <c r="I8" i="130"/>
  <c r="S7" i="130"/>
  <c r="I7" i="130"/>
  <c r="S6" i="130"/>
  <c r="I6" i="130"/>
  <c r="S5" i="130"/>
  <c r="I5" i="130"/>
  <c r="A5" i="130"/>
  <c r="A4" i="130"/>
  <c r="A3" i="130"/>
  <c r="A2" i="130"/>
  <c r="A1" i="130"/>
  <c r="M85" i="130" l="1"/>
  <c r="M4" i="130" s="1"/>
  <c r="S25" i="130"/>
  <c r="K85" i="130"/>
  <c r="K4" i="130" s="1"/>
  <c r="I85" i="131"/>
  <c r="G3" i="131" s="1"/>
  <c r="S85" i="131"/>
  <c r="I78" i="130"/>
  <c r="I50" i="130"/>
  <c r="O85" i="130"/>
  <c r="O3" i="130" s="1"/>
  <c r="I70" i="130"/>
  <c r="I25" i="130"/>
  <c r="G85" i="130"/>
  <c r="S50" i="130"/>
  <c r="I19" i="130"/>
  <c r="I38" i="130"/>
  <c r="S78" i="130"/>
  <c r="I84" i="130"/>
  <c r="L85" i="130"/>
  <c r="L4" i="130" s="1"/>
  <c r="S19" i="130"/>
  <c r="I60" i="130"/>
  <c r="S84" i="130"/>
  <c r="H85" i="130"/>
  <c r="A107" i="129"/>
  <c r="A106" i="129"/>
  <c r="A105" i="129"/>
  <c r="A104" i="129"/>
  <c r="A103" i="129"/>
  <c r="A102" i="129"/>
  <c r="A101" i="129"/>
  <c r="A100" i="129"/>
  <c r="A99" i="129"/>
  <c r="A98" i="129"/>
  <c r="A97" i="129"/>
  <c r="A96" i="129"/>
  <c r="A95" i="129"/>
  <c r="A94" i="129"/>
  <c r="A93" i="129"/>
  <c r="A92" i="129"/>
  <c r="A91" i="129"/>
  <c r="A90" i="129"/>
  <c r="A89" i="129"/>
  <c r="A88" i="129"/>
  <c r="A87" i="129"/>
  <c r="A86" i="129"/>
  <c r="A85" i="129"/>
  <c r="O84" i="129"/>
  <c r="M84" i="129"/>
  <c r="L84" i="129"/>
  <c r="K84" i="129"/>
  <c r="H84" i="129"/>
  <c r="G84" i="129"/>
  <c r="S83" i="129"/>
  <c r="I83" i="129"/>
  <c r="S82" i="129"/>
  <c r="I82" i="129"/>
  <c r="S81" i="129"/>
  <c r="I81" i="129"/>
  <c r="S80" i="129"/>
  <c r="I80" i="129"/>
  <c r="S79" i="129"/>
  <c r="I79" i="129"/>
  <c r="A79" i="129"/>
  <c r="O78" i="129"/>
  <c r="M78" i="129"/>
  <c r="L78" i="129"/>
  <c r="K78" i="129"/>
  <c r="H78" i="129"/>
  <c r="G78" i="129"/>
  <c r="S77" i="129"/>
  <c r="I77" i="129"/>
  <c r="S76" i="129"/>
  <c r="I76" i="129"/>
  <c r="S75" i="129"/>
  <c r="I75" i="129"/>
  <c r="S74" i="129"/>
  <c r="I74" i="129"/>
  <c r="S73" i="129"/>
  <c r="I73" i="129"/>
  <c r="S72" i="129"/>
  <c r="I72" i="129"/>
  <c r="S71" i="129"/>
  <c r="S78" i="129" s="1"/>
  <c r="I71" i="129"/>
  <c r="A71" i="129"/>
  <c r="O70" i="129"/>
  <c r="M70" i="129"/>
  <c r="L70" i="129"/>
  <c r="L85" i="129" s="1"/>
  <c r="L4" i="129" s="1"/>
  <c r="K70" i="129"/>
  <c r="H70" i="129"/>
  <c r="G70" i="129"/>
  <c r="S69" i="129"/>
  <c r="I69" i="129"/>
  <c r="S68" i="129"/>
  <c r="I68" i="129"/>
  <c r="S67" i="129"/>
  <c r="I67" i="129"/>
  <c r="S66" i="129"/>
  <c r="I66" i="129"/>
  <c r="S65" i="129"/>
  <c r="I65" i="129"/>
  <c r="S64" i="129"/>
  <c r="I64" i="129"/>
  <c r="S63" i="129"/>
  <c r="I63" i="129"/>
  <c r="S62" i="129"/>
  <c r="I62" i="129"/>
  <c r="S61" i="129"/>
  <c r="S70" i="129" s="1"/>
  <c r="I61" i="129"/>
  <c r="A61" i="129"/>
  <c r="S60" i="129"/>
  <c r="O60" i="129"/>
  <c r="M60" i="129"/>
  <c r="L60" i="129"/>
  <c r="K60" i="129"/>
  <c r="H60" i="129"/>
  <c r="G60" i="129"/>
  <c r="S59" i="129"/>
  <c r="I59" i="129"/>
  <c r="S58" i="129"/>
  <c r="I58" i="129"/>
  <c r="S57" i="129"/>
  <c r="I57" i="129"/>
  <c r="S56" i="129"/>
  <c r="I56" i="129"/>
  <c r="S55" i="129"/>
  <c r="I55" i="129"/>
  <c r="S54" i="129"/>
  <c r="I54" i="129"/>
  <c r="S53" i="129"/>
  <c r="I53" i="129"/>
  <c r="S52" i="129"/>
  <c r="I52" i="129"/>
  <c r="S51" i="129"/>
  <c r="I51" i="129"/>
  <c r="A51" i="129"/>
  <c r="O50" i="129"/>
  <c r="M50" i="129"/>
  <c r="L50" i="129"/>
  <c r="K50" i="129"/>
  <c r="G50" i="129"/>
  <c r="S49" i="129"/>
  <c r="I49" i="129"/>
  <c r="S48" i="129"/>
  <c r="I48" i="129"/>
  <c r="S47" i="129"/>
  <c r="I47" i="129"/>
  <c r="S46" i="129"/>
  <c r="I46" i="129"/>
  <c r="S45" i="129"/>
  <c r="I45" i="129"/>
  <c r="S44" i="129"/>
  <c r="I44" i="129"/>
  <c r="S43" i="129"/>
  <c r="I43" i="129"/>
  <c r="S42" i="129"/>
  <c r="I42" i="129"/>
  <c r="S41" i="129"/>
  <c r="I41" i="129"/>
  <c r="S40" i="129"/>
  <c r="I40" i="129"/>
  <c r="S39" i="129"/>
  <c r="I39" i="129"/>
  <c r="A39" i="129"/>
  <c r="O38" i="129"/>
  <c r="M38" i="129"/>
  <c r="L38" i="129"/>
  <c r="K38" i="129"/>
  <c r="G38" i="129"/>
  <c r="S37" i="129"/>
  <c r="I37" i="129"/>
  <c r="S36" i="129"/>
  <c r="I36" i="129"/>
  <c r="S35" i="129"/>
  <c r="I35" i="129"/>
  <c r="S34" i="129"/>
  <c r="I34" i="129"/>
  <c r="S33" i="129"/>
  <c r="I33" i="129"/>
  <c r="S32" i="129"/>
  <c r="I32" i="129"/>
  <c r="S31" i="129"/>
  <c r="I31" i="129"/>
  <c r="S30" i="129"/>
  <c r="I30" i="129"/>
  <c r="S29" i="129"/>
  <c r="I29" i="129"/>
  <c r="S28" i="129"/>
  <c r="I28" i="129"/>
  <c r="S27" i="129"/>
  <c r="I27" i="129"/>
  <c r="S26" i="129"/>
  <c r="I26" i="129"/>
  <c r="O25" i="129"/>
  <c r="M25" i="129"/>
  <c r="L25" i="129"/>
  <c r="K25" i="129"/>
  <c r="H25" i="129"/>
  <c r="G25" i="129"/>
  <c r="S24" i="129"/>
  <c r="I24" i="129"/>
  <c r="S23" i="129"/>
  <c r="I23" i="129"/>
  <c r="S22" i="129"/>
  <c r="I22" i="129"/>
  <c r="S21" i="129"/>
  <c r="S20" i="129"/>
  <c r="S25" i="129" s="1"/>
  <c r="I20" i="129"/>
  <c r="O19" i="129"/>
  <c r="M19" i="129"/>
  <c r="L19" i="129"/>
  <c r="K19" i="129"/>
  <c r="H19" i="129"/>
  <c r="G19" i="129"/>
  <c r="S18" i="129"/>
  <c r="I18" i="129"/>
  <c r="S17" i="129"/>
  <c r="I17" i="129"/>
  <c r="S16" i="129"/>
  <c r="I16" i="129"/>
  <c r="S15" i="129"/>
  <c r="I15" i="129"/>
  <c r="S14" i="129"/>
  <c r="I14" i="129"/>
  <c r="S13" i="129"/>
  <c r="I13" i="129"/>
  <c r="S12" i="129"/>
  <c r="I12" i="129"/>
  <c r="S11" i="129"/>
  <c r="I11" i="129"/>
  <c r="S10" i="129"/>
  <c r="I10" i="129"/>
  <c r="S9" i="129"/>
  <c r="I9" i="129"/>
  <c r="S8" i="129"/>
  <c r="I8" i="129"/>
  <c r="S7" i="129"/>
  <c r="I7" i="129"/>
  <c r="S6" i="129"/>
  <c r="I6" i="129"/>
  <c r="S5" i="129"/>
  <c r="I5" i="129"/>
  <c r="A5" i="129"/>
  <c r="A4" i="129"/>
  <c r="A3" i="129"/>
  <c r="A2" i="129"/>
  <c r="A1" i="129"/>
  <c r="S19" i="129" l="1"/>
  <c r="K85" i="129"/>
  <c r="K4" i="129" s="1"/>
  <c r="I70" i="129"/>
  <c r="M85" i="129"/>
  <c r="M4" i="129" s="1"/>
  <c r="S85" i="130"/>
  <c r="I85" i="130"/>
  <c r="G3" i="130" s="1"/>
  <c r="O85" i="129"/>
  <c r="O3" i="129" s="1"/>
  <c r="I78" i="129"/>
  <c r="G85" i="129"/>
  <c r="I50" i="129"/>
  <c r="I25" i="129"/>
  <c r="H85" i="129"/>
  <c r="I84" i="129"/>
  <c r="I19" i="129"/>
  <c r="I38" i="129"/>
  <c r="I60" i="129"/>
  <c r="S84" i="129"/>
  <c r="S50" i="129"/>
  <c r="A107" i="128"/>
  <c r="A106" i="128"/>
  <c r="A105" i="128"/>
  <c r="A104" i="128"/>
  <c r="A103" i="128"/>
  <c r="A102" i="128"/>
  <c r="A101" i="128"/>
  <c r="A100" i="128"/>
  <c r="A99" i="128"/>
  <c r="A98" i="128"/>
  <c r="A97" i="128"/>
  <c r="A96" i="128"/>
  <c r="A95" i="128"/>
  <c r="A94" i="128"/>
  <c r="A93" i="128"/>
  <c r="A92" i="128"/>
  <c r="A91" i="128"/>
  <c r="A90" i="128"/>
  <c r="A89" i="128"/>
  <c r="A88" i="128"/>
  <c r="A87" i="128"/>
  <c r="A86" i="128"/>
  <c r="A85" i="128"/>
  <c r="O84" i="128"/>
  <c r="M84" i="128"/>
  <c r="L84" i="128"/>
  <c r="K84" i="128"/>
  <c r="H84" i="128"/>
  <c r="G84" i="128"/>
  <c r="S83" i="128"/>
  <c r="I83" i="128"/>
  <c r="S82" i="128"/>
  <c r="I82" i="128"/>
  <c r="S81" i="128"/>
  <c r="I81" i="128"/>
  <c r="S80" i="128"/>
  <c r="S84" i="128" s="1"/>
  <c r="I80" i="128"/>
  <c r="S79" i="128"/>
  <c r="I79" i="128"/>
  <c r="A79" i="128"/>
  <c r="O78" i="128"/>
  <c r="M78" i="128"/>
  <c r="L78" i="128"/>
  <c r="K78" i="128"/>
  <c r="H78" i="128"/>
  <c r="G78" i="128"/>
  <c r="S77" i="128"/>
  <c r="I77" i="128"/>
  <c r="S76" i="128"/>
  <c r="I76" i="128"/>
  <c r="S75" i="128"/>
  <c r="I75" i="128"/>
  <c r="S74" i="128"/>
  <c r="I74" i="128"/>
  <c r="S73" i="128"/>
  <c r="I73" i="128"/>
  <c r="S72" i="128"/>
  <c r="I72" i="128"/>
  <c r="S71" i="128"/>
  <c r="S78" i="128" s="1"/>
  <c r="I71" i="128"/>
  <c r="A71" i="128"/>
  <c r="O70" i="128"/>
  <c r="M70" i="128"/>
  <c r="L70" i="128"/>
  <c r="K70" i="128"/>
  <c r="H70" i="128"/>
  <c r="G70" i="128"/>
  <c r="S69" i="128"/>
  <c r="I69" i="128"/>
  <c r="S68" i="128"/>
  <c r="I68" i="128"/>
  <c r="S67" i="128"/>
  <c r="I67" i="128"/>
  <c r="S66" i="128"/>
  <c r="I66" i="128"/>
  <c r="S65" i="128"/>
  <c r="I65" i="128"/>
  <c r="S64" i="128"/>
  <c r="I64" i="128"/>
  <c r="S63" i="128"/>
  <c r="I63" i="128"/>
  <c r="S62" i="128"/>
  <c r="I62" i="128"/>
  <c r="S61" i="128"/>
  <c r="I61" i="128"/>
  <c r="A61" i="128"/>
  <c r="O60" i="128"/>
  <c r="M60" i="128"/>
  <c r="L60" i="128"/>
  <c r="K60" i="128"/>
  <c r="H60" i="128"/>
  <c r="G60" i="128"/>
  <c r="S59" i="128"/>
  <c r="I59" i="128"/>
  <c r="S58" i="128"/>
  <c r="I58" i="128"/>
  <c r="S57" i="128"/>
  <c r="I57" i="128"/>
  <c r="S56" i="128"/>
  <c r="I56" i="128"/>
  <c r="S55" i="128"/>
  <c r="I55" i="128"/>
  <c r="S54" i="128"/>
  <c r="I54" i="128"/>
  <c r="S53" i="128"/>
  <c r="I53" i="128"/>
  <c r="S52" i="128"/>
  <c r="I52" i="128"/>
  <c r="S51" i="128"/>
  <c r="I51" i="128"/>
  <c r="A51" i="128"/>
  <c r="O50" i="128"/>
  <c r="M50" i="128"/>
  <c r="L50" i="128"/>
  <c r="K50" i="128"/>
  <c r="G50" i="128"/>
  <c r="S49" i="128"/>
  <c r="I49" i="128"/>
  <c r="S48" i="128"/>
  <c r="I48" i="128"/>
  <c r="S47" i="128"/>
  <c r="I47" i="128"/>
  <c r="S46" i="128"/>
  <c r="I46" i="128"/>
  <c r="S45" i="128"/>
  <c r="I45" i="128"/>
  <c r="S44" i="128"/>
  <c r="I44" i="128"/>
  <c r="S43" i="128"/>
  <c r="I43" i="128"/>
  <c r="S42" i="128"/>
  <c r="I42" i="128"/>
  <c r="S41" i="128"/>
  <c r="I41" i="128"/>
  <c r="S40" i="128"/>
  <c r="S50" i="128" s="1"/>
  <c r="I40" i="128"/>
  <c r="S39" i="128"/>
  <c r="I39" i="128"/>
  <c r="A39" i="128"/>
  <c r="O38" i="128"/>
  <c r="M38" i="128"/>
  <c r="L38" i="128"/>
  <c r="K38" i="128"/>
  <c r="G38" i="128"/>
  <c r="S37" i="128"/>
  <c r="I37" i="128"/>
  <c r="S36" i="128"/>
  <c r="I36" i="128"/>
  <c r="S35" i="128"/>
  <c r="I35" i="128"/>
  <c r="S34" i="128"/>
  <c r="I34" i="128"/>
  <c r="S33" i="128"/>
  <c r="I33" i="128"/>
  <c r="S32" i="128"/>
  <c r="I32" i="128"/>
  <c r="S31" i="128"/>
  <c r="I31" i="128"/>
  <c r="S30" i="128"/>
  <c r="I30" i="128"/>
  <c r="S29" i="128"/>
  <c r="I29" i="128"/>
  <c r="S28" i="128"/>
  <c r="I28" i="128"/>
  <c r="S27" i="128"/>
  <c r="I27" i="128"/>
  <c r="S26" i="128"/>
  <c r="I26" i="128"/>
  <c r="O25" i="128"/>
  <c r="M25" i="128"/>
  <c r="L25" i="128"/>
  <c r="K25" i="128"/>
  <c r="H25" i="128"/>
  <c r="G25" i="128"/>
  <c r="S24" i="128"/>
  <c r="I24" i="128"/>
  <c r="S23" i="128"/>
  <c r="I23" i="128"/>
  <c r="S22" i="128"/>
  <c r="I22" i="128"/>
  <c r="S21" i="128"/>
  <c r="S20" i="128"/>
  <c r="I20" i="128"/>
  <c r="O19" i="128"/>
  <c r="M19" i="128"/>
  <c r="L19" i="128"/>
  <c r="K19" i="128"/>
  <c r="H19" i="128"/>
  <c r="G19" i="128"/>
  <c r="S18" i="128"/>
  <c r="I18" i="128"/>
  <c r="S17" i="128"/>
  <c r="I17" i="128"/>
  <c r="S16" i="128"/>
  <c r="I16" i="128"/>
  <c r="S15" i="128"/>
  <c r="I15" i="128"/>
  <c r="S14" i="128"/>
  <c r="I14" i="128"/>
  <c r="S13" i="128"/>
  <c r="I13" i="128"/>
  <c r="S12" i="128"/>
  <c r="I12" i="128"/>
  <c r="S11" i="128"/>
  <c r="I11" i="128"/>
  <c r="S10" i="128"/>
  <c r="I10" i="128"/>
  <c r="S9" i="128"/>
  <c r="I9" i="128"/>
  <c r="S8" i="128"/>
  <c r="I8" i="128"/>
  <c r="S7" i="128"/>
  <c r="I7" i="128"/>
  <c r="S6" i="128"/>
  <c r="I6" i="128"/>
  <c r="S5" i="128"/>
  <c r="S19" i="128" s="1"/>
  <c r="I5" i="128"/>
  <c r="A5" i="128"/>
  <c r="A4" i="128"/>
  <c r="A3" i="128"/>
  <c r="A2" i="128"/>
  <c r="A1" i="128"/>
  <c r="S60" i="128" l="1"/>
  <c r="S70" i="128"/>
  <c r="I85" i="129"/>
  <c r="G3" i="129" s="1"/>
  <c r="S85" i="129"/>
  <c r="M85" i="128"/>
  <c r="M4" i="128" s="1"/>
  <c r="I60" i="128"/>
  <c r="I84" i="128"/>
  <c r="I50" i="128"/>
  <c r="I38" i="128"/>
  <c r="O85" i="128"/>
  <c r="O3" i="128" s="1"/>
  <c r="H85" i="128"/>
  <c r="I25" i="128"/>
  <c r="K85" i="128"/>
  <c r="K4" i="128" s="1"/>
  <c r="I78" i="128"/>
  <c r="I19" i="128"/>
  <c r="S25" i="128"/>
  <c r="S85" i="128" s="1"/>
  <c r="I70" i="128"/>
  <c r="G85" i="128"/>
  <c r="L85" i="128"/>
  <c r="L4" i="128" s="1"/>
  <c r="A107" i="127"/>
  <c r="A106" i="127"/>
  <c r="A105" i="127"/>
  <c r="A104" i="127"/>
  <c r="A103" i="127"/>
  <c r="A102" i="127"/>
  <c r="A101" i="127"/>
  <c r="A100" i="127"/>
  <c r="A99" i="127"/>
  <c r="A98" i="127"/>
  <c r="A97" i="127"/>
  <c r="A96" i="127"/>
  <c r="A95" i="127"/>
  <c r="A94" i="127"/>
  <c r="A93" i="127"/>
  <c r="A92" i="127"/>
  <c r="A91" i="127"/>
  <c r="A90" i="127"/>
  <c r="A89" i="127"/>
  <c r="A88" i="127"/>
  <c r="A87" i="127"/>
  <c r="A86" i="127"/>
  <c r="A85" i="127"/>
  <c r="O84" i="127"/>
  <c r="M84" i="127"/>
  <c r="L84" i="127"/>
  <c r="K84" i="127"/>
  <c r="H84" i="127"/>
  <c r="G84" i="127"/>
  <c r="S83" i="127"/>
  <c r="I83" i="127"/>
  <c r="S82" i="127"/>
  <c r="I82" i="127"/>
  <c r="S81" i="127"/>
  <c r="I81" i="127"/>
  <c r="S80" i="127"/>
  <c r="I80" i="127"/>
  <c r="S79" i="127"/>
  <c r="I79" i="127"/>
  <c r="A79" i="127"/>
  <c r="O78" i="127"/>
  <c r="M78" i="127"/>
  <c r="L78" i="127"/>
  <c r="K78" i="127"/>
  <c r="H78" i="127"/>
  <c r="G78" i="127"/>
  <c r="S77" i="127"/>
  <c r="I77" i="127"/>
  <c r="S76" i="127"/>
  <c r="I76" i="127"/>
  <c r="S75" i="127"/>
  <c r="I75" i="127"/>
  <c r="S74" i="127"/>
  <c r="I74" i="127"/>
  <c r="S73" i="127"/>
  <c r="I73" i="127"/>
  <c r="S72" i="127"/>
  <c r="I72" i="127"/>
  <c r="S71" i="127"/>
  <c r="S78" i="127" s="1"/>
  <c r="I71" i="127"/>
  <c r="A71" i="127"/>
  <c r="O70" i="127"/>
  <c r="M70" i="127"/>
  <c r="L70" i="127"/>
  <c r="K70" i="127"/>
  <c r="H70" i="127"/>
  <c r="G70" i="127"/>
  <c r="S69" i="127"/>
  <c r="I69" i="127"/>
  <c r="S68" i="127"/>
  <c r="I68" i="127"/>
  <c r="S67" i="127"/>
  <c r="I67" i="127"/>
  <c r="S66" i="127"/>
  <c r="I66" i="127"/>
  <c r="S65" i="127"/>
  <c r="I65" i="127"/>
  <c r="S64" i="127"/>
  <c r="I64" i="127"/>
  <c r="S63" i="127"/>
  <c r="I63" i="127"/>
  <c r="S62" i="127"/>
  <c r="S70" i="127" s="1"/>
  <c r="I62" i="127"/>
  <c r="S61" i="127"/>
  <c r="I61" i="127"/>
  <c r="A61" i="127"/>
  <c r="O60" i="127"/>
  <c r="M60" i="127"/>
  <c r="L60" i="127"/>
  <c r="K60" i="127"/>
  <c r="H60" i="127"/>
  <c r="G60" i="127"/>
  <c r="S59" i="127"/>
  <c r="I59" i="127"/>
  <c r="S58" i="127"/>
  <c r="I58" i="127"/>
  <c r="S57" i="127"/>
  <c r="I57" i="127"/>
  <c r="S56" i="127"/>
  <c r="I56" i="127"/>
  <c r="S55" i="127"/>
  <c r="I55" i="127"/>
  <c r="S54" i="127"/>
  <c r="I54" i="127"/>
  <c r="S53" i="127"/>
  <c r="I53" i="127"/>
  <c r="S52" i="127"/>
  <c r="I52" i="127"/>
  <c r="S51" i="127"/>
  <c r="I51" i="127"/>
  <c r="A51" i="127"/>
  <c r="O50" i="127"/>
  <c r="M50" i="127"/>
  <c r="L50" i="127"/>
  <c r="K50" i="127"/>
  <c r="G50" i="127"/>
  <c r="S49" i="127"/>
  <c r="I49" i="127"/>
  <c r="S48" i="127"/>
  <c r="I48" i="127"/>
  <c r="S47" i="127"/>
  <c r="I47" i="127"/>
  <c r="S46" i="127"/>
  <c r="I46" i="127"/>
  <c r="S45" i="127"/>
  <c r="I45" i="127"/>
  <c r="S44" i="127"/>
  <c r="I44" i="127"/>
  <c r="S43" i="127"/>
  <c r="I43" i="127"/>
  <c r="S42" i="127"/>
  <c r="I42" i="127"/>
  <c r="S41" i="127"/>
  <c r="I41" i="127"/>
  <c r="S40" i="127"/>
  <c r="I40" i="127"/>
  <c r="S39" i="127"/>
  <c r="S50" i="127" s="1"/>
  <c r="I39" i="127"/>
  <c r="A39" i="127"/>
  <c r="O38" i="127"/>
  <c r="M38" i="127"/>
  <c r="L38" i="127"/>
  <c r="K38" i="127"/>
  <c r="G38" i="127"/>
  <c r="S37" i="127"/>
  <c r="I37" i="127"/>
  <c r="S36" i="127"/>
  <c r="I36" i="127"/>
  <c r="S35" i="127"/>
  <c r="I35" i="127"/>
  <c r="S34" i="127"/>
  <c r="I34" i="127"/>
  <c r="S33" i="127"/>
  <c r="I33" i="127"/>
  <c r="S32" i="127"/>
  <c r="I32" i="127"/>
  <c r="S31" i="127"/>
  <c r="I31" i="127"/>
  <c r="S30" i="127"/>
  <c r="I30" i="127"/>
  <c r="S29" i="127"/>
  <c r="I29" i="127"/>
  <c r="S28" i="127"/>
  <c r="I28" i="127"/>
  <c r="S27" i="127"/>
  <c r="I27" i="127"/>
  <c r="S26" i="127"/>
  <c r="I26" i="127"/>
  <c r="O25" i="127"/>
  <c r="M25" i="127"/>
  <c r="L25" i="127"/>
  <c r="K25" i="127"/>
  <c r="H25" i="127"/>
  <c r="G25" i="127"/>
  <c r="S24" i="127"/>
  <c r="I24" i="127"/>
  <c r="S23" i="127"/>
  <c r="I23" i="127"/>
  <c r="S22" i="127"/>
  <c r="I22" i="127"/>
  <c r="S21" i="127"/>
  <c r="S20" i="127"/>
  <c r="I20" i="127"/>
  <c r="S19" i="127"/>
  <c r="O19" i="127"/>
  <c r="M19" i="127"/>
  <c r="L19" i="127"/>
  <c r="K19" i="127"/>
  <c r="H19" i="127"/>
  <c r="G19" i="127"/>
  <c r="S18" i="127"/>
  <c r="I18" i="127"/>
  <c r="S17" i="127"/>
  <c r="I17" i="127"/>
  <c r="S16" i="127"/>
  <c r="I16" i="127"/>
  <c r="S15" i="127"/>
  <c r="I15" i="127"/>
  <c r="S14" i="127"/>
  <c r="I14" i="127"/>
  <c r="S13" i="127"/>
  <c r="I13" i="127"/>
  <c r="S12" i="127"/>
  <c r="I12" i="127"/>
  <c r="S11" i="127"/>
  <c r="I11" i="127"/>
  <c r="S10" i="127"/>
  <c r="I10" i="127"/>
  <c r="S9" i="127"/>
  <c r="I9" i="127"/>
  <c r="S8" i="127"/>
  <c r="I8" i="127"/>
  <c r="S7" i="127"/>
  <c r="I7" i="127"/>
  <c r="S6" i="127"/>
  <c r="I6" i="127"/>
  <c r="S5" i="127"/>
  <c r="I5" i="127"/>
  <c r="A5" i="127"/>
  <c r="A4" i="127"/>
  <c r="A3" i="127"/>
  <c r="A2" i="127"/>
  <c r="A1" i="127"/>
  <c r="S25" i="127" l="1"/>
  <c r="K85" i="127"/>
  <c r="K4" i="127" s="1"/>
  <c r="S84" i="127"/>
  <c r="S85" i="127" s="1"/>
  <c r="I85" i="128"/>
  <c r="G3" i="128" s="1"/>
  <c r="I84" i="127"/>
  <c r="O85" i="127"/>
  <c r="O3" i="127" s="1"/>
  <c r="I78" i="127"/>
  <c r="I70" i="127"/>
  <c r="I50" i="127"/>
  <c r="I38" i="127"/>
  <c r="I19" i="127"/>
  <c r="I60" i="127"/>
  <c r="L85" i="127"/>
  <c r="L4" i="127" s="1"/>
  <c r="S60" i="127"/>
  <c r="H85" i="127"/>
  <c r="M85" i="127"/>
  <c r="M4" i="127" s="1"/>
  <c r="G85" i="127"/>
  <c r="I25" i="127"/>
  <c r="A107" i="126"/>
  <c r="A106" i="126"/>
  <c r="A105" i="126"/>
  <c r="A104" i="126"/>
  <c r="A103" i="126"/>
  <c r="A102" i="126"/>
  <c r="A101" i="126"/>
  <c r="A100" i="126"/>
  <c r="A99" i="126"/>
  <c r="A98" i="126"/>
  <c r="A97" i="126"/>
  <c r="A96" i="126"/>
  <c r="A95" i="126"/>
  <c r="A94" i="126"/>
  <c r="A93" i="126"/>
  <c r="A92" i="126"/>
  <c r="A91" i="126"/>
  <c r="A90" i="126"/>
  <c r="A89" i="126"/>
  <c r="A88" i="126"/>
  <c r="A87" i="126"/>
  <c r="A86" i="126"/>
  <c r="A85" i="126"/>
  <c r="O84" i="126"/>
  <c r="M84" i="126"/>
  <c r="L84" i="126"/>
  <c r="K84" i="126"/>
  <c r="H84" i="126"/>
  <c r="G84" i="126"/>
  <c r="S83" i="126"/>
  <c r="I83" i="126"/>
  <c r="S82" i="126"/>
  <c r="I82" i="126"/>
  <c r="S81" i="126"/>
  <c r="I81" i="126"/>
  <c r="S80" i="126"/>
  <c r="I80" i="126"/>
  <c r="S79" i="126"/>
  <c r="I79" i="126"/>
  <c r="A79" i="126"/>
  <c r="O78" i="126"/>
  <c r="M78" i="126"/>
  <c r="L78" i="126"/>
  <c r="K78" i="126"/>
  <c r="H78" i="126"/>
  <c r="G78" i="126"/>
  <c r="S77" i="126"/>
  <c r="I77" i="126"/>
  <c r="S76" i="126"/>
  <c r="I76" i="126"/>
  <c r="S75" i="126"/>
  <c r="I75" i="126"/>
  <c r="S74" i="126"/>
  <c r="I74" i="126"/>
  <c r="S73" i="126"/>
  <c r="I73" i="126"/>
  <c r="S72" i="126"/>
  <c r="I72" i="126"/>
  <c r="S71" i="126"/>
  <c r="I71" i="126"/>
  <c r="A71" i="126"/>
  <c r="O70" i="126"/>
  <c r="M70" i="126"/>
  <c r="L70" i="126"/>
  <c r="K70" i="126"/>
  <c r="H70" i="126"/>
  <c r="G70" i="126"/>
  <c r="S69" i="126"/>
  <c r="I69" i="126"/>
  <c r="S68" i="126"/>
  <c r="I68" i="126"/>
  <c r="S67" i="126"/>
  <c r="I67" i="126"/>
  <c r="S66" i="126"/>
  <c r="I66" i="126"/>
  <c r="S65" i="126"/>
  <c r="I65" i="126"/>
  <c r="S64" i="126"/>
  <c r="I64" i="126"/>
  <c r="S63" i="126"/>
  <c r="S70" i="126" s="1"/>
  <c r="I63" i="126"/>
  <c r="S62" i="126"/>
  <c r="I62" i="126"/>
  <c r="S61" i="126"/>
  <c r="I61" i="126"/>
  <c r="A61" i="126"/>
  <c r="S60" i="126"/>
  <c r="O60" i="126"/>
  <c r="M60" i="126"/>
  <c r="L60" i="126"/>
  <c r="K60" i="126"/>
  <c r="H60" i="126"/>
  <c r="G60" i="126"/>
  <c r="S59" i="126"/>
  <c r="I59" i="126"/>
  <c r="S58" i="126"/>
  <c r="I58" i="126"/>
  <c r="S57" i="126"/>
  <c r="I57" i="126"/>
  <c r="S56" i="126"/>
  <c r="I56" i="126"/>
  <c r="S55" i="126"/>
  <c r="I55" i="126"/>
  <c r="S54" i="126"/>
  <c r="I54" i="126"/>
  <c r="S53" i="126"/>
  <c r="I53" i="126"/>
  <c r="S52" i="126"/>
  <c r="I52" i="126"/>
  <c r="S51" i="126"/>
  <c r="I51" i="126"/>
  <c r="A51" i="126"/>
  <c r="O50" i="126"/>
  <c r="M50" i="126"/>
  <c r="L50" i="126"/>
  <c r="K50" i="126"/>
  <c r="G50" i="126"/>
  <c r="S49" i="126"/>
  <c r="I49" i="126"/>
  <c r="S48" i="126"/>
  <c r="I48" i="126"/>
  <c r="S47" i="126"/>
  <c r="I47" i="126"/>
  <c r="S46" i="126"/>
  <c r="I46" i="126"/>
  <c r="S45" i="126"/>
  <c r="I45" i="126"/>
  <c r="S44" i="126"/>
  <c r="I44" i="126"/>
  <c r="S43" i="126"/>
  <c r="I43" i="126"/>
  <c r="S42" i="126"/>
  <c r="I42" i="126"/>
  <c r="S41" i="126"/>
  <c r="I41" i="126"/>
  <c r="S40" i="126"/>
  <c r="I40" i="126"/>
  <c r="S39" i="126"/>
  <c r="I39" i="126"/>
  <c r="A39" i="126"/>
  <c r="O38" i="126"/>
  <c r="M38" i="126"/>
  <c r="L38" i="126"/>
  <c r="K38" i="126"/>
  <c r="G38" i="126"/>
  <c r="S37" i="126"/>
  <c r="I37" i="126"/>
  <c r="S36" i="126"/>
  <c r="I36" i="126"/>
  <c r="S35" i="126"/>
  <c r="I35" i="126"/>
  <c r="S34" i="126"/>
  <c r="I34" i="126"/>
  <c r="S33" i="126"/>
  <c r="I33" i="126"/>
  <c r="S32" i="126"/>
  <c r="I32" i="126"/>
  <c r="S31" i="126"/>
  <c r="I31" i="126"/>
  <c r="S30" i="126"/>
  <c r="I30" i="126"/>
  <c r="S29" i="126"/>
  <c r="I29" i="126"/>
  <c r="S28" i="126"/>
  <c r="I28" i="126"/>
  <c r="S27" i="126"/>
  <c r="I27" i="126"/>
  <c r="S26" i="126"/>
  <c r="I26" i="126"/>
  <c r="O25" i="126"/>
  <c r="M25" i="126"/>
  <c r="L25" i="126"/>
  <c r="K25" i="126"/>
  <c r="H25" i="126"/>
  <c r="G25" i="126"/>
  <c r="S24" i="126"/>
  <c r="I24" i="126"/>
  <c r="S23" i="126"/>
  <c r="I23" i="126"/>
  <c r="S22" i="126"/>
  <c r="I22" i="126"/>
  <c r="S21" i="126"/>
  <c r="S25" i="126" s="1"/>
  <c r="S20" i="126"/>
  <c r="I20" i="126"/>
  <c r="O19" i="126"/>
  <c r="M19" i="126"/>
  <c r="L19" i="126"/>
  <c r="K19" i="126"/>
  <c r="H19" i="126"/>
  <c r="G19" i="126"/>
  <c r="S18" i="126"/>
  <c r="I18" i="126"/>
  <c r="S17" i="126"/>
  <c r="I17" i="126"/>
  <c r="S16" i="126"/>
  <c r="I16" i="126"/>
  <c r="S15" i="126"/>
  <c r="I15" i="126"/>
  <c r="S14" i="126"/>
  <c r="I14" i="126"/>
  <c r="S13" i="126"/>
  <c r="I13" i="126"/>
  <c r="S12" i="126"/>
  <c r="I12" i="126"/>
  <c r="S11" i="126"/>
  <c r="I11" i="126"/>
  <c r="S10" i="126"/>
  <c r="I10" i="126"/>
  <c r="S9" i="126"/>
  <c r="I9" i="126"/>
  <c r="S8" i="126"/>
  <c r="I8" i="126"/>
  <c r="S7" i="126"/>
  <c r="I7" i="126"/>
  <c r="S6" i="126"/>
  <c r="I6" i="126"/>
  <c r="S5" i="126"/>
  <c r="S19" i="126" s="1"/>
  <c r="I5" i="126"/>
  <c r="A5" i="126"/>
  <c r="A4" i="126"/>
  <c r="A3" i="126"/>
  <c r="A2" i="126"/>
  <c r="A1" i="126"/>
  <c r="K85" i="126" l="1"/>
  <c r="K4" i="126" s="1"/>
  <c r="M85" i="126"/>
  <c r="M4" i="126" s="1"/>
  <c r="L85" i="126"/>
  <c r="L4" i="126" s="1"/>
  <c r="S78" i="126"/>
  <c r="I85" i="127"/>
  <c r="G3" i="127" s="1"/>
  <c r="O85" i="126"/>
  <c r="O3" i="126" s="1"/>
  <c r="I78" i="126"/>
  <c r="I70" i="126"/>
  <c r="G85" i="126"/>
  <c r="I50" i="126"/>
  <c r="I25" i="126"/>
  <c r="H85" i="126"/>
  <c r="I84" i="126"/>
  <c r="I19" i="126"/>
  <c r="I38" i="126"/>
  <c r="I60" i="126"/>
  <c r="S84" i="126"/>
  <c r="S50" i="126"/>
  <c r="A107" i="125"/>
  <c r="A106" i="125"/>
  <c r="A105" i="125"/>
  <c r="A104" i="125"/>
  <c r="A103" i="125"/>
  <c r="A102" i="125"/>
  <c r="A101" i="125"/>
  <c r="A100" i="125"/>
  <c r="A99" i="125"/>
  <c r="A98" i="125"/>
  <c r="A97" i="125"/>
  <c r="A96" i="125"/>
  <c r="A95" i="125"/>
  <c r="A94" i="125"/>
  <c r="A93" i="125"/>
  <c r="A92" i="125"/>
  <c r="A91" i="125"/>
  <c r="A90" i="125"/>
  <c r="A89" i="125"/>
  <c r="A88" i="125"/>
  <c r="A87" i="125"/>
  <c r="A86" i="125"/>
  <c r="A85" i="125"/>
  <c r="O84" i="125"/>
  <c r="M84" i="125"/>
  <c r="L84" i="125"/>
  <c r="K84" i="125"/>
  <c r="H84" i="125"/>
  <c r="G84" i="125"/>
  <c r="S83" i="125"/>
  <c r="I83" i="125"/>
  <c r="S82" i="125"/>
  <c r="I82" i="125"/>
  <c r="S81" i="125"/>
  <c r="I81" i="125"/>
  <c r="S80" i="125"/>
  <c r="I80" i="125"/>
  <c r="S79" i="125"/>
  <c r="I79" i="125"/>
  <c r="A79" i="125"/>
  <c r="O78" i="125"/>
  <c r="M78" i="125"/>
  <c r="L78" i="125"/>
  <c r="K78" i="125"/>
  <c r="H78" i="125"/>
  <c r="G78" i="125"/>
  <c r="S77" i="125"/>
  <c r="I77" i="125"/>
  <c r="S76" i="125"/>
  <c r="I76" i="125"/>
  <c r="S75" i="125"/>
  <c r="I75" i="125"/>
  <c r="S74" i="125"/>
  <c r="I74" i="125"/>
  <c r="S73" i="125"/>
  <c r="I73" i="125"/>
  <c r="S72" i="125"/>
  <c r="I72" i="125"/>
  <c r="S71" i="125"/>
  <c r="I71" i="125"/>
  <c r="A71" i="125"/>
  <c r="O70" i="125"/>
  <c r="M70" i="125"/>
  <c r="L70" i="125"/>
  <c r="K70" i="125"/>
  <c r="H70" i="125"/>
  <c r="G70" i="125"/>
  <c r="S69" i="125"/>
  <c r="I69" i="125"/>
  <c r="S68" i="125"/>
  <c r="I68" i="125"/>
  <c r="S67" i="125"/>
  <c r="I67" i="125"/>
  <c r="S66" i="125"/>
  <c r="I66" i="125"/>
  <c r="S65" i="125"/>
  <c r="I65" i="125"/>
  <c r="S64" i="125"/>
  <c r="I64" i="125"/>
  <c r="S63" i="125"/>
  <c r="I63" i="125"/>
  <c r="S62" i="125"/>
  <c r="I62" i="125"/>
  <c r="S61" i="125"/>
  <c r="S70" i="125" s="1"/>
  <c r="I61" i="125"/>
  <c r="A61" i="125"/>
  <c r="O60" i="125"/>
  <c r="M60" i="125"/>
  <c r="L60" i="125"/>
  <c r="K60" i="125"/>
  <c r="H60" i="125"/>
  <c r="G60" i="125"/>
  <c r="S59" i="125"/>
  <c r="I59" i="125"/>
  <c r="S58" i="125"/>
  <c r="I58" i="125"/>
  <c r="S57" i="125"/>
  <c r="I57" i="125"/>
  <c r="S56" i="125"/>
  <c r="I56" i="125"/>
  <c r="S55" i="125"/>
  <c r="I55" i="125"/>
  <c r="S54" i="125"/>
  <c r="I54" i="125"/>
  <c r="S53" i="125"/>
  <c r="I53" i="125"/>
  <c r="S52" i="125"/>
  <c r="S60" i="125" s="1"/>
  <c r="I52" i="125"/>
  <c r="S51" i="125"/>
  <c r="I51" i="125"/>
  <c r="A51" i="125"/>
  <c r="O50" i="125"/>
  <c r="M50" i="125"/>
  <c r="L50" i="125"/>
  <c r="K50" i="125"/>
  <c r="G50" i="125"/>
  <c r="S49" i="125"/>
  <c r="I49" i="125"/>
  <c r="S48" i="125"/>
  <c r="I48" i="125"/>
  <c r="S47" i="125"/>
  <c r="I47" i="125"/>
  <c r="S46" i="125"/>
  <c r="I46" i="125"/>
  <c r="S45" i="125"/>
  <c r="I45" i="125"/>
  <c r="S44" i="125"/>
  <c r="I44" i="125"/>
  <c r="S43" i="125"/>
  <c r="I43" i="125"/>
  <c r="S42" i="125"/>
  <c r="I42" i="125"/>
  <c r="S41" i="125"/>
  <c r="I41" i="125"/>
  <c r="S40" i="125"/>
  <c r="I40" i="125"/>
  <c r="S39" i="125"/>
  <c r="I39" i="125"/>
  <c r="A39" i="125"/>
  <c r="O38" i="125"/>
  <c r="M38" i="125"/>
  <c r="L38" i="125"/>
  <c r="K38" i="125"/>
  <c r="G38" i="125"/>
  <c r="S37" i="125"/>
  <c r="I37" i="125"/>
  <c r="S36" i="125"/>
  <c r="I36" i="125"/>
  <c r="S35" i="125"/>
  <c r="I35" i="125"/>
  <c r="S34" i="125"/>
  <c r="I34" i="125"/>
  <c r="S33" i="125"/>
  <c r="I33" i="125"/>
  <c r="S32" i="125"/>
  <c r="I32" i="125"/>
  <c r="S31" i="125"/>
  <c r="I31" i="125"/>
  <c r="S30" i="125"/>
  <c r="I30" i="125"/>
  <c r="S29" i="125"/>
  <c r="I29" i="125"/>
  <c r="S28" i="125"/>
  <c r="I28" i="125"/>
  <c r="S27" i="125"/>
  <c r="I27" i="125"/>
  <c r="S26" i="125"/>
  <c r="I26" i="125"/>
  <c r="O25" i="125"/>
  <c r="M25" i="125"/>
  <c r="L25" i="125"/>
  <c r="K25" i="125"/>
  <c r="H25" i="125"/>
  <c r="G25" i="125"/>
  <c r="S24" i="125"/>
  <c r="I24" i="125"/>
  <c r="S23" i="125"/>
  <c r="I23" i="125"/>
  <c r="S22" i="125"/>
  <c r="I22" i="125"/>
  <c r="S21" i="125"/>
  <c r="S20" i="125"/>
  <c r="S25" i="125" s="1"/>
  <c r="I20" i="125"/>
  <c r="O19" i="125"/>
  <c r="M19" i="125"/>
  <c r="L19" i="125"/>
  <c r="K19" i="125"/>
  <c r="H19" i="125"/>
  <c r="G19" i="125"/>
  <c r="S18" i="125"/>
  <c r="I18" i="125"/>
  <c r="S17" i="125"/>
  <c r="I17" i="125"/>
  <c r="S16" i="125"/>
  <c r="I16" i="125"/>
  <c r="S15" i="125"/>
  <c r="I15" i="125"/>
  <c r="S14" i="125"/>
  <c r="I14" i="125"/>
  <c r="S13" i="125"/>
  <c r="I13" i="125"/>
  <c r="S12" i="125"/>
  <c r="I12" i="125"/>
  <c r="S11" i="125"/>
  <c r="I11" i="125"/>
  <c r="S10" i="125"/>
  <c r="I10" i="125"/>
  <c r="S9" i="125"/>
  <c r="I9" i="125"/>
  <c r="S8" i="125"/>
  <c r="I8" i="125"/>
  <c r="S7" i="125"/>
  <c r="I7" i="125"/>
  <c r="S6" i="125"/>
  <c r="I6" i="125"/>
  <c r="S5" i="125"/>
  <c r="I5" i="125"/>
  <c r="A5" i="125"/>
  <c r="A4" i="125"/>
  <c r="A3" i="125"/>
  <c r="A2" i="125"/>
  <c r="A1" i="125"/>
  <c r="L85" i="125" l="1"/>
  <c r="L4" i="125" s="1"/>
  <c r="S78" i="125"/>
  <c r="M85" i="125"/>
  <c r="M4" i="125" s="1"/>
  <c r="S19" i="125"/>
  <c r="K85" i="125"/>
  <c r="K4" i="125" s="1"/>
  <c r="I85" i="126"/>
  <c r="G3" i="126" s="1"/>
  <c r="S85" i="126"/>
  <c r="I70" i="125"/>
  <c r="O85" i="125"/>
  <c r="O3" i="125" s="1"/>
  <c r="I78" i="125"/>
  <c r="I50" i="125"/>
  <c r="I25" i="125"/>
  <c r="G85" i="125"/>
  <c r="H85" i="125"/>
  <c r="I84" i="125"/>
  <c r="I19" i="125"/>
  <c r="I38" i="125"/>
  <c r="I60" i="125"/>
  <c r="S84" i="125"/>
  <c r="S50" i="125"/>
  <c r="A107" i="124"/>
  <c r="A106" i="124"/>
  <c r="A105" i="124"/>
  <c r="A104" i="124"/>
  <c r="A103" i="124"/>
  <c r="A102" i="124"/>
  <c r="A101" i="124"/>
  <c r="A100" i="124"/>
  <c r="A99" i="124"/>
  <c r="A98" i="124"/>
  <c r="A97" i="124"/>
  <c r="A96" i="124"/>
  <c r="A95" i="124"/>
  <c r="A94" i="124"/>
  <c r="A93" i="124"/>
  <c r="A92" i="124"/>
  <c r="A91" i="124"/>
  <c r="A90" i="124"/>
  <c r="A89" i="124"/>
  <c r="A88" i="124"/>
  <c r="A87" i="124"/>
  <c r="A86" i="124"/>
  <c r="A85" i="124"/>
  <c r="O84" i="124"/>
  <c r="M84" i="124"/>
  <c r="L84" i="124"/>
  <c r="K84" i="124"/>
  <c r="H84" i="124"/>
  <c r="G84" i="124"/>
  <c r="S83" i="124"/>
  <c r="I83" i="124"/>
  <c r="S82" i="124"/>
  <c r="I82" i="124"/>
  <c r="S81" i="124"/>
  <c r="I81" i="124"/>
  <c r="S80" i="124"/>
  <c r="I80" i="124"/>
  <c r="S79" i="124"/>
  <c r="I79" i="124"/>
  <c r="A79" i="124"/>
  <c r="O78" i="124"/>
  <c r="M78" i="124"/>
  <c r="L78" i="124"/>
  <c r="K78" i="124"/>
  <c r="H78" i="124"/>
  <c r="G78" i="124"/>
  <c r="S77" i="124"/>
  <c r="I77" i="124"/>
  <c r="S76" i="124"/>
  <c r="I76" i="124"/>
  <c r="S75" i="124"/>
  <c r="I75" i="124"/>
  <c r="S74" i="124"/>
  <c r="I74" i="124"/>
  <c r="S73" i="124"/>
  <c r="I73" i="124"/>
  <c r="S72" i="124"/>
  <c r="I72" i="124"/>
  <c r="S71" i="124"/>
  <c r="I71" i="124"/>
  <c r="A71" i="124"/>
  <c r="O70" i="124"/>
  <c r="M70" i="124"/>
  <c r="L70" i="124"/>
  <c r="K70" i="124"/>
  <c r="H70" i="124"/>
  <c r="G70" i="124"/>
  <c r="S69" i="124"/>
  <c r="I69" i="124"/>
  <c r="S68" i="124"/>
  <c r="I68" i="124"/>
  <c r="S67" i="124"/>
  <c r="I67" i="124"/>
  <c r="S66" i="124"/>
  <c r="I66" i="124"/>
  <c r="S65" i="124"/>
  <c r="I65" i="124"/>
  <c r="S64" i="124"/>
  <c r="I64" i="124"/>
  <c r="S63" i="124"/>
  <c r="I63" i="124"/>
  <c r="S62" i="124"/>
  <c r="I62" i="124"/>
  <c r="S61" i="124"/>
  <c r="I61" i="124"/>
  <c r="A61" i="124"/>
  <c r="O60" i="124"/>
  <c r="M60" i="124"/>
  <c r="L60" i="124"/>
  <c r="K60" i="124"/>
  <c r="H60" i="124"/>
  <c r="G60" i="124"/>
  <c r="S59" i="124"/>
  <c r="I59" i="124"/>
  <c r="S58" i="124"/>
  <c r="I58" i="124"/>
  <c r="S57" i="124"/>
  <c r="I57" i="124"/>
  <c r="S56" i="124"/>
  <c r="I56" i="124"/>
  <c r="S55" i="124"/>
  <c r="I55" i="124"/>
  <c r="S54" i="124"/>
  <c r="I54" i="124"/>
  <c r="S53" i="124"/>
  <c r="S60" i="124" s="1"/>
  <c r="I53" i="124"/>
  <c r="S52" i="124"/>
  <c r="I52" i="124"/>
  <c r="S51" i="124"/>
  <c r="I51" i="124"/>
  <c r="A51" i="124"/>
  <c r="O50" i="124"/>
  <c r="M50" i="124"/>
  <c r="L50" i="124"/>
  <c r="K50" i="124"/>
  <c r="G50" i="124"/>
  <c r="S49" i="124"/>
  <c r="I49" i="124"/>
  <c r="S48" i="124"/>
  <c r="I48" i="124"/>
  <c r="S47" i="124"/>
  <c r="I47" i="124"/>
  <c r="S46" i="124"/>
  <c r="I46" i="124"/>
  <c r="S45" i="124"/>
  <c r="I45" i="124"/>
  <c r="S44" i="124"/>
  <c r="I44" i="124"/>
  <c r="S43" i="124"/>
  <c r="I43" i="124"/>
  <c r="S42" i="124"/>
  <c r="I42" i="124"/>
  <c r="S41" i="124"/>
  <c r="I41" i="124"/>
  <c r="S40" i="124"/>
  <c r="I40" i="124"/>
  <c r="S39" i="124"/>
  <c r="I39" i="124"/>
  <c r="A39" i="124"/>
  <c r="O38" i="124"/>
  <c r="M38" i="124"/>
  <c r="L38" i="124"/>
  <c r="K38" i="124"/>
  <c r="G38" i="124"/>
  <c r="S37" i="124"/>
  <c r="I37" i="124"/>
  <c r="S36" i="124"/>
  <c r="I36" i="124"/>
  <c r="S35" i="124"/>
  <c r="I35" i="124"/>
  <c r="S34" i="124"/>
  <c r="I34" i="124"/>
  <c r="S33" i="124"/>
  <c r="I33" i="124"/>
  <c r="S32" i="124"/>
  <c r="I32" i="124"/>
  <c r="S31" i="124"/>
  <c r="I31" i="124"/>
  <c r="S30" i="124"/>
  <c r="I30" i="124"/>
  <c r="S29" i="124"/>
  <c r="I29" i="124"/>
  <c r="S28" i="124"/>
  <c r="I28" i="124"/>
  <c r="S27" i="124"/>
  <c r="I27" i="124"/>
  <c r="S26" i="124"/>
  <c r="I26" i="124"/>
  <c r="O25" i="124"/>
  <c r="M25" i="124"/>
  <c r="L25" i="124"/>
  <c r="K25" i="124"/>
  <c r="H25" i="124"/>
  <c r="G25" i="124"/>
  <c r="S24" i="124"/>
  <c r="I24" i="124"/>
  <c r="S23" i="124"/>
  <c r="I23" i="124"/>
  <c r="S22" i="124"/>
  <c r="I22" i="124"/>
  <c r="S21" i="124"/>
  <c r="S20" i="124"/>
  <c r="I20" i="124"/>
  <c r="I25" i="124" s="1"/>
  <c r="O19" i="124"/>
  <c r="M19" i="124"/>
  <c r="L19" i="124"/>
  <c r="K19" i="124"/>
  <c r="H19" i="124"/>
  <c r="G19" i="124"/>
  <c r="S18" i="124"/>
  <c r="I18" i="124"/>
  <c r="S17" i="124"/>
  <c r="I17" i="124"/>
  <c r="S16" i="124"/>
  <c r="I16" i="124"/>
  <c r="S15" i="124"/>
  <c r="I15" i="124"/>
  <c r="S14" i="124"/>
  <c r="I14" i="124"/>
  <c r="S13" i="124"/>
  <c r="I13" i="124"/>
  <c r="S12" i="124"/>
  <c r="I12" i="124"/>
  <c r="S11" i="124"/>
  <c r="I11" i="124"/>
  <c r="S10" i="124"/>
  <c r="I10" i="124"/>
  <c r="S9" i="124"/>
  <c r="I9" i="124"/>
  <c r="S8" i="124"/>
  <c r="I8" i="124"/>
  <c r="S7" i="124"/>
  <c r="I7" i="124"/>
  <c r="S6" i="124"/>
  <c r="I6" i="124"/>
  <c r="S5" i="124"/>
  <c r="I5" i="124"/>
  <c r="A5" i="124"/>
  <c r="A4" i="124"/>
  <c r="A3" i="124"/>
  <c r="A2" i="124"/>
  <c r="A1" i="124"/>
  <c r="S25" i="124" l="1"/>
  <c r="K85" i="124"/>
  <c r="K4" i="124" s="1"/>
  <c r="S19" i="124"/>
  <c r="S84" i="124"/>
  <c r="S85" i="124" s="1"/>
  <c r="M85" i="124"/>
  <c r="M4" i="124" s="1"/>
  <c r="S50" i="124"/>
  <c r="L85" i="124"/>
  <c r="L4" i="124" s="1"/>
  <c r="S70" i="124"/>
  <c r="S78" i="124"/>
  <c r="I85" i="125"/>
  <c r="G3" i="125" s="1"/>
  <c r="S85" i="125"/>
  <c r="I50" i="124"/>
  <c r="I19" i="124"/>
  <c r="I38" i="124"/>
  <c r="O85" i="124"/>
  <c r="O3" i="124" s="1"/>
  <c r="I84" i="124"/>
  <c r="I78" i="124"/>
  <c r="I70" i="124"/>
  <c r="I60" i="124"/>
  <c r="H85" i="124"/>
  <c r="G85" i="124"/>
  <c r="I85" i="124" l="1"/>
  <c r="G3" i="124" s="1"/>
  <c r="A107" i="123"/>
  <c r="A106" i="123"/>
  <c r="A105" i="123"/>
  <c r="A104" i="123"/>
  <c r="A103" i="123"/>
  <c r="A102" i="123"/>
  <c r="A101" i="123"/>
  <c r="A100" i="123"/>
  <c r="A99" i="123"/>
  <c r="A98" i="123"/>
  <c r="A97" i="123"/>
  <c r="A96" i="123"/>
  <c r="A95" i="123"/>
  <c r="A94" i="123"/>
  <c r="A93" i="123"/>
  <c r="A92" i="123"/>
  <c r="A91" i="123"/>
  <c r="A90" i="123"/>
  <c r="A89" i="123"/>
  <c r="A88" i="123"/>
  <c r="A87" i="123"/>
  <c r="A86" i="123"/>
  <c r="A85" i="123"/>
  <c r="O84" i="123"/>
  <c r="M84" i="123"/>
  <c r="L84" i="123"/>
  <c r="K84" i="123"/>
  <c r="H84" i="123"/>
  <c r="G84" i="123"/>
  <c r="S83" i="123"/>
  <c r="I83" i="123"/>
  <c r="S82" i="123"/>
  <c r="I82" i="123"/>
  <c r="S81" i="123"/>
  <c r="I81" i="123"/>
  <c r="S80" i="123"/>
  <c r="I80" i="123"/>
  <c r="S79" i="123"/>
  <c r="I79" i="123"/>
  <c r="A79" i="123"/>
  <c r="O78" i="123"/>
  <c r="M78" i="123"/>
  <c r="L78" i="123"/>
  <c r="K78" i="123"/>
  <c r="H78" i="123"/>
  <c r="H85" i="123" s="1"/>
  <c r="G78" i="123"/>
  <c r="S77" i="123"/>
  <c r="I77" i="123"/>
  <c r="S76" i="123"/>
  <c r="I76" i="123"/>
  <c r="S75" i="123"/>
  <c r="I75" i="123"/>
  <c r="S74" i="123"/>
  <c r="I74" i="123"/>
  <c r="S73" i="123"/>
  <c r="I73" i="123"/>
  <c r="S72" i="123"/>
  <c r="I72" i="123"/>
  <c r="S71" i="123"/>
  <c r="I71" i="123"/>
  <c r="A71" i="123"/>
  <c r="O70" i="123"/>
  <c r="M70" i="123"/>
  <c r="L70" i="123"/>
  <c r="K70" i="123"/>
  <c r="H70" i="123"/>
  <c r="G70" i="123"/>
  <c r="S69" i="123"/>
  <c r="I69" i="123"/>
  <c r="S68" i="123"/>
  <c r="I68" i="123"/>
  <c r="S67" i="123"/>
  <c r="I67" i="123"/>
  <c r="S66" i="123"/>
  <c r="I66" i="123"/>
  <c r="S65" i="123"/>
  <c r="I65" i="123"/>
  <c r="S64" i="123"/>
  <c r="I64" i="123"/>
  <c r="S63" i="123"/>
  <c r="I63" i="123"/>
  <c r="S62" i="123"/>
  <c r="I62" i="123"/>
  <c r="S61" i="123"/>
  <c r="S70" i="123" s="1"/>
  <c r="I61" i="123"/>
  <c r="A61" i="123"/>
  <c r="O60" i="123"/>
  <c r="M60" i="123"/>
  <c r="L60" i="123"/>
  <c r="K60" i="123"/>
  <c r="H60" i="123"/>
  <c r="G60" i="123"/>
  <c r="S59" i="123"/>
  <c r="I59" i="123"/>
  <c r="S58" i="123"/>
  <c r="I58" i="123"/>
  <c r="S57" i="123"/>
  <c r="I57" i="123"/>
  <c r="S56" i="123"/>
  <c r="I56" i="123"/>
  <c r="S55" i="123"/>
  <c r="I55" i="123"/>
  <c r="S54" i="123"/>
  <c r="I54" i="123"/>
  <c r="S53" i="123"/>
  <c r="I53" i="123"/>
  <c r="S52" i="123"/>
  <c r="I52" i="123"/>
  <c r="S51" i="123"/>
  <c r="S60" i="123" s="1"/>
  <c r="I51" i="123"/>
  <c r="A51" i="123"/>
  <c r="O50" i="123"/>
  <c r="M50" i="123"/>
  <c r="L50" i="123"/>
  <c r="K50" i="123"/>
  <c r="G50" i="123"/>
  <c r="S49" i="123"/>
  <c r="I49" i="123"/>
  <c r="S48" i="123"/>
  <c r="I48" i="123"/>
  <c r="S47" i="123"/>
  <c r="I47" i="123"/>
  <c r="S46" i="123"/>
  <c r="I46" i="123"/>
  <c r="S45" i="123"/>
  <c r="I45" i="123"/>
  <c r="S44" i="123"/>
  <c r="I44" i="123"/>
  <c r="S43" i="123"/>
  <c r="I43" i="123"/>
  <c r="S42" i="123"/>
  <c r="I42" i="123"/>
  <c r="S41" i="123"/>
  <c r="I41" i="123"/>
  <c r="S40" i="123"/>
  <c r="I40" i="123"/>
  <c r="S39" i="123"/>
  <c r="I39" i="123"/>
  <c r="A39" i="123"/>
  <c r="O38" i="123"/>
  <c r="M38" i="123"/>
  <c r="L38" i="123"/>
  <c r="K38" i="123"/>
  <c r="G38" i="123"/>
  <c r="S37" i="123"/>
  <c r="I37" i="123"/>
  <c r="S36" i="123"/>
  <c r="I36" i="123"/>
  <c r="S35" i="123"/>
  <c r="I35" i="123"/>
  <c r="S34" i="123"/>
  <c r="I34" i="123"/>
  <c r="S33" i="123"/>
  <c r="I33" i="123"/>
  <c r="S32" i="123"/>
  <c r="I32" i="123"/>
  <c r="S31" i="123"/>
  <c r="I31" i="123"/>
  <c r="S30" i="123"/>
  <c r="I30" i="123"/>
  <c r="S29" i="123"/>
  <c r="I29" i="123"/>
  <c r="S28" i="123"/>
  <c r="I28" i="123"/>
  <c r="S27" i="123"/>
  <c r="I27" i="123"/>
  <c r="S26" i="123"/>
  <c r="I26" i="123"/>
  <c r="O25" i="123"/>
  <c r="M25" i="123"/>
  <c r="L25" i="123"/>
  <c r="K25" i="123"/>
  <c r="H25" i="123"/>
  <c r="G25" i="123"/>
  <c r="S24" i="123"/>
  <c r="I24" i="123"/>
  <c r="S23" i="123"/>
  <c r="I23" i="123"/>
  <c r="S22" i="123"/>
  <c r="I22" i="123"/>
  <c r="S21" i="123"/>
  <c r="S20" i="123"/>
  <c r="I20" i="123"/>
  <c r="O19" i="123"/>
  <c r="M19" i="123"/>
  <c r="L19" i="123"/>
  <c r="K19" i="123"/>
  <c r="H19" i="123"/>
  <c r="G19" i="123"/>
  <c r="S18" i="123"/>
  <c r="I18" i="123"/>
  <c r="S17" i="123"/>
  <c r="I17" i="123"/>
  <c r="S16" i="123"/>
  <c r="I16" i="123"/>
  <c r="S15" i="123"/>
  <c r="I15" i="123"/>
  <c r="S14" i="123"/>
  <c r="I14" i="123"/>
  <c r="S13" i="123"/>
  <c r="I13" i="123"/>
  <c r="S12" i="123"/>
  <c r="I12" i="123"/>
  <c r="S11" i="123"/>
  <c r="I11" i="123"/>
  <c r="S10" i="123"/>
  <c r="I10" i="123"/>
  <c r="S9" i="123"/>
  <c r="I9" i="123"/>
  <c r="S8" i="123"/>
  <c r="I8" i="123"/>
  <c r="S7" i="123"/>
  <c r="I7" i="123"/>
  <c r="S6" i="123"/>
  <c r="I6" i="123"/>
  <c r="S5" i="123"/>
  <c r="S19" i="123" s="1"/>
  <c r="I5" i="123"/>
  <c r="A5" i="123"/>
  <c r="A4" i="123"/>
  <c r="A3" i="123"/>
  <c r="A2" i="123"/>
  <c r="A1" i="123"/>
  <c r="K85" i="123" l="1"/>
  <c r="K4" i="123" s="1"/>
  <c r="S50" i="123"/>
  <c r="L85" i="123"/>
  <c r="L4" i="123" s="1"/>
  <c r="S78" i="123"/>
  <c r="I25" i="123"/>
  <c r="I70" i="123"/>
  <c r="O85" i="123"/>
  <c r="O3" i="123" s="1"/>
  <c r="I78" i="123"/>
  <c r="I38" i="123"/>
  <c r="G85" i="123"/>
  <c r="M85" i="123"/>
  <c r="M4" i="123" s="1"/>
  <c r="I84" i="123"/>
  <c r="S25" i="123"/>
  <c r="I60" i="123"/>
  <c r="S84" i="123"/>
  <c r="I19" i="123"/>
  <c r="I50" i="123"/>
  <c r="A107" i="122"/>
  <c r="A106" i="122"/>
  <c r="A105" i="122"/>
  <c r="A104" i="122"/>
  <c r="A103" i="122"/>
  <c r="A102" i="122"/>
  <c r="A101" i="122"/>
  <c r="A100" i="122"/>
  <c r="A99" i="122"/>
  <c r="A98" i="122"/>
  <c r="A97" i="122"/>
  <c r="A96" i="122"/>
  <c r="A95" i="122"/>
  <c r="A94" i="122"/>
  <c r="A93" i="122"/>
  <c r="A92" i="122"/>
  <c r="A91" i="122"/>
  <c r="A90" i="122"/>
  <c r="A89" i="122"/>
  <c r="A88" i="122"/>
  <c r="A87" i="122"/>
  <c r="A86" i="122"/>
  <c r="A85" i="122"/>
  <c r="O84" i="122"/>
  <c r="M84" i="122"/>
  <c r="L84" i="122"/>
  <c r="K84" i="122"/>
  <c r="H84" i="122"/>
  <c r="G84" i="122"/>
  <c r="S83" i="122"/>
  <c r="I83" i="122"/>
  <c r="S82" i="122"/>
  <c r="I82" i="122"/>
  <c r="S81" i="122"/>
  <c r="I81" i="122"/>
  <c r="S80" i="122"/>
  <c r="I80" i="122"/>
  <c r="S79" i="122"/>
  <c r="I79" i="122"/>
  <c r="A79" i="122"/>
  <c r="O78" i="122"/>
  <c r="M78" i="122"/>
  <c r="L78" i="122"/>
  <c r="K78" i="122"/>
  <c r="H78" i="122"/>
  <c r="G78" i="122"/>
  <c r="S77" i="122"/>
  <c r="I77" i="122"/>
  <c r="S76" i="122"/>
  <c r="I76" i="122"/>
  <c r="S75" i="122"/>
  <c r="I75" i="122"/>
  <c r="S74" i="122"/>
  <c r="I74" i="122"/>
  <c r="S73" i="122"/>
  <c r="I73" i="122"/>
  <c r="S72" i="122"/>
  <c r="I72" i="122"/>
  <c r="S71" i="122"/>
  <c r="I71" i="122"/>
  <c r="A71" i="122"/>
  <c r="O70" i="122"/>
  <c r="M70" i="122"/>
  <c r="L70" i="122"/>
  <c r="K70" i="122"/>
  <c r="H70" i="122"/>
  <c r="G70" i="122"/>
  <c r="S69" i="122"/>
  <c r="I69" i="122"/>
  <c r="S68" i="122"/>
  <c r="I68" i="122"/>
  <c r="S67" i="122"/>
  <c r="I67" i="122"/>
  <c r="S66" i="122"/>
  <c r="I66" i="122"/>
  <c r="S65" i="122"/>
  <c r="I65" i="122"/>
  <c r="S64" i="122"/>
  <c r="I64" i="122"/>
  <c r="S63" i="122"/>
  <c r="I63" i="122"/>
  <c r="S62" i="122"/>
  <c r="I62" i="122"/>
  <c r="S61" i="122"/>
  <c r="S70" i="122" s="1"/>
  <c r="I61" i="122"/>
  <c r="A61" i="122"/>
  <c r="O60" i="122"/>
  <c r="M60" i="122"/>
  <c r="L60" i="122"/>
  <c r="K60" i="122"/>
  <c r="H60" i="122"/>
  <c r="G60" i="122"/>
  <c r="S59" i="122"/>
  <c r="I59" i="122"/>
  <c r="S58" i="122"/>
  <c r="I58" i="122"/>
  <c r="S57" i="122"/>
  <c r="I57" i="122"/>
  <c r="S56" i="122"/>
  <c r="I56" i="122"/>
  <c r="S55" i="122"/>
  <c r="I55" i="122"/>
  <c r="S54" i="122"/>
  <c r="I54" i="122"/>
  <c r="S53" i="122"/>
  <c r="I53" i="122"/>
  <c r="S52" i="122"/>
  <c r="S60" i="122" s="1"/>
  <c r="I52" i="122"/>
  <c r="S51" i="122"/>
  <c r="I51" i="122"/>
  <c r="A51" i="122"/>
  <c r="O50" i="122"/>
  <c r="M50" i="122"/>
  <c r="L50" i="122"/>
  <c r="K50" i="122"/>
  <c r="H50" i="122"/>
  <c r="G50" i="122"/>
  <c r="S49" i="122"/>
  <c r="I49" i="122"/>
  <c r="S48" i="122"/>
  <c r="I48" i="122"/>
  <c r="S47" i="122"/>
  <c r="I47" i="122"/>
  <c r="S46" i="122"/>
  <c r="I46" i="122"/>
  <c r="S45" i="122"/>
  <c r="I45" i="122"/>
  <c r="S44" i="122"/>
  <c r="I44" i="122"/>
  <c r="S43" i="122"/>
  <c r="I43" i="122"/>
  <c r="S42" i="122"/>
  <c r="I42" i="122"/>
  <c r="S41" i="122"/>
  <c r="I41" i="122"/>
  <c r="S40" i="122"/>
  <c r="I40" i="122"/>
  <c r="S39" i="122"/>
  <c r="I39" i="122"/>
  <c r="A39" i="122"/>
  <c r="O38" i="122"/>
  <c r="M38" i="122"/>
  <c r="L38" i="122"/>
  <c r="K38" i="122"/>
  <c r="H38" i="122"/>
  <c r="G38" i="122"/>
  <c r="S37" i="122"/>
  <c r="I37" i="122"/>
  <c r="S36" i="122"/>
  <c r="I36" i="122"/>
  <c r="S35" i="122"/>
  <c r="I35" i="122"/>
  <c r="S34" i="122"/>
  <c r="I34" i="122"/>
  <c r="S33" i="122"/>
  <c r="I33" i="122"/>
  <c r="S32" i="122"/>
  <c r="I32" i="122"/>
  <c r="S31" i="122"/>
  <c r="I31" i="122"/>
  <c r="S30" i="122"/>
  <c r="I30" i="122"/>
  <c r="S29" i="122"/>
  <c r="I29" i="122"/>
  <c r="S28" i="122"/>
  <c r="I28" i="122"/>
  <c r="S27" i="122"/>
  <c r="I27" i="122"/>
  <c r="S26" i="122"/>
  <c r="I26" i="122"/>
  <c r="O25" i="122"/>
  <c r="M25" i="122"/>
  <c r="L25" i="122"/>
  <c r="K25" i="122"/>
  <c r="H25" i="122"/>
  <c r="G25" i="122"/>
  <c r="S24" i="122"/>
  <c r="I24" i="122"/>
  <c r="S23" i="122"/>
  <c r="I23" i="122"/>
  <c r="S22" i="122"/>
  <c r="I22" i="122"/>
  <c r="S21" i="122"/>
  <c r="S20" i="122"/>
  <c r="I20" i="122"/>
  <c r="O19" i="122"/>
  <c r="M19" i="122"/>
  <c r="L19" i="122"/>
  <c r="K19" i="122"/>
  <c r="H19" i="122"/>
  <c r="G19" i="122"/>
  <c r="S18" i="122"/>
  <c r="I18" i="122"/>
  <c r="S17" i="122"/>
  <c r="I17" i="122"/>
  <c r="S16" i="122"/>
  <c r="I16" i="122"/>
  <c r="S15" i="122"/>
  <c r="I15" i="122"/>
  <c r="S14" i="122"/>
  <c r="I14" i="122"/>
  <c r="S13" i="122"/>
  <c r="I13" i="122"/>
  <c r="S12" i="122"/>
  <c r="I12" i="122"/>
  <c r="S11" i="122"/>
  <c r="I11" i="122"/>
  <c r="S10" i="122"/>
  <c r="I10" i="122"/>
  <c r="S9" i="122"/>
  <c r="I9" i="122"/>
  <c r="S8" i="122"/>
  <c r="I8" i="122"/>
  <c r="S7" i="122"/>
  <c r="I7" i="122"/>
  <c r="S6" i="122"/>
  <c r="I6" i="122"/>
  <c r="S5" i="122"/>
  <c r="S19" i="122" s="1"/>
  <c r="I5" i="122"/>
  <c r="A5" i="122"/>
  <c r="A4" i="122"/>
  <c r="A3" i="122"/>
  <c r="A2" i="122"/>
  <c r="A1" i="122"/>
  <c r="A107" i="121"/>
  <c r="A106" i="121"/>
  <c r="A105" i="121"/>
  <c r="A104" i="121"/>
  <c r="A103" i="121"/>
  <c r="A102" i="121"/>
  <c r="A101" i="121"/>
  <c r="A100" i="121"/>
  <c r="A99" i="121"/>
  <c r="A98" i="121"/>
  <c r="A97" i="121"/>
  <c r="A96" i="121"/>
  <c r="A95" i="121"/>
  <c r="A94" i="121"/>
  <c r="A93" i="121"/>
  <c r="A92" i="121"/>
  <c r="A91" i="121"/>
  <c r="A90" i="121"/>
  <c r="A89" i="121"/>
  <c r="A88" i="121"/>
  <c r="A87" i="121"/>
  <c r="A86" i="121"/>
  <c r="A85" i="121"/>
  <c r="O84" i="121"/>
  <c r="M84" i="121"/>
  <c r="L84" i="121"/>
  <c r="K84" i="121"/>
  <c r="H84" i="121"/>
  <c r="G84" i="121"/>
  <c r="S83" i="121"/>
  <c r="I83" i="121"/>
  <c r="S82" i="121"/>
  <c r="I82" i="121"/>
  <c r="S81" i="121"/>
  <c r="I81" i="121"/>
  <c r="S80" i="121"/>
  <c r="I80" i="121"/>
  <c r="S79" i="121"/>
  <c r="I79" i="121"/>
  <c r="A79" i="121"/>
  <c r="O78" i="121"/>
  <c r="M78" i="121"/>
  <c r="L78" i="121"/>
  <c r="K78" i="121"/>
  <c r="H78" i="121"/>
  <c r="G78" i="121"/>
  <c r="S77" i="121"/>
  <c r="I77" i="121"/>
  <c r="S76" i="121"/>
  <c r="I76" i="121"/>
  <c r="S75" i="121"/>
  <c r="I75" i="121"/>
  <c r="S74" i="121"/>
  <c r="I74" i="121"/>
  <c r="S73" i="121"/>
  <c r="I73" i="121"/>
  <c r="S72" i="121"/>
  <c r="I72" i="121"/>
  <c r="S71" i="121"/>
  <c r="I71" i="121"/>
  <c r="A71" i="121"/>
  <c r="S70" i="121"/>
  <c r="O70" i="121"/>
  <c r="M70" i="121"/>
  <c r="L70" i="121"/>
  <c r="K70" i="121"/>
  <c r="H70" i="121"/>
  <c r="G70" i="121"/>
  <c r="S69" i="121"/>
  <c r="I69" i="121"/>
  <c r="S68" i="121"/>
  <c r="I68" i="121"/>
  <c r="S67" i="121"/>
  <c r="I67" i="121"/>
  <c r="S66" i="121"/>
  <c r="I66" i="121"/>
  <c r="S65" i="121"/>
  <c r="I65" i="121"/>
  <c r="S64" i="121"/>
  <c r="I64" i="121"/>
  <c r="S63" i="121"/>
  <c r="I63" i="121"/>
  <c r="S62" i="121"/>
  <c r="I62" i="121"/>
  <c r="S61" i="121"/>
  <c r="I61" i="121"/>
  <c r="A61" i="121"/>
  <c r="O60" i="121"/>
  <c r="M60" i="121"/>
  <c r="L60" i="121"/>
  <c r="K60" i="121"/>
  <c r="H60" i="121"/>
  <c r="G60" i="121"/>
  <c r="S59" i="121"/>
  <c r="I59" i="121"/>
  <c r="S58" i="121"/>
  <c r="I58" i="121"/>
  <c r="S57" i="121"/>
  <c r="I57" i="121"/>
  <c r="S56" i="121"/>
  <c r="I56" i="121"/>
  <c r="S55" i="121"/>
  <c r="I55" i="121"/>
  <c r="S54" i="121"/>
  <c r="I54" i="121"/>
  <c r="S53" i="121"/>
  <c r="I53" i="121"/>
  <c r="S52" i="121"/>
  <c r="S60" i="121" s="1"/>
  <c r="I52" i="121"/>
  <c r="S51" i="121"/>
  <c r="I51" i="121"/>
  <c r="A51" i="121"/>
  <c r="O50" i="121"/>
  <c r="M50" i="121"/>
  <c r="L50" i="121"/>
  <c r="K50" i="121"/>
  <c r="H50" i="121"/>
  <c r="G50" i="121"/>
  <c r="S49" i="121"/>
  <c r="I49" i="121"/>
  <c r="S48" i="121"/>
  <c r="I48" i="121"/>
  <c r="S47" i="121"/>
  <c r="I47" i="121"/>
  <c r="S46" i="121"/>
  <c r="I46" i="121"/>
  <c r="S45" i="121"/>
  <c r="I45" i="121"/>
  <c r="S44" i="121"/>
  <c r="I44" i="121"/>
  <c r="S43" i="121"/>
  <c r="I43" i="121"/>
  <c r="S42" i="121"/>
  <c r="I42" i="121"/>
  <c r="S41" i="121"/>
  <c r="I41" i="121"/>
  <c r="S40" i="121"/>
  <c r="I40" i="121"/>
  <c r="S39" i="121"/>
  <c r="I39" i="121"/>
  <c r="A39" i="121"/>
  <c r="O38" i="121"/>
  <c r="M38" i="121"/>
  <c r="L38" i="121"/>
  <c r="K38" i="121"/>
  <c r="H38" i="121"/>
  <c r="G38" i="121"/>
  <c r="S37" i="121"/>
  <c r="I37" i="121"/>
  <c r="S36" i="121"/>
  <c r="I36" i="121"/>
  <c r="S35" i="121"/>
  <c r="I35" i="121"/>
  <c r="S34" i="121"/>
  <c r="I34" i="121"/>
  <c r="S33" i="121"/>
  <c r="I33" i="121"/>
  <c r="S32" i="121"/>
  <c r="I32" i="121"/>
  <c r="S31" i="121"/>
  <c r="I31" i="121"/>
  <c r="S30" i="121"/>
  <c r="I30" i="121"/>
  <c r="S29" i="121"/>
  <c r="I29" i="121"/>
  <c r="S28" i="121"/>
  <c r="I28" i="121"/>
  <c r="S27" i="121"/>
  <c r="I27" i="121"/>
  <c r="S26" i="121"/>
  <c r="I26" i="121"/>
  <c r="O25" i="121"/>
  <c r="M25" i="121"/>
  <c r="L25" i="121"/>
  <c r="K25" i="121"/>
  <c r="H25" i="121"/>
  <c r="G25" i="121"/>
  <c r="S24" i="121"/>
  <c r="I24" i="121"/>
  <c r="S23" i="121"/>
  <c r="I23" i="121"/>
  <c r="S22" i="121"/>
  <c r="I22" i="121"/>
  <c r="S21" i="121"/>
  <c r="S20" i="121"/>
  <c r="I20" i="121"/>
  <c r="O19" i="121"/>
  <c r="M19" i="121"/>
  <c r="L19" i="121"/>
  <c r="K19" i="121"/>
  <c r="H19" i="121"/>
  <c r="G19" i="121"/>
  <c r="S18" i="121"/>
  <c r="I18" i="121"/>
  <c r="S17" i="121"/>
  <c r="I17" i="121"/>
  <c r="S16" i="121"/>
  <c r="I16" i="121"/>
  <c r="S15" i="121"/>
  <c r="I15" i="121"/>
  <c r="S14" i="121"/>
  <c r="I14" i="121"/>
  <c r="S13" i="121"/>
  <c r="I13" i="121"/>
  <c r="S12" i="121"/>
  <c r="I12" i="121"/>
  <c r="S11" i="121"/>
  <c r="I11" i="121"/>
  <c r="S10" i="121"/>
  <c r="I10" i="121"/>
  <c r="S9" i="121"/>
  <c r="I9" i="121"/>
  <c r="S8" i="121"/>
  <c r="I8" i="121"/>
  <c r="S7" i="121"/>
  <c r="I7" i="121"/>
  <c r="S6" i="121"/>
  <c r="I6" i="121"/>
  <c r="S5" i="121"/>
  <c r="I5" i="121"/>
  <c r="A5" i="121"/>
  <c r="A4" i="121"/>
  <c r="A3" i="121"/>
  <c r="A2" i="121"/>
  <c r="A1" i="121"/>
  <c r="L85" i="122" l="1"/>
  <c r="L4" i="122" s="1"/>
  <c r="S78" i="122"/>
  <c r="K85" i="121"/>
  <c r="K4" i="121" s="1"/>
  <c r="S78" i="121"/>
  <c r="S19" i="121"/>
  <c r="K85" i="122"/>
  <c r="K4" i="122" s="1"/>
  <c r="I84" i="121"/>
  <c r="S50" i="122"/>
  <c r="S85" i="123"/>
  <c r="I85" i="123"/>
  <c r="G3" i="123" s="1"/>
  <c r="I38" i="122"/>
  <c r="I25" i="122"/>
  <c r="I78" i="122"/>
  <c r="O85" i="122"/>
  <c r="O3" i="122" s="1"/>
  <c r="H85" i="122"/>
  <c r="G85" i="122"/>
  <c r="I70" i="122"/>
  <c r="I78" i="121"/>
  <c r="O85" i="121"/>
  <c r="O3" i="121" s="1"/>
  <c r="I70" i="121"/>
  <c r="M85" i="122"/>
  <c r="M4" i="122" s="1"/>
  <c r="I84" i="122"/>
  <c r="S25" i="122"/>
  <c r="I60" i="122"/>
  <c r="S84" i="122"/>
  <c r="I19" i="122"/>
  <c r="I50" i="122"/>
  <c r="G85" i="121"/>
  <c r="I50" i="121"/>
  <c r="H85" i="121"/>
  <c r="I25" i="121"/>
  <c r="L85" i="121"/>
  <c r="L4" i="121" s="1"/>
  <c r="M85" i="121"/>
  <c r="M4" i="121" s="1"/>
  <c r="S25" i="121"/>
  <c r="S50" i="121"/>
  <c r="S84" i="121"/>
  <c r="I19" i="121"/>
  <c r="I38" i="121"/>
  <c r="I60" i="121"/>
  <c r="A107" i="120"/>
  <c r="A106" i="120"/>
  <c r="A105" i="120"/>
  <c r="A104" i="120"/>
  <c r="A103" i="120"/>
  <c r="A102" i="120"/>
  <c r="A101" i="120"/>
  <c r="A100" i="120"/>
  <c r="A99" i="120"/>
  <c r="A98" i="120"/>
  <c r="A97" i="120"/>
  <c r="A96" i="120"/>
  <c r="A95" i="120"/>
  <c r="A94" i="120"/>
  <c r="A93" i="120"/>
  <c r="A92" i="120"/>
  <c r="A91" i="120"/>
  <c r="A90" i="120"/>
  <c r="A89" i="120"/>
  <c r="A88" i="120"/>
  <c r="A87" i="120"/>
  <c r="A86" i="120"/>
  <c r="A85" i="120"/>
  <c r="O84" i="120"/>
  <c r="M84" i="120"/>
  <c r="L84" i="120"/>
  <c r="K84" i="120"/>
  <c r="H84" i="120"/>
  <c r="G84" i="120"/>
  <c r="S83" i="120"/>
  <c r="I83" i="120"/>
  <c r="S82" i="120"/>
  <c r="I82" i="120"/>
  <c r="S81" i="120"/>
  <c r="I81" i="120"/>
  <c r="S80" i="120"/>
  <c r="I80" i="120"/>
  <c r="S79" i="120"/>
  <c r="I79" i="120"/>
  <c r="A79" i="120"/>
  <c r="O78" i="120"/>
  <c r="M78" i="120"/>
  <c r="L78" i="120"/>
  <c r="K78" i="120"/>
  <c r="H78" i="120"/>
  <c r="G78" i="120"/>
  <c r="S77" i="120"/>
  <c r="I77" i="120"/>
  <c r="S76" i="120"/>
  <c r="I76" i="120"/>
  <c r="S75" i="120"/>
  <c r="I75" i="120"/>
  <c r="S74" i="120"/>
  <c r="I74" i="120"/>
  <c r="S73" i="120"/>
  <c r="I73" i="120"/>
  <c r="S72" i="120"/>
  <c r="I72" i="120"/>
  <c r="S71" i="120"/>
  <c r="I71" i="120"/>
  <c r="A71" i="120"/>
  <c r="O70" i="120"/>
  <c r="M70" i="120"/>
  <c r="L70" i="120"/>
  <c r="K70" i="120"/>
  <c r="H70" i="120"/>
  <c r="G70" i="120"/>
  <c r="S69" i="120"/>
  <c r="I69" i="120"/>
  <c r="S68" i="120"/>
  <c r="I68" i="120"/>
  <c r="S67" i="120"/>
  <c r="I67" i="120"/>
  <c r="S66" i="120"/>
  <c r="I66" i="120"/>
  <c r="S65" i="120"/>
  <c r="I65" i="120"/>
  <c r="S64" i="120"/>
  <c r="I64" i="120"/>
  <c r="S63" i="120"/>
  <c r="I63" i="120"/>
  <c r="S62" i="120"/>
  <c r="I62" i="120"/>
  <c r="S61" i="120"/>
  <c r="S70" i="120" s="1"/>
  <c r="I61" i="120"/>
  <c r="A61" i="120"/>
  <c r="O60" i="120"/>
  <c r="M60" i="120"/>
  <c r="L60" i="120"/>
  <c r="K60" i="120"/>
  <c r="H60" i="120"/>
  <c r="G60" i="120"/>
  <c r="S59" i="120"/>
  <c r="I59" i="120"/>
  <c r="S58" i="120"/>
  <c r="I58" i="120"/>
  <c r="S57" i="120"/>
  <c r="I57" i="120"/>
  <c r="S56" i="120"/>
  <c r="I56" i="120"/>
  <c r="S55" i="120"/>
  <c r="I55" i="120"/>
  <c r="S54" i="120"/>
  <c r="I54" i="120"/>
  <c r="S53" i="120"/>
  <c r="I53" i="120"/>
  <c r="S52" i="120"/>
  <c r="I52" i="120"/>
  <c r="S51" i="120"/>
  <c r="S60" i="120" s="1"/>
  <c r="I51" i="120"/>
  <c r="A51" i="120"/>
  <c r="O50" i="120"/>
  <c r="M50" i="120"/>
  <c r="L50" i="120"/>
  <c r="K50" i="120"/>
  <c r="H50" i="120"/>
  <c r="G50" i="120"/>
  <c r="S49" i="120"/>
  <c r="I49" i="120"/>
  <c r="S48" i="120"/>
  <c r="I48" i="120"/>
  <c r="S47" i="120"/>
  <c r="I47" i="120"/>
  <c r="S46" i="120"/>
  <c r="I46" i="120"/>
  <c r="S45" i="120"/>
  <c r="I45" i="120"/>
  <c r="S44" i="120"/>
  <c r="I44" i="120"/>
  <c r="S43" i="120"/>
  <c r="I43" i="120"/>
  <c r="S42" i="120"/>
  <c r="I42" i="120"/>
  <c r="S41" i="120"/>
  <c r="I41" i="120"/>
  <c r="S40" i="120"/>
  <c r="I40" i="120"/>
  <c r="S39" i="120"/>
  <c r="S50" i="120" s="1"/>
  <c r="I39" i="120"/>
  <c r="A39" i="120"/>
  <c r="O38" i="120"/>
  <c r="M38" i="120"/>
  <c r="L38" i="120"/>
  <c r="K38" i="120"/>
  <c r="H38" i="120"/>
  <c r="G38" i="120"/>
  <c r="S37" i="120"/>
  <c r="I37" i="120"/>
  <c r="S36" i="120"/>
  <c r="I36" i="120"/>
  <c r="S35" i="120"/>
  <c r="I35" i="120"/>
  <c r="S34" i="120"/>
  <c r="I34" i="120"/>
  <c r="S33" i="120"/>
  <c r="I33" i="120"/>
  <c r="S32" i="120"/>
  <c r="I32" i="120"/>
  <c r="S31" i="120"/>
  <c r="I31" i="120"/>
  <c r="S30" i="120"/>
  <c r="I30" i="120"/>
  <c r="S29" i="120"/>
  <c r="I29" i="120"/>
  <c r="S28" i="120"/>
  <c r="I28" i="120"/>
  <c r="S27" i="120"/>
  <c r="I27" i="120"/>
  <c r="S26" i="120"/>
  <c r="I26" i="120"/>
  <c r="O25" i="120"/>
  <c r="M25" i="120"/>
  <c r="L25" i="120"/>
  <c r="K25" i="120"/>
  <c r="H25" i="120"/>
  <c r="G25" i="120"/>
  <c r="S24" i="120"/>
  <c r="I24" i="120"/>
  <c r="S23" i="120"/>
  <c r="I23" i="120"/>
  <c r="S22" i="120"/>
  <c r="I22" i="120"/>
  <c r="S21" i="120"/>
  <c r="S20" i="120"/>
  <c r="I20" i="120"/>
  <c r="O19" i="120"/>
  <c r="M19" i="120"/>
  <c r="L19" i="120"/>
  <c r="K19" i="120"/>
  <c r="H19" i="120"/>
  <c r="G19" i="120"/>
  <c r="S18" i="120"/>
  <c r="I18" i="120"/>
  <c r="S17" i="120"/>
  <c r="I17" i="120"/>
  <c r="S16" i="120"/>
  <c r="I16" i="120"/>
  <c r="S15" i="120"/>
  <c r="I15" i="120"/>
  <c r="S14" i="120"/>
  <c r="I14" i="120"/>
  <c r="S13" i="120"/>
  <c r="I13" i="120"/>
  <c r="S12" i="120"/>
  <c r="I12" i="120"/>
  <c r="S11" i="120"/>
  <c r="I11" i="120"/>
  <c r="S10" i="120"/>
  <c r="I10" i="120"/>
  <c r="S9" i="120"/>
  <c r="I9" i="120"/>
  <c r="S8" i="120"/>
  <c r="I8" i="120"/>
  <c r="S7" i="120"/>
  <c r="I7" i="120"/>
  <c r="S6" i="120"/>
  <c r="I6" i="120"/>
  <c r="S5" i="120"/>
  <c r="S19" i="120" s="1"/>
  <c r="I5" i="120"/>
  <c r="A5" i="120"/>
  <c r="A4" i="120"/>
  <c r="A3" i="120"/>
  <c r="A2" i="120"/>
  <c r="A1" i="120"/>
  <c r="S85" i="121" l="1"/>
  <c r="L85" i="120"/>
  <c r="L4" i="120" s="1"/>
  <c r="S78" i="120"/>
  <c r="K85" i="120"/>
  <c r="K4" i="120" s="1"/>
  <c r="S85" i="122"/>
  <c r="I85" i="122"/>
  <c r="G3" i="122" s="1"/>
  <c r="I85" i="121"/>
  <c r="G3" i="121" s="1"/>
  <c r="O85" i="120"/>
  <c r="O3" i="120" s="1"/>
  <c r="I25" i="120"/>
  <c r="I78" i="120"/>
  <c r="I70" i="120"/>
  <c r="H85" i="120"/>
  <c r="G85" i="120"/>
  <c r="I38" i="120"/>
  <c r="M85" i="120"/>
  <c r="M4" i="120" s="1"/>
  <c r="I84" i="120"/>
  <c r="S25" i="120"/>
  <c r="I60" i="120"/>
  <c r="S84" i="120"/>
  <c r="I19" i="120"/>
  <c r="I50" i="120"/>
  <c r="A107" i="119"/>
  <c r="A106" i="119"/>
  <c r="A105" i="119"/>
  <c r="A104" i="119"/>
  <c r="A103" i="119"/>
  <c r="A102" i="119"/>
  <c r="A101" i="119"/>
  <c r="A100" i="119"/>
  <c r="A99" i="119"/>
  <c r="A98" i="119"/>
  <c r="A97" i="119"/>
  <c r="A96" i="119"/>
  <c r="A95" i="119"/>
  <c r="A94" i="119"/>
  <c r="A93" i="119"/>
  <c r="A92" i="119"/>
  <c r="A91" i="119"/>
  <c r="A90" i="119"/>
  <c r="A89" i="119"/>
  <c r="A88" i="119"/>
  <c r="A87" i="119"/>
  <c r="A86" i="119"/>
  <c r="A85" i="119"/>
  <c r="O84" i="119"/>
  <c r="M84" i="119"/>
  <c r="L84" i="119"/>
  <c r="K84" i="119"/>
  <c r="H84" i="119"/>
  <c r="G84" i="119"/>
  <c r="S83" i="119"/>
  <c r="I83" i="119"/>
  <c r="S82" i="119"/>
  <c r="I82" i="119"/>
  <c r="S81" i="119"/>
  <c r="I81" i="119"/>
  <c r="S80" i="119"/>
  <c r="I80" i="119"/>
  <c r="S79" i="119"/>
  <c r="I79" i="119"/>
  <c r="A79" i="119"/>
  <c r="O78" i="119"/>
  <c r="M78" i="119"/>
  <c r="L78" i="119"/>
  <c r="K78" i="119"/>
  <c r="H78" i="119"/>
  <c r="G78" i="119"/>
  <c r="S77" i="119"/>
  <c r="I77" i="119"/>
  <c r="S76" i="119"/>
  <c r="I76" i="119"/>
  <c r="S75" i="119"/>
  <c r="I75" i="119"/>
  <c r="S74" i="119"/>
  <c r="I74" i="119"/>
  <c r="S73" i="119"/>
  <c r="I73" i="119"/>
  <c r="S72" i="119"/>
  <c r="I72" i="119"/>
  <c r="S71" i="119"/>
  <c r="I71" i="119"/>
  <c r="A71" i="119"/>
  <c r="S70" i="119"/>
  <c r="O70" i="119"/>
  <c r="M70" i="119"/>
  <c r="L70" i="119"/>
  <c r="K70" i="119"/>
  <c r="H70" i="119"/>
  <c r="G70" i="119"/>
  <c r="S69" i="119"/>
  <c r="I69" i="119"/>
  <c r="S68" i="119"/>
  <c r="I68" i="119"/>
  <c r="S67" i="119"/>
  <c r="I67" i="119"/>
  <c r="S66" i="119"/>
  <c r="I66" i="119"/>
  <c r="S65" i="119"/>
  <c r="I65" i="119"/>
  <c r="S64" i="119"/>
  <c r="I64" i="119"/>
  <c r="S63" i="119"/>
  <c r="I63" i="119"/>
  <c r="S62" i="119"/>
  <c r="I62" i="119"/>
  <c r="S61" i="119"/>
  <c r="I61" i="119"/>
  <c r="A61" i="119"/>
  <c r="O60" i="119"/>
  <c r="M60" i="119"/>
  <c r="L60" i="119"/>
  <c r="K60" i="119"/>
  <c r="H60" i="119"/>
  <c r="G60" i="119"/>
  <c r="S59" i="119"/>
  <c r="I59" i="119"/>
  <c r="S58" i="119"/>
  <c r="I58" i="119"/>
  <c r="S57" i="119"/>
  <c r="I57" i="119"/>
  <c r="S56" i="119"/>
  <c r="I56" i="119"/>
  <c r="S55" i="119"/>
  <c r="I55" i="119"/>
  <c r="S54" i="119"/>
  <c r="I54" i="119"/>
  <c r="S53" i="119"/>
  <c r="I53" i="119"/>
  <c r="S52" i="119"/>
  <c r="S60" i="119" s="1"/>
  <c r="I52" i="119"/>
  <c r="S51" i="119"/>
  <c r="I51" i="119"/>
  <c r="A51" i="119"/>
  <c r="O50" i="119"/>
  <c r="M50" i="119"/>
  <c r="L50" i="119"/>
  <c r="K50" i="119"/>
  <c r="H50" i="119"/>
  <c r="G50" i="119"/>
  <c r="S49" i="119"/>
  <c r="I49" i="119"/>
  <c r="S48" i="119"/>
  <c r="I48" i="119"/>
  <c r="S47" i="119"/>
  <c r="I47" i="119"/>
  <c r="S46" i="119"/>
  <c r="I46" i="119"/>
  <c r="S45" i="119"/>
  <c r="I45" i="119"/>
  <c r="S44" i="119"/>
  <c r="I44" i="119"/>
  <c r="S43" i="119"/>
  <c r="I43" i="119"/>
  <c r="S42" i="119"/>
  <c r="I42" i="119"/>
  <c r="S41" i="119"/>
  <c r="I41" i="119"/>
  <c r="S40" i="119"/>
  <c r="I40" i="119"/>
  <c r="S39" i="119"/>
  <c r="S50" i="119" s="1"/>
  <c r="I39" i="119"/>
  <c r="A39" i="119"/>
  <c r="O38" i="119"/>
  <c r="M38" i="119"/>
  <c r="L38" i="119"/>
  <c r="K38" i="119"/>
  <c r="H38" i="119"/>
  <c r="G38" i="119"/>
  <c r="S37" i="119"/>
  <c r="I37" i="119"/>
  <c r="S36" i="119"/>
  <c r="I36" i="119"/>
  <c r="S35" i="119"/>
  <c r="I35" i="119"/>
  <c r="S34" i="119"/>
  <c r="I34" i="119"/>
  <c r="S33" i="119"/>
  <c r="I33" i="119"/>
  <c r="S32" i="119"/>
  <c r="I32" i="119"/>
  <c r="S31" i="119"/>
  <c r="I31" i="119"/>
  <c r="S30" i="119"/>
  <c r="I30" i="119"/>
  <c r="S29" i="119"/>
  <c r="I29" i="119"/>
  <c r="S28" i="119"/>
  <c r="I28" i="119"/>
  <c r="S27" i="119"/>
  <c r="I27" i="119"/>
  <c r="S26" i="119"/>
  <c r="I26" i="119"/>
  <c r="O25" i="119"/>
  <c r="M25" i="119"/>
  <c r="L25" i="119"/>
  <c r="K25" i="119"/>
  <c r="H25" i="119"/>
  <c r="G25" i="119"/>
  <c r="S24" i="119"/>
  <c r="I24" i="119"/>
  <c r="S23" i="119"/>
  <c r="I23" i="119"/>
  <c r="S22" i="119"/>
  <c r="I22" i="119"/>
  <c r="S21" i="119"/>
  <c r="S20" i="119"/>
  <c r="I20" i="119"/>
  <c r="S19" i="119"/>
  <c r="O19" i="119"/>
  <c r="M19" i="119"/>
  <c r="L19" i="119"/>
  <c r="K19" i="119"/>
  <c r="H19" i="119"/>
  <c r="G19" i="119"/>
  <c r="S18" i="119"/>
  <c r="I18" i="119"/>
  <c r="S17" i="119"/>
  <c r="I17" i="119"/>
  <c r="S16" i="119"/>
  <c r="I16" i="119"/>
  <c r="S15" i="119"/>
  <c r="I15" i="119"/>
  <c r="S14" i="119"/>
  <c r="I14" i="119"/>
  <c r="S13" i="119"/>
  <c r="I13" i="119"/>
  <c r="S12" i="119"/>
  <c r="I12" i="119"/>
  <c r="S11" i="119"/>
  <c r="I11" i="119"/>
  <c r="S10" i="119"/>
  <c r="I10" i="119"/>
  <c r="S9" i="119"/>
  <c r="I9" i="119"/>
  <c r="S8" i="119"/>
  <c r="I8" i="119"/>
  <c r="S7" i="119"/>
  <c r="I7" i="119"/>
  <c r="S6" i="119"/>
  <c r="I6" i="119"/>
  <c r="S5" i="119"/>
  <c r="I5" i="119"/>
  <c r="A5" i="119"/>
  <c r="A4" i="119"/>
  <c r="A3" i="119"/>
  <c r="A2" i="119"/>
  <c r="A1" i="119"/>
  <c r="L85" i="119" l="1"/>
  <c r="L4" i="119" s="1"/>
  <c r="S78" i="119"/>
  <c r="K85" i="119"/>
  <c r="K4" i="119" s="1"/>
  <c r="S85" i="120"/>
  <c r="I85" i="120"/>
  <c r="G3" i="120" s="1"/>
  <c r="O85" i="119"/>
  <c r="O3" i="119" s="1"/>
  <c r="I78" i="119"/>
  <c r="H85" i="119"/>
  <c r="I70" i="119"/>
  <c r="I38" i="119"/>
  <c r="G85" i="119"/>
  <c r="I25" i="119"/>
  <c r="M85" i="119"/>
  <c r="M4" i="119" s="1"/>
  <c r="I84" i="119"/>
  <c r="S25" i="119"/>
  <c r="I60" i="119"/>
  <c r="S84" i="119"/>
  <c r="I19" i="119"/>
  <c r="I50" i="119"/>
  <c r="A107" i="118"/>
  <c r="A106" i="118"/>
  <c r="A105" i="118"/>
  <c r="A104" i="118"/>
  <c r="A103" i="118"/>
  <c r="A102" i="118"/>
  <c r="A101" i="118"/>
  <c r="A100" i="118"/>
  <c r="A99" i="118"/>
  <c r="A98" i="118"/>
  <c r="A97" i="118"/>
  <c r="A96" i="118"/>
  <c r="A95" i="118"/>
  <c r="A94" i="118"/>
  <c r="A93" i="118"/>
  <c r="A92" i="118"/>
  <c r="A91" i="118"/>
  <c r="A90" i="118"/>
  <c r="A89" i="118"/>
  <c r="A88" i="118"/>
  <c r="A87" i="118"/>
  <c r="A86" i="118"/>
  <c r="A85" i="118"/>
  <c r="O84" i="118"/>
  <c r="M84" i="118"/>
  <c r="L84" i="118"/>
  <c r="K84" i="118"/>
  <c r="H84" i="118"/>
  <c r="G84" i="118"/>
  <c r="S83" i="118"/>
  <c r="I83" i="118"/>
  <c r="S82" i="118"/>
  <c r="I82" i="118"/>
  <c r="S81" i="118"/>
  <c r="I81" i="118"/>
  <c r="S80" i="118"/>
  <c r="I80" i="118"/>
  <c r="S79" i="118"/>
  <c r="I79" i="118"/>
  <c r="A79" i="118"/>
  <c r="O78" i="118"/>
  <c r="M78" i="118"/>
  <c r="L78" i="118"/>
  <c r="K78" i="118"/>
  <c r="H78" i="118"/>
  <c r="G78" i="118"/>
  <c r="S77" i="118"/>
  <c r="I77" i="118"/>
  <c r="S76" i="118"/>
  <c r="I76" i="118"/>
  <c r="S75" i="118"/>
  <c r="I75" i="118"/>
  <c r="S74" i="118"/>
  <c r="I74" i="118"/>
  <c r="S73" i="118"/>
  <c r="I73" i="118"/>
  <c r="S72" i="118"/>
  <c r="I72" i="118"/>
  <c r="S71" i="118"/>
  <c r="I71" i="118"/>
  <c r="A71" i="118"/>
  <c r="O70" i="118"/>
  <c r="M70" i="118"/>
  <c r="L70" i="118"/>
  <c r="K70" i="118"/>
  <c r="H70" i="118"/>
  <c r="G70" i="118"/>
  <c r="S69" i="118"/>
  <c r="I69" i="118"/>
  <c r="S68" i="118"/>
  <c r="I68" i="118"/>
  <c r="S67" i="118"/>
  <c r="I67" i="118"/>
  <c r="S66" i="118"/>
  <c r="I66" i="118"/>
  <c r="S65" i="118"/>
  <c r="I65" i="118"/>
  <c r="S64" i="118"/>
  <c r="I64" i="118"/>
  <c r="S63" i="118"/>
  <c r="I63" i="118"/>
  <c r="S62" i="118"/>
  <c r="I62" i="118"/>
  <c r="S61" i="118"/>
  <c r="S70" i="118" s="1"/>
  <c r="I61" i="118"/>
  <c r="A61" i="118"/>
  <c r="O60" i="118"/>
  <c r="M60" i="118"/>
  <c r="L60" i="118"/>
  <c r="K60" i="118"/>
  <c r="H60" i="118"/>
  <c r="G60" i="118"/>
  <c r="S59" i="118"/>
  <c r="I59" i="118"/>
  <c r="S58" i="118"/>
  <c r="I58" i="118"/>
  <c r="S57" i="118"/>
  <c r="I57" i="118"/>
  <c r="S56" i="118"/>
  <c r="I56" i="118"/>
  <c r="S55" i="118"/>
  <c r="I55" i="118"/>
  <c r="S54" i="118"/>
  <c r="I54" i="118"/>
  <c r="S53" i="118"/>
  <c r="I53" i="118"/>
  <c r="S52" i="118"/>
  <c r="S60" i="118" s="1"/>
  <c r="I52" i="118"/>
  <c r="S51" i="118"/>
  <c r="I51" i="118"/>
  <c r="A51" i="118"/>
  <c r="O50" i="118"/>
  <c r="M50" i="118"/>
  <c r="L50" i="118"/>
  <c r="K50" i="118"/>
  <c r="H50" i="118"/>
  <c r="G50" i="118"/>
  <c r="S49" i="118"/>
  <c r="I49" i="118"/>
  <c r="S48" i="118"/>
  <c r="I48" i="118"/>
  <c r="S47" i="118"/>
  <c r="I47" i="118"/>
  <c r="S46" i="118"/>
  <c r="I46" i="118"/>
  <c r="S45" i="118"/>
  <c r="I45" i="118"/>
  <c r="S44" i="118"/>
  <c r="I44" i="118"/>
  <c r="S43" i="118"/>
  <c r="I43" i="118"/>
  <c r="S42" i="118"/>
  <c r="I42" i="118"/>
  <c r="S41" i="118"/>
  <c r="I41" i="118"/>
  <c r="S40" i="118"/>
  <c r="I40" i="118"/>
  <c r="S39" i="118"/>
  <c r="I39" i="118"/>
  <c r="A39" i="118"/>
  <c r="O38" i="118"/>
  <c r="M38" i="118"/>
  <c r="L38" i="118"/>
  <c r="L85" i="118" s="1"/>
  <c r="L4" i="118" s="1"/>
  <c r="K38" i="118"/>
  <c r="H38" i="118"/>
  <c r="G38" i="118"/>
  <c r="S37" i="118"/>
  <c r="I37" i="118"/>
  <c r="S36" i="118"/>
  <c r="I36" i="118"/>
  <c r="S35" i="118"/>
  <c r="I35" i="118"/>
  <c r="S34" i="118"/>
  <c r="I34" i="118"/>
  <c r="S33" i="118"/>
  <c r="I33" i="118"/>
  <c r="S32" i="118"/>
  <c r="I32" i="118"/>
  <c r="S31" i="118"/>
  <c r="I31" i="118"/>
  <c r="S30" i="118"/>
  <c r="I30" i="118"/>
  <c r="S29" i="118"/>
  <c r="I29" i="118"/>
  <c r="S28" i="118"/>
  <c r="I28" i="118"/>
  <c r="S27" i="118"/>
  <c r="I27" i="118"/>
  <c r="S26" i="118"/>
  <c r="I26" i="118"/>
  <c r="O25" i="118"/>
  <c r="M25" i="118"/>
  <c r="L25" i="118"/>
  <c r="K25" i="118"/>
  <c r="H25" i="118"/>
  <c r="G25" i="118"/>
  <c r="S24" i="118"/>
  <c r="I24" i="118"/>
  <c r="S23" i="118"/>
  <c r="I23" i="118"/>
  <c r="S22" i="118"/>
  <c r="I22" i="118"/>
  <c r="S21" i="118"/>
  <c r="S20" i="118"/>
  <c r="S25" i="118" s="1"/>
  <c r="I20" i="118"/>
  <c r="O19" i="118"/>
  <c r="M19" i="118"/>
  <c r="L19" i="118"/>
  <c r="K19" i="118"/>
  <c r="H19" i="118"/>
  <c r="G19" i="118"/>
  <c r="S18" i="118"/>
  <c r="I18" i="118"/>
  <c r="S17" i="118"/>
  <c r="I17" i="118"/>
  <c r="S16" i="118"/>
  <c r="I16" i="118"/>
  <c r="S15" i="118"/>
  <c r="I15" i="118"/>
  <c r="S14" i="118"/>
  <c r="I14" i="118"/>
  <c r="S13" i="118"/>
  <c r="I13" i="118"/>
  <c r="S12" i="118"/>
  <c r="I12" i="118"/>
  <c r="S11" i="118"/>
  <c r="I11" i="118"/>
  <c r="S10" i="118"/>
  <c r="I10" i="118"/>
  <c r="S9" i="118"/>
  <c r="I9" i="118"/>
  <c r="S8" i="118"/>
  <c r="I8" i="118"/>
  <c r="S7" i="118"/>
  <c r="I7" i="118"/>
  <c r="S6" i="118"/>
  <c r="I6" i="118"/>
  <c r="S5" i="118"/>
  <c r="S19" i="118" s="1"/>
  <c r="I5" i="118"/>
  <c r="A5" i="118"/>
  <c r="A4" i="118"/>
  <c r="A3" i="118"/>
  <c r="A2" i="118"/>
  <c r="A1" i="118"/>
  <c r="K85" i="118" l="1"/>
  <c r="K4" i="118" s="1"/>
  <c r="S84" i="118"/>
  <c r="S85" i="119"/>
  <c r="I85" i="119"/>
  <c r="G3" i="119" s="1"/>
  <c r="I60" i="118"/>
  <c r="O85" i="118"/>
  <c r="O3" i="118" s="1"/>
  <c r="I78" i="118"/>
  <c r="I70" i="118"/>
  <c r="I38" i="118"/>
  <c r="G85" i="118"/>
  <c r="H85" i="118"/>
  <c r="I19" i="118"/>
  <c r="I50" i="118"/>
  <c r="I25" i="118"/>
  <c r="S50" i="118"/>
  <c r="S78" i="118"/>
  <c r="M85" i="118"/>
  <c r="M4" i="118" s="1"/>
  <c r="I84" i="118"/>
  <c r="A107" i="117"/>
  <c r="A106" i="117"/>
  <c r="A105" i="117"/>
  <c r="A104" i="117"/>
  <c r="A103" i="117"/>
  <c r="A102" i="117"/>
  <c r="A101" i="117"/>
  <c r="A100" i="117"/>
  <c r="A99" i="117"/>
  <c r="A98" i="117"/>
  <c r="A97" i="117"/>
  <c r="A96" i="117"/>
  <c r="A95" i="117"/>
  <c r="A94" i="117"/>
  <c r="A93" i="117"/>
  <c r="A92" i="117"/>
  <c r="A91" i="117"/>
  <c r="A90" i="117"/>
  <c r="A89" i="117"/>
  <c r="A88" i="117"/>
  <c r="A87" i="117"/>
  <c r="A86" i="117"/>
  <c r="K85" i="117"/>
  <c r="K4" i="117" s="1"/>
  <c r="A85" i="117"/>
  <c r="O84" i="117"/>
  <c r="M84" i="117"/>
  <c r="L84" i="117"/>
  <c r="K84" i="117"/>
  <c r="H84" i="117"/>
  <c r="G84" i="117"/>
  <c r="S83" i="117"/>
  <c r="I83" i="117"/>
  <c r="S82" i="117"/>
  <c r="I82" i="117"/>
  <c r="S81" i="117"/>
  <c r="I81" i="117"/>
  <c r="S80" i="117"/>
  <c r="I80" i="117"/>
  <c r="S79" i="117"/>
  <c r="I79" i="117"/>
  <c r="A79" i="117"/>
  <c r="O78" i="117"/>
  <c r="M78" i="117"/>
  <c r="L78" i="117"/>
  <c r="K78" i="117"/>
  <c r="H78" i="117"/>
  <c r="G78" i="117"/>
  <c r="S77" i="117"/>
  <c r="I77" i="117"/>
  <c r="S76" i="117"/>
  <c r="I76" i="117"/>
  <c r="S75" i="117"/>
  <c r="I75" i="117"/>
  <c r="S74" i="117"/>
  <c r="I74" i="117"/>
  <c r="S73" i="117"/>
  <c r="I73" i="117"/>
  <c r="S72" i="117"/>
  <c r="I72" i="117"/>
  <c r="S71" i="117"/>
  <c r="S78" i="117" s="1"/>
  <c r="I71" i="117"/>
  <c r="A71" i="117"/>
  <c r="O70" i="117"/>
  <c r="M70" i="117"/>
  <c r="L70" i="117"/>
  <c r="K70" i="117"/>
  <c r="H70" i="117"/>
  <c r="G70" i="117"/>
  <c r="S69" i="117"/>
  <c r="I69" i="117"/>
  <c r="S68" i="117"/>
  <c r="I68" i="117"/>
  <c r="S67" i="117"/>
  <c r="I67" i="117"/>
  <c r="S66" i="117"/>
  <c r="I66" i="117"/>
  <c r="S65" i="117"/>
  <c r="I65" i="117"/>
  <c r="S64" i="117"/>
  <c r="I64" i="117"/>
  <c r="S63" i="117"/>
  <c r="S70" i="117" s="1"/>
  <c r="I63" i="117"/>
  <c r="S62" i="117"/>
  <c r="I62" i="117"/>
  <c r="S61" i="117"/>
  <c r="I61" i="117"/>
  <c r="A61" i="117"/>
  <c r="O60" i="117"/>
  <c r="M60" i="117"/>
  <c r="L60" i="117"/>
  <c r="K60" i="117"/>
  <c r="H60" i="117"/>
  <c r="G60" i="117"/>
  <c r="S59" i="117"/>
  <c r="I59" i="117"/>
  <c r="S58" i="117"/>
  <c r="I58" i="117"/>
  <c r="S57" i="117"/>
  <c r="I57" i="117"/>
  <c r="S56" i="117"/>
  <c r="I56" i="117"/>
  <c r="S55" i="117"/>
  <c r="I55" i="117"/>
  <c r="S54" i="117"/>
  <c r="I54" i="117"/>
  <c r="S53" i="117"/>
  <c r="I53" i="117"/>
  <c r="S52" i="117"/>
  <c r="I52" i="117"/>
  <c r="S51" i="117"/>
  <c r="I51" i="117"/>
  <c r="A51" i="117"/>
  <c r="O50" i="117"/>
  <c r="M50" i="117"/>
  <c r="L50" i="117"/>
  <c r="K50" i="117"/>
  <c r="H50" i="117"/>
  <c r="G50" i="117"/>
  <c r="S49" i="117"/>
  <c r="I49" i="117"/>
  <c r="S48" i="117"/>
  <c r="I48" i="117"/>
  <c r="S47" i="117"/>
  <c r="I47" i="117"/>
  <c r="S46" i="117"/>
  <c r="I46" i="117"/>
  <c r="S45" i="117"/>
  <c r="I45" i="117"/>
  <c r="S44" i="117"/>
  <c r="I44" i="117"/>
  <c r="S43" i="117"/>
  <c r="I43" i="117"/>
  <c r="S42" i="117"/>
  <c r="I42" i="117"/>
  <c r="S41" i="117"/>
  <c r="I41" i="117"/>
  <c r="S40" i="117"/>
  <c r="I40" i="117"/>
  <c r="S39" i="117"/>
  <c r="I39" i="117"/>
  <c r="A39" i="117"/>
  <c r="O38" i="117"/>
  <c r="M38" i="117"/>
  <c r="L38" i="117"/>
  <c r="K38" i="117"/>
  <c r="H38" i="117"/>
  <c r="G38" i="117"/>
  <c r="S37" i="117"/>
  <c r="I37" i="117"/>
  <c r="S36" i="117"/>
  <c r="I36" i="117"/>
  <c r="S35" i="117"/>
  <c r="I35" i="117"/>
  <c r="S34" i="117"/>
  <c r="I34" i="117"/>
  <c r="S33" i="117"/>
  <c r="I33" i="117"/>
  <c r="S32" i="117"/>
  <c r="I32" i="117"/>
  <c r="S31" i="117"/>
  <c r="I31" i="117"/>
  <c r="S30" i="117"/>
  <c r="I30" i="117"/>
  <c r="S29" i="117"/>
  <c r="I29" i="117"/>
  <c r="S28" i="117"/>
  <c r="I28" i="117"/>
  <c r="S27" i="117"/>
  <c r="I27" i="117"/>
  <c r="S26" i="117"/>
  <c r="I26" i="117"/>
  <c r="O25" i="117"/>
  <c r="M25" i="117"/>
  <c r="L25" i="117"/>
  <c r="K25" i="117"/>
  <c r="H25" i="117"/>
  <c r="G25" i="117"/>
  <c r="S24" i="117"/>
  <c r="I24" i="117"/>
  <c r="S23" i="117"/>
  <c r="I23" i="117"/>
  <c r="S22" i="117"/>
  <c r="I22" i="117"/>
  <c r="S21" i="117"/>
  <c r="S20" i="117"/>
  <c r="I20" i="117"/>
  <c r="O19" i="117"/>
  <c r="M19" i="117"/>
  <c r="L19" i="117"/>
  <c r="K19" i="117"/>
  <c r="H19" i="117"/>
  <c r="G19" i="117"/>
  <c r="S18" i="117"/>
  <c r="I18" i="117"/>
  <c r="S17" i="117"/>
  <c r="I17" i="117"/>
  <c r="S16" i="117"/>
  <c r="I16" i="117"/>
  <c r="S15" i="117"/>
  <c r="I15" i="117"/>
  <c r="S14" i="117"/>
  <c r="I14" i="117"/>
  <c r="S13" i="117"/>
  <c r="I13" i="117"/>
  <c r="S12" i="117"/>
  <c r="I12" i="117"/>
  <c r="S11" i="117"/>
  <c r="I11" i="117"/>
  <c r="S10" i="117"/>
  <c r="I10" i="117"/>
  <c r="S9" i="117"/>
  <c r="I9" i="117"/>
  <c r="S8" i="117"/>
  <c r="I8" i="117"/>
  <c r="S7" i="117"/>
  <c r="I7" i="117"/>
  <c r="S6" i="117"/>
  <c r="I6" i="117"/>
  <c r="S5" i="117"/>
  <c r="I5" i="117"/>
  <c r="A5" i="117"/>
  <c r="A4" i="117"/>
  <c r="A3" i="117"/>
  <c r="A2" i="117"/>
  <c r="A1" i="117"/>
  <c r="L85" i="117" l="1"/>
  <c r="L4" i="117" s="1"/>
  <c r="S85" i="118"/>
  <c r="S19" i="117"/>
  <c r="I85" i="118"/>
  <c r="G3" i="118" s="1"/>
  <c r="O85" i="117"/>
  <c r="O3" i="117" s="1"/>
  <c r="I84" i="117"/>
  <c r="I78" i="117"/>
  <c r="I50" i="117"/>
  <c r="I38" i="117"/>
  <c r="G85" i="117"/>
  <c r="I19" i="117"/>
  <c r="I25" i="117"/>
  <c r="S50" i="117"/>
  <c r="I70" i="117"/>
  <c r="H85" i="117"/>
  <c r="S25" i="117"/>
  <c r="I60" i="117"/>
  <c r="M85" i="117"/>
  <c r="M4" i="117" s="1"/>
  <c r="S60" i="117"/>
  <c r="S84" i="117"/>
  <c r="S85" i="117" s="1"/>
  <c r="A107" i="116"/>
  <c r="A106" i="116"/>
  <c r="A105" i="116"/>
  <c r="A104" i="116"/>
  <c r="A103" i="116"/>
  <c r="A102" i="116"/>
  <c r="A101" i="116"/>
  <c r="A100" i="116"/>
  <c r="A99" i="116"/>
  <c r="A98" i="116"/>
  <c r="A97" i="116"/>
  <c r="A96" i="116"/>
  <c r="A95" i="116"/>
  <c r="A94" i="116"/>
  <c r="A93" i="116"/>
  <c r="A92" i="116"/>
  <c r="A91" i="116"/>
  <c r="A90" i="116"/>
  <c r="A89" i="116"/>
  <c r="A88" i="116"/>
  <c r="A87" i="116"/>
  <c r="A86" i="116"/>
  <c r="A85" i="116"/>
  <c r="O84" i="116"/>
  <c r="M84" i="116"/>
  <c r="L84" i="116"/>
  <c r="K84" i="116"/>
  <c r="H84" i="116"/>
  <c r="G84" i="116"/>
  <c r="S83" i="116"/>
  <c r="I83" i="116"/>
  <c r="S82" i="116"/>
  <c r="I82" i="116"/>
  <c r="S81" i="116"/>
  <c r="I81" i="116"/>
  <c r="S80" i="116"/>
  <c r="I80" i="116"/>
  <c r="S79" i="116"/>
  <c r="I79" i="116"/>
  <c r="A79" i="116"/>
  <c r="O78" i="116"/>
  <c r="M78" i="116"/>
  <c r="L78" i="116"/>
  <c r="K78" i="116"/>
  <c r="H78" i="116"/>
  <c r="G78" i="116"/>
  <c r="S77" i="116"/>
  <c r="I77" i="116"/>
  <c r="S76" i="116"/>
  <c r="I76" i="116"/>
  <c r="S75" i="116"/>
  <c r="I75" i="116"/>
  <c r="S74" i="116"/>
  <c r="I74" i="116"/>
  <c r="S73" i="116"/>
  <c r="I73" i="116"/>
  <c r="S72" i="116"/>
  <c r="I72" i="116"/>
  <c r="S71" i="116"/>
  <c r="I71" i="116"/>
  <c r="A71" i="116"/>
  <c r="O70" i="116"/>
  <c r="M70" i="116"/>
  <c r="L70" i="116"/>
  <c r="K70" i="116"/>
  <c r="H70" i="116"/>
  <c r="G70" i="116"/>
  <c r="S69" i="116"/>
  <c r="I69" i="116"/>
  <c r="S68" i="116"/>
  <c r="I68" i="116"/>
  <c r="S67" i="116"/>
  <c r="I67" i="116"/>
  <c r="S66" i="116"/>
  <c r="I66" i="116"/>
  <c r="S65" i="116"/>
  <c r="I65" i="116"/>
  <c r="S64" i="116"/>
  <c r="I64" i="116"/>
  <c r="S63" i="116"/>
  <c r="S70" i="116" s="1"/>
  <c r="I63" i="116"/>
  <c r="S62" i="116"/>
  <c r="I62" i="116"/>
  <c r="S61" i="116"/>
  <c r="I61" i="116"/>
  <c r="A61" i="116"/>
  <c r="S60" i="116"/>
  <c r="O60" i="116"/>
  <c r="M60" i="116"/>
  <c r="L60" i="116"/>
  <c r="K60" i="116"/>
  <c r="H60" i="116"/>
  <c r="G60" i="116"/>
  <c r="S59" i="116"/>
  <c r="I59" i="116"/>
  <c r="S58" i="116"/>
  <c r="I58" i="116"/>
  <c r="S57" i="116"/>
  <c r="I57" i="116"/>
  <c r="S56" i="116"/>
  <c r="I56" i="116"/>
  <c r="S55" i="116"/>
  <c r="I55" i="116"/>
  <c r="S54" i="116"/>
  <c r="I54" i="116"/>
  <c r="S53" i="116"/>
  <c r="I53" i="116"/>
  <c r="S52" i="116"/>
  <c r="I52" i="116"/>
  <c r="S51" i="116"/>
  <c r="I51" i="116"/>
  <c r="A51" i="116"/>
  <c r="O50" i="116"/>
  <c r="M50" i="116"/>
  <c r="L50" i="116"/>
  <c r="K50" i="116"/>
  <c r="H50" i="116"/>
  <c r="G50" i="116"/>
  <c r="S49" i="116"/>
  <c r="I49" i="116"/>
  <c r="S48" i="116"/>
  <c r="I48" i="116"/>
  <c r="S47" i="116"/>
  <c r="I47" i="116"/>
  <c r="S46" i="116"/>
  <c r="I46" i="116"/>
  <c r="S45" i="116"/>
  <c r="I45" i="116"/>
  <c r="S44" i="116"/>
  <c r="I44" i="116"/>
  <c r="S43" i="116"/>
  <c r="I43" i="116"/>
  <c r="S42" i="116"/>
  <c r="I42" i="116"/>
  <c r="S41" i="116"/>
  <c r="I41" i="116"/>
  <c r="S40" i="116"/>
  <c r="I40" i="116"/>
  <c r="S39" i="116"/>
  <c r="I39" i="116"/>
  <c r="A39" i="116"/>
  <c r="O38" i="116"/>
  <c r="M38" i="116"/>
  <c r="L38" i="116"/>
  <c r="K38" i="116"/>
  <c r="H38" i="116"/>
  <c r="G38" i="116"/>
  <c r="S37" i="116"/>
  <c r="I37" i="116"/>
  <c r="S36" i="116"/>
  <c r="I36" i="116"/>
  <c r="S35" i="116"/>
  <c r="I35" i="116"/>
  <c r="S34" i="116"/>
  <c r="I34" i="116"/>
  <c r="S33" i="116"/>
  <c r="I33" i="116"/>
  <c r="S32" i="116"/>
  <c r="I32" i="116"/>
  <c r="S31" i="116"/>
  <c r="I31" i="116"/>
  <c r="S30" i="116"/>
  <c r="I30" i="116"/>
  <c r="S29" i="116"/>
  <c r="I29" i="116"/>
  <c r="S28" i="116"/>
  <c r="I28" i="116"/>
  <c r="S27" i="116"/>
  <c r="I27" i="116"/>
  <c r="S26" i="116"/>
  <c r="I26" i="116"/>
  <c r="O25" i="116"/>
  <c r="M25" i="116"/>
  <c r="L25" i="116"/>
  <c r="K25" i="116"/>
  <c r="H25" i="116"/>
  <c r="G25" i="116"/>
  <c r="S24" i="116"/>
  <c r="I24" i="116"/>
  <c r="S23" i="116"/>
  <c r="I23" i="116"/>
  <c r="S22" i="116"/>
  <c r="I22" i="116"/>
  <c r="S21" i="116"/>
  <c r="S20" i="116"/>
  <c r="I20" i="116"/>
  <c r="O19" i="116"/>
  <c r="M19" i="116"/>
  <c r="L19" i="116"/>
  <c r="K19" i="116"/>
  <c r="H19" i="116"/>
  <c r="G19" i="116"/>
  <c r="S18" i="116"/>
  <c r="I18" i="116"/>
  <c r="S17" i="116"/>
  <c r="I17" i="116"/>
  <c r="S16" i="116"/>
  <c r="I16" i="116"/>
  <c r="S15" i="116"/>
  <c r="I15" i="116"/>
  <c r="S14" i="116"/>
  <c r="I14" i="116"/>
  <c r="S13" i="116"/>
  <c r="I13" i="116"/>
  <c r="S12" i="116"/>
  <c r="I12" i="116"/>
  <c r="S11" i="116"/>
  <c r="I11" i="116"/>
  <c r="S10" i="116"/>
  <c r="I10" i="116"/>
  <c r="S9" i="116"/>
  <c r="I9" i="116"/>
  <c r="S8" i="116"/>
  <c r="I8" i="116"/>
  <c r="S7" i="116"/>
  <c r="I7" i="116"/>
  <c r="S6" i="116"/>
  <c r="S19" i="116" s="1"/>
  <c r="I6" i="116"/>
  <c r="S5" i="116"/>
  <c r="I5" i="116"/>
  <c r="A5" i="116"/>
  <c r="A4" i="116"/>
  <c r="A3" i="116"/>
  <c r="A2" i="116"/>
  <c r="A1" i="116"/>
  <c r="S50" i="116" l="1"/>
  <c r="K85" i="116"/>
  <c r="K4" i="116" s="1"/>
  <c r="L85" i="116"/>
  <c r="L4" i="116" s="1"/>
  <c r="S78" i="116"/>
  <c r="I85" i="117"/>
  <c r="G3" i="117" s="1"/>
  <c r="I25" i="116"/>
  <c r="O85" i="116"/>
  <c r="O3" i="116" s="1"/>
  <c r="I78" i="116"/>
  <c r="I70" i="116"/>
  <c r="H85" i="116"/>
  <c r="G85" i="116"/>
  <c r="I38" i="116"/>
  <c r="M85" i="116"/>
  <c r="M4" i="116" s="1"/>
  <c r="I84" i="116"/>
  <c r="S25" i="116"/>
  <c r="I60" i="116"/>
  <c r="S84" i="116"/>
  <c r="I19" i="116"/>
  <c r="I50" i="116"/>
  <c r="A107" i="115"/>
  <c r="A106" i="115"/>
  <c r="A105" i="115"/>
  <c r="A104" i="115"/>
  <c r="A103" i="115"/>
  <c r="A102" i="115"/>
  <c r="A101" i="115"/>
  <c r="A100" i="115"/>
  <c r="A99" i="115"/>
  <c r="A98" i="115"/>
  <c r="A97" i="115"/>
  <c r="A96" i="115"/>
  <c r="A95" i="115"/>
  <c r="A94" i="115"/>
  <c r="A93" i="115"/>
  <c r="A92" i="115"/>
  <c r="A91" i="115"/>
  <c r="A90" i="115"/>
  <c r="A89" i="115"/>
  <c r="A88" i="115"/>
  <c r="A87" i="115"/>
  <c r="A86" i="115"/>
  <c r="A85" i="115"/>
  <c r="O84" i="115"/>
  <c r="M84" i="115"/>
  <c r="L84" i="115"/>
  <c r="K84" i="115"/>
  <c r="H84" i="115"/>
  <c r="G84" i="115"/>
  <c r="S83" i="115"/>
  <c r="I83" i="115"/>
  <c r="S82" i="115"/>
  <c r="I82" i="115"/>
  <c r="S81" i="115"/>
  <c r="I81" i="115"/>
  <c r="S80" i="115"/>
  <c r="I80" i="115"/>
  <c r="S79" i="115"/>
  <c r="I79" i="115"/>
  <c r="A79" i="115"/>
  <c r="O78" i="115"/>
  <c r="M78" i="115"/>
  <c r="L78" i="115"/>
  <c r="K78" i="115"/>
  <c r="H78" i="115"/>
  <c r="G78" i="115"/>
  <c r="S77" i="115"/>
  <c r="I77" i="115"/>
  <c r="S76" i="115"/>
  <c r="I76" i="115"/>
  <c r="S75" i="115"/>
  <c r="I75" i="115"/>
  <c r="S74" i="115"/>
  <c r="I74" i="115"/>
  <c r="S73" i="115"/>
  <c r="I73" i="115"/>
  <c r="S72" i="115"/>
  <c r="I72" i="115"/>
  <c r="S71" i="115"/>
  <c r="S78" i="115" s="1"/>
  <c r="I71" i="115"/>
  <c r="A71" i="115"/>
  <c r="O70" i="115"/>
  <c r="M70" i="115"/>
  <c r="L70" i="115"/>
  <c r="K70" i="115"/>
  <c r="H70" i="115"/>
  <c r="G70" i="115"/>
  <c r="S69" i="115"/>
  <c r="I69" i="115"/>
  <c r="S68" i="115"/>
  <c r="I68" i="115"/>
  <c r="S67" i="115"/>
  <c r="I67" i="115"/>
  <c r="S66" i="115"/>
  <c r="I66" i="115"/>
  <c r="S65" i="115"/>
  <c r="I65" i="115"/>
  <c r="S64" i="115"/>
  <c r="I64" i="115"/>
  <c r="S63" i="115"/>
  <c r="I63" i="115"/>
  <c r="S62" i="115"/>
  <c r="S70" i="115" s="1"/>
  <c r="I62" i="115"/>
  <c r="S61" i="115"/>
  <c r="I61" i="115"/>
  <c r="A61" i="115"/>
  <c r="O60" i="115"/>
  <c r="M60" i="115"/>
  <c r="L60" i="115"/>
  <c r="K60" i="115"/>
  <c r="H60" i="115"/>
  <c r="G60" i="115"/>
  <c r="S59" i="115"/>
  <c r="I59" i="115"/>
  <c r="S58" i="115"/>
  <c r="I58" i="115"/>
  <c r="S57" i="115"/>
  <c r="I57" i="115"/>
  <c r="S56" i="115"/>
  <c r="I56" i="115"/>
  <c r="S55" i="115"/>
  <c r="I55" i="115"/>
  <c r="S54" i="115"/>
  <c r="I54" i="115"/>
  <c r="S53" i="115"/>
  <c r="S60" i="115" s="1"/>
  <c r="I53" i="115"/>
  <c r="S52" i="115"/>
  <c r="I52" i="115"/>
  <c r="S51" i="115"/>
  <c r="I51" i="115"/>
  <c r="A51" i="115"/>
  <c r="O50" i="115"/>
  <c r="M50" i="115"/>
  <c r="L50" i="115"/>
  <c r="K50" i="115"/>
  <c r="H50" i="115"/>
  <c r="G50" i="115"/>
  <c r="S49" i="115"/>
  <c r="I49" i="115"/>
  <c r="S48" i="115"/>
  <c r="I48" i="115"/>
  <c r="S47" i="115"/>
  <c r="I47" i="115"/>
  <c r="S46" i="115"/>
  <c r="I46" i="115"/>
  <c r="S45" i="115"/>
  <c r="I45" i="115"/>
  <c r="S44" i="115"/>
  <c r="I44" i="115"/>
  <c r="S43" i="115"/>
  <c r="I43" i="115"/>
  <c r="S42" i="115"/>
  <c r="I42" i="115"/>
  <c r="S41" i="115"/>
  <c r="I41" i="115"/>
  <c r="S40" i="115"/>
  <c r="I40" i="115"/>
  <c r="S39" i="115"/>
  <c r="I39" i="115"/>
  <c r="A39" i="115"/>
  <c r="O38" i="115"/>
  <c r="M38" i="115"/>
  <c r="L38" i="115"/>
  <c r="K38" i="115"/>
  <c r="H38" i="115"/>
  <c r="G38" i="115"/>
  <c r="S37" i="115"/>
  <c r="I37" i="115"/>
  <c r="S36" i="115"/>
  <c r="I36" i="115"/>
  <c r="S35" i="115"/>
  <c r="I35" i="115"/>
  <c r="S34" i="115"/>
  <c r="I34" i="115"/>
  <c r="S33" i="115"/>
  <c r="I33" i="115"/>
  <c r="S32" i="115"/>
  <c r="I32" i="115"/>
  <c r="S31" i="115"/>
  <c r="I31" i="115"/>
  <c r="S30" i="115"/>
  <c r="I30" i="115"/>
  <c r="S29" i="115"/>
  <c r="I29" i="115"/>
  <c r="S28" i="115"/>
  <c r="I28" i="115"/>
  <c r="S27" i="115"/>
  <c r="I27" i="115"/>
  <c r="S26" i="115"/>
  <c r="I26" i="115"/>
  <c r="O25" i="115"/>
  <c r="M25" i="115"/>
  <c r="L25" i="115"/>
  <c r="K25" i="115"/>
  <c r="H25" i="115"/>
  <c r="G25" i="115"/>
  <c r="S24" i="115"/>
  <c r="I24" i="115"/>
  <c r="S23" i="115"/>
  <c r="I23" i="115"/>
  <c r="S22" i="115"/>
  <c r="I22" i="115"/>
  <c r="S21" i="115"/>
  <c r="S20" i="115"/>
  <c r="I20" i="115"/>
  <c r="O19" i="115"/>
  <c r="M19" i="115"/>
  <c r="L19" i="115"/>
  <c r="K19" i="115"/>
  <c r="H19" i="115"/>
  <c r="G19" i="115"/>
  <c r="S18" i="115"/>
  <c r="I18" i="115"/>
  <c r="S17" i="115"/>
  <c r="I17" i="115"/>
  <c r="S16" i="115"/>
  <c r="I16" i="115"/>
  <c r="S15" i="115"/>
  <c r="I15" i="115"/>
  <c r="S14" i="115"/>
  <c r="I14" i="115"/>
  <c r="S13" i="115"/>
  <c r="I13" i="115"/>
  <c r="S12" i="115"/>
  <c r="I12" i="115"/>
  <c r="S11" i="115"/>
  <c r="I11" i="115"/>
  <c r="S10" i="115"/>
  <c r="I10" i="115"/>
  <c r="S9" i="115"/>
  <c r="I9" i="115"/>
  <c r="S8" i="115"/>
  <c r="I8" i="115"/>
  <c r="S7" i="115"/>
  <c r="I7" i="115"/>
  <c r="S6" i="115"/>
  <c r="I6" i="115"/>
  <c r="S5" i="115"/>
  <c r="S19" i="115" s="1"/>
  <c r="I5" i="115"/>
  <c r="A5" i="115"/>
  <c r="A4" i="115"/>
  <c r="A3" i="115"/>
  <c r="A2" i="115"/>
  <c r="A1" i="115"/>
  <c r="K85" i="115" l="1"/>
  <c r="K4" i="115" s="1"/>
  <c r="L85" i="115"/>
  <c r="L4" i="115" s="1"/>
  <c r="S50" i="115"/>
  <c r="S85" i="116"/>
  <c r="I85" i="116"/>
  <c r="G3" i="116" s="1"/>
  <c r="I38" i="115"/>
  <c r="I70" i="115"/>
  <c r="I25" i="115"/>
  <c r="O85" i="115"/>
  <c r="O3" i="115" s="1"/>
  <c r="I78" i="115"/>
  <c r="G85" i="115"/>
  <c r="H85" i="115"/>
  <c r="M85" i="115"/>
  <c r="M4" i="115" s="1"/>
  <c r="I84" i="115"/>
  <c r="S25" i="115"/>
  <c r="I60" i="115"/>
  <c r="S84" i="115"/>
  <c r="I19" i="115"/>
  <c r="I50" i="115"/>
  <c r="A107" i="114"/>
  <c r="A106" i="114"/>
  <c r="A105" i="114"/>
  <c r="A104" i="114"/>
  <c r="A103" i="114"/>
  <c r="A102" i="114"/>
  <c r="A101" i="114"/>
  <c r="A100" i="114"/>
  <c r="A99" i="114"/>
  <c r="A98" i="114"/>
  <c r="A97" i="114"/>
  <c r="A96" i="114"/>
  <c r="A95" i="114"/>
  <c r="A94" i="114"/>
  <c r="A93" i="114"/>
  <c r="A92" i="114"/>
  <c r="A91" i="114"/>
  <c r="A90" i="114"/>
  <c r="A89" i="114"/>
  <c r="A88" i="114"/>
  <c r="A87" i="114"/>
  <c r="A86" i="114"/>
  <c r="A85" i="114"/>
  <c r="O84" i="114"/>
  <c r="M84" i="114"/>
  <c r="L84" i="114"/>
  <c r="K84" i="114"/>
  <c r="H84" i="114"/>
  <c r="G84" i="114"/>
  <c r="S83" i="114"/>
  <c r="I83" i="114"/>
  <c r="S82" i="114"/>
  <c r="I82" i="114"/>
  <c r="S81" i="114"/>
  <c r="I81" i="114"/>
  <c r="S80" i="114"/>
  <c r="I80" i="114"/>
  <c r="S79" i="114"/>
  <c r="S84" i="114" s="1"/>
  <c r="I79" i="114"/>
  <c r="A79" i="114"/>
  <c r="O78" i="114"/>
  <c r="M78" i="114"/>
  <c r="L78" i="114"/>
  <c r="K78" i="114"/>
  <c r="H78" i="114"/>
  <c r="G78" i="114"/>
  <c r="S77" i="114"/>
  <c r="I77" i="114"/>
  <c r="S76" i="114"/>
  <c r="I76" i="114"/>
  <c r="S75" i="114"/>
  <c r="I75" i="114"/>
  <c r="S74" i="114"/>
  <c r="I74" i="114"/>
  <c r="S73" i="114"/>
  <c r="S78" i="114" s="1"/>
  <c r="I73" i="114"/>
  <c r="S72" i="114"/>
  <c r="I72" i="114"/>
  <c r="S71" i="114"/>
  <c r="I71" i="114"/>
  <c r="A71" i="114"/>
  <c r="O70" i="114"/>
  <c r="M70" i="114"/>
  <c r="L70" i="114"/>
  <c r="K70" i="114"/>
  <c r="H70" i="114"/>
  <c r="G70" i="114"/>
  <c r="S69" i="114"/>
  <c r="I69" i="114"/>
  <c r="S68" i="114"/>
  <c r="I68" i="114"/>
  <c r="S67" i="114"/>
  <c r="I67" i="114"/>
  <c r="S66" i="114"/>
  <c r="I66" i="114"/>
  <c r="S65" i="114"/>
  <c r="I65" i="114"/>
  <c r="S64" i="114"/>
  <c r="I64" i="114"/>
  <c r="S63" i="114"/>
  <c r="I63" i="114"/>
  <c r="S62" i="114"/>
  <c r="I62" i="114"/>
  <c r="S61" i="114"/>
  <c r="S70" i="114" s="1"/>
  <c r="I61" i="114"/>
  <c r="A61" i="114"/>
  <c r="O60" i="114"/>
  <c r="M60" i="114"/>
  <c r="L60" i="114"/>
  <c r="K60" i="114"/>
  <c r="H60" i="114"/>
  <c r="G60" i="114"/>
  <c r="S59" i="114"/>
  <c r="I59" i="114"/>
  <c r="S58" i="114"/>
  <c r="I58" i="114"/>
  <c r="S57" i="114"/>
  <c r="I57" i="114"/>
  <c r="S56" i="114"/>
  <c r="I56" i="114"/>
  <c r="S55" i="114"/>
  <c r="I55" i="114"/>
  <c r="S54" i="114"/>
  <c r="I54" i="114"/>
  <c r="S53" i="114"/>
  <c r="I53" i="114"/>
  <c r="S52" i="114"/>
  <c r="I52" i="114"/>
  <c r="S51" i="114"/>
  <c r="S60" i="114" s="1"/>
  <c r="I51" i="114"/>
  <c r="A51" i="114"/>
  <c r="O50" i="114"/>
  <c r="M50" i="114"/>
  <c r="L50" i="114"/>
  <c r="K50" i="114"/>
  <c r="H50" i="114"/>
  <c r="G50" i="114"/>
  <c r="S49" i="114"/>
  <c r="I49" i="114"/>
  <c r="S48" i="114"/>
  <c r="I48" i="114"/>
  <c r="S47" i="114"/>
  <c r="I47" i="114"/>
  <c r="S46" i="114"/>
  <c r="I46" i="114"/>
  <c r="S45" i="114"/>
  <c r="I45" i="114"/>
  <c r="S44" i="114"/>
  <c r="I44" i="114"/>
  <c r="S43" i="114"/>
  <c r="I43" i="114"/>
  <c r="S42" i="114"/>
  <c r="I42" i="114"/>
  <c r="S41" i="114"/>
  <c r="I41" i="114"/>
  <c r="S40" i="114"/>
  <c r="I40" i="114"/>
  <c r="S39" i="114"/>
  <c r="S50" i="114" s="1"/>
  <c r="I39" i="114"/>
  <c r="A39" i="114"/>
  <c r="O38" i="114"/>
  <c r="M38" i="114"/>
  <c r="L38" i="114"/>
  <c r="K38" i="114"/>
  <c r="H38" i="114"/>
  <c r="G38" i="114"/>
  <c r="S37" i="114"/>
  <c r="I37" i="114"/>
  <c r="S36" i="114"/>
  <c r="I36" i="114"/>
  <c r="S35" i="114"/>
  <c r="I35" i="114"/>
  <c r="S34" i="114"/>
  <c r="I34" i="114"/>
  <c r="S33" i="114"/>
  <c r="I33" i="114"/>
  <c r="S32" i="114"/>
  <c r="I32" i="114"/>
  <c r="S31" i="114"/>
  <c r="I31" i="114"/>
  <c r="S30" i="114"/>
  <c r="I30" i="114"/>
  <c r="S29" i="114"/>
  <c r="I29" i="114"/>
  <c r="S28" i="114"/>
  <c r="I28" i="114"/>
  <c r="S27" i="114"/>
  <c r="I27" i="114"/>
  <c r="S26" i="114"/>
  <c r="I26" i="114"/>
  <c r="O25" i="114"/>
  <c r="M25" i="114"/>
  <c r="L25" i="114"/>
  <c r="K25" i="114"/>
  <c r="H25" i="114"/>
  <c r="G25" i="114"/>
  <c r="S24" i="114"/>
  <c r="I24" i="114"/>
  <c r="S23" i="114"/>
  <c r="I23" i="114"/>
  <c r="S22" i="114"/>
  <c r="I22" i="114"/>
  <c r="S21" i="114"/>
  <c r="S20" i="114"/>
  <c r="S25" i="114" s="1"/>
  <c r="I20" i="114"/>
  <c r="O19" i="114"/>
  <c r="M19" i="114"/>
  <c r="L19" i="114"/>
  <c r="K19" i="114"/>
  <c r="H19" i="114"/>
  <c r="G19" i="114"/>
  <c r="S18" i="114"/>
  <c r="I18" i="114"/>
  <c r="S17" i="114"/>
  <c r="I17" i="114"/>
  <c r="S16" i="114"/>
  <c r="I16" i="114"/>
  <c r="S15" i="114"/>
  <c r="I15" i="114"/>
  <c r="S14" i="114"/>
  <c r="I14" i="114"/>
  <c r="S13" i="114"/>
  <c r="I13" i="114"/>
  <c r="S12" i="114"/>
  <c r="I12" i="114"/>
  <c r="S11" i="114"/>
  <c r="I11" i="114"/>
  <c r="S10" i="114"/>
  <c r="I10" i="114"/>
  <c r="S9" i="114"/>
  <c r="I9" i="114"/>
  <c r="S8" i="114"/>
  <c r="I8" i="114"/>
  <c r="S7" i="114"/>
  <c r="I7" i="114"/>
  <c r="S6" i="114"/>
  <c r="I6" i="114"/>
  <c r="S5" i="114"/>
  <c r="I5" i="114"/>
  <c r="A5" i="114"/>
  <c r="A4" i="114"/>
  <c r="A3" i="114"/>
  <c r="A2" i="114"/>
  <c r="A1" i="114"/>
  <c r="M85" i="114" l="1"/>
  <c r="M4" i="114" s="1"/>
  <c r="S19" i="114"/>
  <c r="S85" i="115"/>
  <c r="I85" i="115"/>
  <c r="G3" i="115" s="1"/>
  <c r="I25" i="114"/>
  <c r="I84" i="114"/>
  <c r="I60" i="114"/>
  <c r="I50" i="114"/>
  <c r="O85" i="114"/>
  <c r="O3" i="114" s="1"/>
  <c r="H85" i="114"/>
  <c r="K85" i="114"/>
  <c r="K4" i="114" s="1"/>
  <c r="I19" i="114"/>
  <c r="I38" i="114"/>
  <c r="I78" i="114"/>
  <c r="S85" i="114"/>
  <c r="I70" i="114"/>
  <c r="G85" i="114"/>
  <c r="L85" i="114"/>
  <c r="L4" i="114" s="1"/>
  <c r="A107" i="113"/>
  <c r="A106" i="113"/>
  <c r="A105" i="113"/>
  <c r="A104" i="113"/>
  <c r="A103" i="113"/>
  <c r="A102" i="113"/>
  <c r="A101" i="113"/>
  <c r="A100" i="113"/>
  <c r="A99" i="113"/>
  <c r="A98" i="113"/>
  <c r="A97" i="113"/>
  <c r="A96" i="113"/>
  <c r="A95" i="113"/>
  <c r="A94" i="113"/>
  <c r="A93" i="113"/>
  <c r="A92" i="113"/>
  <c r="A91" i="113"/>
  <c r="A90" i="113"/>
  <c r="A89" i="113"/>
  <c r="A88" i="113"/>
  <c r="A87" i="113"/>
  <c r="A86" i="113"/>
  <c r="A85" i="113"/>
  <c r="O84" i="113"/>
  <c r="M84" i="113"/>
  <c r="L84" i="113"/>
  <c r="K84" i="113"/>
  <c r="H84" i="113"/>
  <c r="G84" i="113"/>
  <c r="S83" i="113"/>
  <c r="I83" i="113"/>
  <c r="S82" i="113"/>
  <c r="I82" i="113"/>
  <c r="S81" i="113"/>
  <c r="I81" i="113"/>
  <c r="S80" i="113"/>
  <c r="I80" i="113"/>
  <c r="S79" i="113"/>
  <c r="S84" i="113" s="1"/>
  <c r="I79" i="113"/>
  <c r="A79" i="113"/>
  <c r="O78" i="113"/>
  <c r="M78" i="113"/>
  <c r="L78" i="113"/>
  <c r="K78" i="113"/>
  <c r="H78" i="113"/>
  <c r="G78" i="113"/>
  <c r="S77" i="113"/>
  <c r="I77" i="113"/>
  <c r="S76" i="113"/>
  <c r="I76" i="113"/>
  <c r="S75" i="113"/>
  <c r="I75" i="113"/>
  <c r="S74" i="113"/>
  <c r="I74" i="113"/>
  <c r="S73" i="113"/>
  <c r="I73" i="113"/>
  <c r="S72" i="113"/>
  <c r="I72" i="113"/>
  <c r="S71" i="113"/>
  <c r="I71" i="113"/>
  <c r="A71" i="113"/>
  <c r="S70" i="113"/>
  <c r="O70" i="113"/>
  <c r="M70" i="113"/>
  <c r="L70" i="113"/>
  <c r="K70" i="113"/>
  <c r="H70" i="113"/>
  <c r="G70" i="113"/>
  <c r="S69" i="113"/>
  <c r="I69" i="113"/>
  <c r="S68" i="113"/>
  <c r="I68" i="113"/>
  <c r="S67" i="113"/>
  <c r="I67" i="113"/>
  <c r="S66" i="113"/>
  <c r="I66" i="113"/>
  <c r="S65" i="113"/>
  <c r="I65" i="113"/>
  <c r="S64" i="113"/>
  <c r="I64" i="113"/>
  <c r="S63" i="113"/>
  <c r="I63" i="113"/>
  <c r="S62" i="113"/>
  <c r="I62" i="113"/>
  <c r="S61" i="113"/>
  <c r="I61" i="113"/>
  <c r="A61" i="113"/>
  <c r="O60" i="113"/>
  <c r="M60" i="113"/>
  <c r="L60" i="113"/>
  <c r="K60" i="113"/>
  <c r="H60" i="113"/>
  <c r="G60" i="113"/>
  <c r="S59" i="113"/>
  <c r="I59" i="113"/>
  <c r="S58" i="113"/>
  <c r="I58" i="113"/>
  <c r="S57" i="113"/>
  <c r="I57" i="113"/>
  <c r="S56" i="113"/>
  <c r="I56" i="113"/>
  <c r="S55" i="113"/>
  <c r="I55" i="113"/>
  <c r="S54" i="113"/>
  <c r="I54" i="113"/>
  <c r="S53" i="113"/>
  <c r="I53" i="113"/>
  <c r="S52" i="113"/>
  <c r="I52" i="113"/>
  <c r="S51" i="113"/>
  <c r="S60" i="113" s="1"/>
  <c r="I51" i="113"/>
  <c r="A51" i="113"/>
  <c r="O50" i="113"/>
  <c r="M50" i="113"/>
  <c r="L50" i="113"/>
  <c r="K50" i="113"/>
  <c r="H50" i="113"/>
  <c r="G50" i="113"/>
  <c r="S49" i="113"/>
  <c r="I49" i="113"/>
  <c r="S48" i="113"/>
  <c r="I48" i="113"/>
  <c r="S47" i="113"/>
  <c r="I47" i="113"/>
  <c r="S46" i="113"/>
  <c r="I46" i="113"/>
  <c r="S45" i="113"/>
  <c r="I45" i="113"/>
  <c r="S44" i="113"/>
  <c r="I44" i="113"/>
  <c r="S43" i="113"/>
  <c r="I43" i="113"/>
  <c r="S42" i="113"/>
  <c r="I42" i="113"/>
  <c r="S41" i="113"/>
  <c r="I41" i="113"/>
  <c r="S40" i="113"/>
  <c r="I40" i="113"/>
  <c r="S39" i="113"/>
  <c r="I39" i="113"/>
  <c r="A39" i="113"/>
  <c r="O38" i="113"/>
  <c r="M38" i="113"/>
  <c r="L38" i="113"/>
  <c r="K38" i="113"/>
  <c r="H38" i="113"/>
  <c r="G38" i="113"/>
  <c r="S37" i="113"/>
  <c r="I37" i="113"/>
  <c r="S36" i="113"/>
  <c r="I36" i="113"/>
  <c r="S35" i="113"/>
  <c r="I35" i="113"/>
  <c r="S34" i="113"/>
  <c r="I34" i="113"/>
  <c r="S33" i="113"/>
  <c r="I33" i="113"/>
  <c r="S32" i="113"/>
  <c r="I32" i="113"/>
  <c r="S31" i="113"/>
  <c r="I31" i="113"/>
  <c r="S30" i="113"/>
  <c r="I30" i="113"/>
  <c r="S29" i="113"/>
  <c r="I29" i="113"/>
  <c r="S28" i="113"/>
  <c r="I28" i="113"/>
  <c r="S27" i="113"/>
  <c r="I27" i="113"/>
  <c r="S26" i="113"/>
  <c r="I26" i="113"/>
  <c r="O25" i="113"/>
  <c r="M25" i="113"/>
  <c r="L25" i="113"/>
  <c r="K25" i="113"/>
  <c r="H25" i="113"/>
  <c r="G25" i="113"/>
  <c r="S24" i="113"/>
  <c r="I24" i="113"/>
  <c r="S23" i="113"/>
  <c r="I23" i="113"/>
  <c r="S22" i="113"/>
  <c r="I22" i="113"/>
  <c r="S21" i="113"/>
  <c r="S20" i="113"/>
  <c r="I20" i="113"/>
  <c r="S19" i="113"/>
  <c r="O19" i="113"/>
  <c r="M19" i="113"/>
  <c r="L19" i="113"/>
  <c r="K19" i="113"/>
  <c r="H19" i="113"/>
  <c r="G19" i="113"/>
  <c r="S18" i="113"/>
  <c r="I18" i="113"/>
  <c r="S17" i="113"/>
  <c r="I17" i="113"/>
  <c r="S16" i="113"/>
  <c r="I16" i="113"/>
  <c r="S15" i="113"/>
  <c r="I15" i="113"/>
  <c r="S14" i="113"/>
  <c r="I14" i="113"/>
  <c r="S13" i="113"/>
  <c r="I13" i="113"/>
  <c r="S12" i="113"/>
  <c r="I12" i="113"/>
  <c r="S11" i="113"/>
  <c r="I11" i="113"/>
  <c r="S10" i="113"/>
  <c r="I10" i="113"/>
  <c r="S9" i="113"/>
  <c r="I9" i="113"/>
  <c r="S8" i="113"/>
  <c r="I8" i="113"/>
  <c r="S7" i="113"/>
  <c r="I7" i="113"/>
  <c r="S6" i="113"/>
  <c r="I6" i="113"/>
  <c r="S5" i="113"/>
  <c r="I5" i="113"/>
  <c r="A5" i="113"/>
  <c r="A4" i="113"/>
  <c r="A3" i="113"/>
  <c r="A2" i="113"/>
  <c r="A1" i="113"/>
  <c r="L85" i="113" l="1"/>
  <c r="L4" i="113" s="1"/>
  <c r="S25" i="113"/>
  <c r="K85" i="113"/>
  <c r="K4" i="113" s="1"/>
  <c r="I85" i="114"/>
  <c r="G3" i="114" s="1"/>
  <c r="I70" i="113"/>
  <c r="O85" i="113"/>
  <c r="O3" i="113" s="1"/>
  <c r="I78" i="113"/>
  <c r="I60" i="113"/>
  <c r="I38" i="113"/>
  <c r="H85" i="113"/>
  <c r="G85" i="113"/>
  <c r="I19" i="113"/>
  <c r="I50" i="113"/>
  <c r="I25" i="113"/>
  <c r="S50" i="113"/>
  <c r="S78" i="113"/>
  <c r="M85" i="113"/>
  <c r="M4" i="113" s="1"/>
  <c r="I84" i="113"/>
  <c r="I30" i="112"/>
  <c r="S85" i="113" l="1"/>
  <c r="I85" i="113"/>
  <c r="G3" i="113" s="1"/>
  <c r="A107" i="112"/>
  <c r="A106" i="112"/>
  <c r="A105" i="112"/>
  <c r="A104" i="112"/>
  <c r="A103" i="112"/>
  <c r="A102" i="112"/>
  <c r="A101" i="112"/>
  <c r="A100" i="112"/>
  <c r="A99" i="112"/>
  <c r="A98" i="112"/>
  <c r="A97" i="112"/>
  <c r="A96" i="112"/>
  <c r="A95" i="112"/>
  <c r="A94" i="112"/>
  <c r="A93" i="112"/>
  <c r="A92" i="112"/>
  <c r="A91" i="112"/>
  <c r="A90" i="112"/>
  <c r="A89" i="112"/>
  <c r="A88" i="112"/>
  <c r="A87" i="112"/>
  <c r="A86" i="112"/>
  <c r="A85" i="112"/>
  <c r="O84" i="112"/>
  <c r="M84" i="112"/>
  <c r="L84" i="112"/>
  <c r="K84" i="112"/>
  <c r="H84" i="112"/>
  <c r="G84" i="112"/>
  <c r="S83" i="112"/>
  <c r="I83" i="112"/>
  <c r="S82" i="112"/>
  <c r="I82" i="112"/>
  <c r="S81" i="112"/>
  <c r="I81" i="112"/>
  <c r="S80" i="112"/>
  <c r="S84" i="112" s="1"/>
  <c r="I80" i="112"/>
  <c r="S79" i="112"/>
  <c r="I79" i="112"/>
  <c r="A79" i="112"/>
  <c r="O78" i="112"/>
  <c r="M78" i="112"/>
  <c r="L78" i="112"/>
  <c r="K78" i="112"/>
  <c r="H78" i="112"/>
  <c r="G78" i="112"/>
  <c r="S77" i="112"/>
  <c r="I77" i="112"/>
  <c r="S76" i="112"/>
  <c r="I76" i="112"/>
  <c r="S75" i="112"/>
  <c r="I75" i="112"/>
  <c r="S74" i="112"/>
  <c r="I74" i="112"/>
  <c r="S73" i="112"/>
  <c r="I73" i="112"/>
  <c r="S72" i="112"/>
  <c r="I72" i="112"/>
  <c r="S71" i="112"/>
  <c r="S78" i="112" s="1"/>
  <c r="I71" i="112"/>
  <c r="A71" i="112"/>
  <c r="O70" i="112"/>
  <c r="M70" i="112"/>
  <c r="L70" i="112"/>
  <c r="K70" i="112"/>
  <c r="H70" i="112"/>
  <c r="G70" i="112"/>
  <c r="S69" i="112"/>
  <c r="I69" i="112"/>
  <c r="S68" i="112"/>
  <c r="I68" i="112"/>
  <c r="S67" i="112"/>
  <c r="I67" i="112"/>
  <c r="S66" i="112"/>
  <c r="I66" i="112"/>
  <c r="S65" i="112"/>
  <c r="I65" i="112"/>
  <c r="S64" i="112"/>
  <c r="I64" i="112"/>
  <c r="S63" i="112"/>
  <c r="I63" i="112"/>
  <c r="S62" i="112"/>
  <c r="I62" i="112"/>
  <c r="S61" i="112"/>
  <c r="I61" i="112"/>
  <c r="A61" i="112"/>
  <c r="O60" i="112"/>
  <c r="M60" i="112"/>
  <c r="L60" i="112"/>
  <c r="K60" i="112"/>
  <c r="H60" i="112"/>
  <c r="G60" i="112"/>
  <c r="S59" i="112"/>
  <c r="I59" i="112"/>
  <c r="S58" i="112"/>
  <c r="I58" i="112"/>
  <c r="S57" i="112"/>
  <c r="I57" i="112"/>
  <c r="S56" i="112"/>
  <c r="I56" i="112"/>
  <c r="S55" i="112"/>
  <c r="I55" i="112"/>
  <c r="S54" i="112"/>
  <c r="I54" i="112"/>
  <c r="S53" i="112"/>
  <c r="I53" i="112"/>
  <c r="S52" i="112"/>
  <c r="I52" i="112"/>
  <c r="S51" i="112"/>
  <c r="I51" i="112"/>
  <c r="A51" i="112"/>
  <c r="O50" i="112"/>
  <c r="M50" i="112"/>
  <c r="L50" i="112"/>
  <c r="K50" i="112"/>
  <c r="H50" i="112"/>
  <c r="G50" i="112"/>
  <c r="S49" i="112"/>
  <c r="I49" i="112"/>
  <c r="S48" i="112"/>
  <c r="I48" i="112"/>
  <c r="S47" i="112"/>
  <c r="I47" i="112"/>
  <c r="S46" i="112"/>
  <c r="I46" i="112"/>
  <c r="S45" i="112"/>
  <c r="I45" i="112"/>
  <c r="S44" i="112"/>
  <c r="I44" i="112"/>
  <c r="S43" i="112"/>
  <c r="I43" i="112"/>
  <c r="S42" i="112"/>
  <c r="I42" i="112"/>
  <c r="S41" i="112"/>
  <c r="I41" i="112"/>
  <c r="S40" i="112"/>
  <c r="S50" i="112" s="1"/>
  <c r="I40" i="112"/>
  <c r="S39" i="112"/>
  <c r="I39" i="112"/>
  <c r="A39" i="112"/>
  <c r="O38" i="112"/>
  <c r="M38" i="112"/>
  <c r="L38" i="112"/>
  <c r="K38" i="112"/>
  <c r="H38" i="112"/>
  <c r="G38" i="112"/>
  <c r="S37" i="112"/>
  <c r="I37" i="112"/>
  <c r="S36" i="112"/>
  <c r="I36" i="112"/>
  <c r="S35" i="112"/>
  <c r="I35" i="112"/>
  <c r="S34" i="112"/>
  <c r="I34" i="112"/>
  <c r="S33" i="112"/>
  <c r="I33" i="112"/>
  <c r="S32" i="112"/>
  <c r="I32" i="112"/>
  <c r="S31" i="112"/>
  <c r="I31" i="112"/>
  <c r="S30" i="112"/>
  <c r="S29" i="112"/>
  <c r="I29" i="112"/>
  <c r="S28" i="112"/>
  <c r="I28" i="112"/>
  <c r="S27" i="112"/>
  <c r="I27" i="112"/>
  <c r="S26" i="112"/>
  <c r="I26" i="112"/>
  <c r="O25" i="112"/>
  <c r="M25" i="112"/>
  <c r="L25" i="112"/>
  <c r="K25" i="112"/>
  <c r="H25" i="112"/>
  <c r="G25" i="112"/>
  <c r="S24" i="112"/>
  <c r="I24" i="112"/>
  <c r="S23" i="112"/>
  <c r="I23" i="112"/>
  <c r="S22" i="112"/>
  <c r="I22" i="112"/>
  <c r="S21" i="112"/>
  <c r="S20" i="112"/>
  <c r="S25" i="112" s="1"/>
  <c r="I20" i="112"/>
  <c r="O19" i="112"/>
  <c r="M19" i="112"/>
  <c r="L19" i="112"/>
  <c r="K19" i="112"/>
  <c r="H19" i="112"/>
  <c r="G19" i="112"/>
  <c r="S18" i="112"/>
  <c r="I18" i="112"/>
  <c r="S17" i="112"/>
  <c r="I17" i="112"/>
  <c r="S16" i="112"/>
  <c r="I16" i="112"/>
  <c r="S15" i="112"/>
  <c r="I15" i="112"/>
  <c r="S14" i="112"/>
  <c r="I14" i="112"/>
  <c r="S13" i="112"/>
  <c r="I13" i="112"/>
  <c r="S12" i="112"/>
  <c r="I12" i="112"/>
  <c r="S11" i="112"/>
  <c r="I11" i="112"/>
  <c r="S10" i="112"/>
  <c r="I10" i="112"/>
  <c r="S9" i="112"/>
  <c r="I9" i="112"/>
  <c r="S8" i="112"/>
  <c r="I8" i="112"/>
  <c r="S7" i="112"/>
  <c r="I7" i="112"/>
  <c r="S6" i="112"/>
  <c r="I6" i="112"/>
  <c r="S5" i="112"/>
  <c r="I5" i="112"/>
  <c r="A5" i="112"/>
  <c r="A4" i="112"/>
  <c r="A3" i="112"/>
  <c r="A2" i="112"/>
  <c r="A1" i="112"/>
  <c r="S19" i="112" l="1"/>
  <c r="S70" i="112"/>
  <c r="S85" i="112" s="1"/>
  <c r="S60" i="112"/>
  <c r="M85" i="112"/>
  <c r="M4" i="112" s="1"/>
  <c r="I84" i="112"/>
  <c r="I60" i="112"/>
  <c r="I50" i="112"/>
  <c r="I25" i="112"/>
  <c r="I19" i="112"/>
  <c r="O85" i="112"/>
  <c r="O3" i="112" s="1"/>
  <c r="H85" i="112"/>
  <c r="I38" i="112"/>
  <c r="K85" i="112"/>
  <c r="K4" i="112" s="1"/>
  <c r="I78" i="112"/>
  <c r="I70" i="112"/>
  <c r="G85" i="112"/>
  <c r="L85" i="112"/>
  <c r="L4" i="112" s="1"/>
  <c r="A107" i="111"/>
  <c r="A106" i="111"/>
  <c r="A105" i="111"/>
  <c r="A104" i="111"/>
  <c r="A103" i="111"/>
  <c r="A102" i="111"/>
  <c r="A101" i="111"/>
  <c r="A100" i="111"/>
  <c r="A99" i="111"/>
  <c r="A98" i="111"/>
  <c r="A97" i="111"/>
  <c r="A96" i="111"/>
  <c r="A95" i="111"/>
  <c r="A94" i="111"/>
  <c r="A93" i="111"/>
  <c r="A92" i="111"/>
  <c r="A91" i="111"/>
  <c r="A90" i="111"/>
  <c r="A89" i="111"/>
  <c r="A88" i="111"/>
  <c r="A87" i="111"/>
  <c r="A86" i="111"/>
  <c r="A85" i="111"/>
  <c r="O84" i="111"/>
  <c r="M84" i="111"/>
  <c r="L84" i="111"/>
  <c r="K84" i="111"/>
  <c r="K85" i="111" s="1"/>
  <c r="K4" i="111" s="1"/>
  <c r="H84" i="111"/>
  <c r="G84" i="111"/>
  <c r="S83" i="111"/>
  <c r="I83" i="111"/>
  <c r="S82" i="111"/>
  <c r="I82" i="111"/>
  <c r="S81" i="111"/>
  <c r="I81" i="111"/>
  <c r="S80" i="111"/>
  <c r="I80" i="111"/>
  <c r="S79" i="111"/>
  <c r="I79" i="111"/>
  <c r="A79" i="111"/>
  <c r="O78" i="111"/>
  <c r="M78" i="111"/>
  <c r="L78" i="111"/>
  <c r="K78" i="111"/>
  <c r="H78" i="111"/>
  <c r="G78" i="111"/>
  <c r="S77" i="111"/>
  <c r="I77" i="111"/>
  <c r="S76" i="111"/>
  <c r="I76" i="111"/>
  <c r="S75" i="111"/>
  <c r="I75" i="111"/>
  <c r="S74" i="111"/>
  <c r="I74" i="111"/>
  <c r="S73" i="111"/>
  <c r="I73" i="111"/>
  <c r="S72" i="111"/>
  <c r="I72" i="111"/>
  <c r="S71" i="111"/>
  <c r="S78" i="111" s="1"/>
  <c r="I71" i="111"/>
  <c r="A71" i="111"/>
  <c r="O70" i="111"/>
  <c r="M70" i="111"/>
  <c r="L70" i="111"/>
  <c r="K70" i="111"/>
  <c r="H70" i="111"/>
  <c r="G70" i="111"/>
  <c r="S69" i="111"/>
  <c r="I69" i="111"/>
  <c r="S68" i="111"/>
  <c r="I68" i="111"/>
  <c r="S67" i="111"/>
  <c r="I67" i="111"/>
  <c r="S66" i="111"/>
  <c r="I66" i="111"/>
  <c r="S65" i="111"/>
  <c r="I65" i="111"/>
  <c r="S64" i="111"/>
  <c r="I64" i="111"/>
  <c r="S63" i="111"/>
  <c r="I63" i="111"/>
  <c r="S62" i="111"/>
  <c r="S70" i="111" s="1"/>
  <c r="I62" i="111"/>
  <c r="S61" i="111"/>
  <c r="I61" i="111"/>
  <c r="A61" i="111"/>
  <c r="O60" i="111"/>
  <c r="M60" i="111"/>
  <c r="L60" i="111"/>
  <c r="K60" i="111"/>
  <c r="H60" i="111"/>
  <c r="G60" i="111"/>
  <c r="S59" i="111"/>
  <c r="I59" i="111"/>
  <c r="S58" i="111"/>
  <c r="I58" i="111"/>
  <c r="S57" i="111"/>
  <c r="I57" i="111"/>
  <c r="S56" i="111"/>
  <c r="I56" i="111"/>
  <c r="S55" i="111"/>
  <c r="I55" i="111"/>
  <c r="S54" i="111"/>
  <c r="I54" i="111"/>
  <c r="S53" i="111"/>
  <c r="I53" i="111"/>
  <c r="S52" i="111"/>
  <c r="I52" i="111"/>
  <c r="S51" i="111"/>
  <c r="I51" i="111"/>
  <c r="A51" i="111"/>
  <c r="O50" i="111"/>
  <c r="M50" i="111"/>
  <c r="L50" i="111"/>
  <c r="K50" i="111"/>
  <c r="H50" i="111"/>
  <c r="G50" i="111"/>
  <c r="S49" i="111"/>
  <c r="I49" i="111"/>
  <c r="S48" i="111"/>
  <c r="I48" i="111"/>
  <c r="S47" i="111"/>
  <c r="I47" i="111"/>
  <c r="S46" i="111"/>
  <c r="I46" i="111"/>
  <c r="S45" i="111"/>
  <c r="I45" i="111"/>
  <c r="S44" i="111"/>
  <c r="I44" i="111"/>
  <c r="S43" i="111"/>
  <c r="I43" i="111"/>
  <c r="S42" i="111"/>
  <c r="I42" i="111"/>
  <c r="S41" i="111"/>
  <c r="I41" i="111"/>
  <c r="S40" i="111"/>
  <c r="I40" i="111"/>
  <c r="S39" i="111"/>
  <c r="I39" i="111"/>
  <c r="A39" i="111"/>
  <c r="O38" i="111"/>
  <c r="M38" i="111"/>
  <c r="L38" i="111"/>
  <c r="K38" i="111"/>
  <c r="H38" i="111"/>
  <c r="G38" i="111"/>
  <c r="S37" i="111"/>
  <c r="I37" i="111"/>
  <c r="S36" i="111"/>
  <c r="I36" i="111"/>
  <c r="S35" i="111"/>
  <c r="I35" i="111"/>
  <c r="S34" i="111"/>
  <c r="I34" i="111"/>
  <c r="S33" i="111"/>
  <c r="I33" i="111"/>
  <c r="S32" i="111"/>
  <c r="I32" i="111"/>
  <c r="S31" i="111"/>
  <c r="I31" i="111"/>
  <c r="S30" i="111"/>
  <c r="I30" i="111"/>
  <c r="S29" i="111"/>
  <c r="I29" i="111"/>
  <c r="S28" i="111"/>
  <c r="I28" i="111"/>
  <c r="S27" i="111"/>
  <c r="I27" i="111"/>
  <c r="S26" i="111"/>
  <c r="I26" i="111"/>
  <c r="O25" i="111"/>
  <c r="M25" i="111"/>
  <c r="L25" i="111"/>
  <c r="K25" i="111"/>
  <c r="H25" i="111"/>
  <c r="G25" i="111"/>
  <c r="S24" i="111"/>
  <c r="I24" i="111"/>
  <c r="S23" i="111"/>
  <c r="I23" i="111"/>
  <c r="S22" i="111"/>
  <c r="I22" i="111"/>
  <c r="S21" i="111"/>
  <c r="I21" i="111"/>
  <c r="S20" i="111"/>
  <c r="I20" i="111"/>
  <c r="O19" i="111"/>
  <c r="M19" i="111"/>
  <c r="L19" i="111"/>
  <c r="K19" i="111"/>
  <c r="H19" i="111"/>
  <c r="G19" i="111"/>
  <c r="S18" i="111"/>
  <c r="I18" i="111"/>
  <c r="S17" i="111"/>
  <c r="I17" i="111"/>
  <c r="S16" i="111"/>
  <c r="I16" i="111"/>
  <c r="S15" i="111"/>
  <c r="I15" i="111"/>
  <c r="S14" i="111"/>
  <c r="I14" i="111"/>
  <c r="S13" i="111"/>
  <c r="I13" i="111"/>
  <c r="S12" i="111"/>
  <c r="I12" i="111"/>
  <c r="S11" i="111"/>
  <c r="I11" i="111"/>
  <c r="S10" i="111"/>
  <c r="I10" i="111"/>
  <c r="S9" i="111"/>
  <c r="I9" i="111"/>
  <c r="S8" i="111"/>
  <c r="I8" i="111"/>
  <c r="S7" i="111"/>
  <c r="I7" i="111"/>
  <c r="S6" i="111"/>
  <c r="I6" i="111"/>
  <c r="S5" i="111"/>
  <c r="S19" i="111" s="1"/>
  <c r="I5" i="111"/>
  <c r="A5" i="111"/>
  <c r="A4" i="111"/>
  <c r="A3" i="111"/>
  <c r="A2" i="111"/>
  <c r="A1" i="111"/>
  <c r="I85" i="112" l="1"/>
  <c r="G3" i="112" s="1"/>
  <c r="O85" i="111"/>
  <c r="O3" i="111" s="1"/>
  <c r="I84" i="111"/>
  <c r="I78" i="111"/>
  <c r="I50" i="111"/>
  <c r="I38" i="111"/>
  <c r="I25" i="111"/>
  <c r="G85" i="111"/>
  <c r="L85" i="111"/>
  <c r="L4" i="111" s="1"/>
  <c r="S50" i="111"/>
  <c r="I70" i="111"/>
  <c r="H85" i="111"/>
  <c r="S25" i="111"/>
  <c r="I60" i="111"/>
  <c r="M85" i="111"/>
  <c r="M4" i="111" s="1"/>
  <c r="I19" i="111"/>
  <c r="S60" i="111"/>
  <c r="S84" i="111"/>
  <c r="S85" i="111" s="1"/>
  <c r="A107" i="110"/>
  <c r="A106" i="110"/>
  <c r="A105" i="110"/>
  <c r="A104" i="110"/>
  <c r="A103" i="110"/>
  <c r="A102" i="110"/>
  <c r="A101" i="110"/>
  <c r="A100" i="110"/>
  <c r="A99" i="110"/>
  <c r="A98" i="110"/>
  <c r="A97" i="110"/>
  <c r="A96" i="110"/>
  <c r="A95" i="110"/>
  <c r="A94" i="110"/>
  <c r="A93" i="110"/>
  <c r="A92" i="110"/>
  <c r="A91" i="110"/>
  <c r="A90" i="110"/>
  <c r="A89" i="110"/>
  <c r="A88" i="110"/>
  <c r="A87" i="110"/>
  <c r="A86" i="110"/>
  <c r="A85" i="110"/>
  <c r="O84" i="110"/>
  <c r="M84" i="110"/>
  <c r="L84" i="110"/>
  <c r="K84" i="110"/>
  <c r="H84" i="110"/>
  <c r="G84" i="110"/>
  <c r="S83" i="110"/>
  <c r="I83" i="110"/>
  <c r="S82" i="110"/>
  <c r="I82" i="110"/>
  <c r="S81" i="110"/>
  <c r="I81" i="110"/>
  <c r="S80" i="110"/>
  <c r="I80" i="110"/>
  <c r="S79" i="110"/>
  <c r="S84" i="110" s="1"/>
  <c r="I79" i="110"/>
  <c r="A79" i="110"/>
  <c r="O78" i="110"/>
  <c r="M78" i="110"/>
  <c r="L78" i="110"/>
  <c r="K78" i="110"/>
  <c r="H78" i="110"/>
  <c r="G78" i="110"/>
  <c r="S77" i="110"/>
  <c r="I77" i="110"/>
  <c r="S76" i="110"/>
  <c r="I76" i="110"/>
  <c r="S75" i="110"/>
  <c r="I75" i="110"/>
  <c r="S74" i="110"/>
  <c r="I74" i="110"/>
  <c r="S73" i="110"/>
  <c r="I73" i="110"/>
  <c r="S72" i="110"/>
  <c r="I72" i="110"/>
  <c r="S71" i="110"/>
  <c r="S78" i="110" s="1"/>
  <c r="I71" i="110"/>
  <c r="A71" i="110"/>
  <c r="O70" i="110"/>
  <c r="M70" i="110"/>
  <c r="L70" i="110"/>
  <c r="K70" i="110"/>
  <c r="H70" i="110"/>
  <c r="G70" i="110"/>
  <c r="S69" i="110"/>
  <c r="I69" i="110"/>
  <c r="S68" i="110"/>
  <c r="I68" i="110"/>
  <c r="S67" i="110"/>
  <c r="I67" i="110"/>
  <c r="S66" i="110"/>
  <c r="I66" i="110"/>
  <c r="S65" i="110"/>
  <c r="I65" i="110"/>
  <c r="S64" i="110"/>
  <c r="I64" i="110"/>
  <c r="S63" i="110"/>
  <c r="I63" i="110"/>
  <c r="S62" i="110"/>
  <c r="I62" i="110"/>
  <c r="S61" i="110"/>
  <c r="I61" i="110"/>
  <c r="A61" i="110"/>
  <c r="O60" i="110"/>
  <c r="M60" i="110"/>
  <c r="L60" i="110"/>
  <c r="K60" i="110"/>
  <c r="H60" i="110"/>
  <c r="G60" i="110"/>
  <c r="S59" i="110"/>
  <c r="I59" i="110"/>
  <c r="S58" i="110"/>
  <c r="I58" i="110"/>
  <c r="S57" i="110"/>
  <c r="I57" i="110"/>
  <c r="S56" i="110"/>
  <c r="I56" i="110"/>
  <c r="S55" i="110"/>
  <c r="I55" i="110"/>
  <c r="S54" i="110"/>
  <c r="I54" i="110"/>
  <c r="S53" i="110"/>
  <c r="I53" i="110"/>
  <c r="S52" i="110"/>
  <c r="I52" i="110"/>
  <c r="S51" i="110"/>
  <c r="S60" i="110" s="1"/>
  <c r="I51" i="110"/>
  <c r="A51" i="110"/>
  <c r="O50" i="110"/>
  <c r="M50" i="110"/>
  <c r="L50" i="110"/>
  <c r="K50" i="110"/>
  <c r="H50" i="110"/>
  <c r="G50" i="110"/>
  <c r="S49" i="110"/>
  <c r="I49" i="110"/>
  <c r="S48" i="110"/>
  <c r="I48" i="110"/>
  <c r="S47" i="110"/>
  <c r="I47" i="110"/>
  <c r="S46" i="110"/>
  <c r="I46" i="110"/>
  <c r="S45" i="110"/>
  <c r="I45" i="110"/>
  <c r="S44" i="110"/>
  <c r="I44" i="110"/>
  <c r="S43" i="110"/>
  <c r="I43" i="110"/>
  <c r="S42" i="110"/>
  <c r="I42" i="110"/>
  <c r="S41" i="110"/>
  <c r="I41" i="110"/>
  <c r="S40" i="110"/>
  <c r="I40" i="110"/>
  <c r="S39" i="110"/>
  <c r="S50" i="110" s="1"/>
  <c r="I39" i="110"/>
  <c r="A39" i="110"/>
  <c r="O38" i="110"/>
  <c r="M38" i="110"/>
  <c r="L38" i="110"/>
  <c r="K38" i="110"/>
  <c r="H38" i="110"/>
  <c r="G38" i="110"/>
  <c r="S37" i="110"/>
  <c r="I37" i="110"/>
  <c r="S36" i="110"/>
  <c r="I36" i="110"/>
  <c r="S35" i="110"/>
  <c r="I35" i="110"/>
  <c r="S34" i="110"/>
  <c r="I34" i="110"/>
  <c r="S33" i="110"/>
  <c r="I33" i="110"/>
  <c r="S32" i="110"/>
  <c r="I32" i="110"/>
  <c r="S31" i="110"/>
  <c r="I31" i="110"/>
  <c r="S30" i="110"/>
  <c r="I30" i="110"/>
  <c r="S29" i="110"/>
  <c r="I29" i="110"/>
  <c r="S28" i="110"/>
  <c r="I28" i="110"/>
  <c r="S27" i="110"/>
  <c r="I27" i="110"/>
  <c r="S26" i="110"/>
  <c r="I26" i="110"/>
  <c r="O25" i="110"/>
  <c r="M25" i="110"/>
  <c r="L25" i="110"/>
  <c r="K25" i="110"/>
  <c r="H25" i="110"/>
  <c r="G25" i="110"/>
  <c r="S24" i="110"/>
  <c r="I24" i="110"/>
  <c r="S23" i="110"/>
  <c r="I23" i="110"/>
  <c r="S22" i="110"/>
  <c r="I22" i="110"/>
  <c r="S21" i="110"/>
  <c r="I21" i="110"/>
  <c r="S20" i="110"/>
  <c r="S25" i="110" s="1"/>
  <c r="I20" i="110"/>
  <c r="O19" i="110"/>
  <c r="M19" i="110"/>
  <c r="L19" i="110"/>
  <c r="K19" i="110"/>
  <c r="H19" i="110"/>
  <c r="G19" i="110"/>
  <c r="S18" i="110"/>
  <c r="I18" i="110"/>
  <c r="S17" i="110"/>
  <c r="I17" i="110"/>
  <c r="S16" i="110"/>
  <c r="I16" i="110"/>
  <c r="S15" i="110"/>
  <c r="I15" i="110"/>
  <c r="S14" i="110"/>
  <c r="I14" i="110"/>
  <c r="S13" i="110"/>
  <c r="I13" i="110"/>
  <c r="S12" i="110"/>
  <c r="I12" i="110"/>
  <c r="S11" i="110"/>
  <c r="I11" i="110"/>
  <c r="S10" i="110"/>
  <c r="I10" i="110"/>
  <c r="S9" i="110"/>
  <c r="I9" i="110"/>
  <c r="S8" i="110"/>
  <c r="I8" i="110"/>
  <c r="S7" i="110"/>
  <c r="I7" i="110"/>
  <c r="S6" i="110"/>
  <c r="I6" i="110"/>
  <c r="S5" i="110"/>
  <c r="I5" i="110"/>
  <c r="A5" i="110"/>
  <c r="A4" i="110"/>
  <c r="A3" i="110"/>
  <c r="A2" i="110"/>
  <c r="A1" i="110"/>
  <c r="S70" i="110" l="1"/>
  <c r="M85" i="110"/>
  <c r="M4" i="110" s="1"/>
  <c r="S19" i="110"/>
  <c r="S85" i="110" s="1"/>
  <c r="I85" i="111"/>
  <c r="G3" i="111" s="1"/>
  <c r="I50" i="110"/>
  <c r="I84" i="110"/>
  <c r="I60" i="110"/>
  <c r="I25" i="110"/>
  <c r="I19" i="110"/>
  <c r="O85" i="110"/>
  <c r="O3" i="110" s="1"/>
  <c r="H85" i="110"/>
  <c r="I38" i="110"/>
  <c r="K85" i="110"/>
  <c r="K4" i="110" s="1"/>
  <c r="I78" i="110"/>
  <c r="I70" i="110"/>
  <c r="G85" i="110"/>
  <c r="L85" i="110"/>
  <c r="L4" i="110" s="1"/>
  <c r="A107" i="109"/>
  <c r="A106" i="109"/>
  <c r="A105" i="109"/>
  <c r="A104" i="109"/>
  <c r="A103" i="109"/>
  <c r="A102" i="109"/>
  <c r="A101" i="109"/>
  <c r="A100" i="109"/>
  <c r="A99" i="109"/>
  <c r="A98" i="109"/>
  <c r="A97" i="109"/>
  <c r="A96" i="109"/>
  <c r="A95" i="109"/>
  <c r="A94" i="109"/>
  <c r="A93" i="109"/>
  <c r="A92" i="109"/>
  <c r="A91" i="109"/>
  <c r="A90" i="109"/>
  <c r="A89" i="109"/>
  <c r="A88" i="109"/>
  <c r="A87" i="109"/>
  <c r="A86" i="109"/>
  <c r="A85" i="109"/>
  <c r="O84" i="109"/>
  <c r="M84" i="109"/>
  <c r="L84" i="109"/>
  <c r="K84" i="109"/>
  <c r="H84" i="109"/>
  <c r="G84" i="109"/>
  <c r="S83" i="109"/>
  <c r="I83" i="109"/>
  <c r="S82" i="109"/>
  <c r="I82" i="109"/>
  <c r="S81" i="109"/>
  <c r="I81" i="109"/>
  <c r="S80" i="109"/>
  <c r="I80" i="109"/>
  <c r="S79" i="109"/>
  <c r="I79" i="109"/>
  <c r="A79" i="109"/>
  <c r="O78" i="109"/>
  <c r="M78" i="109"/>
  <c r="L78" i="109"/>
  <c r="K78" i="109"/>
  <c r="H78" i="109"/>
  <c r="G78" i="109"/>
  <c r="S77" i="109"/>
  <c r="I77" i="109"/>
  <c r="S76" i="109"/>
  <c r="I76" i="109"/>
  <c r="S75" i="109"/>
  <c r="I75" i="109"/>
  <c r="S74" i="109"/>
  <c r="I74" i="109"/>
  <c r="S73" i="109"/>
  <c r="I73" i="109"/>
  <c r="S72" i="109"/>
  <c r="I72" i="109"/>
  <c r="S71" i="109"/>
  <c r="I71" i="109"/>
  <c r="A71" i="109"/>
  <c r="S70" i="109"/>
  <c r="O70" i="109"/>
  <c r="M70" i="109"/>
  <c r="L70" i="109"/>
  <c r="K70" i="109"/>
  <c r="H70" i="109"/>
  <c r="G70" i="109"/>
  <c r="S69" i="109"/>
  <c r="I69" i="109"/>
  <c r="S68" i="109"/>
  <c r="I68" i="109"/>
  <c r="S67" i="109"/>
  <c r="I67" i="109"/>
  <c r="S66" i="109"/>
  <c r="I66" i="109"/>
  <c r="S65" i="109"/>
  <c r="I65" i="109"/>
  <c r="S64" i="109"/>
  <c r="I64" i="109"/>
  <c r="S63" i="109"/>
  <c r="I63" i="109"/>
  <c r="S62" i="109"/>
  <c r="I62" i="109"/>
  <c r="S61" i="109"/>
  <c r="I61" i="109"/>
  <c r="A61" i="109"/>
  <c r="O60" i="109"/>
  <c r="M60" i="109"/>
  <c r="L60" i="109"/>
  <c r="K60" i="109"/>
  <c r="H60" i="109"/>
  <c r="G60" i="109"/>
  <c r="S59" i="109"/>
  <c r="I59" i="109"/>
  <c r="S58" i="109"/>
  <c r="I58" i="109"/>
  <c r="S57" i="109"/>
  <c r="I57" i="109"/>
  <c r="S56" i="109"/>
  <c r="I56" i="109"/>
  <c r="S55" i="109"/>
  <c r="I55" i="109"/>
  <c r="S54" i="109"/>
  <c r="I54" i="109"/>
  <c r="S53" i="109"/>
  <c r="I53" i="109"/>
  <c r="S52" i="109"/>
  <c r="I52" i="109"/>
  <c r="S51" i="109"/>
  <c r="S60" i="109" s="1"/>
  <c r="I51" i="109"/>
  <c r="A51" i="109"/>
  <c r="O50" i="109"/>
  <c r="M50" i="109"/>
  <c r="L50" i="109"/>
  <c r="K50" i="109"/>
  <c r="H50" i="109"/>
  <c r="G50" i="109"/>
  <c r="S49" i="109"/>
  <c r="I49" i="109"/>
  <c r="S48" i="109"/>
  <c r="I48" i="109"/>
  <c r="S47" i="109"/>
  <c r="I47" i="109"/>
  <c r="S46" i="109"/>
  <c r="I46" i="109"/>
  <c r="S45" i="109"/>
  <c r="I45" i="109"/>
  <c r="S44" i="109"/>
  <c r="I44" i="109"/>
  <c r="S43" i="109"/>
  <c r="I43" i="109"/>
  <c r="S42" i="109"/>
  <c r="I42" i="109"/>
  <c r="S41" i="109"/>
  <c r="I41" i="109"/>
  <c r="S40" i="109"/>
  <c r="I40" i="109"/>
  <c r="S39" i="109"/>
  <c r="S50" i="109" s="1"/>
  <c r="I39" i="109"/>
  <c r="A39" i="109"/>
  <c r="O38" i="109"/>
  <c r="M38" i="109"/>
  <c r="L38" i="109"/>
  <c r="K38" i="109"/>
  <c r="H38" i="109"/>
  <c r="G38" i="109"/>
  <c r="S37" i="109"/>
  <c r="I37" i="109"/>
  <c r="S36" i="109"/>
  <c r="I36" i="109"/>
  <c r="S35" i="109"/>
  <c r="I35" i="109"/>
  <c r="S34" i="109"/>
  <c r="I34" i="109"/>
  <c r="S33" i="109"/>
  <c r="I33" i="109"/>
  <c r="S32" i="109"/>
  <c r="I32" i="109"/>
  <c r="S31" i="109"/>
  <c r="I31" i="109"/>
  <c r="S30" i="109"/>
  <c r="I30" i="109"/>
  <c r="S29" i="109"/>
  <c r="I29" i="109"/>
  <c r="S28" i="109"/>
  <c r="I28" i="109"/>
  <c r="S27" i="109"/>
  <c r="I27" i="109"/>
  <c r="S26" i="109"/>
  <c r="I26" i="109"/>
  <c r="O25" i="109"/>
  <c r="M25" i="109"/>
  <c r="L25" i="109"/>
  <c r="K25" i="109"/>
  <c r="H25" i="109"/>
  <c r="G25" i="109"/>
  <c r="S24" i="109"/>
  <c r="I24" i="109"/>
  <c r="S23" i="109"/>
  <c r="I23" i="109"/>
  <c r="S22" i="109"/>
  <c r="I22" i="109"/>
  <c r="S21" i="109"/>
  <c r="I21" i="109"/>
  <c r="S20" i="109"/>
  <c r="I20" i="109"/>
  <c r="O19" i="109"/>
  <c r="M19" i="109"/>
  <c r="L19" i="109"/>
  <c r="K19" i="109"/>
  <c r="H19" i="109"/>
  <c r="G19" i="109"/>
  <c r="S18" i="109"/>
  <c r="I18" i="109"/>
  <c r="S17" i="109"/>
  <c r="I17" i="109"/>
  <c r="S16" i="109"/>
  <c r="I16" i="109"/>
  <c r="S15" i="109"/>
  <c r="I15" i="109"/>
  <c r="S14" i="109"/>
  <c r="I14" i="109"/>
  <c r="S13" i="109"/>
  <c r="I13" i="109"/>
  <c r="S12" i="109"/>
  <c r="I12" i="109"/>
  <c r="S11" i="109"/>
  <c r="I11" i="109"/>
  <c r="S10" i="109"/>
  <c r="I10" i="109"/>
  <c r="S9" i="109"/>
  <c r="I9" i="109"/>
  <c r="S8" i="109"/>
  <c r="I8" i="109"/>
  <c r="S7" i="109"/>
  <c r="I7" i="109"/>
  <c r="S6" i="109"/>
  <c r="I6" i="109"/>
  <c r="S5" i="109"/>
  <c r="S19" i="109" s="1"/>
  <c r="I5" i="109"/>
  <c r="A5" i="109"/>
  <c r="A4" i="109"/>
  <c r="A3" i="109"/>
  <c r="A2" i="109"/>
  <c r="A1" i="109"/>
  <c r="I78" i="109" l="1"/>
  <c r="K85" i="109"/>
  <c r="K4" i="109" s="1"/>
  <c r="I85" i="110"/>
  <c r="G3" i="110" s="1"/>
  <c r="I38" i="109"/>
  <c r="I70" i="109"/>
  <c r="O85" i="109"/>
  <c r="O3" i="109" s="1"/>
  <c r="I19" i="109"/>
  <c r="G85" i="109"/>
  <c r="I50" i="109"/>
  <c r="S78" i="109"/>
  <c r="I25" i="109"/>
  <c r="L85" i="109"/>
  <c r="L4" i="109" s="1"/>
  <c r="M85" i="109"/>
  <c r="M4" i="109" s="1"/>
  <c r="I84" i="109"/>
  <c r="S25" i="109"/>
  <c r="I60" i="109"/>
  <c r="H85" i="109"/>
  <c r="S84" i="109"/>
  <c r="A107" i="108"/>
  <c r="A106" i="108"/>
  <c r="A105" i="108"/>
  <c r="A104" i="108"/>
  <c r="A103" i="108"/>
  <c r="A102" i="108"/>
  <c r="A101" i="108"/>
  <c r="A100" i="108"/>
  <c r="A99" i="108"/>
  <c r="A98" i="108"/>
  <c r="A97" i="108"/>
  <c r="A96" i="108"/>
  <c r="A95" i="108"/>
  <c r="A94" i="108"/>
  <c r="A93" i="108"/>
  <c r="A92" i="108"/>
  <c r="A91" i="108"/>
  <c r="A90" i="108"/>
  <c r="A89" i="108"/>
  <c r="A88" i="108"/>
  <c r="A87" i="108"/>
  <c r="A86" i="108"/>
  <c r="A85" i="108"/>
  <c r="O84" i="108"/>
  <c r="M84" i="108"/>
  <c r="L84" i="108"/>
  <c r="K84" i="108"/>
  <c r="H84" i="108"/>
  <c r="G84" i="108"/>
  <c r="S83" i="108"/>
  <c r="I83" i="108"/>
  <c r="S82" i="108"/>
  <c r="I82" i="108"/>
  <c r="S81" i="108"/>
  <c r="I81" i="108"/>
  <c r="S80" i="108"/>
  <c r="I80" i="108"/>
  <c r="S79" i="108"/>
  <c r="S84" i="108" s="1"/>
  <c r="I79" i="108"/>
  <c r="A79" i="108"/>
  <c r="O78" i="108"/>
  <c r="M78" i="108"/>
  <c r="L78" i="108"/>
  <c r="K78" i="108"/>
  <c r="H78" i="108"/>
  <c r="G78" i="108"/>
  <c r="S77" i="108"/>
  <c r="I77" i="108"/>
  <c r="S76" i="108"/>
  <c r="I76" i="108"/>
  <c r="S75" i="108"/>
  <c r="I75" i="108"/>
  <c r="S74" i="108"/>
  <c r="I74" i="108"/>
  <c r="S73" i="108"/>
  <c r="I73" i="108"/>
  <c r="S72" i="108"/>
  <c r="I72" i="108"/>
  <c r="S71" i="108"/>
  <c r="S78" i="108" s="1"/>
  <c r="I71" i="108"/>
  <c r="A71" i="108"/>
  <c r="O70" i="108"/>
  <c r="M70" i="108"/>
  <c r="L70" i="108"/>
  <c r="K70" i="108"/>
  <c r="H70" i="108"/>
  <c r="G70" i="108"/>
  <c r="S69" i="108"/>
  <c r="I69" i="108"/>
  <c r="S68" i="108"/>
  <c r="I68" i="108"/>
  <c r="S67" i="108"/>
  <c r="I67" i="108"/>
  <c r="S66" i="108"/>
  <c r="I66" i="108"/>
  <c r="S65" i="108"/>
  <c r="I65" i="108"/>
  <c r="S64" i="108"/>
  <c r="I64" i="108"/>
  <c r="S63" i="108"/>
  <c r="I63" i="108"/>
  <c r="S62" i="108"/>
  <c r="I62" i="108"/>
  <c r="S61" i="108"/>
  <c r="I61" i="108"/>
  <c r="A61" i="108"/>
  <c r="O60" i="108"/>
  <c r="M60" i="108"/>
  <c r="L60" i="108"/>
  <c r="K60" i="108"/>
  <c r="H60" i="108"/>
  <c r="G60" i="108"/>
  <c r="S59" i="108"/>
  <c r="I59" i="108"/>
  <c r="S58" i="108"/>
  <c r="I58" i="108"/>
  <c r="S57" i="108"/>
  <c r="I57" i="108"/>
  <c r="S56" i="108"/>
  <c r="I56" i="108"/>
  <c r="S55" i="108"/>
  <c r="I55" i="108"/>
  <c r="S54" i="108"/>
  <c r="I54" i="108"/>
  <c r="S53" i="108"/>
  <c r="I53" i="108"/>
  <c r="S52" i="108"/>
  <c r="I52" i="108"/>
  <c r="S51" i="108"/>
  <c r="S60" i="108" s="1"/>
  <c r="I51" i="108"/>
  <c r="A51" i="108"/>
  <c r="O50" i="108"/>
  <c r="M50" i="108"/>
  <c r="L50" i="108"/>
  <c r="K50" i="108"/>
  <c r="H50" i="108"/>
  <c r="G50" i="108"/>
  <c r="S49" i="108"/>
  <c r="I49" i="108"/>
  <c r="S48" i="108"/>
  <c r="I48" i="108"/>
  <c r="S47" i="108"/>
  <c r="I47" i="108"/>
  <c r="S46" i="108"/>
  <c r="I46" i="108"/>
  <c r="S45" i="108"/>
  <c r="I45" i="108"/>
  <c r="S44" i="108"/>
  <c r="I44" i="108"/>
  <c r="S43" i="108"/>
  <c r="I43" i="108"/>
  <c r="S42" i="108"/>
  <c r="I42" i="108"/>
  <c r="S41" i="108"/>
  <c r="I41" i="108"/>
  <c r="S40" i="108"/>
  <c r="I40" i="108"/>
  <c r="S39" i="108"/>
  <c r="S50" i="108" s="1"/>
  <c r="I39" i="108"/>
  <c r="A39" i="108"/>
  <c r="O38" i="108"/>
  <c r="M38" i="108"/>
  <c r="L38" i="108"/>
  <c r="K38" i="108"/>
  <c r="H38" i="108"/>
  <c r="G38" i="108"/>
  <c r="S37" i="108"/>
  <c r="I37" i="108"/>
  <c r="S36" i="108"/>
  <c r="I36" i="108"/>
  <c r="S35" i="108"/>
  <c r="I35" i="108"/>
  <c r="S34" i="108"/>
  <c r="I34" i="108"/>
  <c r="S33" i="108"/>
  <c r="I33" i="108"/>
  <c r="S32" i="108"/>
  <c r="I32" i="108"/>
  <c r="S31" i="108"/>
  <c r="I31" i="108"/>
  <c r="S30" i="108"/>
  <c r="I30" i="108"/>
  <c r="S29" i="108"/>
  <c r="I29" i="108"/>
  <c r="S28" i="108"/>
  <c r="I28" i="108"/>
  <c r="S27" i="108"/>
  <c r="I27" i="108"/>
  <c r="S26" i="108"/>
  <c r="I26" i="108"/>
  <c r="O25" i="108"/>
  <c r="M25" i="108"/>
  <c r="L25" i="108"/>
  <c r="K25" i="108"/>
  <c r="H25" i="108"/>
  <c r="G25" i="108"/>
  <c r="S24" i="108"/>
  <c r="I24" i="108"/>
  <c r="S23" i="108"/>
  <c r="I23" i="108"/>
  <c r="S22" i="108"/>
  <c r="I22" i="108"/>
  <c r="S21" i="108"/>
  <c r="I21" i="108"/>
  <c r="S20" i="108"/>
  <c r="S25" i="108" s="1"/>
  <c r="I20" i="108"/>
  <c r="O19" i="108"/>
  <c r="M19" i="108"/>
  <c r="L19" i="108"/>
  <c r="K19" i="108"/>
  <c r="H19" i="108"/>
  <c r="G19" i="108"/>
  <c r="S18" i="108"/>
  <c r="I18" i="108"/>
  <c r="S17" i="108"/>
  <c r="I17" i="108"/>
  <c r="S16" i="108"/>
  <c r="I16" i="108"/>
  <c r="S15" i="108"/>
  <c r="I15" i="108"/>
  <c r="S14" i="108"/>
  <c r="I14" i="108"/>
  <c r="S13" i="108"/>
  <c r="I13" i="108"/>
  <c r="S12" i="108"/>
  <c r="I12" i="108"/>
  <c r="S11" i="108"/>
  <c r="I11" i="108"/>
  <c r="S10" i="108"/>
  <c r="I10" i="108"/>
  <c r="S9" i="108"/>
  <c r="I9" i="108"/>
  <c r="S8" i="108"/>
  <c r="I8" i="108"/>
  <c r="S7" i="108"/>
  <c r="I7" i="108"/>
  <c r="S6" i="108"/>
  <c r="I6" i="108"/>
  <c r="S5" i="108"/>
  <c r="I5" i="108"/>
  <c r="A5" i="108"/>
  <c r="A4" i="108"/>
  <c r="A3" i="108"/>
  <c r="A2" i="108"/>
  <c r="A1" i="108"/>
  <c r="M85" i="108" l="1"/>
  <c r="M4" i="108" s="1"/>
  <c r="K85" i="108"/>
  <c r="K4" i="108" s="1"/>
  <c r="S19" i="108"/>
  <c r="L85" i="108"/>
  <c r="L4" i="108" s="1"/>
  <c r="S70" i="108"/>
  <c r="I60" i="108"/>
  <c r="O85" i="108"/>
  <c r="O3" i="108" s="1"/>
  <c r="I85" i="109"/>
  <c r="G3" i="109" s="1"/>
  <c r="S85" i="109"/>
  <c r="I84" i="108"/>
  <c r="I70" i="108"/>
  <c r="I50" i="108"/>
  <c r="I38" i="108"/>
  <c r="H85" i="108"/>
  <c r="I25" i="108"/>
  <c r="I19" i="108"/>
  <c r="G85" i="108"/>
  <c r="S85" i="108"/>
  <c r="I78" i="108"/>
  <c r="A107" i="107"/>
  <c r="A106" i="107"/>
  <c r="A105" i="107"/>
  <c r="A104" i="107"/>
  <c r="A103" i="107"/>
  <c r="A102" i="107"/>
  <c r="A101" i="107"/>
  <c r="A100" i="107"/>
  <c r="A99" i="107"/>
  <c r="A98" i="107"/>
  <c r="A97" i="107"/>
  <c r="A96" i="107"/>
  <c r="A95" i="107"/>
  <c r="A94" i="107"/>
  <c r="A93" i="107"/>
  <c r="A92" i="107"/>
  <c r="A91" i="107"/>
  <c r="A90" i="107"/>
  <c r="A89" i="107"/>
  <c r="A88" i="107"/>
  <c r="A87" i="107"/>
  <c r="A86" i="107"/>
  <c r="A85" i="107"/>
  <c r="O84" i="107"/>
  <c r="M84" i="107"/>
  <c r="L84" i="107"/>
  <c r="K84" i="107"/>
  <c r="H84" i="107"/>
  <c r="G84" i="107"/>
  <c r="S83" i="107"/>
  <c r="I83" i="107"/>
  <c r="S82" i="107"/>
  <c r="I82" i="107"/>
  <c r="S81" i="107"/>
  <c r="I81" i="107"/>
  <c r="S80" i="107"/>
  <c r="I80" i="107"/>
  <c r="S79" i="107"/>
  <c r="I79" i="107"/>
  <c r="A79" i="107"/>
  <c r="O78" i="107"/>
  <c r="M78" i="107"/>
  <c r="L78" i="107"/>
  <c r="K78" i="107"/>
  <c r="H78" i="107"/>
  <c r="G78" i="107"/>
  <c r="S77" i="107"/>
  <c r="I77" i="107"/>
  <c r="S76" i="107"/>
  <c r="I76" i="107"/>
  <c r="S75" i="107"/>
  <c r="I75" i="107"/>
  <c r="S74" i="107"/>
  <c r="I74" i="107"/>
  <c r="S73" i="107"/>
  <c r="I73" i="107"/>
  <c r="S72" i="107"/>
  <c r="I72" i="107"/>
  <c r="S71" i="107"/>
  <c r="S78" i="107" s="1"/>
  <c r="I71" i="107"/>
  <c r="A71" i="107"/>
  <c r="O70" i="107"/>
  <c r="M70" i="107"/>
  <c r="L70" i="107"/>
  <c r="K70" i="107"/>
  <c r="H70" i="107"/>
  <c r="G70" i="107"/>
  <c r="S69" i="107"/>
  <c r="I69" i="107"/>
  <c r="S68" i="107"/>
  <c r="I68" i="107"/>
  <c r="S67" i="107"/>
  <c r="I67" i="107"/>
  <c r="S66" i="107"/>
  <c r="I66" i="107"/>
  <c r="S65" i="107"/>
  <c r="I65" i="107"/>
  <c r="S64" i="107"/>
  <c r="I64" i="107"/>
  <c r="S63" i="107"/>
  <c r="I63" i="107"/>
  <c r="S62" i="107"/>
  <c r="I62" i="107"/>
  <c r="S61" i="107"/>
  <c r="S70" i="107" s="1"/>
  <c r="I61" i="107"/>
  <c r="A61" i="107"/>
  <c r="S60" i="107"/>
  <c r="O60" i="107"/>
  <c r="M60" i="107"/>
  <c r="L60" i="107"/>
  <c r="K60" i="107"/>
  <c r="H60" i="107"/>
  <c r="G60" i="107"/>
  <c r="S59" i="107"/>
  <c r="I59" i="107"/>
  <c r="S58" i="107"/>
  <c r="I58" i="107"/>
  <c r="S57" i="107"/>
  <c r="I57" i="107"/>
  <c r="S56" i="107"/>
  <c r="I56" i="107"/>
  <c r="S55" i="107"/>
  <c r="I55" i="107"/>
  <c r="S54" i="107"/>
  <c r="I54" i="107"/>
  <c r="S53" i="107"/>
  <c r="I53" i="107"/>
  <c r="S52" i="107"/>
  <c r="I52" i="107"/>
  <c r="S51" i="107"/>
  <c r="I51" i="107"/>
  <c r="A51" i="107"/>
  <c r="O50" i="107"/>
  <c r="M50" i="107"/>
  <c r="L50" i="107"/>
  <c r="K50" i="107"/>
  <c r="H50" i="107"/>
  <c r="G50" i="107"/>
  <c r="S49" i="107"/>
  <c r="I49" i="107"/>
  <c r="S48" i="107"/>
  <c r="I48" i="107"/>
  <c r="S47" i="107"/>
  <c r="I47" i="107"/>
  <c r="S46" i="107"/>
  <c r="I46" i="107"/>
  <c r="S45" i="107"/>
  <c r="I45" i="107"/>
  <c r="S44" i="107"/>
  <c r="I44" i="107"/>
  <c r="S43" i="107"/>
  <c r="I43" i="107"/>
  <c r="S42" i="107"/>
  <c r="I42" i="107"/>
  <c r="S41" i="107"/>
  <c r="I41" i="107"/>
  <c r="S40" i="107"/>
  <c r="I40" i="107"/>
  <c r="S39" i="107"/>
  <c r="I39" i="107"/>
  <c r="A39" i="107"/>
  <c r="O38" i="107"/>
  <c r="M38" i="107"/>
  <c r="L38" i="107"/>
  <c r="K38" i="107"/>
  <c r="H38" i="107"/>
  <c r="G38" i="107"/>
  <c r="S37" i="107"/>
  <c r="I37" i="107"/>
  <c r="S36" i="107"/>
  <c r="I36" i="107"/>
  <c r="S35" i="107"/>
  <c r="I35" i="107"/>
  <c r="S34" i="107"/>
  <c r="I34" i="107"/>
  <c r="S33" i="107"/>
  <c r="I33" i="107"/>
  <c r="S32" i="107"/>
  <c r="I32" i="107"/>
  <c r="S31" i="107"/>
  <c r="I31" i="107"/>
  <c r="S30" i="107"/>
  <c r="I30" i="107"/>
  <c r="S29" i="107"/>
  <c r="I29" i="107"/>
  <c r="S28" i="107"/>
  <c r="I28" i="107"/>
  <c r="S27" i="107"/>
  <c r="I27" i="107"/>
  <c r="S26" i="107"/>
  <c r="I26" i="107"/>
  <c r="O25" i="107"/>
  <c r="M25" i="107"/>
  <c r="L25" i="107"/>
  <c r="K25" i="107"/>
  <c r="H25" i="107"/>
  <c r="G25" i="107"/>
  <c r="S24" i="107"/>
  <c r="I24" i="107"/>
  <c r="S23" i="107"/>
  <c r="I23" i="107"/>
  <c r="S22" i="107"/>
  <c r="I22" i="107"/>
  <c r="S21" i="107"/>
  <c r="I21" i="107"/>
  <c r="S20" i="107"/>
  <c r="I20" i="107"/>
  <c r="O19" i="107"/>
  <c r="M19" i="107"/>
  <c r="L19" i="107"/>
  <c r="K19" i="107"/>
  <c r="H19" i="107"/>
  <c r="G19" i="107"/>
  <c r="S18" i="107"/>
  <c r="I18" i="107"/>
  <c r="S17" i="107"/>
  <c r="I17" i="107"/>
  <c r="S16" i="107"/>
  <c r="I16" i="107"/>
  <c r="S15" i="107"/>
  <c r="I15" i="107"/>
  <c r="S14" i="107"/>
  <c r="I14" i="107"/>
  <c r="S13" i="107"/>
  <c r="I13" i="107"/>
  <c r="S12" i="107"/>
  <c r="I12" i="107"/>
  <c r="S11" i="107"/>
  <c r="I11" i="107"/>
  <c r="S10" i="107"/>
  <c r="I10" i="107"/>
  <c r="S9" i="107"/>
  <c r="I9" i="107"/>
  <c r="S8" i="107"/>
  <c r="I8" i="107"/>
  <c r="S7" i="107"/>
  <c r="I7" i="107"/>
  <c r="S6" i="107"/>
  <c r="I6" i="107"/>
  <c r="S5" i="107"/>
  <c r="S19" i="107" s="1"/>
  <c r="I5" i="107"/>
  <c r="A5" i="107"/>
  <c r="A4" i="107"/>
  <c r="A3" i="107"/>
  <c r="A2" i="107"/>
  <c r="A1" i="107"/>
  <c r="S50" i="107" l="1"/>
  <c r="K85" i="107"/>
  <c r="K4" i="107" s="1"/>
  <c r="S84" i="107"/>
  <c r="I25" i="107"/>
  <c r="S25" i="107"/>
  <c r="M85" i="107"/>
  <c r="M4" i="107" s="1"/>
  <c r="L85" i="107"/>
  <c r="L4" i="107" s="1"/>
  <c r="I85" i="108"/>
  <c r="G3" i="108" s="1"/>
  <c r="I50" i="107"/>
  <c r="O85" i="107"/>
  <c r="O3" i="107" s="1"/>
  <c r="I19" i="107"/>
  <c r="I84" i="107"/>
  <c r="I78" i="107"/>
  <c r="I70" i="107"/>
  <c r="I38" i="107"/>
  <c r="G85" i="107"/>
  <c r="H85" i="107"/>
  <c r="S85" i="107"/>
  <c r="I60" i="107"/>
  <c r="A107" i="106"/>
  <c r="A106" i="106"/>
  <c r="A105" i="106"/>
  <c r="A104" i="106"/>
  <c r="A103" i="106"/>
  <c r="A102" i="106"/>
  <c r="A101" i="106"/>
  <c r="A100" i="106"/>
  <c r="A99" i="106"/>
  <c r="A98" i="106"/>
  <c r="A97" i="106"/>
  <c r="A96" i="106"/>
  <c r="A95" i="106"/>
  <c r="A94" i="106"/>
  <c r="A93" i="106"/>
  <c r="A92" i="106"/>
  <c r="A91" i="106"/>
  <c r="A90" i="106"/>
  <c r="A89" i="106"/>
  <c r="A88" i="106"/>
  <c r="A87" i="106"/>
  <c r="A86" i="106"/>
  <c r="A85" i="106"/>
  <c r="O84" i="106"/>
  <c r="M84" i="106"/>
  <c r="L84" i="106"/>
  <c r="K84" i="106"/>
  <c r="K85" i="106" s="1"/>
  <c r="K4" i="106" s="1"/>
  <c r="H84" i="106"/>
  <c r="G84" i="106"/>
  <c r="S83" i="106"/>
  <c r="I83" i="106"/>
  <c r="S82" i="106"/>
  <c r="I82" i="106"/>
  <c r="S81" i="106"/>
  <c r="I81" i="106"/>
  <c r="S80" i="106"/>
  <c r="I80" i="106"/>
  <c r="S79" i="106"/>
  <c r="I79" i="106"/>
  <c r="A79" i="106"/>
  <c r="O78" i="106"/>
  <c r="M78" i="106"/>
  <c r="L78" i="106"/>
  <c r="K78" i="106"/>
  <c r="H78" i="106"/>
  <c r="G78" i="106"/>
  <c r="S77" i="106"/>
  <c r="I77" i="106"/>
  <c r="S76" i="106"/>
  <c r="I76" i="106"/>
  <c r="S75" i="106"/>
  <c r="I75" i="106"/>
  <c r="S74" i="106"/>
  <c r="I74" i="106"/>
  <c r="S73" i="106"/>
  <c r="I73" i="106"/>
  <c r="S72" i="106"/>
  <c r="I72" i="106"/>
  <c r="S71" i="106"/>
  <c r="I71" i="106"/>
  <c r="A71" i="106"/>
  <c r="O70" i="106"/>
  <c r="M70" i="106"/>
  <c r="L70" i="106"/>
  <c r="K70" i="106"/>
  <c r="H70" i="106"/>
  <c r="G70" i="106"/>
  <c r="S69" i="106"/>
  <c r="I69" i="106"/>
  <c r="S68" i="106"/>
  <c r="I68" i="106"/>
  <c r="S67" i="106"/>
  <c r="I67" i="106"/>
  <c r="S66" i="106"/>
  <c r="I66" i="106"/>
  <c r="S65" i="106"/>
  <c r="I65" i="106"/>
  <c r="S64" i="106"/>
  <c r="I64" i="106"/>
  <c r="S63" i="106"/>
  <c r="S70" i="106" s="1"/>
  <c r="I63" i="106"/>
  <c r="S62" i="106"/>
  <c r="I62" i="106"/>
  <c r="S61" i="106"/>
  <c r="I61" i="106"/>
  <c r="A61" i="106"/>
  <c r="O60" i="106"/>
  <c r="M60" i="106"/>
  <c r="L60" i="106"/>
  <c r="K60" i="106"/>
  <c r="H60" i="106"/>
  <c r="G60" i="106"/>
  <c r="S59" i="106"/>
  <c r="I59" i="106"/>
  <c r="S58" i="106"/>
  <c r="I58" i="106"/>
  <c r="S57" i="106"/>
  <c r="I57" i="106"/>
  <c r="S56" i="106"/>
  <c r="I56" i="106"/>
  <c r="S55" i="106"/>
  <c r="I55" i="106"/>
  <c r="S54" i="106"/>
  <c r="I54" i="106"/>
  <c r="S53" i="106"/>
  <c r="I53" i="106"/>
  <c r="S52" i="106"/>
  <c r="I52" i="106"/>
  <c r="S51" i="106"/>
  <c r="S60" i="106" s="1"/>
  <c r="I51" i="106"/>
  <c r="A51" i="106"/>
  <c r="O50" i="106"/>
  <c r="M50" i="106"/>
  <c r="L50" i="106"/>
  <c r="K50" i="106"/>
  <c r="H50" i="106"/>
  <c r="G50" i="106"/>
  <c r="S49" i="106"/>
  <c r="I49" i="106"/>
  <c r="S48" i="106"/>
  <c r="I48" i="106"/>
  <c r="S47" i="106"/>
  <c r="I47" i="106"/>
  <c r="S46" i="106"/>
  <c r="I46" i="106"/>
  <c r="S45" i="106"/>
  <c r="I45" i="106"/>
  <c r="S44" i="106"/>
  <c r="I44" i="106"/>
  <c r="S43" i="106"/>
  <c r="I43" i="106"/>
  <c r="S42" i="106"/>
  <c r="I42" i="106"/>
  <c r="S41" i="106"/>
  <c r="I41" i="106"/>
  <c r="S40" i="106"/>
  <c r="I40" i="106"/>
  <c r="S39" i="106"/>
  <c r="I39" i="106"/>
  <c r="A39" i="106"/>
  <c r="O38" i="106"/>
  <c r="M38" i="106"/>
  <c r="L38" i="106"/>
  <c r="K38" i="106"/>
  <c r="H38" i="106"/>
  <c r="G38" i="106"/>
  <c r="S37" i="106"/>
  <c r="I37" i="106"/>
  <c r="S36" i="106"/>
  <c r="I36" i="106"/>
  <c r="S35" i="106"/>
  <c r="I35" i="106"/>
  <c r="S34" i="106"/>
  <c r="I34" i="106"/>
  <c r="S33" i="106"/>
  <c r="I33" i="106"/>
  <c r="S32" i="106"/>
  <c r="I32" i="106"/>
  <c r="S31" i="106"/>
  <c r="I31" i="106"/>
  <c r="S30" i="106"/>
  <c r="I30" i="106"/>
  <c r="S29" i="106"/>
  <c r="I29" i="106"/>
  <c r="S28" i="106"/>
  <c r="I28" i="106"/>
  <c r="S27" i="106"/>
  <c r="I27" i="106"/>
  <c r="S26" i="106"/>
  <c r="I26" i="106"/>
  <c r="O25" i="106"/>
  <c r="M25" i="106"/>
  <c r="L25" i="106"/>
  <c r="K25" i="106"/>
  <c r="H25" i="106"/>
  <c r="G25" i="106"/>
  <c r="S24" i="106"/>
  <c r="I24" i="106"/>
  <c r="S23" i="106"/>
  <c r="I23" i="106"/>
  <c r="S22" i="106"/>
  <c r="I22" i="106"/>
  <c r="S21" i="106"/>
  <c r="I21" i="106"/>
  <c r="S20" i="106"/>
  <c r="I20" i="106"/>
  <c r="S19" i="106"/>
  <c r="O19" i="106"/>
  <c r="M19" i="106"/>
  <c r="L19" i="106"/>
  <c r="K19" i="106"/>
  <c r="H19" i="106"/>
  <c r="G19" i="106"/>
  <c r="S18" i="106"/>
  <c r="I18" i="106"/>
  <c r="S17" i="106"/>
  <c r="I17" i="106"/>
  <c r="S16" i="106"/>
  <c r="I16" i="106"/>
  <c r="S15" i="106"/>
  <c r="I15" i="106"/>
  <c r="S14" i="106"/>
  <c r="I14" i="106"/>
  <c r="S13" i="106"/>
  <c r="I13" i="106"/>
  <c r="S12" i="106"/>
  <c r="I12" i="106"/>
  <c r="S11" i="106"/>
  <c r="I11" i="106"/>
  <c r="S10" i="106"/>
  <c r="I10" i="106"/>
  <c r="S9" i="106"/>
  <c r="I9" i="106"/>
  <c r="S8" i="106"/>
  <c r="I8" i="106"/>
  <c r="S7" i="106"/>
  <c r="I7" i="106"/>
  <c r="S6" i="106"/>
  <c r="I6" i="106"/>
  <c r="S5" i="106"/>
  <c r="I5" i="106"/>
  <c r="A5" i="106"/>
  <c r="A4" i="106"/>
  <c r="A3" i="106"/>
  <c r="A2" i="106"/>
  <c r="A1" i="106"/>
  <c r="S84" i="106" l="1"/>
  <c r="S25" i="106"/>
  <c r="M85" i="106"/>
  <c r="M4" i="106" s="1"/>
  <c r="I85" i="107"/>
  <c r="G3" i="107" s="1"/>
  <c r="I19" i="106"/>
  <c r="O85" i="106"/>
  <c r="O3" i="106" s="1"/>
  <c r="I70" i="106"/>
  <c r="I78" i="106"/>
  <c r="I38" i="106"/>
  <c r="G85" i="106"/>
  <c r="I25" i="106"/>
  <c r="L85" i="106"/>
  <c r="L4" i="106" s="1"/>
  <c r="I84" i="106"/>
  <c r="I60" i="106"/>
  <c r="H85" i="106"/>
  <c r="I50" i="106"/>
  <c r="S50" i="106"/>
  <c r="S78" i="106"/>
  <c r="A107" i="105"/>
  <c r="A106" i="105"/>
  <c r="A105" i="105"/>
  <c r="A104" i="105"/>
  <c r="A103" i="105"/>
  <c r="A102" i="105"/>
  <c r="A101" i="105"/>
  <c r="A100" i="105"/>
  <c r="A99" i="105"/>
  <c r="A98" i="105"/>
  <c r="A97" i="105"/>
  <c r="A96" i="105"/>
  <c r="A95" i="105"/>
  <c r="A94" i="105"/>
  <c r="A93" i="105"/>
  <c r="A92" i="105"/>
  <c r="A91" i="105"/>
  <c r="A90" i="105"/>
  <c r="A89" i="105"/>
  <c r="A88" i="105"/>
  <c r="A87" i="105"/>
  <c r="A86" i="105"/>
  <c r="A85" i="105"/>
  <c r="O84" i="105"/>
  <c r="M84" i="105"/>
  <c r="L84" i="105"/>
  <c r="K84" i="105"/>
  <c r="H84" i="105"/>
  <c r="G84" i="105"/>
  <c r="S83" i="105"/>
  <c r="I83" i="105"/>
  <c r="S82" i="105"/>
  <c r="I82" i="105"/>
  <c r="S81" i="105"/>
  <c r="I81" i="105"/>
  <c r="S80" i="105"/>
  <c r="I80" i="105"/>
  <c r="S79" i="105"/>
  <c r="S84" i="105" s="1"/>
  <c r="I79" i="105"/>
  <c r="A79" i="105"/>
  <c r="O78" i="105"/>
  <c r="M78" i="105"/>
  <c r="L78" i="105"/>
  <c r="K78" i="105"/>
  <c r="H78" i="105"/>
  <c r="G78" i="105"/>
  <c r="S77" i="105"/>
  <c r="I77" i="105"/>
  <c r="S76" i="105"/>
  <c r="I76" i="105"/>
  <c r="S75" i="105"/>
  <c r="I75" i="105"/>
  <c r="S74" i="105"/>
  <c r="I74" i="105"/>
  <c r="S73" i="105"/>
  <c r="I73" i="105"/>
  <c r="S72" i="105"/>
  <c r="I72" i="105"/>
  <c r="S71" i="105"/>
  <c r="S78" i="105" s="1"/>
  <c r="I71" i="105"/>
  <c r="A71" i="105"/>
  <c r="O70" i="105"/>
  <c r="M70" i="105"/>
  <c r="L70" i="105"/>
  <c r="K70" i="105"/>
  <c r="H70" i="105"/>
  <c r="G70" i="105"/>
  <c r="S69" i="105"/>
  <c r="I69" i="105"/>
  <c r="S68" i="105"/>
  <c r="I68" i="105"/>
  <c r="S67" i="105"/>
  <c r="I67" i="105"/>
  <c r="S66" i="105"/>
  <c r="I66" i="105"/>
  <c r="S65" i="105"/>
  <c r="I65" i="105"/>
  <c r="S64" i="105"/>
  <c r="I64" i="105"/>
  <c r="S63" i="105"/>
  <c r="I63" i="105"/>
  <c r="S62" i="105"/>
  <c r="I62" i="105"/>
  <c r="S61" i="105"/>
  <c r="I61" i="105"/>
  <c r="A61" i="105"/>
  <c r="O60" i="105"/>
  <c r="M60" i="105"/>
  <c r="L60" i="105"/>
  <c r="K60" i="105"/>
  <c r="H60" i="105"/>
  <c r="G60" i="105"/>
  <c r="S59" i="105"/>
  <c r="I59" i="105"/>
  <c r="S58" i="105"/>
  <c r="I58" i="105"/>
  <c r="S57" i="105"/>
  <c r="I57" i="105"/>
  <c r="S56" i="105"/>
  <c r="I56" i="105"/>
  <c r="S55" i="105"/>
  <c r="I55" i="105"/>
  <c r="S54" i="105"/>
  <c r="I54" i="105"/>
  <c r="S53" i="105"/>
  <c r="I53" i="105"/>
  <c r="S52" i="105"/>
  <c r="I52" i="105"/>
  <c r="S51" i="105"/>
  <c r="I51" i="105"/>
  <c r="A51" i="105"/>
  <c r="O50" i="105"/>
  <c r="M50" i="105"/>
  <c r="L50" i="105"/>
  <c r="K50" i="105"/>
  <c r="H50" i="105"/>
  <c r="G50" i="105"/>
  <c r="S49" i="105"/>
  <c r="I49" i="105"/>
  <c r="S48" i="105"/>
  <c r="I48" i="105"/>
  <c r="S47" i="105"/>
  <c r="I47" i="105"/>
  <c r="S46" i="105"/>
  <c r="I46" i="105"/>
  <c r="S45" i="105"/>
  <c r="I45" i="105"/>
  <c r="S44" i="105"/>
  <c r="I44" i="105"/>
  <c r="S43" i="105"/>
  <c r="I43" i="105"/>
  <c r="S42" i="105"/>
  <c r="I42" i="105"/>
  <c r="S41" i="105"/>
  <c r="I41" i="105"/>
  <c r="S40" i="105"/>
  <c r="I40" i="105"/>
  <c r="S39" i="105"/>
  <c r="S50" i="105" s="1"/>
  <c r="I39" i="105"/>
  <c r="A39" i="105"/>
  <c r="O38" i="105"/>
  <c r="M38" i="105"/>
  <c r="L38" i="105"/>
  <c r="K38" i="105"/>
  <c r="H38" i="105"/>
  <c r="G38" i="105"/>
  <c r="S37" i="105"/>
  <c r="I37" i="105"/>
  <c r="S36" i="105"/>
  <c r="I36" i="105"/>
  <c r="S35" i="105"/>
  <c r="I35" i="105"/>
  <c r="S34" i="105"/>
  <c r="I34" i="105"/>
  <c r="S33" i="105"/>
  <c r="I33" i="105"/>
  <c r="S32" i="105"/>
  <c r="I32" i="105"/>
  <c r="S31" i="105"/>
  <c r="I31" i="105"/>
  <c r="S30" i="105"/>
  <c r="I30" i="105"/>
  <c r="S29" i="105"/>
  <c r="I29" i="105"/>
  <c r="S28" i="105"/>
  <c r="I28" i="105"/>
  <c r="S27" i="105"/>
  <c r="I27" i="105"/>
  <c r="S26" i="105"/>
  <c r="I26" i="105"/>
  <c r="O25" i="105"/>
  <c r="M25" i="105"/>
  <c r="L25" i="105"/>
  <c r="K25" i="105"/>
  <c r="H25" i="105"/>
  <c r="G25" i="105"/>
  <c r="S24" i="105"/>
  <c r="I24" i="105"/>
  <c r="S23" i="105"/>
  <c r="I23" i="105"/>
  <c r="S22" i="105"/>
  <c r="I22" i="105"/>
  <c r="S21" i="105"/>
  <c r="I21" i="105"/>
  <c r="S20" i="105"/>
  <c r="S25" i="105" s="1"/>
  <c r="I20" i="105"/>
  <c r="O19" i="105"/>
  <c r="M19" i="105"/>
  <c r="L19" i="105"/>
  <c r="K19" i="105"/>
  <c r="H19" i="105"/>
  <c r="G19" i="105"/>
  <c r="S18" i="105"/>
  <c r="I18" i="105"/>
  <c r="S17" i="105"/>
  <c r="I17" i="105"/>
  <c r="S16" i="105"/>
  <c r="I16" i="105"/>
  <c r="S15" i="105"/>
  <c r="I15" i="105"/>
  <c r="S14" i="105"/>
  <c r="I14" i="105"/>
  <c r="S13" i="105"/>
  <c r="I13" i="105"/>
  <c r="S12" i="105"/>
  <c r="I12" i="105"/>
  <c r="S11" i="105"/>
  <c r="I11" i="105"/>
  <c r="S10" i="105"/>
  <c r="I10" i="105"/>
  <c r="S9" i="105"/>
  <c r="I9" i="105"/>
  <c r="S8" i="105"/>
  <c r="I8" i="105"/>
  <c r="S7" i="105"/>
  <c r="I7" i="105"/>
  <c r="S6" i="105"/>
  <c r="I6" i="105"/>
  <c r="S5" i="105"/>
  <c r="I5" i="105"/>
  <c r="A5" i="105"/>
  <c r="A4" i="105"/>
  <c r="A3" i="105"/>
  <c r="A2" i="105"/>
  <c r="A1" i="105"/>
  <c r="S70" i="105" l="1"/>
  <c r="M85" i="105"/>
  <c r="M4" i="105" s="1"/>
  <c r="S85" i="106"/>
  <c r="K85" i="105"/>
  <c r="K4" i="105" s="1"/>
  <c r="S19" i="105"/>
  <c r="S60" i="105"/>
  <c r="L85" i="105"/>
  <c r="L4" i="105" s="1"/>
  <c r="I85" i="106"/>
  <c r="G3" i="106" s="1"/>
  <c r="I50" i="105"/>
  <c r="I70" i="105"/>
  <c r="I25" i="105"/>
  <c r="I84" i="105"/>
  <c r="I19" i="105"/>
  <c r="O85" i="105"/>
  <c r="O3" i="105" s="1"/>
  <c r="I60" i="105"/>
  <c r="I38" i="105"/>
  <c r="G85" i="105"/>
  <c r="H85" i="105"/>
  <c r="S85" i="105"/>
  <c r="I78" i="105"/>
  <c r="A107" i="104"/>
  <c r="A106" i="104"/>
  <c r="A105" i="104"/>
  <c r="A104" i="104"/>
  <c r="A103" i="104"/>
  <c r="A102" i="104"/>
  <c r="A101" i="104"/>
  <c r="A100" i="104"/>
  <c r="A99" i="104"/>
  <c r="A98" i="104"/>
  <c r="A97" i="104"/>
  <c r="A96" i="104"/>
  <c r="A95" i="104"/>
  <c r="A94" i="104"/>
  <c r="A93" i="104"/>
  <c r="A92" i="104"/>
  <c r="A91" i="104"/>
  <c r="A90" i="104"/>
  <c r="A89" i="104"/>
  <c r="A88" i="104"/>
  <c r="A87" i="104"/>
  <c r="A86" i="104"/>
  <c r="K85" i="104"/>
  <c r="K4" i="104" s="1"/>
  <c r="A85" i="104"/>
  <c r="O84" i="104"/>
  <c r="M84" i="104"/>
  <c r="L84" i="104"/>
  <c r="K84" i="104"/>
  <c r="H84" i="104"/>
  <c r="G84" i="104"/>
  <c r="S83" i="104"/>
  <c r="I83" i="104"/>
  <c r="S82" i="104"/>
  <c r="I82" i="104"/>
  <c r="S81" i="104"/>
  <c r="I81" i="104"/>
  <c r="S80" i="104"/>
  <c r="I80" i="104"/>
  <c r="S79" i="104"/>
  <c r="I79" i="104"/>
  <c r="A79" i="104"/>
  <c r="O78" i="104"/>
  <c r="M78" i="104"/>
  <c r="L78" i="104"/>
  <c r="K78" i="104"/>
  <c r="H78" i="104"/>
  <c r="G78" i="104"/>
  <c r="S77" i="104"/>
  <c r="I77" i="104"/>
  <c r="S76" i="104"/>
  <c r="I76" i="104"/>
  <c r="S75" i="104"/>
  <c r="I75" i="104"/>
  <c r="S74" i="104"/>
  <c r="I74" i="104"/>
  <c r="S73" i="104"/>
  <c r="I73" i="104"/>
  <c r="S72" i="104"/>
  <c r="I72" i="104"/>
  <c r="S71" i="104"/>
  <c r="I71" i="104"/>
  <c r="A71" i="104"/>
  <c r="O70" i="104"/>
  <c r="M70" i="104"/>
  <c r="L70" i="104"/>
  <c r="K70" i="104"/>
  <c r="H70" i="104"/>
  <c r="G70" i="104"/>
  <c r="S69" i="104"/>
  <c r="I69" i="104"/>
  <c r="S68" i="104"/>
  <c r="I68" i="104"/>
  <c r="S67" i="104"/>
  <c r="I67" i="104"/>
  <c r="S66" i="104"/>
  <c r="I66" i="104"/>
  <c r="S65" i="104"/>
  <c r="I65" i="104"/>
  <c r="S64" i="104"/>
  <c r="I64" i="104"/>
  <c r="S63" i="104"/>
  <c r="I63" i="104"/>
  <c r="S62" i="104"/>
  <c r="I62" i="104"/>
  <c r="S61" i="104"/>
  <c r="S70" i="104" s="1"/>
  <c r="I61" i="104"/>
  <c r="A61" i="104"/>
  <c r="S60" i="104"/>
  <c r="O60" i="104"/>
  <c r="M60" i="104"/>
  <c r="L60" i="104"/>
  <c r="K60" i="104"/>
  <c r="H60" i="104"/>
  <c r="G60" i="104"/>
  <c r="S59" i="104"/>
  <c r="I59" i="104"/>
  <c r="S58" i="104"/>
  <c r="I58" i="104"/>
  <c r="S57" i="104"/>
  <c r="I57" i="104"/>
  <c r="S56" i="104"/>
  <c r="I56" i="104"/>
  <c r="S55" i="104"/>
  <c r="I55" i="104"/>
  <c r="S54" i="104"/>
  <c r="I54" i="104"/>
  <c r="S53" i="104"/>
  <c r="I53" i="104"/>
  <c r="S52" i="104"/>
  <c r="I52" i="104"/>
  <c r="S51" i="104"/>
  <c r="I51" i="104"/>
  <c r="A51" i="104"/>
  <c r="O50" i="104"/>
  <c r="M50" i="104"/>
  <c r="L50" i="104"/>
  <c r="K50" i="104"/>
  <c r="H50" i="104"/>
  <c r="G50" i="104"/>
  <c r="S49" i="104"/>
  <c r="I49" i="104"/>
  <c r="S48" i="104"/>
  <c r="I48" i="104"/>
  <c r="S47" i="104"/>
  <c r="I47" i="104"/>
  <c r="S46" i="104"/>
  <c r="I46" i="104"/>
  <c r="S45" i="104"/>
  <c r="I45" i="104"/>
  <c r="S44" i="104"/>
  <c r="I44" i="104"/>
  <c r="S43" i="104"/>
  <c r="I43" i="104"/>
  <c r="S42" i="104"/>
  <c r="I42" i="104"/>
  <c r="S41" i="104"/>
  <c r="I41" i="104"/>
  <c r="S40" i="104"/>
  <c r="I40" i="104"/>
  <c r="S39" i="104"/>
  <c r="I39" i="104"/>
  <c r="A39" i="104"/>
  <c r="O38" i="104"/>
  <c r="M38" i="104"/>
  <c r="L38" i="104"/>
  <c r="K38" i="104"/>
  <c r="H38" i="104"/>
  <c r="G38" i="104"/>
  <c r="S37" i="104"/>
  <c r="I37" i="104"/>
  <c r="S36" i="104"/>
  <c r="I36" i="104"/>
  <c r="S35" i="104"/>
  <c r="I35" i="104"/>
  <c r="S34" i="104"/>
  <c r="I34" i="104"/>
  <c r="S33" i="104"/>
  <c r="I33" i="104"/>
  <c r="S32" i="104"/>
  <c r="I32" i="104"/>
  <c r="S31" i="104"/>
  <c r="I31" i="104"/>
  <c r="S30" i="104"/>
  <c r="I30" i="104"/>
  <c r="S29" i="104"/>
  <c r="I29" i="104"/>
  <c r="S28" i="104"/>
  <c r="I28" i="104"/>
  <c r="S27" i="104"/>
  <c r="I27" i="104"/>
  <c r="S26" i="104"/>
  <c r="I26" i="104"/>
  <c r="O25" i="104"/>
  <c r="M25" i="104"/>
  <c r="L25" i="104"/>
  <c r="K25" i="104"/>
  <c r="H25" i="104"/>
  <c r="G25" i="104"/>
  <c r="S24" i="104"/>
  <c r="I24" i="104"/>
  <c r="S23" i="104"/>
  <c r="I23" i="104"/>
  <c r="S22" i="104"/>
  <c r="I22" i="104"/>
  <c r="S21" i="104"/>
  <c r="I21" i="104"/>
  <c r="S20" i="104"/>
  <c r="I20" i="104"/>
  <c r="O19" i="104"/>
  <c r="M19" i="104"/>
  <c r="L19" i="104"/>
  <c r="K19" i="104"/>
  <c r="H19" i="104"/>
  <c r="G19" i="104"/>
  <c r="S18" i="104"/>
  <c r="I18" i="104"/>
  <c r="S17" i="104"/>
  <c r="I17" i="104"/>
  <c r="S16" i="104"/>
  <c r="I16" i="104"/>
  <c r="S15" i="104"/>
  <c r="I15" i="104"/>
  <c r="S14" i="104"/>
  <c r="I14" i="104"/>
  <c r="S13" i="104"/>
  <c r="I13" i="104"/>
  <c r="S12" i="104"/>
  <c r="I12" i="104"/>
  <c r="S11" i="104"/>
  <c r="I11" i="104"/>
  <c r="S10" i="104"/>
  <c r="I10" i="104"/>
  <c r="S9" i="104"/>
  <c r="I9" i="104"/>
  <c r="S8" i="104"/>
  <c r="I8" i="104"/>
  <c r="S7" i="104"/>
  <c r="I7" i="104"/>
  <c r="S6" i="104"/>
  <c r="S19" i="104" s="1"/>
  <c r="I6" i="104"/>
  <c r="S5" i="104"/>
  <c r="I5" i="104"/>
  <c r="A5" i="104"/>
  <c r="A4" i="104"/>
  <c r="A3" i="104"/>
  <c r="A2" i="104"/>
  <c r="A1" i="104"/>
  <c r="S84" i="104" l="1"/>
  <c r="S25" i="104"/>
  <c r="M85" i="104"/>
  <c r="M4" i="104" s="1"/>
  <c r="I85" i="105"/>
  <c r="G3" i="105" s="1"/>
  <c r="O85" i="104"/>
  <c r="O3" i="104" s="1"/>
  <c r="I78" i="104"/>
  <c r="I70" i="104"/>
  <c r="I38" i="104"/>
  <c r="I19" i="104"/>
  <c r="G85" i="104"/>
  <c r="I25" i="104"/>
  <c r="L85" i="104"/>
  <c r="L4" i="104" s="1"/>
  <c r="I84" i="104"/>
  <c r="I60" i="104"/>
  <c r="H85" i="104"/>
  <c r="I50" i="104"/>
  <c r="S50" i="104"/>
  <c r="S78" i="104"/>
  <c r="A107" i="103"/>
  <c r="A106" i="103"/>
  <c r="A105" i="103"/>
  <c r="A104" i="103"/>
  <c r="A103" i="103"/>
  <c r="A102" i="103"/>
  <c r="A101" i="103"/>
  <c r="A100" i="103"/>
  <c r="A99" i="103"/>
  <c r="A98" i="103"/>
  <c r="A97" i="103"/>
  <c r="A96" i="103"/>
  <c r="A95" i="103"/>
  <c r="A94" i="103"/>
  <c r="A93" i="103"/>
  <c r="A92" i="103"/>
  <c r="A91" i="103"/>
  <c r="A90" i="103"/>
  <c r="A89" i="103"/>
  <c r="A88" i="103"/>
  <c r="A87" i="103"/>
  <c r="A86" i="103"/>
  <c r="A85" i="103"/>
  <c r="O84" i="103"/>
  <c r="M84" i="103"/>
  <c r="L84" i="103"/>
  <c r="K84" i="103"/>
  <c r="H84" i="103"/>
  <c r="G84" i="103"/>
  <c r="S83" i="103"/>
  <c r="I83" i="103"/>
  <c r="S82" i="103"/>
  <c r="I82" i="103"/>
  <c r="S81" i="103"/>
  <c r="I81" i="103"/>
  <c r="S80" i="103"/>
  <c r="I80" i="103"/>
  <c r="S79" i="103"/>
  <c r="I79" i="103"/>
  <c r="A79" i="103"/>
  <c r="O78" i="103"/>
  <c r="M78" i="103"/>
  <c r="L78" i="103"/>
  <c r="K78" i="103"/>
  <c r="H78" i="103"/>
  <c r="G78" i="103"/>
  <c r="S77" i="103"/>
  <c r="I77" i="103"/>
  <c r="S76" i="103"/>
  <c r="I76" i="103"/>
  <c r="S75" i="103"/>
  <c r="I75" i="103"/>
  <c r="S74" i="103"/>
  <c r="I74" i="103"/>
  <c r="S73" i="103"/>
  <c r="I73" i="103"/>
  <c r="S72" i="103"/>
  <c r="I72" i="103"/>
  <c r="S71" i="103"/>
  <c r="S78" i="103" s="1"/>
  <c r="I71" i="103"/>
  <c r="A71" i="103"/>
  <c r="O70" i="103"/>
  <c r="M70" i="103"/>
  <c r="L70" i="103"/>
  <c r="L85" i="103" s="1"/>
  <c r="L4" i="103" s="1"/>
  <c r="K70" i="103"/>
  <c r="H70" i="103"/>
  <c r="G70" i="103"/>
  <c r="S69" i="103"/>
  <c r="I69" i="103"/>
  <c r="S68" i="103"/>
  <c r="I68" i="103"/>
  <c r="S67" i="103"/>
  <c r="I67" i="103"/>
  <c r="S66" i="103"/>
  <c r="I66" i="103"/>
  <c r="S65" i="103"/>
  <c r="I65" i="103"/>
  <c r="S64" i="103"/>
  <c r="I64" i="103"/>
  <c r="S63" i="103"/>
  <c r="I63" i="103"/>
  <c r="S62" i="103"/>
  <c r="I62" i="103"/>
  <c r="S61" i="103"/>
  <c r="S70" i="103" s="1"/>
  <c r="I61" i="103"/>
  <c r="A61" i="103"/>
  <c r="O60" i="103"/>
  <c r="M60" i="103"/>
  <c r="L60" i="103"/>
  <c r="K60" i="103"/>
  <c r="H60" i="103"/>
  <c r="G60" i="103"/>
  <c r="S59" i="103"/>
  <c r="I59" i="103"/>
  <c r="S58" i="103"/>
  <c r="I58" i="103"/>
  <c r="S57" i="103"/>
  <c r="I57" i="103"/>
  <c r="S56" i="103"/>
  <c r="I56" i="103"/>
  <c r="S55" i="103"/>
  <c r="I55" i="103"/>
  <c r="S54" i="103"/>
  <c r="I54" i="103"/>
  <c r="S53" i="103"/>
  <c r="S60" i="103" s="1"/>
  <c r="I53" i="103"/>
  <c r="S52" i="103"/>
  <c r="I52" i="103"/>
  <c r="S51" i="103"/>
  <c r="I51" i="103"/>
  <c r="A51" i="103"/>
  <c r="O50" i="103"/>
  <c r="M50" i="103"/>
  <c r="L50" i="103"/>
  <c r="K50" i="103"/>
  <c r="H50" i="103"/>
  <c r="G50" i="103"/>
  <c r="S49" i="103"/>
  <c r="I49" i="103"/>
  <c r="S48" i="103"/>
  <c r="I48" i="103"/>
  <c r="S47" i="103"/>
  <c r="I47" i="103"/>
  <c r="S46" i="103"/>
  <c r="I46" i="103"/>
  <c r="S45" i="103"/>
  <c r="I45" i="103"/>
  <c r="S44" i="103"/>
  <c r="I44" i="103"/>
  <c r="S43" i="103"/>
  <c r="I43" i="103"/>
  <c r="S42" i="103"/>
  <c r="I42" i="103"/>
  <c r="S41" i="103"/>
  <c r="I41" i="103"/>
  <c r="S40" i="103"/>
  <c r="I40" i="103"/>
  <c r="S39" i="103"/>
  <c r="I39" i="103"/>
  <c r="A39" i="103"/>
  <c r="O38" i="103"/>
  <c r="M38" i="103"/>
  <c r="L38" i="103"/>
  <c r="K38" i="103"/>
  <c r="H38" i="103"/>
  <c r="G38" i="103"/>
  <c r="S37" i="103"/>
  <c r="I37" i="103"/>
  <c r="S36" i="103"/>
  <c r="I36" i="103"/>
  <c r="S35" i="103"/>
  <c r="I35" i="103"/>
  <c r="S34" i="103"/>
  <c r="I34" i="103"/>
  <c r="S33" i="103"/>
  <c r="I33" i="103"/>
  <c r="S32" i="103"/>
  <c r="I32" i="103"/>
  <c r="S31" i="103"/>
  <c r="I31" i="103"/>
  <c r="S30" i="103"/>
  <c r="I30" i="103"/>
  <c r="S29" i="103"/>
  <c r="I29" i="103"/>
  <c r="S28" i="103"/>
  <c r="I28" i="103"/>
  <c r="S27" i="103"/>
  <c r="I27" i="103"/>
  <c r="S26" i="103"/>
  <c r="I26" i="103"/>
  <c r="O25" i="103"/>
  <c r="M25" i="103"/>
  <c r="L25" i="103"/>
  <c r="K25" i="103"/>
  <c r="H25" i="103"/>
  <c r="G25" i="103"/>
  <c r="S24" i="103"/>
  <c r="I24" i="103"/>
  <c r="S23" i="103"/>
  <c r="I23" i="103"/>
  <c r="S22" i="103"/>
  <c r="I22" i="103"/>
  <c r="S21" i="103"/>
  <c r="I21" i="103"/>
  <c r="S20" i="103"/>
  <c r="I20" i="103"/>
  <c r="O19" i="103"/>
  <c r="M19" i="103"/>
  <c r="L19" i="103"/>
  <c r="K19" i="103"/>
  <c r="H19" i="103"/>
  <c r="G19" i="103"/>
  <c r="S18" i="103"/>
  <c r="I18" i="103"/>
  <c r="S17" i="103"/>
  <c r="I17" i="103"/>
  <c r="S16" i="103"/>
  <c r="I16" i="103"/>
  <c r="S15" i="103"/>
  <c r="I15" i="103"/>
  <c r="S14" i="103"/>
  <c r="I14" i="103"/>
  <c r="S13" i="103"/>
  <c r="I13" i="103"/>
  <c r="S12" i="103"/>
  <c r="I12" i="103"/>
  <c r="S11" i="103"/>
  <c r="I11" i="103"/>
  <c r="S10" i="103"/>
  <c r="I10" i="103"/>
  <c r="S9" i="103"/>
  <c r="I9" i="103"/>
  <c r="S8" i="103"/>
  <c r="I8" i="103"/>
  <c r="S7" i="103"/>
  <c r="I7" i="103"/>
  <c r="S6" i="103"/>
  <c r="I6" i="103"/>
  <c r="S5" i="103"/>
  <c r="S19" i="103" s="1"/>
  <c r="I5" i="103"/>
  <c r="A5" i="103"/>
  <c r="A4" i="103"/>
  <c r="A3" i="103"/>
  <c r="A2" i="103"/>
  <c r="A1" i="103"/>
  <c r="S85" i="104" l="1"/>
  <c r="S50" i="103"/>
  <c r="K85" i="103"/>
  <c r="K4" i="103" s="1"/>
  <c r="S84" i="103"/>
  <c r="S25" i="103"/>
  <c r="S85" i="103" s="1"/>
  <c r="M85" i="103"/>
  <c r="M4" i="103" s="1"/>
  <c r="I85" i="104"/>
  <c r="G3" i="104" s="1"/>
  <c r="I50" i="103"/>
  <c r="I25" i="103"/>
  <c r="O85" i="103"/>
  <c r="O3" i="103" s="1"/>
  <c r="I84" i="103"/>
  <c r="I78" i="103"/>
  <c r="I70" i="103"/>
  <c r="I38" i="103"/>
  <c r="G85" i="103"/>
  <c r="H85" i="103"/>
  <c r="I19" i="103"/>
  <c r="I60" i="103"/>
  <c r="A107" i="102"/>
  <c r="A106" i="102"/>
  <c r="A105" i="102"/>
  <c r="A104" i="102"/>
  <c r="A103" i="102"/>
  <c r="A102" i="102"/>
  <c r="A101" i="102"/>
  <c r="A100" i="102"/>
  <c r="A99" i="102"/>
  <c r="A98" i="102"/>
  <c r="A97" i="102"/>
  <c r="A96" i="102"/>
  <c r="A95" i="102"/>
  <c r="A94" i="102"/>
  <c r="A93" i="102"/>
  <c r="A92" i="102"/>
  <c r="A91" i="102"/>
  <c r="A90" i="102"/>
  <c r="A89" i="102"/>
  <c r="A88" i="102"/>
  <c r="A87" i="102"/>
  <c r="A86" i="102"/>
  <c r="A85" i="102"/>
  <c r="O84" i="102"/>
  <c r="M84" i="102"/>
  <c r="L84" i="102"/>
  <c r="K84" i="102"/>
  <c r="K85" i="102" s="1"/>
  <c r="K4" i="102" s="1"/>
  <c r="H84" i="102"/>
  <c r="G84" i="102"/>
  <c r="S83" i="102"/>
  <c r="I83" i="102"/>
  <c r="S82" i="102"/>
  <c r="I82" i="102"/>
  <c r="S81" i="102"/>
  <c r="I81" i="102"/>
  <c r="S80" i="102"/>
  <c r="I80" i="102"/>
  <c r="S79" i="102"/>
  <c r="I79" i="102"/>
  <c r="A79" i="102"/>
  <c r="O78" i="102"/>
  <c r="M78" i="102"/>
  <c r="L78" i="102"/>
  <c r="K78" i="102"/>
  <c r="H78" i="102"/>
  <c r="G78" i="102"/>
  <c r="S77" i="102"/>
  <c r="I77" i="102"/>
  <c r="S76" i="102"/>
  <c r="I76" i="102"/>
  <c r="S75" i="102"/>
  <c r="I75" i="102"/>
  <c r="S74" i="102"/>
  <c r="I74" i="102"/>
  <c r="S73" i="102"/>
  <c r="I73" i="102"/>
  <c r="S72" i="102"/>
  <c r="I72" i="102"/>
  <c r="S71" i="102"/>
  <c r="S78" i="102" s="1"/>
  <c r="I71" i="102"/>
  <c r="A71" i="102"/>
  <c r="S70" i="102"/>
  <c r="O70" i="102"/>
  <c r="M70" i="102"/>
  <c r="L70" i="102"/>
  <c r="K70" i="102"/>
  <c r="H70" i="102"/>
  <c r="G70" i="102"/>
  <c r="S69" i="102"/>
  <c r="I69" i="102"/>
  <c r="S68" i="102"/>
  <c r="I68" i="102"/>
  <c r="S67" i="102"/>
  <c r="I67" i="102"/>
  <c r="S66" i="102"/>
  <c r="I66" i="102"/>
  <c r="S65" i="102"/>
  <c r="I65" i="102"/>
  <c r="S64" i="102"/>
  <c r="I64" i="102"/>
  <c r="S63" i="102"/>
  <c r="I63" i="102"/>
  <c r="S62" i="102"/>
  <c r="I62" i="102"/>
  <c r="S61" i="102"/>
  <c r="I61" i="102"/>
  <c r="A61" i="102"/>
  <c r="O60" i="102"/>
  <c r="M60" i="102"/>
  <c r="L60" i="102"/>
  <c r="K60" i="102"/>
  <c r="H60" i="102"/>
  <c r="G60" i="102"/>
  <c r="S59" i="102"/>
  <c r="I59" i="102"/>
  <c r="S58" i="102"/>
  <c r="I58" i="102"/>
  <c r="S57" i="102"/>
  <c r="I57" i="102"/>
  <c r="S56" i="102"/>
  <c r="I56" i="102"/>
  <c r="S55" i="102"/>
  <c r="I55" i="102"/>
  <c r="S54" i="102"/>
  <c r="I54" i="102"/>
  <c r="S53" i="102"/>
  <c r="I53" i="102"/>
  <c r="S52" i="102"/>
  <c r="I52" i="102"/>
  <c r="S51" i="102"/>
  <c r="I51" i="102"/>
  <c r="A51" i="102"/>
  <c r="O50" i="102"/>
  <c r="M50" i="102"/>
  <c r="L50" i="102"/>
  <c r="K50" i="102"/>
  <c r="H50" i="102"/>
  <c r="G50" i="102"/>
  <c r="S49" i="102"/>
  <c r="I49" i="102"/>
  <c r="S48" i="102"/>
  <c r="I48" i="102"/>
  <c r="S47" i="102"/>
  <c r="I47" i="102"/>
  <c r="S46" i="102"/>
  <c r="I46" i="102"/>
  <c r="S45" i="102"/>
  <c r="I45" i="102"/>
  <c r="S44" i="102"/>
  <c r="I44" i="102"/>
  <c r="S43" i="102"/>
  <c r="I43" i="102"/>
  <c r="S42" i="102"/>
  <c r="I42" i="102"/>
  <c r="S41" i="102"/>
  <c r="I41" i="102"/>
  <c r="S40" i="102"/>
  <c r="I40" i="102"/>
  <c r="S39" i="102"/>
  <c r="I39" i="102"/>
  <c r="A39" i="102"/>
  <c r="O38" i="102"/>
  <c r="M38" i="102"/>
  <c r="L38" i="102"/>
  <c r="K38" i="102"/>
  <c r="H38" i="102"/>
  <c r="G38" i="102"/>
  <c r="S37" i="102"/>
  <c r="I37" i="102"/>
  <c r="S36" i="102"/>
  <c r="I36" i="102"/>
  <c r="S35" i="102"/>
  <c r="I35" i="102"/>
  <c r="S34" i="102"/>
  <c r="I34" i="102"/>
  <c r="S33" i="102"/>
  <c r="I33" i="102"/>
  <c r="S32" i="102"/>
  <c r="I32" i="102"/>
  <c r="S31" i="102"/>
  <c r="I31" i="102"/>
  <c r="S30" i="102"/>
  <c r="I30" i="102"/>
  <c r="S29" i="102"/>
  <c r="I29" i="102"/>
  <c r="S28" i="102"/>
  <c r="I28" i="102"/>
  <c r="S27" i="102"/>
  <c r="I27" i="102"/>
  <c r="S26" i="102"/>
  <c r="I26" i="102"/>
  <c r="O25" i="102"/>
  <c r="M25" i="102"/>
  <c r="L25" i="102"/>
  <c r="K25" i="102"/>
  <c r="H25" i="102"/>
  <c r="G25" i="102"/>
  <c r="S24" i="102"/>
  <c r="I24" i="102"/>
  <c r="S23" i="102"/>
  <c r="I23" i="102"/>
  <c r="S22" i="102"/>
  <c r="I22" i="102"/>
  <c r="S21" i="102"/>
  <c r="I21" i="102"/>
  <c r="S20" i="102"/>
  <c r="I20" i="102"/>
  <c r="S19" i="102"/>
  <c r="O19" i="102"/>
  <c r="M19" i="102"/>
  <c r="L19" i="102"/>
  <c r="K19" i="102"/>
  <c r="H19" i="102"/>
  <c r="G19" i="102"/>
  <c r="S18" i="102"/>
  <c r="I18" i="102"/>
  <c r="S17" i="102"/>
  <c r="I17" i="102"/>
  <c r="S16" i="102"/>
  <c r="I16" i="102"/>
  <c r="S15" i="102"/>
  <c r="I15" i="102"/>
  <c r="S14" i="102"/>
  <c r="I14" i="102"/>
  <c r="S13" i="102"/>
  <c r="I13" i="102"/>
  <c r="S12" i="102"/>
  <c r="I12" i="102"/>
  <c r="S11" i="102"/>
  <c r="I11" i="102"/>
  <c r="S10" i="102"/>
  <c r="I10" i="102"/>
  <c r="S9" i="102"/>
  <c r="I9" i="102"/>
  <c r="S8" i="102"/>
  <c r="I8" i="102"/>
  <c r="S7" i="102"/>
  <c r="I7" i="102"/>
  <c r="S6" i="102"/>
  <c r="I6" i="102"/>
  <c r="S5" i="102"/>
  <c r="I5" i="102"/>
  <c r="A5" i="102"/>
  <c r="A4" i="102"/>
  <c r="A3" i="102"/>
  <c r="A2" i="102"/>
  <c r="A1" i="102"/>
  <c r="I85" i="103" l="1"/>
  <c r="G3" i="103" s="1"/>
  <c r="I78" i="102"/>
  <c r="O85" i="102"/>
  <c r="O3" i="102" s="1"/>
  <c r="I84" i="102"/>
  <c r="I50" i="102"/>
  <c r="I38" i="102"/>
  <c r="I25" i="102"/>
  <c r="G85" i="102"/>
  <c r="L85" i="102"/>
  <c r="L4" i="102" s="1"/>
  <c r="S50" i="102"/>
  <c r="I70" i="102"/>
  <c r="H85" i="102"/>
  <c r="S25" i="102"/>
  <c r="I60" i="102"/>
  <c r="M85" i="102"/>
  <c r="M4" i="102" s="1"/>
  <c r="I19" i="102"/>
  <c r="S60" i="102"/>
  <c r="S84" i="102"/>
  <c r="S85" i="102" s="1"/>
  <c r="A107" i="101"/>
  <c r="A106" i="101"/>
  <c r="A105" i="101"/>
  <c r="A104" i="101"/>
  <c r="A103" i="101"/>
  <c r="A102" i="101"/>
  <c r="A101" i="101"/>
  <c r="A100" i="101"/>
  <c r="A99" i="101"/>
  <c r="A98" i="101"/>
  <c r="A97" i="101"/>
  <c r="A96" i="101"/>
  <c r="A95" i="101"/>
  <c r="A94" i="101"/>
  <c r="A93" i="101"/>
  <c r="A92" i="101"/>
  <c r="A91" i="101"/>
  <c r="A90" i="101"/>
  <c r="A89" i="101"/>
  <c r="A88" i="101"/>
  <c r="A87" i="101"/>
  <c r="A86" i="101"/>
  <c r="A85" i="101"/>
  <c r="O84" i="101"/>
  <c r="M84" i="101"/>
  <c r="L84" i="101"/>
  <c r="K84" i="101"/>
  <c r="H84" i="101"/>
  <c r="G84" i="101"/>
  <c r="S83" i="101"/>
  <c r="I83" i="101"/>
  <c r="S82" i="101"/>
  <c r="I82" i="101"/>
  <c r="S81" i="101"/>
  <c r="I81" i="101"/>
  <c r="S80" i="101"/>
  <c r="I80" i="101"/>
  <c r="S79" i="101"/>
  <c r="I79" i="101"/>
  <c r="A79" i="101"/>
  <c r="O78" i="101"/>
  <c r="M78" i="101"/>
  <c r="L78" i="101"/>
  <c r="K78" i="101"/>
  <c r="H78" i="101"/>
  <c r="G78" i="101"/>
  <c r="S77" i="101"/>
  <c r="I77" i="101"/>
  <c r="S76" i="101"/>
  <c r="I76" i="101"/>
  <c r="S75" i="101"/>
  <c r="I75" i="101"/>
  <c r="S74" i="101"/>
  <c r="I74" i="101"/>
  <c r="S73" i="101"/>
  <c r="I73" i="101"/>
  <c r="S72" i="101"/>
  <c r="I72" i="101"/>
  <c r="S71" i="101"/>
  <c r="I71" i="101"/>
  <c r="A71" i="101"/>
  <c r="O70" i="101"/>
  <c r="M70" i="101"/>
  <c r="L70" i="101"/>
  <c r="K70" i="101"/>
  <c r="H70" i="101"/>
  <c r="G70" i="101"/>
  <c r="S69" i="101"/>
  <c r="I69" i="101"/>
  <c r="S68" i="101"/>
  <c r="I68" i="101"/>
  <c r="S67" i="101"/>
  <c r="I67" i="101"/>
  <c r="S66" i="101"/>
  <c r="I66" i="101"/>
  <c r="S65" i="101"/>
  <c r="I65" i="101"/>
  <c r="S64" i="101"/>
  <c r="I64" i="101"/>
  <c r="S63" i="101"/>
  <c r="S70" i="101" s="1"/>
  <c r="I63" i="101"/>
  <c r="S62" i="101"/>
  <c r="I62" i="101"/>
  <c r="S61" i="101"/>
  <c r="I61" i="101"/>
  <c r="A61" i="101"/>
  <c r="O60" i="101"/>
  <c r="M60" i="101"/>
  <c r="L60" i="101"/>
  <c r="K60" i="101"/>
  <c r="H60" i="101"/>
  <c r="G60" i="101"/>
  <c r="S59" i="101"/>
  <c r="I59" i="101"/>
  <c r="S58" i="101"/>
  <c r="I58" i="101"/>
  <c r="S57" i="101"/>
  <c r="I57" i="101"/>
  <c r="S56" i="101"/>
  <c r="I56" i="101"/>
  <c r="S55" i="101"/>
  <c r="I55" i="101"/>
  <c r="S54" i="101"/>
  <c r="I54" i="101"/>
  <c r="S53" i="101"/>
  <c r="I53" i="101"/>
  <c r="S52" i="101"/>
  <c r="I52" i="101"/>
  <c r="S51" i="101"/>
  <c r="S60" i="101" s="1"/>
  <c r="I51" i="101"/>
  <c r="A51" i="101"/>
  <c r="O50" i="101"/>
  <c r="M50" i="101"/>
  <c r="L50" i="101"/>
  <c r="K50" i="101"/>
  <c r="H50" i="101"/>
  <c r="G50" i="101"/>
  <c r="S49" i="101"/>
  <c r="I49" i="101"/>
  <c r="S48" i="101"/>
  <c r="I48" i="101"/>
  <c r="S47" i="101"/>
  <c r="I47" i="101"/>
  <c r="S46" i="101"/>
  <c r="I46" i="101"/>
  <c r="S45" i="101"/>
  <c r="I45" i="101"/>
  <c r="S44" i="101"/>
  <c r="I44" i="101"/>
  <c r="S43" i="101"/>
  <c r="I43" i="101"/>
  <c r="S42" i="101"/>
  <c r="I42" i="101"/>
  <c r="S41" i="101"/>
  <c r="I41" i="101"/>
  <c r="S40" i="101"/>
  <c r="I40" i="101"/>
  <c r="S39" i="101"/>
  <c r="S50" i="101" s="1"/>
  <c r="I39" i="101"/>
  <c r="A39" i="101"/>
  <c r="O38" i="101"/>
  <c r="M38" i="101"/>
  <c r="L38" i="101"/>
  <c r="K38" i="101"/>
  <c r="H38" i="101"/>
  <c r="G38" i="101"/>
  <c r="S37" i="101"/>
  <c r="I37" i="101"/>
  <c r="S36" i="101"/>
  <c r="I36" i="101"/>
  <c r="S35" i="101"/>
  <c r="I35" i="101"/>
  <c r="S34" i="101"/>
  <c r="I34" i="101"/>
  <c r="S33" i="101"/>
  <c r="I33" i="101"/>
  <c r="S32" i="101"/>
  <c r="I32" i="101"/>
  <c r="S31" i="101"/>
  <c r="I31" i="101"/>
  <c r="S30" i="101"/>
  <c r="I30" i="101"/>
  <c r="S29" i="101"/>
  <c r="I29" i="101"/>
  <c r="S28" i="101"/>
  <c r="I28" i="101"/>
  <c r="S27" i="101"/>
  <c r="I27" i="101"/>
  <c r="S26" i="101"/>
  <c r="I26" i="101"/>
  <c r="O25" i="101"/>
  <c r="M25" i="101"/>
  <c r="L25" i="101"/>
  <c r="K25" i="101"/>
  <c r="H25" i="101"/>
  <c r="G25" i="101"/>
  <c r="S24" i="101"/>
  <c r="I24" i="101"/>
  <c r="S23" i="101"/>
  <c r="I23" i="101"/>
  <c r="S22" i="101"/>
  <c r="I22" i="101"/>
  <c r="S21" i="101"/>
  <c r="I21" i="101"/>
  <c r="S20" i="101"/>
  <c r="I20" i="101"/>
  <c r="S19" i="101"/>
  <c r="O19" i="101"/>
  <c r="M19" i="101"/>
  <c r="L19" i="101"/>
  <c r="K19" i="101"/>
  <c r="H19" i="101"/>
  <c r="G19" i="101"/>
  <c r="S18" i="101"/>
  <c r="I18" i="101"/>
  <c r="S17" i="101"/>
  <c r="I17" i="101"/>
  <c r="S16" i="101"/>
  <c r="I16" i="101"/>
  <c r="S15" i="101"/>
  <c r="I15" i="101"/>
  <c r="S14" i="101"/>
  <c r="I14" i="101"/>
  <c r="S13" i="101"/>
  <c r="I13" i="101"/>
  <c r="S12" i="101"/>
  <c r="I12" i="101"/>
  <c r="S11" i="101"/>
  <c r="I11" i="101"/>
  <c r="S10" i="101"/>
  <c r="I10" i="101"/>
  <c r="S9" i="101"/>
  <c r="I9" i="101"/>
  <c r="S8" i="101"/>
  <c r="I8" i="101"/>
  <c r="S7" i="101"/>
  <c r="I7" i="101"/>
  <c r="S6" i="101"/>
  <c r="I6" i="101"/>
  <c r="S5" i="101"/>
  <c r="I5" i="101"/>
  <c r="A5" i="101"/>
  <c r="A4" i="101"/>
  <c r="A3" i="101"/>
  <c r="A2" i="101"/>
  <c r="A1" i="101"/>
  <c r="A107" i="100"/>
  <c r="A106" i="100"/>
  <c r="A105" i="100"/>
  <c r="A104" i="100"/>
  <c r="A103" i="100"/>
  <c r="A102" i="100"/>
  <c r="A101" i="100"/>
  <c r="A100" i="100"/>
  <c r="A99" i="100"/>
  <c r="A98" i="100"/>
  <c r="A97" i="100"/>
  <c r="A96" i="100"/>
  <c r="A95" i="100"/>
  <c r="A94" i="100"/>
  <c r="A93" i="100"/>
  <c r="A92" i="100"/>
  <c r="A91" i="100"/>
  <c r="A90" i="100"/>
  <c r="A89" i="100"/>
  <c r="A88" i="100"/>
  <c r="A87" i="100"/>
  <c r="A86" i="100"/>
  <c r="A85" i="100"/>
  <c r="O84" i="100"/>
  <c r="M84" i="100"/>
  <c r="L84" i="100"/>
  <c r="K84" i="100"/>
  <c r="H84" i="100"/>
  <c r="G84" i="100"/>
  <c r="S83" i="100"/>
  <c r="I83" i="100"/>
  <c r="S82" i="100"/>
  <c r="I82" i="100"/>
  <c r="S81" i="100"/>
  <c r="I81" i="100"/>
  <c r="S80" i="100"/>
  <c r="I80" i="100"/>
  <c r="S79" i="100"/>
  <c r="I79" i="100"/>
  <c r="A79" i="100"/>
  <c r="O78" i="100"/>
  <c r="M78" i="100"/>
  <c r="L78" i="100"/>
  <c r="K78" i="100"/>
  <c r="H78" i="100"/>
  <c r="G78" i="100"/>
  <c r="S77" i="100"/>
  <c r="I77" i="100"/>
  <c r="S76" i="100"/>
  <c r="I76" i="100"/>
  <c r="S75" i="100"/>
  <c r="I75" i="100"/>
  <c r="S74" i="100"/>
  <c r="I74" i="100"/>
  <c r="S73" i="100"/>
  <c r="I73" i="100"/>
  <c r="S72" i="100"/>
  <c r="I72" i="100"/>
  <c r="S71" i="100"/>
  <c r="S78" i="100" s="1"/>
  <c r="I71" i="100"/>
  <c r="A71" i="100"/>
  <c r="O70" i="100"/>
  <c r="M70" i="100"/>
  <c r="L70" i="100"/>
  <c r="L85" i="100" s="1"/>
  <c r="L4" i="100" s="1"/>
  <c r="K70" i="100"/>
  <c r="H70" i="100"/>
  <c r="G70" i="100"/>
  <c r="S69" i="100"/>
  <c r="I69" i="100"/>
  <c r="S68" i="100"/>
  <c r="I68" i="100"/>
  <c r="S67" i="100"/>
  <c r="I67" i="100"/>
  <c r="S66" i="100"/>
  <c r="I66" i="100"/>
  <c r="S65" i="100"/>
  <c r="I65" i="100"/>
  <c r="S64" i="100"/>
  <c r="I64" i="100"/>
  <c r="S63" i="100"/>
  <c r="I63" i="100"/>
  <c r="S62" i="100"/>
  <c r="S70" i="100" s="1"/>
  <c r="I62" i="100"/>
  <c r="S61" i="100"/>
  <c r="I61" i="100"/>
  <c r="A61" i="100"/>
  <c r="O60" i="100"/>
  <c r="M60" i="100"/>
  <c r="L60" i="100"/>
  <c r="K60" i="100"/>
  <c r="H60" i="100"/>
  <c r="G60" i="100"/>
  <c r="S59" i="100"/>
  <c r="I59" i="100"/>
  <c r="S58" i="100"/>
  <c r="I58" i="100"/>
  <c r="S57" i="100"/>
  <c r="I57" i="100"/>
  <c r="S56" i="100"/>
  <c r="I56" i="100"/>
  <c r="S55" i="100"/>
  <c r="I55" i="100"/>
  <c r="S54" i="100"/>
  <c r="I54" i="100"/>
  <c r="S53" i="100"/>
  <c r="S60" i="100" s="1"/>
  <c r="I53" i="100"/>
  <c r="S52" i="100"/>
  <c r="I52" i="100"/>
  <c r="S51" i="100"/>
  <c r="I51" i="100"/>
  <c r="A51" i="100"/>
  <c r="O50" i="100"/>
  <c r="M50" i="100"/>
  <c r="L50" i="100"/>
  <c r="K50" i="100"/>
  <c r="H50" i="100"/>
  <c r="G50" i="100"/>
  <c r="S49" i="100"/>
  <c r="I49" i="100"/>
  <c r="S48" i="100"/>
  <c r="I48" i="100"/>
  <c r="S47" i="100"/>
  <c r="I47" i="100"/>
  <c r="S46" i="100"/>
  <c r="I46" i="100"/>
  <c r="S45" i="100"/>
  <c r="I45" i="100"/>
  <c r="S44" i="100"/>
  <c r="I44" i="100"/>
  <c r="S43" i="100"/>
  <c r="I43" i="100"/>
  <c r="S42" i="100"/>
  <c r="I42" i="100"/>
  <c r="S41" i="100"/>
  <c r="I41" i="100"/>
  <c r="S40" i="100"/>
  <c r="I40" i="100"/>
  <c r="S39" i="100"/>
  <c r="I39" i="100"/>
  <c r="A39" i="100"/>
  <c r="O38" i="100"/>
  <c r="M38" i="100"/>
  <c r="L38" i="100"/>
  <c r="K38" i="100"/>
  <c r="H38" i="100"/>
  <c r="G38" i="100"/>
  <c r="S37" i="100"/>
  <c r="I37" i="100"/>
  <c r="S36" i="100"/>
  <c r="I36" i="100"/>
  <c r="S35" i="100"/>
  <c r="I35" i="100"/>
  <c r="S34" i="100"/>
  <c r="I34" i="100"/>
  <c r="S33" i="100"/>
  <c r="I33" i="100"/>
  <c r="S32" i="100"/>
  <c r="I32" i="100"/>
  <c r="S31" i="100"/>
  <c r="I31" i="100"/>
  <c r="S30" i="100"/>
  <c r="I30" i="100"/>
  <c r="S29" i="100"/>
  <c r="I29" i="100"/>
  <c r="S28" i="100"/>
  <c r="I28" i="100"/>
  <c r="S27" i="100"/>
  <c r="I27" i="100"/>
  <c r="S26" i="100"/>
  <c r="I26" i="100"/>
  <c r="O25" i="100"/>
  <c r="M25" i="100"/>
  <c r="L25" i="100"/>
  <c r="K25" i="100"/>
  <c r="H25" i="100"/>
  <c r="G25" i="100"/>
  <c r="S24" i="100"/>
  <c r="I24" i="100"/>
  <c r="S23" i="100"/>
  <c r="I23" i="100"/>
  <c r="S22" i="100"/>
  <c r="I22" i="100"/>
  <c r="S21" i="100"/>
  <c r="I21" i="100"/>
  <c r="S20" i="100"/>
  <c r="I20" i="100"/>
  <c r="O19" i="100"/>
  <c r="M19" i="100"/>
  <c r="L19" i="100"/>
  <c r="K19" i="100"/>
  <c r="H19" i="100"/>
  <c r="G19" i="100"/>
  <c r="S18" i="100"/>
  <c r="I18" i="100"/>
  <c r="S17" i="100"/>
  <c r="I17" i="100"/>
  <c r="S16" i="100"/>
  <c r="I16" i="100"/>
  <c r="S15" i="100"/>
  <c r="I15" i="100"/>
  <c r="S14" i="100"/>
  <c r="I14" i="100"/>
  <c r="S13" i="100"/>
  <c r="I13" i="100"/>
  <c r="S12" i="100"/>
  <c r="I12" i="100"/>
  <c r="S11" i="100"/>
  <c r="I11" i="100"/>
  <c r="S10" i="100"/>
  <c r="I10" i="100"/>
  <c r="S9" i="100"/>
  <c r="I9" i="100"/>
  <c r="S8" i="100"/>
  <c r="I8" i="100"/>
  <c r="S7" i="100"/>
  <c r="I7" i="100"/>
  <c r="S6" i="100"/>
  <c r="I6" i="100"/>
  <c r="S5" i="100"/>
  <c r="S19" i="100" s="1"/>
  <c r="I5" i="100"/>
  <c r="A5" i="100"/>
  <c r="A4" i="100"/>
  <c r="A3" i="100"/>
  <c r="A2" i="100"/>
  <c r="A1" i="100"/>
  <c r="K85" i="101" l="1"/>
  <c r="K4" i="101" s="1"/>
  <c r="S84" i="101"/>
  <c r="S85" i="101" s="1"/>
  <c r="S25" i="101"/>
  <c r="M85" i="101"/>
  <c r="M4" i="101" s="1"/>
  <c r="S50" i="100"/>
  <c r="K85" i="100"/>
  <c r="K4" i="100" s="1"/>
  <c r="S84" i="100"/>
  <c r="S25" i="100"/>
  <c r="M85" i="100"/>
  <c r="M4" i="100" s="1"/>
  <c r="L85" i="101"/>
  <c r="L4" i="101" s="1"/>
  <c r="S78" i="101"/>
  <c r="I85" i="102"/>
  <c r="G3" i="102" s="1"/>
  <c r="I38" i="101"/>
  <c r="I84" i="101"/>
  <c r="I78" i="101"/>
  <c r="I60" i="101"/>
  <c r="I50" i="101"/>
  <c r="H85" i="101"/>
  <c r="I19" i="101"/>
  <c r="I25" i="100"/>
  <c r="I84" i="100"/>
  <c r="O85" i="100"/>
  <c r="O3" i="100" s="1"/>
  <c r="I70" i="101"/>
  <c r="I25" i="101"/>
  <c r="O85" i="101"/>
  <c r="O3" i="101" s="1"/>
  <c r="G85" i="101"/>
  <c r="I78" i="100"/>
  <c r="I70" i="100"/>
  <c r="I50" i="100"/>
  <c r="I38" i="100"/>
  <c r="G85" i="100"/>
  <c r="I19" i="100"/>
  <c r="H85" i="100"/>
  <c r="S85" i="100"/>
  <c r="I60" i="100"/>
  <c r="A107" i="99"/>
  <c r="A106" i="99"/>
  <c r="A105" i="99"/>
  <c r="A104" i="99"/>
  <c r="A103" i="99"/>
  <c r="A102" i="99"/>
  <c r="A101" i="99"/>
  <c r="A100" i="99"/>
  <c r="A99" i="99"/>
  <c r="A98" i="99"/>
  <c r="A97" i="99"/>
  <c r="A96" i="99"/>
  <c r="A95" i="99"/>
  <c r="A94" i="99"/>
  <c r="A93" i="99"/>
  <c r="A92" i="99"/>
  <c r="A91" i="99"/>
  <c r="A90" i="99"/>
  <c r="A89" i="99"/>
  <c r="A88" i="99"/>
  <c r="A87" i="99"/>
  <c r="A86" i="99"/>
  <c r="A85" i="99"/>
  <c r="O84" i="99"/>
  <c r="M84" i="99"/>
  <c r="L84" i="99"/>
  <c r="K84" i="99"/>
  <c r="K85" i="99" s="1"/>
  <c r="K4" i="99" s="1"/>
  <c r="H84" i="99"/>
  <c r="G84" i="99"/>
  <c r="S83" i="99"/>
  <c r="I83" i="99"/>
  <c r="S82" i="99"/>
  <c r="I82" i="99"/>
  <c r="S81" i="99"/>
  <c r="I81" i="99"/>
  <c r="S80" i="99"/>
  <c r="I80" i="99"/>
  <c r="S79" i="99"/>
  <c r="S84" i="99" s="1"/>
  <c r="I79" i="99"/>
  <c r="A79" i="99"/>
  <c r="O78" i="99"/>
  <c r="M78" i="99"/>
  <c r="L78" i="99"/>
  <c r="K78" i="99"/>
  <c r="H78" i="99"/>
  <c r="G78" i="99"/>
  <c r="S77" i="99"/>
  <c r="I77" i="99"/>
  <c r="S76" i="99"/>
  <c r="I76" i="99"/>
  <c r="S75" i="99"/>
  <c r="I75" i="99"/>
  <c r="S74" i="99"/>
  <c r="I74" i="99"/>
  <c r="S73" i="99"/>
  <c r="I73" i="99"/>
  <c r="S72" i="99"/>
  <c r="I72" i="99"/>
  <c r="S71" i="99"/>
  <c r="I71" i="99"/>
  <c r="A71" i="99"/>
  <c r="S70" i="99"/>
  <c r="O70" i="99"/>
  <c r="M70" i="99"/>
  <c r="L70" i="99"/>
  <c r="K70" i="99"/>
  <c r="H70" i="99"/>
  <c r="G70" i="99"/>
  <c r="S69" i="99"/>
  <c r="I69" i="99"/>
  <c r="S68" i="99"/>
  <c r="I68" i="99"/>
  <c r="S67" i="99"/>
  <c r="I67" i="99"/>
  <c r="S66" i="99"/>
  <c r="I66" i="99"/>
  <c r="S65" i="99"/>
  <c r="I65" i="99"/>
  <c r="S64" i="99"/>
  <c r="I64" i="99"/>
  <c r="S63" i="99"/>
  <c r="I63" i="99"/>
  <c r="S62" i="99"/>
  <c r="I62" i="99"/>
  <c r="S61" i="99"/>
  <c r="I61" i="99"/>
  <c r="A61" i="99"/>
  <c r="O60" i="99"/>
  <c r="M60" i="99"/>
  <c r="L60" i="99"/>
  <c r="K60" i="99"/>
  <c r="H60" i="99"/>
  <c r="G60" i="99"/>
  <c r="S59" i="99"/>
  <c r="I59" i="99"/>
  <c r="S58" i="99"/>
  <c r="I58" i="99"/>
  <c r="S57" i="99"/>
  <c r="I57" i="99"/>
  <c r="S56" i="99"/>
  <c r="I56" i="99"/>
  <c r="S55" i="99"/>
  <c r="I55" i="99"/>
  <c r="S54" i="99"/>
  <c r="I54" i="99"/>
  <c r="S53" i="99"/>
  <c r="I53" i="99"/>
  <c r="S52" i="99"/>
  <c r="I52" i="99"/>
  <c r="S51" i="99"/>
  <c r="S60" i="99" s="1"/>
  <c r="I51" i="99"/>
  <c r="A51" i="99"/>
  <c r="O50" i="99"/>
  <c r="M50" i="99"/>
  <c r="L50" i="99"/>
  <c r="K50" i="99"/>
  <c r="H50" i="99"/>
  <c r="G50" i="99"/>
  <c r="S49" i="99"/>
  <c r="I49" i="99"/>
  <c r="S48" i="99"/>
  <c r="I48" i="99"/>
  <c r="S47" i="99"/>
  <c r="I47" i="99"/>
  <c r="S46" i="99"/>
  <c r="I46" i="99"/>
  <c r="S45" i="99"/>
  <c r="I45" i="99"/>
  <c r="S44" i="99"/>
  <c r="I44" i="99"/>
  <c r="S43" i="99"/>
  <c r="I43" i="99"/>
  <c r="S42" i="99"/>
  <c r="I42" i="99"/>
  <c r="S41" i="99"/>
  <c r="I41" i="99"/>
  <c r="S40" i="99"/>
  <c r="I40" i="99"/>
  <c r="S39" i="99"/>
  <c r="I39" i="99"/>
  <c r="A39" i="99"/>
  <c r="O38" i="99"/>
  <c r="M38" i="99"/>
  <c r="L38" i="99"/>
  <c r="K38" i="99"/>
  <c r="H38" i="99"/>
  <c r="G38" i="99"/>
  <c r="S37" i="99"/>
  <c r="I37" i="99"/>
  <c r="S36" i="99"/>
  <c r="I36" i="99"/>
  <c r="S35" i="99"/>
  <c r="I35" i="99"/>
  <c r="S34" i="99"/>
  <c r="I34" i="99"/>
  <c r="S33" i="99"/>
  <c r="I33" i="99"/>
  <c r="S32" i="99"/>
  <c r="I32" i="99"/>
  <c r="S31" i="99"/>
  <c r="I31" i="99"/>
  <c r="S30" i="99"/>
  <c r="I30" i="99"/>
  <c r="S29" i="99"/>
  <c r="I29" i="99"/>
  <c r="S28" i="99"/>
  <c r="I28" i="99"/>
  <c r="S27" i="99"/>
  <c r="I27" i="99"/>
  <c r="S26" i="99"/>
  <c r="I26" i="99"/>
  <c r="O25" i="99"/>
  <c r="M25" i="99"/>
  <c r="L25" i="99"/>
  <c r="K25" i="99"/>
  <c r="H25" i="99"/>
  <c r="G25" i="99"/>
  <c r="S24" i="99"/>
  <c r="I24" i="99"/>
  <c r="S23" i="99"/>
  <c r="I23" i="99"/>
  <c r="S22" i="99"/>
  <c r="I22" i="99"/>
  <c r="S21" i="99"/>
  <c r="I21" i="99"/>
  <c r="S20" i="99"/>
  <c r="S25" i="99" s="1"/>
  <c r="I20" i="99"/>
  <c r="O19" i="99"/>
  <c r="M19" i="99"/>
  <c r="L19" i="99"/>
  <c r="K19" i="99"/>
  <c r="H19" i="99"/>
  <c r="G19" i="99"/>
  <c r="S18" i="99"/>
  <c r="I18" i="99"/>
  <c r="S17" i="99"/>
  <c r="I17" i="99"/>
  <c r="S16" i="99"/>
  <c r="I16" i="99"/>
  <c r="S15" i="99"/>
  <c r="I15" i="99"/>
  <c r="S14" i="99"/>
  <c r="I14" i="99"/>
  <c r="S13" i="99"/>
  <c r="I13" i="99"/>
  <c r="S12" i="99"/>
  <c r="I12" i="99"/>
  <c r="S11" i="99"/>
  <c r="I11" i="99"/>
  <c r="S10" i="99"/>
  <c r="I10" i="99"/>
  <c r="S9" i="99"/>
  <c r="I9" i="99"/>
  <c r="S8" i="99"/>
  <c r="I8" i="99"/>
  <c r="S7" i="99"/>
  <c r="I7" i="99"/>
  <c r="S6" i="99"/>
  <c r="I6" i="99"/>
  <c r="S5" i="99"/>
  <c r="S19" i="99" s="1"/>
  <c r="I5" i="99"/>
  <c r="A5" i="99"/>
  <c r="A4" i="99"/>
  <c r="A3" i="99"/>
  <c r="A2" i="99"/>
  <c r="A1" i="99"/>
  <c r="I85" i="101" l="1"/>
  <c r="G3" i="101" s="1"/>
  <c r="I85" i="100"/>
  <c r="G3" i="100" s="1"/>
  <c r="M85" i="99"/>
  <c r="M4" i="99" s="1"/>
  <c r="I70" i="99"/>
  <c r="O85" i="99"/>
  <c r="O3" i="99" s="1"/>
  <c r="I19" i="99"/>
  <c r="I78" i="99"/>
  <c r="I38" i="99"/>
  <c r="G85" i="99"/>
  <c r="H85" i="99"/>
  <c r="I50" i="99"/>
  <c r="I25" i="99"/>
  <c r="L85" i="99"/>
  <c r="L4" i="99" s="1"/>
  <c r="I84" i="99"/>
  <c r="I60" i="99"/>
  <c r="S50" i="99"/>
  <c r="S78" i="99"/>
  <c r="S85" i="99" s="1"/>
  <c r="A107" i="98"/>
  <c r="A106" i="98"/>
  <c r="A105" i="98"/>
  <c r="A104" i="98"/>
  <c r="A103" i="98"/>
  <c r="A102" i="98"/>
  <c r="A101" i="98"/>
  <c r="A100" i="98"/>
  <c r="A99" i="98"/>
  <c r="A98" i="98"/>
  <c r="A97" i="98"/>
  <c r="A96" i="98"/>
  <c r="A95" i="98"/>
  <c r="A94" i="98"/>
  <c r="A93" i="98"/>
  <c r="A92" i="98"/>
  <c r="A91" i="98"/>
  <c r="A90" i="98"/>
  <c r="A89" i="98"/>
  <c r="A88" i="98"/>
  <c r="A87" i="98"/>
  <c r="A86" i="98"/>
  <c r="A85" i="98"/>
  <c r="O84" i="98"/>
  <c r="M84" i="98"/>
  <c r="L84" i="98"/>
  <c r="K84" i="98"/>
  <c r="H84" i="98"/>
  <c r="G84" i="98"/>
  <c r="S83" i="98"/>
  <c r="I83" i="98"/>
  <c r="S82" i="98"/>
  <c r="I82" i="98"/>
  <c r="S81" i="98"/>
  <c r="I81" i="98"/>
  <c r="S80" i="98"/>
  <c r="I80" i="98"/>
  <c r="S79" i="98"/>
  <c r="S84" i="98" s="1"/>
  <c r="I79" i="98"/>
  <c r="A79" i="98"/>
  <c r="O78" i="98"/>
  <c r="M78" i="98"/>
  <c r="L78" i="98"/>
  <c r="K78" i="98"/>
  <c r="H78" i="98"/>
  <c r="G78" i="98"/>
  <c r="S77" i="98"/>
  <c r="I77" i="98"/>
  <c r="S76" i="98"/>
  <c r="I76" i="98"/>
  <c r="S75" i="98"/>
  <c r="I75" i="98"/>
  <c r="S74" i="98"/>
  <c r="I74" i="98"/>
  <c r="S73" i="98"/>
  <c r="I73" i="98"/>
  <c r="S72" i="98"/>
  <c r="I72" i="98"/>
  <c r="S71" i="98"/>
  <c r="I71" i="98"/>
  <c r="A71" i="98"/>
  <c r="O70" i="98"/>
  <c r="M70" i="98"/>
  <c r="M85" i="98" s="1"/>
  <c r="M4" i="98" s="1"/>
  <c r="L70" i="98"/>
  <c r="K70" i="98"/>
  <c r="H70" i="98"/>
  <c r="G70" i="98"/>
  <c r="S69" i="98"/>
  <c r="I69" i="98"/>
  <c r="S68" i="98"/>
  <c r="I68" i="98"/>
  <c r="S67" i="98"/>
  <c r="I67" i="98"/>
  <c r="S66" i="98"/>
  <c r="I66" i="98"/>
  <c r="S65" i="98"/>
  <c r="I65" i="98"/>
  <c r="S64" i="98"/>
  <c r="I64" i="98"/>
  <c r="S63" i="98"/>
  <c r="I63" i="98"/>
  <c r="S62" i="98"/>
  <c r="I62" i="98"/>
  <c r="S61" i="98"/>
  <c r="I61" i="98"/>
  <c r="A61" i="98"/>
  <c r="O60" i="98"/>
  <c r="M60" i="98"/>
  <c r="L60" i="98"/>
  <c r="K60" i="98"/>
  <c r="H60" i="98"/>
  <c r="G60" i="98"/>
  <c r="S59" i="98"/>
  <c r="I59" i="98"/>
  <c r="S58" i="98"/>
  <c r="I58" i="98"/>
  <c r="S57" i="98"/>
  <c r="I57" i="98"/>
  <c r="S56" i="98"/>
  <c r="I56" i="98"/>
  <c r="S55" i="98"/>
  <c r="I55" i="98"/>
  <c r="S54" i="98"/>
  <c r="I54" i="98"/>
  <c r="S53" i="98"/>
  <c r="S60" i="98" s="1"/>
  <c r="I53" i="98"/>
  <c r="S52" i="98"/>
  <c r="I52" i="98"/>
  <c r="S51" i="98"/>
  <c r="I51" i="98"/>
  <c r="A51" i="98"/>
  <c r="O50" i="98"/>
  <c r="M50" i="98"/>
  <c r="L50" i="98"/>
  <c r="K50" i="98"/>
  <c r="H50" i="98"/>
  <c r="G50" i="98"/>
  <c r="S49" i="98"/>
  <c r="I49" i="98"/>
  <c r="S48" i="98"/>
  <c r="I48" i="98"/>
  <c r="S47" i="98"/>
  <c r="I47" i="98"/>
  <c r="S46" i="98"/>
  <c r="I46" i="98"/>
  <c r="S45" i="98"/>
  <c r="I45" i="98"/>
  <c r="S44" i="98"/>
  <c r="I44" i="98"/>
  <c r="S43" i="98"/>
  <c r="I43" i="98"/>
  <c r="S42" i="98"/>
  <c r="I42" i="98"/>
  <c r="S41" i="98"/>
  <c r="I41" i="98"/>
  <c r="S40" i="98"/>
  <c r="I40" i="98"/>
  <c r="S39" i="98"/>
  <c r="S50" i="98" s="1"/>
  <c r="I39" i="98"/>
  <c r="A39" i="98"/>
  <c r="O38" i="98"/>
  <c r="M38" i="98"/>
  <c r="L38" i="98"/>
  <c r="K38" i="98"/>
  <c r="H38" i="98"/>
  <c r="G38" i="98"/>
  <c r="S37" i="98"/>
  <c r="I37" i="98"/>
  <c r="S36" i="98"/>
  <c r="I36" i="98"/>
  <c r="S35" i="98"/>
  <c r="I35" i="98"/>
  <c r="S34" i="98"/>
  <c r="I34" i="98"/>
  <c r="S33" i="98"/>
  <c r="I33" i="98"/>
  <c r="S32" i="98"/>
  <c r="I32" i="98"/>
  <c r="S31" i="98"/>
  <c r="I31" i="98"/>
  <c r="S30" i="98"/>
  <c r="I30" i="98"/>
  <c r="S29" i="98"/>
  <c r="I29" i="98"/>
  <c r="S28" i="98"/>
  <c r="I28" i="98"/>
  <c r="S27" i="98"/>
  <c r="I27" i="98"/>
  <c r="S26" i="98"/>
  <c r="I26" i="98"/>
  <c r="O25" i="98"/>
  <c r="M25" i="98"/>
  <c r="L25" i="98"/>
  <c r="K25" i="98"/>
  <c r="H25" i="98"/>
  <c r="G25" i="98"/>
  <c r="S24" i="98"/>
  <c r="I24" i="98"/>
  <c r="S23" i="98"/>
  <c r="I23" i="98"/>
  <c r="S22" i="98"/>
  <c r="I22" i="98"/>
  <c r="S21" i="98"/>
  <c r="I21" i="98"/>
  <c r="S20" i="98"/>
  <c r="S25" i="98" s="1"/>
  <c r="I20" i="98"/>
  <c r="O19" i="98"/>
  <c r="M19" i="98"/>
  <c r="L19" i="98"/>
  <c r="K19" i="98"/>
  <c r="H19" i="98"/>
  <c r="G19" i="98"/>
  <c r="S18" i="98"/>
  <c r="I18" i="98"/>
  <c r="S17" i="98"/>
  <c r="I17" i="98"/>
  <c r="S16" i="98"/>
  <c r="I16" i="98"/>
  <c r="S15" i="98"/>
  <c r="I15" i="98"/>
  <c r="S14" i="98"/>
  <c r="I14" i="98"/>
  <c r="S13" i="98"/>
  <c r="I13" i="98"/>
  <c r="S12" i="98"/>
  <c r="I12" i="98"/>
  <c r="S11" i="98"/>
  <c r="I11" i="98"/>
  <c r="S10" i="98"/>
  <c r="I10" i="98"/>
  <c r="S9" i="98"/>
  <c r="I9" i="98"/>
  <c r="S8" i="98"/>
  <c r="I8" i="98"/>
  <c r="S7" i="98"/>
  <c r="I7" i="98"/>
  <c r="S6" i="98"/>
  <c r="I6" i="98"/>
  <c r="S5" i="98"/>
  <c r="I5" i="98"/>
  <c r="A5" i="98"/>
  <c r="A4" i="98"/>
  <c r="A3" i="98"/>
  <c r="A2" i="98"/>
  <c r="A1" i="98"/>
  <c r="K85" i="98" l="1"/>
  <c r="K4" i="98" s="1"/>
  <c r="L85" i="98"/>
  <c r="L4" i="98" s="1"/>
  <c r="S70" i="98"/>
  <c r="S19" i="98"/>
  <c r="S78" i="98"/>
  <c r="I85" i="99"/>
  <c r="G3" i="99" s="1"/>
  <c r="I50" i="98"/>
  <c r="I38" i="98"/>
  <c r="I70" i="98"/>
  <c r="I84" i="98"/>
  <c r="O85" i="98"/>
  <c r="O3" i="98" s="1"/>
  <c r="I60" i="98"/>
  <c r="I25" i="98"/>
  <c r="H85" i="98"/>
  <c r="I19" i="98"/>
  <c r="G85" i="98"/>
  <c r="S85" i="98"/>
  <c r="I78" i="98"/>
  <c r="A107" i="97"/>
  <c r="A106" i="97"/>
  <c r="A105" i="97"/>
  <c r="A104" i="97"/>
  <c r="A103" i="97"/>
  <c r="A102" i="97"/>
  <c r="A101" i="97"/>
  <c r="A100" i="97"/>
  <c r="A99" i="97"/>
  <c r="A98" i="97"/>
  <c r="A97" i="97"/>
  <c r="A96" i="97"/>
  <c r="A95" i="97"/>
  <c r="A94" i="97"/>
  <c r="A93" i="97"/>
  <c r="A92" i="97"/>
  <c r="A91" i="97"/>
  <c r="A90" i="97"/>
  <c r="A89" i="97"/>
  <c r="A88" i="97"/>
  <c r="A87" i="97"/>
  <c r="A86" i="97"/>
  <c r="A85" i="97"/>
  <c r="O84" i="97"/>
  <c r="M84" i="97"/>
  <c r="L84" i="97"/>
  <c r="K84" i="97"/>
  <c r="H84" i="97"/>
  <c r="G84" i="97"/>
  <c r="S83" i="97"/>
  <c r="I83" i="97"/>
  <c r="S82" i="97"/>
  <c r="I82" i="97"/>
  <c r="S81" i="97"/>
  <c r="I81" i="97"/>
  <c r="S80" i="97"/>
  <c r="I80" i="97"/>
  <c r="S79" i="97"/>
  <c r="I79" i="97"/>
  <c r="A79" i="97"/>
  <c r="O78" i="97"/>
  <c r="M78" i="97"/>
  <c r="L78" i="97"/>
  <c r="K78" i="97"/>
  <c r="H78" i="97"/>
  <c r="G78" i="97"/>
  <c r="S77" i="97"/>
  <c r="I77" i="97"/>
  <c r="S76" i="97"/>
  <c r="I76" i="97"/>
  <c r="S75" i="97"/>
  <c r="I75" i="97"/>
  <c r="S74" i="97"/>
  <c r="I74" i="97"/>
  <c r="S73" i="97"/>
  <c r="I73" i="97"/>
  <c r="S72" i="97"/>
  <c r="I72" i="97"/>
  <c r="S71" i="97"/>
  <c r="I71" i="97"/>
  <c r="A71" i="97"/>
  <c r="O70" i="97"/>
  <c r="M70" i="97"/>
  <c r="L70" i="97"/>
  <c r="K70" i="97"/>
  <c r="H70" i="97"/>
  <c r="G70" i="97"/>
  <c r="S69" i="97"/>
  <c r="I69" i="97"/>
  <c r="S68" i="97"/>
  <c r="I68" i="97"/>
  <c r="S67" i="97"/>
  <c r="I67" i="97"/>
  <c r="S66" i="97"/>
  <c r="I66" i="97"/>
  <c r="S65" i="97"/>
  <c r="I65" i="97"/>
  <c r="S64" i="97"/>
  <c r="I64" i="97"/>
  <c r="S63" i="97"/>
  <c r="I63" i="97"/>
  <c r="S62" i="97"/>
  <c r="I62" i="97"/>
  <c r="S61" i="97"/>
  <c r="S70" i="97" s="1"/>
  <c r="I61" i="97"/>
  <c r="A61" i="97"/>
  <c r="O60" i="97"/>
  <c r="M60" i="97"/>
  <c r="L60" i="97"/>
  <c r="K60" i="97"/>
  <c r="H60" i="97"/>
  <c r="G60" i="97"/>
  <c r="S59" i="97"/>
  <c r="I59" i="97"/>
  <c r="S58" i="97"/>
  <c r="I58" i="97"/>
  <c r="S57" i="97"/>
  <c r="I57" i="97"/>
  <c r="S56" i="97"/>
  <c r="I56" i="97"/>
  <c r="S55" i="97"/>
  <c r="I55" i="97"/>
  <c r="S54" i="97"/>
  <c r="I54" i="97"/>
  <c r="S53" i="97"/>
  <c r="I53" i="97"/>
  <c r="S52" i="97"/>
  <c r="I52" i="97"/>
  <c r="S51" i="97"/>
  <c r="S60" i="97" s="1"/>
  <c r="I51" i="97"/>
  <c r="A51" i="97"/>
  <c r="O50" i="97"/>
  <c r="M50" i="97"/>
  <c r="L50" i="97"/>
  <c r="K50" i="97"/>
  <c r="H50" i="97"/>
  <c r="G50" i="97"/>
  <c r="S49" i="97"/>
  <c r="I49" i="97"/>
  <c r="S48" i="97"/>
  <c r="I48" i="97"/>
  <c r="S47" i="97"/>
  <c r="I47" i="97"/>
  <c r="S46" i="97"/>
  <c r="I46" i="97"/>
  <c r="S45" i="97"/>
  <c r="I45" i="97"/>
  <c r="S44" i="97"/>
  <c r="I44" i="97"/>
  <c r="S43" i="97"/>
  <c r="I43" i="97"/>
  <c r="S42" i="97"/>
  <c r="I42" i="97"/>
  <c r="S41" i="97"/>
  <c r="I41" i="97"/>
  <c r="S40" i="97"/>
  <c r="I40" i="97"/>
  <c r="S39" i="97"/>
  <c r="I39" i="97"/>
  <c r="A39" i="97"/>
  <c r="O38" i="97"/>
  <c r="M38" i="97"/>
  <c r="L38" i="97"/>
  <c r="K38" i="97"/>
  <c r="H38" i="97"/>
  <c r="G38" i="97"/>
  <c r="S37" i="97"/>
  <c r="I37" i="97"/>
  <c r="S36" i="97"/>
  <c r="I36" i="97"/>
  <c r="S35" i="97"/>
  <c r="I35" i="97"/>
  <c r="S34" i="97"/>
  <c r="I34" i="97"/>
  <c r="S33" i="97"/>
  <c r="I33" i="97"/>
  <c r="S32" i="97"/>
  <c r="I32" i="97"/>
  <c r="S31" i="97"/>
  <c r="I31" i="97"/>
  <c r="S30" i="97"/>
  <c r="I30" i="97"/>
  <c r="S29" i="97"/>
  <c r="I29" i="97"/>
  <c r="S28" i="97"/>
  <c r="I28" i="97"/>
  <c r="S27" i="97"/>
  <c r="I27" i="97"/>
  <c r="S26" i="97"/>
  <c r="I26" i="97"/>
  <c r="O25" i="97"/>
  <c r="M25" i="97"/>
  <c r="L25" i="97"/>
  <c r="K25" i="97"/>
  <c r="H25" i="97"/>
  <c r="G25" i="97"/>
  <c r="S24" i="97"/>
  <c r="I24" i="97"/>
  <c r="S23" i="97"/>
  <c r="I23" i="97"/>
  <c r="S22" i="97"/>
  <c r="I22" i="97"/>
  <c r="S21" i="97"/>
  <c r="I21" i="97"/>
  <c r="S20" i="97"/>
  <c r="S25" i="97" s="1"/>
  <c r="I20" i="97"/>
  <c r="O19" i="97"/>
  <c r="M19" i="97"/>
  <c r="L19" i="97"/>
  <c r="K19" i="97"/>
  <c r="H19" i="97"/>
  <c r="G19" i="97"/>
  <c r="S18" i="97"/>
  <c r="I18" i="97"/>
  <c r="S17" i="97"/>
  <c r="I17" i="97"/>
  <c r="S16" i="97"/>
  <c r="I16" i="97"/>
  <c r="S15" i="97"/>
  <c r="I15" i="97"/>
  <c r="S14" i="97"/>
  <c r="I14" i="97"/>
  <c r="S13" i="97"/>
  <c r="I13" i="97"/>
  <c r="S12" i="97"/>
  <c r="I12" i="97"/>
  <c r="S11" i="97"/>
  <c r="I11" i="97"/>
  <c r="S10" i="97"/>
  <c r="I10" i="97"/>
  <c r="S9" i="97"/>
  <c r="I9" i="97"/>
  <c r="S8" i="97"/>
  <c r="I8" i="97"/>
  <c r="S7" i="97"/>
  <c r="I7" i="97"/>
  <c r="S6" i="97"/>
  <c r="I6" i="97"/>
  <c r="S5" i="97"/>
  <c r="S19" i="97" s="1"/>
  <c r="I5" i="97"/>
  <c r="A5" i="97"/>
  <c r="A4" i="97"/>
  <c r="A3" i="97"/>
  <c r="A2" i="97"/>
  <c r="A1" i="97"/>
  <c r="S84" i="97" l="1"/>
  <c r="I85" i="98"/>
  <c r="G3" i="98" s="1"/>
  <c r="K85" i="97"/>
  <c r="K4" i="97" s="1"/>
  <c r="M85" i="97"/>
  <c r="M4" i="97" s="1"/>
  <c r="I70" i="97"/>
  <c r="O85" i="97"/>
  <c r="O3" i="97" s="1"/>
  <c r="I78" i="97"/>
  <c r="I38" i="97"/>
  <c r="I19" i="97"/>
  <c r="G85" i="97"/>
  <c r="I25" i="97"/>
  <c r="L85" i="97"/>
  <c r="L4" i="97" s="1"/>
  <c r="I84" i="97"/>
  <c r="I60" i="97"/>
  <c r="H85" i="97"/>
  <c r="I50" i="97"/>
  <c r="S50" i="97"/>
  <c r="S78" i="97"/>
  <c r="A107" i="96"/>
  <c r="A106" i="96"/>
  <c r="A105" i="96"/>
  <c r="A104" i="96"/>
  <c r="A103" i="96"/>
  <c r="A102" i="96"/>
  <c r="A101" i="96"/>
  <c r="A100" i="96"/>
  <c r="A99" i="96"/>
  <c r="A98" i="96"/>
  <c r="A97" i="96"/>
  <c r="A96" i="96"/>
  <c r="A95" i="96"/>
  <c r="A94" i="96"/>
  <c r="A93" i="96"/>
  <c r="A92" i="96"/>
  <c r="A91" i="96"/>
  <c r="A90" i="96"/>
  <c r="A89" i="96"/>
  <c r="A88" i="96"/>
  <c r="A87" i="96"/>
  <c r="A86" i="96"/>
  <c r="A85" i="96"/>
  <c r="O84" i="96"/>
  <c r="M84" i="96"/>
  <c r="L84" i="96"/>
  <c r="K84" i="96"/>
  <c r="H84" i="96"/>
  <c r="G84" i="96"/>
  <c r="S83" i="96"/>
  <c r="I83" i="96"/>
  <c r="S82" i="96"/>
  <c r="I82" i="96"/>
  <c r="S81" i="96"/>
  <c r="I81" i="96"/>
  <c r="S80" i="96"/>
  <c r="I80" i="96"/>
  <c r="S79" i="96"/>
  <c r="I79" i="96"/>
  <c r="A79" i="96"/>
  <c r="O78" i="96"/>
  <c r="M78" i="96"/>
  <c r="L78" i="96"/>
  <c r="K78" i="96"/>
  <c r="H78" i="96"/>
  <c r="G78" i="96"/>
  <c r="S77" i="96"/>
  <c r="I77" i="96"/>
  <c r="S76" i="96"/>
  <c r="I76" i="96"/>
  <c r="S75" i="96"/>
  <c r="I75" i="96"/>
  <c r="S74" i="96"/>
  <c r="I74" i="96"/>
  <c r="S73" i="96"/>
  <c r="I73" i="96"/>
  <c r="S72" i="96"/>
  <c r="I72" i="96"/>
  <c r="S71" i="96"/>
  <c r="I71" i="96"/>
  <c r="A71" i="96"/>
  <c r="O70" i="96"/>
  <c r="M70" i="96"/>
  <c r="L70" i="96"/>
  <c r="K70" i="96"/>
  <c r="H70" i="96"/>
  <c r="G70" i="96"/>
  <c r="S69" i="96"/>
  <c r="I69" i="96"/>
  <c r="S68" i="96"/>
  <c r="I68" i="96"/>
  <c r="S67" i="96"/>
  <c r="I67" i="96"/>
  <c r="S66" i="96"/>
  <c r="I66" i="96"/>
  <c r="S65" i="96"/>
  <c r="I65" i="96"/>
  <c r="S64" i="96"/>
  <c r="I64" i="96"/>
  <c r="S63" i="96"/>
  <c r="I63" i="96"/>
  <c r="S62" i="96"/>
  <c r="I62" i="96"/>
  <c r="S61" i="96"/>
  <c r="S70" i="96" s="1"/>
  <c r="I61" i="96"/>
  <c r="A61" i="96"/>
  <c r="S60" i="96"/>
  <c r="O60" i="96"/>
  <c r="M60" i="96"/>
  <c r="L60" i="96"/>
  <c r="K60" i="96"/>
  <c r="H60" i="96"/>
  <c r="G60" i="96"/>
  <c r="S59" i="96"/>
  <c r="I59" i="96"/>
  <c r="S58" i="96"/>
  <c r="I58" i="96"/>
  <c r="S57" i="96"/>
  <c r="I57" i="96"/>
  <c r="S56" i="96"/>
  <c r="I56" i="96"/>
  <c r="S55" i="96"/>
  <c r="I55" i="96"/>
  <c r="S54" i="96"/>
  <c r="I54" i="96"/>
  <c r="S53" i="96"/>
  <c r="I53" i="96"/>
  <c r="S52" i="96"/>
  <c r="I52" i="96"/>
  <c r="S51" i="96"/>
  <c r="I51" i="96"/>
  <c r="A51" i="96"/>
  <c r="O50" i="96"/>
  <c r="M50" i="96"/>
  <c r="L50" i="96"/>
  <c r="K50" i="96"/>
  <c r="H50" i="96"/>
  <c r="G50" i="96"/>
  <c r="S49" i="96"/>
  <c r="I49" i="96"/>
  <c r="S48" i="96"/>
  <c r="I48" i="96"/>
  <c r="S47" i="96"/>
  <c r="I47" i="96"/>
  <c r="S46" i="96"/>
  <c r="I46" i="96"/>
  <c r="S45" i="96"/>
  <c r="I45" i="96"/>
  <c r="S44" i="96"/>
  <c r="I44" i="96"/>
  <c r="S43" i="96"/>
  <c r="I43" i="96"/>
  <c r="S42" i="96"/>
  <c r="I42" i="96"/>
  <c r="S41" i="96"/>
  <c r="I41" i="96"/>
  <c r="S40" i="96"/>
  <c r="I40" i="96"/>
  <c r="S39" i="96"/>
  <c r="I39" i="96"/>
  <c r="A39" i="96"/>
  <c r="O38" i="96"/>
  <c r="M38" i="96"/>
  <c r="L38" i="96"/>
  <c r="K38" i="96"/>
  <c r="H38" i="96"/>
  <c r="G38" i="96"/>
  <c r="S37" i="96"/>
  <c r="I37" i="96"/>
  <c r="S36" i="96"/>
  <c r="I36" i="96"/>
  <c r="S35" i="96"/>
  <c r="I35" i="96"/>
  <c r="S34" i="96"/>
  <c r="I34" i="96"/>
  <c r="S33" i="96"/>
  <c r="I33" i="96"/>
  <c r="S32" i="96"/>
  <c r="I32" i="96"/>
  <c r="S31" i="96"/>
  <c r="I31" i="96"/>
  <c r="S30" i="96"/>
  <c r="I30" i="96"/>
  <c r="S29" i="96"/>
  <c r="I29" i="96"/>
  <c r="S28" i="96"/>
  <c r="I28" i="96"/>
  <c r="S27" i="96"/>
  <c r="I27" i="96"/>
  <c r="S26" i="96"/>
  <c r="I26" i="96"/>
  <c r="O25" i="96"/>
  <c r="M25" i="96"/>
  <c r="L25" i="96"/>
  <c r="K25" i="96"/>
  <c r="H25" i="96"/>
  <c r="G25" i="96"/>
  <c r="S24" i="96"/>
  <c r="I24" i="96"/>
  <c r="S23" i="96"/>
  <c r="I23" i="96"/>
  <c r="S22" i="96"/>
  <c r="I22" i="96"/>
  <c r="S21" i="96"/>
  <c r="I21" i="96"/>
  <c r="S20" i="96"/>
  <c r="I20" i="96"/>
  <c r="O19" i="96"/>
  <c r="M19" i="96"/>
  <c r="L19" i="96"/>
  <c r="K19" i="96"/>
  <c r="H19" i="96"/>
  <c r="G19" i="96"/>
  <c r="S18" i="96"/>
  <c r="I18" i="96"/>
  <c r="S17" i="96"/>
  <c r="I17" i="96"/>
  <c r="S16" i="96"/>
  <c r="I16" i="96"/>
  <c r="S15" i="96"/>
  <c r="I15" i="96"/>
  <c r="S14" i="96"/>
  <c r="I14" i="96"/>
  <c r="S13" i="96"/>
  <c r="I13" i="96"/>
  <c r="S12" i="96"/>
  <c r="I12" i="96"/>
  <c r="S11" i="96"/>
  <c r="I11" i="96"/>
  <c r="S10" i="96"/>
  <c r="I10" i="96"/>
  <c r="S9" i="96"/>
  <c r="I9" i="96"/>
  <c r="S8" i="96"/>
  <c r="I8" i="96"/>
  <c r="S7" i="96"/>
  <c r="I7" i="96"/>
  <c r="S6" i="96"/>
  <c r="I6" i="96"/>
  <c r="S5" i="96"/>
  <c r="S19" i="96" s="1"/>
  <c r="I5" i="96"/>
  <c r="A5" i="96"/>
  <c r="A4" i="96"/>
  <c r="A3" i="96"/>
  <c r="A2" i="96"/>
  <c r="A1" i="96"/>
  <c r="S50" i="96" l="1"/>
  <c r="K85" i="96"/>
  <c r="K4" i="96" s="1"/>
  <c r="S84" i="96"/>
  <c r="S85" i="97"/>
  <c r="M85" i="96"/>
  <c r="M4" i="96" s="1"/>
  <c r="L85" i="96"/>
  <c r="L4" i="96" s="1"/>
  <c r="S78" i="96"/>
  <c r="I85" i="97"/>
  <c r="G3" i="97" s="1"/>
  <c r="I70" i="96"/>
  <c r="I60" i="96"/>
  <c r="I50" i="96"/>
  <c r="I38" i="96"/>
  <c r="I25" i="96"/>
  <c r="O85" i="96"/>
  <c r="O3" i="96" s="1"/>
  <c r="I84" i="96"/>
  <c r="I78" i="96"/>
  <c r="H85" i="96"/>
  <c r="I19" i="96"/>
  <c r="G85" i="96"/>
  <c r="S25" i="96"/>
  <c r="S85" i="96" s="1"/>
  <c r="A107" i="95"/>
  <c r="A106" i="95"/>
  <c r="A105" i="95"/>
  <c r="A104" i="95"/>
  <c r="A103" i="95"/>
  <c r="A102" i="95"/>
  <c r="A101" i="95"/>
  <c r="A100" i="95"/>
  <c r="A99" i="95"/>
  <c r="A98" i="95"/>
  <c r="A97" i="95"/>
  <c r="A96" i="95"/>
  <c r="A95" i="95"/>
  <c r="A94" i="95"/>
  <c r="A93" i="95"/>
  <c r="A92" i="95"/>
  <c r="A91" i="95"/>
  <c r="A90" i="95"/>
  <c r="A89" i="95"/>
  <c r="A88" i="95"/>
  <c r="A87" i="95"/>
  <c r="A86" i="95"/>
  <c r="A85" i="95"/>
  <c r="O84" i="95"/>
  <c r="M84" i="95"/>
  <c r="L84" i="95"/>
  <c r="K84" i="95"/>
  <c r="H84" i="95"/>
  <c r="G84" i="95"/>
  <c r="S83" i="95"/>
  <c r="I83" i="95"/>
  <c r="S82" i="95"/>
  <c r="I82" i="95"/>
  <c r="S81" i="95"/>
  <c r="I81" i="95"/>
  <c r="S80" i="95"/>
  <c r="I80" i="95"/>
  <c r="S79" i="95"/>
  <c r="S84" i="95" s="1"/>
  <c r="I79" i="95"/>
  <c r="A79" i="95"/>
  <c r="O78" i="95"/>
  <c r="M78" i="95"/>
  <c r="L78" i="95"/>
  <c r="K78" i="95"/>
  <c r="K85" i="95" s="1"/>
  <c r="K4" i="95" s="1"/>
  <c r="H78" i="95"/>
  <c r="G78" i="95"/>
  <c r="S77" i="95"/>
  <c r="I77" i="95"/>
  <c r="S76" i="95"/>
  <c r="I76" i="95"/>
  <c r="S75" i="95"/>
  <c r="I75" i="95"/>
  <c r="S74" i="95"/>
  <c r="I74" i="95"/>
  <c r="S73" i="95"/>
  <c r="I73" i="95"/>
  <c r="S72" i="95"/>
  <c r="I72" i="95"/>
  <c r="S71" i="95"/>
  <c r="I71" i="95"/>
  <c r="A71" i="95"/>
  <c r="O70" i="95"/>
  <c r="M70" i="95"/>
  <c r="L70" i="95"/>
  <c r="K70" i="95"/>
  <c r="H70" i="95"/>
  <c r="G70" i="95"/>
  <c r="S69" i="95"/>
  <c r="I69" i="95"/>
  <c r="S68" i="95"/>
  <c r="I68" i="95"/>
  <c r="S67" i="95"/>
  <c r="I67" i="95"/>
  <c r="S66" i="95"/>
  <c r="I66" i="95"/>
  <c r="S65" i="95"/>
  <c r="I65" i="95"/>
  <c r="S64" i="95"/>
  <c r="I64" i="95"/>
  <c r="S63" i="95"/>
  <c r="I63" i="95"/>
  <c r="S62" i="95"/>
  <c r="S70" i="95" s="1"/>
  <c r="I62" i="95"/>
  <c r="S61" i="95"/>
  <c r="I61" i="95"/>
  <c r="A61" i="95"/>
  <c r="O60" i="95"/>
  <c r="M60" i="95"/>
  <c r="L60" i="95"/>
  <c r="K60" i="95"/>
  <c r="H60" i="95"/>
  <c r="G60" i="95"/>
  <c r="S59" i="95"/>
  <c r="I59" i="95"/>
  <c r="S58" i="95"/>
  <c r="I58" i="95"/>
  <c r="S57" i="95"/>
  <c r="I57" i="95"/>
  <c r="S56" i="95"/>
  <c r="I56" i="95"/>
  <c r="S55" i="95"/>
  <c r="I55" i="95"/>
  <c r="S54" i="95"/>
  <c r="I54" i="95"/>
  <c r="S53" i="95"/>
  <c r="S60" i="95" s="1"/>
  <c r="I53" i="95"/>
  <c r="S52" i="95"/>
  <c r="I52" i="95"/>
  <c r="S51" i="95"/>
  <c r="I51" i="95"/>
  <c r="A51" i="95"/>
  <c r="O50" i="95"/>
  <c r="M50" i="95"/>
  <c r="L50" i="95"/>
  <c r="K50" i="95"/>
  <c r="H50" i="95"/>
  <c r="G50" i="95"/>
  <c r="S49" i="95"/>
  <c r="I49" i="95"/>
  <c r="S48" i="95"/>
  <c r="I48" i="95"/>
  <c r="S47" i="95"/>
  <c r="I47" i="95"/>
  <c r="S46" i="95"/>
  <c r="I46" i="95"/>
  <c r="S45" i="95"/>
  <c r="I45" i="95"/>
  <c r="S44" i="95"/>
  <c r="I44" i="95"/>
  <c r="S43" i="95"/>
  <c r="I43" i="95"/>
  <c r="S42" i="95"/>
  <c r="I42" i="95"/>
  <c r="S41" i="95"/>
  <c r="I41" i="95"/>
  <c r="S40" i="95"/>
  <c r="I40" i="95"/>
  <c r="S39" i="95"/>
  <c r="I39" i="95"/>
  <c r="A39" i="95"/>
  <c r="O38" i="95"/>
  <c r="M38" i="95"/>
  <c r="L38" i="95"/>
  <c r="K38" i="95"/>
  <c r="H38" i="95"/>
  <c r="G38" i="95"/>
  <c r="S37" i="95"/>
  <c r="I37" i="95"/>
  <c r="S36" i="95"/>
  <c r="I36" i="95"/>
  <c r="S35" i="95"/>
  <c r="I35" i="95"/>
  <c r="S34" i="95"/>
  <c r="I34" i="95"/>
  <c r="S33" i="95"/>
  <c r="I33" i="95"/>
  <c r="S32" i="95"/>
  <c r="I32" i="95"/>
  <c r="S31" i="95"/>
  <c r="I31" i="95"/>
  <c r="S30" i="95"/>
  <c r="I30" i="95"/>
  <c r="S29" i="95"/>
  <c r="I29" i="95"/>
  <c r="S28" i="95"/>
  <c r="I28" i="95"/>
  <c r="S27" i="95"/>
  <c r="I27" i="95"/>
  <c r="S26" i="95"/>
  <c r="I26" i="95"/>
  <c r="O25" i="95"/>
  <c r="M25" i="95"/>
  <c r="L25" i="95"/>
  <c r="K25" i="95"/>
  <c r="H25" i="95"/>
  <c r="G25" i="95"/>
  <c r="S24" i="95"/>
  <c r="I24" i="95"/>
  <c r="S23" i="95"/>
  <c r="I23" i="95"/>
  <c r="S22" i="95"/>
  <c r="I22" i="95"/>
  <c r="S21" i="95"/>
  <c r="I21" i="95"/>
  <c r="S20" i="95"/>
  <c r="I20" i="95"/>
  <c r="O19" i="95"/>
  <c r="M19" i="95"/>
  <c r="L19" i="95"/>
  <c r="K19" i="95"/>
  <c r="H19" i="95"/>
  <c r="G19" i="95"/>
  <c r="S18" i="95"/>
  <c r="I18" i="95"/>
  <c r="S17" i="95"/>
  <c r="I17" i="95"/>
  <c r="S16" i="95"/>
  <c r="I16" i="95"/>
  <c r="S15" i="95"/>
  <c r="I15" i="95"/>
  <c r="S14" i="95"/>
  <c r="I14" i="95"/>
  <c r="S13" i="95"/>
  <c r="I13" i="95"/>
  <c r="S12" i="95"/>
  <c r="I12" i="95"/>
  <c r="S11" i="95"/>
  <c r="I11" i="95"/>
  <c r="S10" i="95"/>
  <c r="I10" i="95"/>
  <c r="S9" i="95"/>
  <c r="I9" i="95"/>
  <c r="S8" i="95"/>
  <c r="I8" i="95"/>
  <c r="S7" i="95"/>
  <c r="I7" i="95"/>
  <c r="S6" i="95"/>
  <c r="I6" i="95"/>
  <c r="S5" i="95"/>
  <c r="S19" i="95" s="1"/>
  <c r="I5" i="95"/>
  <c r="A5" i="95"/>
  <c r="A4" i="95"/>
  <c r="A3" i="95"/>
  <c r="A2" i="95"/>
  <c r="A1" i="95"/>
  <c r="S25" i="95" l="1"/>
  <c r="M85" i="95"/>
  <c r="M4" i="95" s="1"/>
  <c r="I85" i="96"/>
  <c r="G3" i="96" s="1"/>
  <c r="I70" i="95"/>
  <c r="I19" i="95"/>
  <c r="O85" i="95"/>
  <c r="O3" i="95" s="1"/>
  <c r="I78" i="95"/>
  <c r="I38" i="95"/>
  <c r="G85" i="95"/>
  <c r="I25" i="95"/>
  <c r="L85" i="95"/>
  <c r="L4" i="95" s="1"/>
  <c r="I84" i="95"/>
  <c r="I60" i="95"/>
  <c r="H85" i="95"/>
  <c r="I50" i="95"/>
  <c r="S50" i="95"/>
  <c r="S78" i="95"/>
  <c r="A107" i="94"/>
  <c r="A106" i="94"/>
  <c r="A105" i="94"/>
  <c r="A104" i="94"/>
  <c r="A103" i="94"/>
  <c r="A102" i="94"/>
  <c r="A101" i="94"/>
  <c r="A100" i="94"/>
  <c r="A99" i="94"/>
  <c r="A98" i="94"/>
  <c r="A97" i="94"/>
  <c r="A96" i="94"/>
  <c r="A95" i="94"/>
  <c r="A94" i="94"/>
  <c r="A93" i="94"/>
  <c r="A92" i="94"/>
  <c r="A91" i="94"/>
  <c r="A90" i="94"/>
  <c r="A89" i="94"/>
  <c r="A88" i="94"/>
  <c r="A87" i="94"/>
  <c r="A86" i="94"/>
  <c r="A85" i="94"/>
  <c r="O84" i="94"/>
  <c r="M84" i="94"/>
  <c r="L84" i="94"/>
  <c r="K84" i="94"/>
  <c r="H84" i="94"/>
  <c r="G84" i="94"/>
  <c r="S83" i="94"/>
  <c r="I83" i="94"/>
  <c r="S82" i="94"/>
  <c r="I82" i="94"/>
  <c r="S81" i="94"/>
  <c r="I81" i="94"/>
  <c r="S80" i="94"/>
  <c r="I80" i="94"/>
  <c r="S79" i="94"/>
  <c r="S84" i="94" s="1"/>
  <c r="I79" i="94"/>
  <c r="A79" i="94"/>
  <c r="O78" i="94"/>
  <c r="M78" i="94"/>
  <c r="L78" i="94"/>
  <c r="K78" i="94"/>
  <c r="H78" i="94"/>
  <c r="G78" i="94"/>
  <c r="S77" i="94"/>
  <c r="I77" i="94"/>
  <c r="S76" i="94"/>
  <c r="I76" i="94"/>
  <c r="S75" i="94"/>
  <c r="I75" i="94"/>
  <c r="S74" i="94"/>
  <c r="I74" i="94"/>
  <c r="S73" i="94"/>
  <c r="I73" i="94"/>
  <c r="S72" i="94"/>
  <c r="I72" i="94"/>
  <c r="S71" i="94"/>
  <c r="S78" i="94" s="1"/>
  <c r="I71" i="94"/>
  <c r="A71" i="94"/>
  <c r="O70" i="94"/>
  <c r="M70" i="94"/>
  <c r="L70" i="94"/>
  <c r="K70" i="94"/>
  <c r="H70" i="94"/>
  <c r="G70" i="94"/>
  <c r="S69" i="94"/>
  <c r="I69" i="94"/>
  <c r="S68" i="94"/>
  <c r="I68" i="94"/>
  <c r="S67" i="94"/>
  <c r="I67" i="94"/>
  <c r="S66" i="94"/>
  <c r="I66" i="94"/>
  <c r="S65" i="94"/>
  <c r="I65" i="94"/>
  <c r="S64" i="94"/>
  <c r="I64" i="94"/>
  <c r="S63" i="94"/>
  <c r="I63" i="94"/>
  <c r="S62" i="94"/>
  <c r="I62" i="94"/>
  <c r="S61" i="94"/>
  <c r="I61" i="94"/>
  <c r="A61" i="94"/>
  <c r="O60" i="94"/>
  <c r="M60" i="94"/>
  <c r="L60" i="94"/>
  <c r="K60" i="94"/>
  <c r="H60" i="94"/>
  <c r="G60" i="94"/>
  <c r="S59" i="94"/>
  <c r="I59" i="94"/>
  <c r="S58" i="94"/>
  <c r="I58" i="94"/>
  <c r="S57" i="94"/>
  <c r="I57" i="94"/>
  <c r="S56" i="94"/>
  <c r="I56" i="94"/>
  <c r="S55" i="94"/>
  <c r="I55" i="94"/>
  <c r="S54" i="94"/>
  <c r="I54" i="94"/>
  <c r="S53" i="94"/>
  <c r="I53" i="94"/>
  <c r="S52" i="94"/>
  <c r="I52" i="94"/>
  <c r="S51" i="94"/>
  <c r="I51" i="94"/>
  <c r="A51" i="94"/>
  <c r="O50" i="94"/>
  <c r="M50" i="94"/>
  <c r="L50" i="94"/>
  <c r="K50" i="94"/>
  <c r="H50" i="94"/>
  <c r="G50" i="94"/>
  <c r="S49" i="94"/>
  <c r="I49" i="94"/>
  <c r="S48" i="94"/>
  <c r="I48" i="94"/>
  <c r="S47" i="94"/>
  <c r="I47" i="94"/>
  <c r="S46" i="94"/>
  <c r="I46" i="94"/>
  <c r="S45" i="94"/>
  <c r="I45" i="94"/>
  <c r="S44" i="94"/>
  <c r="I44" i="94"/>
  <c r="S43" i="94"/>
  <c r="I43" i="94"/>
  <c r="S42" i="94"/>
  <c r="I42" i="94"/>
  <c r="S41" i="94"/>
  <c r="I41" i="94"/>
  <c r="S40" i="94"/>
  <c r="I40" i="94"/>
  <c r="S39" i="94"/>
  <c r="S50" i="94" s="1"/>
  <c r="I39" i="94"/>
  <c r="A39" i="94"/>
  <c r="O38" i="94"/>
  <c r="M38" i="94"/>
  <c r="L38" i="94"/>
  <c r="K38" i="94"/>
  <c r="H38" i="94"/>
  <c r="G38" i="94"/>
  <c r="S37" i="94"/>
  <c r="I37" i="94"/>
  <c r="S36" i="94"/>
  <c r="I36" i="94"/>
  <c r="S35" i="94"/>
  <c r="I35" i="94"/>
  <c r="S34" i="94"/>
  <c r="I34" i="94"/>
  <c r="S33" i="94"/>
  <c r="I33" i="94"/>
  <c r="S32" i="94"/>
  <c r="I32" i="94"/>
  <c r="S31" i="94"/>
  <c r="I31" i="94"/>
  <c r="S30" i="94"/>
  <c r="I30" i="94"/>
  <c r="S29" i="94"/>
  <c r="I29" i="94"/>
  <c r="S28" i="94"/>
  <c r="I28" i="94"/>
  <c r="S27" i="94"/>
  <c r="I27" i="94"/>
  <c r="S26" i="94"/>
  <c r="I26" i="94"/>
  <c r="O25" i="94"/>
  <c r="M25" i="94"/>
  <c r="L25" i="94"/>
  <c r="K25" i="94"/>
  <c r="H25" i="94"/>
  <c r="G25" i="94"/>
  <c r="S24" i="94"/>
  <c r="I24" i="94"/>
  <c r="S23" i="94"/>
  <c r="I23" i="94"/>
  <c r="S22" i="94"/>
  <c r="I22" i="94"/>
  <c r="S21" i="94"/>
  <c r="I21" i="94"/>
  <c r="S20" i="94"/>
  <c r="I20" i="94"/>
  <c r="O19" i="94"/>
  <c r="M19" i="94"/>
  <c r="L19" i="94"/>
  <c r="K19" i="94"/>
  <c r="H19" i="94"/>
  <c r="G19" i="94"/>
  <c r="S18" i="94"/>
  <c r="I18" i="94"/>
  <c r="S17" i="94"/>
  <c r="I17" i="94"/>
  <c r="S16" i="94"/>
  <c r="I16" i="94"/>
  <c r="S15" i="94"/>
  <c r="I15" i="94"/>
  <c r="S14" i="94"/>
  <c r="I14" i="94"/>
  <c r="S13" i="94"/>
  <c r="I13" i="94"/>
  <c r="S12" i="94"/>
  <c r="I12" i="94"/>
  <c r="S11" i="94"/>
  <c r="I11" i="94"/>
  <c r="S10" i="94"/>
  <c r="I10" i="94"/>
  <c r="S9" i="94"/>
  <c r="I9" i="94"/>
  <c r="S8" i="94"/>
  <c r="I8" i="94"/>
  <c r="S7" i="94"/>
  <c r="I7" i="94"/>
  <c r="S6" i="94"/>
  <c r="I6" i="94"/>
  <c r="S5" i="94"/>
  <c r="I5" i="94"/>
  <c r="A5" i="94"/>
  <c r="A4" i="94"/>
  <c r="A3" i="94"/>
  <c r="A2" i="94"/>
  <c r="A1" i="94"/>
  <c r="S25" i="94" l="1"/>
  <c r="M85" i="94"/>
  <c r="M4" i="94" s="1"/>
  <c r="S85" i="95"/>
  <c r="S19" i="94"/>
  <c r="I85" i="95"/>
  <c r="G3" i="95" s="1"/>
  <c r="I60" i="94"/>
  <c r="I84" i="94"/>
  <c r="I50" i="94"/>
  <c r="I38" i="94"/>
  <c r="I25" i="94"/>
  <c r="K85" i="94"/>
  <c r="K4" i="94" s="1"/>
  <c r="I78" i="94"/>
  <c r="I70" i="94"/>
  <c r="G85" i="94"/>
  <c r="L85" i="94"/>
  <c r="L4" i="94" s="1"/>
  <c r="I19" i="94"/>
  <c r="S60" i="94"/>
  <c r="S70" i="94"/>
  <c r="O85" i="94"/>
  <c r="O3" i="94" s="1"/>
  <c r="H85" i="94"/>
  <c r="A107" i="93"/>
  <c r="A106" i="93"/>
  <c r="A105" i="93"/>
  <c r="A104" i="93"/>
  <c r="A103" i="93"/>
  <c r="A102" i="93"/>
  <c r="A101" i="93"/>
  <c r="A100" i="93"/>
  <c r="A99" i="93"/>
  <c r="A98" i="93"/>
  <c r="A97" i="93"/>
  <c r="A96" i="93"/>
  <c r="A95" i="93"/>
  <c r="A94" i="93"/>
  <c r="A93" i="93"/>
  <c r="A92" i="93"/>
  <c r="A91" i="93"/>
  <c r="A90" i="93"/>
  <c r="A89" i="93"/>
  <c r="A88" i="93"/>
  <c r="A87" i="93"/>
  <c r="A86" i="93"/>
  <c r="K85" i="93"/>
  <c r="K4" i="93" s="1"/>
  <c r="A85" i="93"/>
  <c r="O84" i="93"/>
  <c r="M84" i="93"/>
  <c r="L84" i="93"/>
  <c r="K84" i="93"/>
  <c r="H84" i="93"/>
  <c r="G84" i="93"/>
  <c r="S83" i="93"/>
  <c r="I83" i="93"/>
  <c r="S82" i="93"/>
  <c r="I82" i="93"/>
  <c r="S81" i="93"/>
  <c r="I81" i="93"/>
  <c r="S80" i="93"/>
  <c r="I80" i="93"/>
  <c r="S79" i="93"/>
  <c r="I79" i="93"/>
  <c r="A79" i="93"/>
  <c r="O78" i="93"/>
  <c r="M78" i="93"/>
  <c r="L78" i="93"/>
  <c r="K78" i="93"/>
  <c r="H78" i="93"/>
  <c r="G78" i="93"/>
  <c r="S77" i="93"/>
  <c r="I77" i="93"/>
  <c r="S76" i="93"/>
  <c r="I76" i="93"/>
  <c r="S75" i="93"/>
  <c r="I75" i="93"/>
  <c r="S74" i="93"/>
  <c r="I74" i="93"/>
  <c r="S73" i="93"/>
  <c r="I73" i="93"/>
  <c r="S72" i="93"/>
  <c r="I72" i="93"/>
  <c r="S71" i="93"/>
  <c r="I71" i="93"/>
  <c r="A71" i="93"/>
  <c r="O70" i="93"/>
  <c r="M70" i="93"/>
  <c r="L70" i="93"/>
  <c r="K70" i="93"/>
  <c r="H70" i="93"/>
  <c r="G70" i="93"/>
  <c r="S69" i="93"/>
  <c r="I69" i="93"/>
  <c r="S68" i="93"/>
  <c r="I68" i="93"/>
  <c r="S67" i="93"/>
  <c r="I67" i="93"/>
  <c r="S66" i="93"/>
  <c r="I66" i="93"/>
  <c r="S65" i="93"/>
  <c r="I65" i="93"/>
  <c r="S64" i="93"/>
  <c r="I64" i="93"/>
  <c r="S63" i="93"/>
  <c r="I63" i="93"/>
  <c r="S62" i="93"/>
  <c r="S70" i="93" s="1"/>
  <c r="I62" i="93"/>
  <c r="S61" i="93"/>
  <c r="I61" i="93"/>
  <c r="A61" i="93"/>
  <c r="S60" i="93"/>
  <c r="O60" i="93"/>
  <c r="M60" i="93"/>
  <c r="L60" i="93"/>
  <c r="K60" i="93"/>
  <c r="H60" i="93"/>
  <c r="G60" i="93"/>
  <c r="S59" i="93"/>
  <c r="I59" i="93"/>
  <c r="S58" i="93"/>
  <c r="I58" i="93"/>
  <c r="S57" i="93"/>
  <c r="I57" i="93"/>
  <c r="S56" i="93"/>
  <c r="I56" i="93"/>
  <c r="S55" i="93"/>
  <c r="I55" i="93"/>
  <c r="S54" i="93"/>
  <c r="I54" i="93"/>
  <c r="S53" i="93"/>
  <c r="I53" i="93"/>
  <c r="S52" i="93"/>
  <c r="I52" i="93"/>
  <c r="S51" i="93"/>
  <c r="I51" i="93"/>
  <c r="A51" i="93"/>
  <c r="O50" i="93"/>
  <c r="M50" i="93"/>
  <c r="L50" i="93"/>
  <c r="K50" i="93"/>
  <c r="H50" i="93"/>
  <c r="G50" i="93"/>
  <c r="S49" i="93"/>
  <c r="I49" i="93"/>
  <c r="S48" i="93"/>
  <c r="I48" i="93"/>
  <c r="S47" i="93"/>
  <c r="I47" i="93"/>
  <c r="S46" i="93"/>
  <c r="I46" i="93"/>
  <c r="S45" i="93"/>
  <c r="I45" i="93"/>
  <c r="S44" i="93"/>
  <c r="I44" i="93"/>
  <c r="S43" i="93"/>
  <c r="I43" i="93"/>
  <c r="S42" i="93"/>
  <c r="I42" i="93"/>
  <c r="S41" i="93"/>
  <c r="I41" i="93"/>
  <c r="S40" i="93"/>
  <c r="I40" i="93"/>
  <c r="S39" i="93"/>
  <c r="I39" i="93"/>
  <c r="A39" i="93"/>
  <c r="O38" i="93"/>
  <c r="M38" i="93"/>
  <c r="L38" i="93"/>
  <c r="K38" i="93"/>
  <c r="H38" i="93"/>
  <c r="G38" i="93"/>
  <c r="S37" i="93"/>
  <c r="I37" i="93"/>
  <c r="S36" i="93"/>
  <c r="I36" i="93"/>
  <c r="S35" i="93"/>
  <c r="I35" i="93"/>
  <c r="S34" i="93"/>
  <c r="I34" i="93"/>
  <c r="S33" i="93"/>
  <c r="I33" i="93"/>
  <c r="S32" i="93"/>
  <c r="I32" i="93"/>
  <c r="S31" i="93"/>
  <c r="I31" i="93"/>
  <c r="S30" i="93"/>
  <c r="I30" i="93"/>
  <c r="S29" i="93"/>
  <c r="I29" i="93"/>
  <c r="S28" i="93"/>
  <c r="I28" i="93"/>
  <c r="S27" i="93"/>
  <c r="I27" i="93"/>
  <c r="S26" i="93"/>
  <c r="I26" i="93"/>
  <c r="O25" i="93"/>
  <c r="M25" i="93"/>
  <c r="L25" i="93"/>
  <c r="K25" i="93"/>
  <c r="H25" i="93"/>
  <c r="G25" i="93"/>
  <c r="S24" i="93"/>
  <c r="I24" i="93"/>
  <c r="S23" i="93"/>
  <c r="I23" i="93"/>
  <c r="S22" i="93"/>
  <c r="I22" i="93"/>
  <c r="S21" i="93"/>
  <c r="I21" i="93"/>
  <c r="S20" i="93"/>
  <c r="I20" i="93"/>
  <c r="O19" i="93"/>
  <c r="M19" i="93"/>
  <c r="L19" i="93"/>
  <c r="K19" i="93"/>
  <c r="H19" i="93"/>
  <c r="G19" i="93"/>
  <c r="S18" i="93"/>
  <c r="I18" i="93"/>
  <c r="S17" i="93"/>
  <c r="I17" i="93"/>
  <c r="S16" i="93"/>
  <c r="I16" i="93"/>
  <c r="S15" i="93"/>
  <c r="I15" i="93"/>
  <c r="S14" i="93"/>
  <c r="I14" i="93"/>
  <c r="S13" i="93"/>
  <c r="I13" i="93"/>
  <c r="S12" i="93"/>
  <c r="I12" i="93"/>
  <c r="S11" i="93"/>
  <c r="I11" i="93"/>
  <c r="S10" i="93"/>
  <c r="I10" i="93"/>
  <c r="S9" i="93"/>
  <c r="I9" i="93"/>
  <c r="S8" i="93"/>
  <c r="I8" i="93"/>
  <c r="S7" i="93"/>
  <c r="I7" i="93"/>
  <c r="S6" i="93"/>
  <c r="S19" i="93" s="1"/>
  <c r="I6" i="93"/>
  <c r="S5" i="93"/>
  <c r="I5" i="93"/>
  <c r="A5" i="93"/>
  <c r="A4" i="93"/>
  <c r="A3" i="93"/>
  <c r="A2" i="93"/>
  <c r="A1" i="93"/>
  <c r="S84" i="93" l="1"/>
  <c r="S25" i="93"/>
  <c r="S85" i="94"/>
  <c r="M85" i="93"/>
  <c r="M4" i="93" s="1"/>
  <c r="I85" i="94"/>
  <c r="G3" i="94" s="1"/>
  <c r="I70" i="93"/>
  <c r="O85" i="93"/>
  <c r="O3" i="93" s="1"/>
  <c r="I78" i="93"/>
  <c r="I38" i="93"/>
  <c r="I19" i="93"/>
  <c r="G85" i="93"/>
  <c r="I25" i="93"/>
  <c r="L85" i="93"/>
  <c r="L4" i="93" s="1"/>
  <c r="I84" i="93"/>
  <c r="I60" i="93"/>
  <c r="H85" i="93"/>
  <c r="I50" i="93"/>
  <c r="S50" i="93"/>
  <c r="S78" i="93"/>
  <c r="A107" i="92"/>
  <c r="A106" i="92"/>
  <c r="A105" i="92"/>
  <c r="A104" i="92"/>
  <c r="A103" i="92"/>
  <c r="A102" i="92"/>
  <c r="A101" i="92"/>
  <c r="A100" i="92"/>
  <c r="A99" i="92"/>
  <c r="A98" i="92"/>
  <c r="A97" i="92"/>
  <c r="A96" i="92"/>
  <c r="A95" i="92"/>
  <c r="A94" i="92"/>
  <c r="A93" i="92"/>
  <c r="A92" i="92"/>
  <c r="A91" i="92"/>
  <c r="A90" i="92"/>
  <c r="A89" i="92"/>
  <c r="A88" i="92"/>
  <c r="A87" i="92"/>
  <c r="A86" i="92"/>
  <c r="A85" i="92"/>
  <c r="O84" i="92"/>
  <c r="M84" i="92"/>
  <c r="L84" i="92"/>
  <c r="K84" i="92"/>
  <c r="H84" i="92"/>
  <c r="G84" i="92"/>
  <c r="S83" i="92"/>
  <c r="I83" i="92"/>
  <c r="S82" i="92"/>
  <c r="I82" i="92"/>
  <c r="S81" i="92"/>
  <c r="I81" i="92"/>
  <c r="S80" i="92"/>
  <c r="I80" i="92"/>
  <c r="S79" i="92"/>
  <c r="I79" i="92"/>
  <c r="A79" i="92"/>
  <c r="O78" i="92"/>
  <c r="M78" i="92"/>
  <c r="L78" i="92"/>
  <c r="K78" i="92"/>
  <c r="H78" i="92"/>
  <c r="G78" i="92"/>
  <c r="S77" i="92"/>
  <c r="I77" i="92"/>
  <c r="S76" i="92"/>
  <c r="I76" i="92"/>
  <c r="S75" i="92"/>
  <c r="I75" i="92"/>
  <c r="S74" i="92"/>
  <c r="I74" i="92"/>
  <c r="S73" i="92"/>
  <c r="I73" i="92"/>
  <c r="S72" i="92"/>
  <c r="I72" i="92"/>
  <c r="S71" i="92"/>
  <c r="I71" i="92"/>
  <c r="A71" i="92"/>
  <c r="S70" i="92"/>
  <c r="O70" i="92"/>
  <c r="M70" i="92"/>
  <c r="L70" i="92"/>
  <c r="K70" i="92"/>
  <c r="H70" i="92"/>
  <c r="G70" i="92"/>
  <c r="S69" i="92"/>
  <c r="I69" i="92"/>
  <c r="S68" i="92"/>
  <c r="I68" i="92"/>
  <c r="S67" i="92"/>
  <c r="I67" i="92"/>
  <c r="S66" i="92"/>
  <c r="I66" i="92"/>
  <c r="S65" i="92"/>
  <c r="I65" i="92"/>
  <c r="S64" i="92"/>
  <c r="I64" i="92"/>
  <c r="S63" i="92"/>
  <c r="I63" i="92"/>
  <c r="S62" i="92"/>
  <c r="I62" i="92"/>
  <c r="S61" i="92"/>
  <c r="I61" i="92"/>
  <c r="A61" i="92"/>
  <c r="O60" i="92"/>
  <c r="M60" i="92"/>
  <c r="L60" i="92"/>
  <c r="K60" i="92"/>
  <c r="H60" i="92"/>
  <c r="G60" i="92"/>
  <c r="S59" i="92"/>
  <c r="I59" i="92"/>
  <c r="S58" i="92"/>
  <c r="I58" i="92"/>
  <c r="S57" i="92"/>
  <c r="I57" i="92"/>
  <c r="S56" i="92"/>
  <c r="I56" i="92"/>
  <c r="S55" i="92"/>
  <c r="I55" i="92"/>
  <c r="S54" i="92"/>
  <c r="I54" i="92"/>
  <c r="S53" i="92"/>
  <c r="I53" i="92"/>
  <c r="S52" i="92"/>
  <c r="S60" i="92" s="1"/>
  <c r="I52" i="92"/>
  <c r="S51" i="92"/>
  <c r="I51" i="92"/>
  <c r="A51" i="92"/>
  <c r="O50" i="92"/>
  <c r="M50" i="92"/>
  <c r="L50" i="92"/>
  <c r="K50" i="92"/>
  <c r="H50" i="92"/>
  <c r="G50" i="92"/>
  <c r="S49" i="92"/>
  <c r="I49" i="92"/>
  <c r="S48" i="92"/>
  <c r="I48" i="92"/>
  <c r="S47" i="92"/>
  <c r="I47" i="92"/>
  <c r="S46" i="92"/>
  <c r="I46" i="92"/>
  <c r="S45" i="92"/>
  <c r="I45" i="92"/>
  <c r="S44" i="92"/>
  <c r="I44" i="92"/>
  <c r="S43" i="92"/>
  <c r="I43" i="92"/>
  <c r="S42" i="92"/>
  <c r="I42" i="92"/>
  <c r="S41" i="92"/>
  <c r="I41" i="92"/>
  <c r="S40" i="92"/>
  <c r="I40" i="92"/>
  <c r="S39" i="92"/>
  <c r="S50" i="92" s="1"/>
  <c r="I39" i="92"/>
  <c r="A39" i="92"/>
  <c r="O38" i="92"/>
  <c r="M38" i="92"/>
  <c r="L38" i="92"/>
  <c r="K38" i="92"/>
  <c r="H38" i="92"/>
  <c r="G38" i="92"/>
  <c r="S37" i="92"/>
  <c r="I37" i="92"/>
  <c r="S36" i="92"/>
  <c r="I36" i="92"/>
  <c r="S35" i="92"/>
  <c r="I35" i="92"/>
  <c r="S34" i="92"/>
  <c r="I34" i="92"/>
  <c r="S33" i="92"/>
  <c r="I33" i="92"/>
  <c r="S32" i="92"/>
  <c r="I32" i="92"/>
  <c r="S31" i="92"/>
  <c r="I31" i="92"/>
  <c r="S30" i="92"/>
  <c r="I30" i="92"/>
  <c r="S29" i="92"/>
  <c r="I29" i="92"/>
  <c r="S28" i="92"/>
  <c r="I28" i="92"/>
  <c r="S27" i="92"/>
  <c r="I27" i="92"/>
  <c r="S26" i="92"/>
  <c r="I26" i="92"/>
  <c r="O25" i="92"/>
  <c r="M25" i="92"/>
  <c r="L25" i="92"/>
  <c r="K25" i="92"/>
  <c r="H25" i="92"/>
  <c r="G25" i="92"/>
  <c r="S24" i="92"/>
  <c r="I24" i="92"/>
  <c r="S23" i="92"/>
  <c r="I23" i="92"/>
  <c r="S22" i="92"/>
  <c r="I22" i="92"/>
  <c r="S21" i="92"/>
  <c r="I21" i="92"/>
  <c r="S20" i="92"/>
  <c r="I20" i="92"/>
  <c r="O19" i="92"/>
  <c r="M19" i="92"/>
  <c r="L19" i="92"/>
  <c r="K19" i="92"/>
  <c r="H19" i="92"/>
  <c r="G19" i="92"/>
  <c r="S18" i="92"/>
  <c r="I18" i="92"/>
  <c r="S17" i="92"/>
  <c r="I17" i="92"/>
  <c r="S16" i="92"/>
  <c r="I16" i="92"/>
  <c r="S15" i="92"/>
  <c r="I15" i="92"/>
  <c r="S14" i="92"/>
  <c r="I14" i="92"/>
  <c r="S13" i="92"/>
  <c r="I13" i="92"/>
  <c r="S12" i="92"/>
  <c r="I12" i="92"/>
  <c r="S11" i="92"/>
  <c r="I11" i="92"/>
  <c r="S10" i="92"/>
  <c r="I10" i="92"/>
  <c r="S9" i="92"/>
  <c r="I9" i="92"/>
  <c r="S8" i="92"/>
  <c r="I8" i="92"/>
  <c r="S7" i="92"/>
  <c r="I7" i="92"/>
  <c r="S6" i="92"/>
  <c r="I6" i="92"/>
  <c r="S5" i="92"/>
  <c r="S19" i="92" s="1"/>
  <c r="I5" i="92"/>
  <c r="A5" i="92"/>
  <c r="A4" i="92"/>
  <c r="A3" i="92"/>
  <c r="A2" i="92"/>
  <c r="A1" i="92"/>
  <c r="S78" i="92" l="1"/>
  <c r="S85" i="93"/>
  <c r="K85" i="92"/>
  <c r="K4" i="92" s="1"/>
  <c r="I85" i="93"/>
  <c r="G3" i="93" s="1"/>
  <c r="I70" i="92"/>
  <c r="I38" i="92"/>
  <c r="O85" i="92"/>
  <c r="O3" i="92" s="1"/>
  <c r="I78" i="92"/>
  <c r="G85" i="92"/>
  <c r="I19" i="92"/>
  <c r="I25" i="92"/>
  <c r="L85" i="92"/>
  <c r="L4" i="92" s="1"/>
  <c r="M85" i="92"/>
  <c r="M4" i="92" s="1"/>
  <c r="I84" i="92"/>
  <c r="S25" i="92"/>
  <c r="I60" i="92"/>
  <c r="H85" i="92"/>
  <c r="S84" i="92"/>
  <c r="S85" i="92" s="1"/>
  <c r="I50" i="92"/>
  <c r="I85" i="92" l="1"/>
  <c r="G3" i="92" s="1"/>
  <c r="A107" i="91" l="1"/>
  <c r="A106" i="91"/>
  <c r="A105" i="91"/>
  <c r="A104" i="91"/>
  <c r="A103" i="91"/>
  <c r="A102" i="91"/>
  <c r="A101" i="91"/>
  <c r="A100" i="91"/>
  <c r="A99" i="91"/>
  <c r="A98" i="91"/>
  <c r="A97" i="91"/>
  <c r="A96" i="91"/>
  <c r="A95" i="91"/>
  <c r="A94" i="91"/>
  <c r="A93" i="91"/>
  <c r="A92" i="91"/>
  <c r="A91" i="91"/>
  <c r="A90" i="91"/>
  <c r="A89" i="91"/>
  <c r="A88" i="91"/>
  <c r="A87" i="91"/>
  <c r="A86" i="91"/>
  <c r="A85" i="91"/>
  <c r="O84" i="91"/>
  <c r="M84" i="91"/>
  <c r="L84" i="91"/>
  <c r="K84" i="91"/>
  <c r="H84" i="91"/>
  <c r="G84" i="91"/>
  <c r="S83" i="91"/>
  <c r="I83" i="91"/>
  <c r="S82" i="91"/>
  <c r="I82" i="91"/>
  <c r="S81" i="91"/>
  <c r="I81" i="91"/>
  <c r="S80" i="91"/>
  <c r="I80" i="91"/>
  <c r="S79" i="91"/>
  <c r="I79" i="91"/>
  <c r="A79" i="91"/>
  <c r="O78" i="91"/>
  <c r="M78" i="91"/>
  <c r="L78" i="91"/>
  <c r="K78" i="91"/>
  <c r="H78" i="91"/>
  <c r="G78" i="91"/>
  <c r="S77" i="91"/>
  <c r="I77" i="91"/>
  <c r="S76" i="91"/>
  <c r="I76" i="91"/>
  <c r="S75" i="91"/>
  <c r="I75" i="91"/>
  <c r="S74" i="91"/>
  <c r="I74" i="91"/>
  <c r="S73" i="91"/>
  <c r="I73" i="91"/>
  <c r="S72" i="91"/>
  <c r="I72" i="91"/>
  <c r="S71" i="91"/>
  <c r="I71" i="91"/>
  <c r="A71" i="91"/>
  <c r="O70" i="91"/>
  <c r="M70" i="91"/>
  <c r="L70" i="91"/>
  <c r="K70" i="91"/>
  <c r="H70" i="91"/>
  <c r="G70" i="91"/>
  <c r="S69" i="91"/>
  <c r="I69" i="91"/>
  <c r="S68" i="91"/>
  <c r="I68" i="91"/>
  <c r="S67" i="91"/>
  <c r="I67" i="91"/>
  <c r="S66" i="91"/>
  <c r="I66" i="91"/>
  <c r="S65" i="91"/>
  <c r="I65" i="91"/>
  <c r="S64" i="91"/>
  <c r="I64" i="91"/>
  <c r="S63" i="91"/>
  <c r="I63" i="91"/>
  <c r="S62" i="91"/>
  <c r="S70" i="91" s="1"/>
  <c r="I62" i="91"/>
  <c r="S61" i="91"/>
  <c r="I61" i="91"/>
  <c r="A61" i="91"/>
  <c r="O60" i="91"/>
  <c r="M60" i="91"/>
  <c r="L60" i="91"/>
  <c r="K60" i="91"/>
  <c r="H60" i="91"/>
  <c r="G60" i="91"/>
  <c r="S59" i="91"/>
  <c r="I59" i="91"/>
  <c r="S58" i="91"/>
  <c r="I58" i="91"/>
  <c r="S57" i="91"/>
  <c r="I57" i="91"/>
  <c r="S56" i="91"/>
  <c r="I56" i="91"/>
  <c r="S55" i="91"/>
  <c r="I55" i="91"/>
  <c r="S54" i="91"/>
  <c r="I54" i="91"/>
  <c r="S53" i="91"/>
  <c r="S60" i="91" s="1"/>
  <c r="I53" i="91"/>
  <c r="S52" i="91"/>
  <c r="I52" i="91"/>
  <c r="S51" i="91"/>
  <c r="I51" i="91"/>
  <c r="A51" i="91"/>
  <c r="O50" i="91"/>
  <c r="M50" i="91"/>
  <c r="L50" i="91"/>
  <c r="K50" i="91"/>
  <c r="H50" i="91"/>
  <c r="G50" i="91"/>
  <c r="S49" i="91"/>
  <c r="I49" i="91"/>
  <c r="S48" i="91"/>
  <c r="I48" i="91"/>
  <c r="S47" i="91"/>
  <c r="I47" i="91"/>
  <c r="S46" i="91"/>
  <c r="I46" i="91"/>
  <c r="S45" i="91"/>
  <c r="I45" i="91"/>
  <c r="S44" i="91"/>
  <c r="I44" i="91"/>
  <c r="S43" i="91"/>
  <c r="I43" i="91"/>
  <c r="S42" i="91"/>
  <c r="I42" i="91"/>
  <c r="S41" i="91"/>
  <c r="I41" i="91"/>
  <c r="S40" i="91"/>
  <c r="I40" i="91"/>
  <c r="S39" i="91"/>
  <c r="I39" i="91"/>
  <c r="A39" i="91"/>
  <c r="O38" i="91"/>
  <c r="M38" i="91"/>
  <c r="L38" i="91"/>
  <c r="K38" i="91"/>
  <c r="H38" i="91"/>
  <c r="G38" i="91"/>
  <c r="S37" i="91"/>
  <c r="I37" i="91"/>
  <c r="S36" i="91"/>
  <c r="I36" i="91"/>
  <c r="S35" i="91"/>
  <c r="I35" i="91"/>
  <c r="S34" i="91"/>
  <c r="I34" i="91"/>
  <c r="S33" i="91"/>
  <c r="I33" i="91"/>
  <c r="S32" i="91"/>
  <c r="I32" i="91"/>
  <c r="S31" i="91"/>
  <c r="I31" i="91"/>
  <c r="S30" i="91"/>
  <c r="I30" i="91"/>
  <c r="S29" i="91"/>
  <c r="I29" i="91"/>
  <c r="S28" i="91"/>
  <c r="I28" i="91"/>
  <c r="S27" i="91"/>
  <c r="I27" i="91"/>
  <c r="S26" i="91"/>
  <c r="I26" i="91"/>
  <c r="O25" i="91"/>
  <c r="M25" i="91"/>
  <c r="L25" i="91"/>
  <c r="K25" i="91"/>
  <c r="H25" i="91"/>
  <c r="G25" i="91"/>
  <c r="S24" i="91"/>
  <c r="I24" i="91"/>
  <c r="S23" i="91"/>
  <c r="I23" i="91"/>
  <c r="S22" i="91"/>
  <c r="I22" i="91"/>
  <c r="S21" i="91"/>
  <c r="I21" i="91"/>
  <c r="S20" i="91"/>
  <c r="I20" i="91"/>
  <c r="O19" i="91"/>
  <c r="M19" i="91"/>
  <c r="L19" i="91"/>
  <c r="K19" i="91"/>
  <c r="H19" i="91"/>
  <c r="G19" i="91"/>
  <c r="S18" i="91"/>
  <c r="I18" i="91"/>
  <c r="S17" i="91"/>
  <c r="I17" i="91"/>
  <c r="S16" i="91"/>
  <c r="I16" i="91"/>
  <c r="S15" i="91"/>
  <c r="I15" i="91"/>
  <c r="S14" i="91"/>
  <c r="I14" i="91"/>
  <c r="S13" i="91"/>
  <c r="I13" i="91"/>
  <c r="S12" i="91"/>
  <c r="I12" i="91"/>
  <c r="S11" i="91"/>
  <c r="I11" i="91"/>
  <c r="S10" i="91"/>
  <c r="I10" i="91"/>
  <c r="S9" i="91"/>
  <c r="I9" i="91"/>
  <c r="S8" i="91"/>
  <c r="I8" i="91"/>
  <c r="S7" i="91"/>
  <c r="I7" i="91"/>
  <c r="S6" i="91"/>
  <c r="I6" i="91"/>
  <c r="S5" i="91"/>
  <c r="S19" i="91" s="1"/>
  <c r="I5" i="91"/>
  <c r="A5" i="91"/>
  <c r="A4" i="91"/>
  <c r="A3" i="91"/>
  <c r="A2" i="91"/>
  <c r="A1" i="91"/>
  <c r="M85" i="91" l="1"/>
  <c r="M4" i="91" s="1"/>
  <c r="S84" i="91"/>
  <c r="S25" i="91"/>
  <c r="I70" i="91"/>
  <c r="O85" i="91"/>
  <c r="O3" i="91" s="1"/>
  <c r="K85" i="91"/>
  <c r="K4" i="91" s="1"/>
  <c r="I78" i="91"/>
  <c r="I38" i="91"/>
  <c r="I19" i="91"/>
  <c r="G85" i="91"/>
  <c r="I25" i="91"/>
  <c r="L85" i="91"/>
  <c r="L4" i="91" s="1"/>
  <c r="I84" i="91"/>
  <c r="I60" i="91"/>
  <c r="H85" i="91"/>
  <c r="I50" i="91"/>
  <c r="S50" i="91"/>
  <c r="S78" i="91"/>
  <c r="S85" i="91" s="1"/>
  <c r="A107" i="90"/>
  <c r="A106" i="90"/>
  <c r="A105" i="90"/>
  <c r="A104" i="90"/>
  <c r="A103" i="90"/>
  <c r="A102" i="90"/>
  <c r="A101" i="90"/>
  <c r="A100" i="90"/>
  <c r="A99" i="90"/>
  <c r="A98" i="90"/>
  <c r="A97" i="90"/>
  <c r="A96" i="90"/>
  <c r="A95" i="90"/>
  <c r="A94" i="90"/>
  <c r="A93" i="90"/>
  <c r="A92" i="90"/>
  <c r="A91" i="90"/>
  <c r="A90" i="90"/>
  <c r="A89" i="90"/>
  <c r="A88" i="90"/>
  <c r="A87" i="90"/>
  <c r="A86" i="90"/>
  <c r="A85" i="90"/>
  <c r="O84" i="90"/>
  <c r="M84" i="90"/>
  <c r="L84" i="90"/>
  <c r="K84" i="90"/>
  <c r="H84" i="90"/>
  <c r="G84" i="90"/>
  <c r="S83" i="90"/>
  <c r="I83" i="90"/>
  <c r="S82" i="90"/>
  <c r="I82" i="90"/>
  <c r="S81" i="90"/>
  <c r="I81" i="90"/>
  <c r="S80" i="90"/>
  <c r="I80" i="90"/>
  <c r="S79" i="90"/>
  <c r="I79" i="90"/>
  <c r="A79" i="90"/>
  <c r="O78" i="90"/>
  <c r="M78" i="90"/>
  <c r="L78" i="90"/>
  <c r="K78" i="90"/>
  <c r="H78" i="90"/>
  <c r="G78" i="90"/>
  <c r="S77" i="90"/>
  <c r="I77" i="90"/>
  <c r="S76" i="90"/>
  <c r="I76" i="90"/>
  <c r="S75" i="90"/>
  <c r="I75" i="90"/>
  <c r="S74" i="90"/>
  <c r="I74" i="90"/>
  <c r="S73" i="90"/>
  <c r="I73" i="90"/>
  <c r="S72" i="90"/>
  <c r="I72" i="90"/>
  <c r="S71" i="90"/>
  <c r="S78" i="90" s="1"/>
  <c r="I71" i="90"/>
  <c r="A71" i="90"/>
  <c r="O70" i="90"/>
  <c r="M70" i="90"/>
  <c r="L70" i="90"/>
  <c r="K70" i="90"/>
  <c r="H70" i="90"/>
  <c r="G70" i="90"/>
  <c r="S69" i="90"/>
  <c r="I69" i="90"/>
  <c r="S68" i="90"/>
  <c r="I68" i="90"/>
  <c r="S67" i="90"/>
  <c r="I67" i="90"/>
  <c r="S66" i="90"/>
  <c r="I66" i="90"/>
  <c r="S65" i="90"/>
  <c r="I65" i="90"/>
  <c r="S64" i="90"/>
  <c r="I64" i="90"/>
  <c r="S63" i="90"/>
  <c r="I63" i="90"/>
  <c r="S62" i="90"/>
  <c r="I62" i="90"/>
  <c r="S61" i="90"/>
  <c r="S70" i="90" s="1"/>
  <c r="I61" i="90"/>
  <c r="A61" i="90"/>
  <c r="O60" i="90"/>
  <c r="M60" i="90"/>
  <c r="L60" i="90"/>
  <c r="K60" i="90"/>
  <c r="H60" i="90"/>
  <c r="G60" i="90"/>
  <c r="S59" i="90"/>
  <c r="I59" i="90"/>
  <c r="S58" i="90"/>
  <c r="I58" i="90"/>
  <c r="S57" i="90"/>
  <c r="I57" i="90"/>
  <c r="S56" i="90"/>
  <c r="I56" i="90"/>
  <c r="S55" i="90"/>
  <c r="I55" i="90"/>
  <c r="S54" i="90"/>
  <c r="I54" i="90"/>
  <c r="S53" i="90"/>
  <c r="S60" i="90" s="1"/>
  <c r="I53" i="90"/>
  <c r="S52" i="90"/>
  <c r="I52" i="90"/>
  <c r="S51" i="90"/>
  <c r="I51" i="90"/>
  <c r="A51" i="90"/>
  <c r="O50" i="90"/>
  <c r="M50" i="90"/>
  <c r="L50" i="90"/>
  <c r="K50" i="90"/>
  <c r="H50" i="90"/>
  <c r="G50" i="90"/>
  <c r="S49" i="90"/>
  <c r="I49" i="90"/>
  <c r="S48" i="90"/>
  <c r="I48" i="90"/>
  <c r="S47" i="90"/>
  <c r="I47" i="90"/>
  <c r="S46" i="90"/>
  <c r="I46" i="90"/>
  <c r="S45" i="90"/>
  <c r="I45" i="90"/>
  <c r="S44" i="90"/>
  <c r="I44" i="90"/>
  <c r="S43" i="90"/>
  <c r="I43" i="90"/>
  <c r="S42" i="90"/>
  <c r="I42" i="90"/>
  <c r="S41" i="90"/>
  <c r="I41" i="90"/>
  <c r="S40" i="90"/>
  <c r="I40" i="90"/>
  <c r="S39" i="90"/>
  <c r="I39" i="90"/>
  <c r="A39" i="90"/>
  <c r="O38" i="90"/>
  <c r="M38" i="90"/>
  <c r="L38" i="90"/>
  <c r="K38" i="90"/>
  <c r="H38" i="90"/>
  <c r="G38" i="90"/>
  <c r="S37" i="90"/>
  <c r="I37" i="90"/>
  <c r="S36" i="90"/>
  <c r="I36" i="90"/>
  <c r="S35" i="90"/>
  <c r="I35" i="90"/>
  <c r="S34" i="90"/>
  <c r="I34" i="90"/>
  <c r="S33" i="90"/>
  <c r="I33" i="90"/>
  <c r="S32" i="90"/>
  <c r="I32" i="90"/>
  <c r="S31" i="90"/>
  <c r="I31" i="90"/>
  <c r="S30" i="90"/>
  <c r="I30" i="90"/>
  <c r="S29" i="90"/>
  <c r="I29" i="90"/>
  <c r="S28" i="90"/>
  <c r="I28" i="90"/>
  <c r="S27" i="90"/>
  <c r="I27" i="90"/>
  <c r="S26" i="90"/>
  <c r="I26" i="90"/>
  <c r="O25" i="90"/>
  <c r="M25" i="90"/>
  <c r="L25" i="90"/>
  <c r="K25" i="90"/>
  <c r="H25" i="90"/>
  <c r="G25" i="90"/>
  <c r="S24" i="90"/>
  <c r="I24" i="90"/>
  <c r="S23" i="90"/>
  <c r="I23" i="90"/>
  <c r="S22" i="90"/>
  <c r="I22" i="90"/>
  <c r="S21" i="90"/>
  <c r="I21" i="90"/>
  <c r="S20" i="90"/>
  <c r="I20" i="90"/>
  <c r="O19" i="90"/>
  <c r="M19" i="90"/>
  <c r="L19" i="90"/>
  <c r="K19" i="90"/>
  <c r="H19" i="90"/>
  <c r="G19" i="90"/>
  <c r="S18" i="90"/>
  <c r="I18" i="90"/>
  <c r="S17" i="90"/>
  <c r="I17" i="90"/>
  <c r="S16" i="90"/>
  <c r="I16" i="90"/>
  <c r="S15" i="90"/>
  <c r="I15" i="90"/>
  <c r="S14" i="90"/>
  <c r="I14" i="90"/>
  <c r="S13" i="90"/>
  <c r="I13" i="90"/>
  <c r="S12" i="90"/>
  <c r="I12" i="90"/>
  <c r="S11" i="90"/>
  <c r="I11" i="90"/>
  <c r="S10" i="90"/>
  <c r="I10" i="90"/>
  <c r="S9" i="90"/>
  <c r="I9" i="90"/>
  <c r="S8" i="90"/>
  <c r="I8" i="90"/>
  <c r="S7" i="90"/>
  <c r="I7" i="90"/>
  <c r="S6" i="90"/>
  <c r="I6" i="90"/>
  <c r="S5" i="90"/>
  <c r="S19" i="90" s="1"/>
  <c r="I5" i="90"/>
  <c r="A5" i="90"/>
  <c r="A4" i="90"/>
  <c r="A3" i="90"/>
  <c r="A2" i="90"/>
  <c r="A1" i="90"/>
  <c r="K85" i="90" l="1"/>
  <c r="K4" i="90" s="1"/>
  <c r="S50" i="90"/>
  <c r="I85" i="91"/>
  <c r="G3" i="91" s="1"/>
  <c r="O85" i="90"/>
  <c r="O3" i="90" s="1"/>
  <c r="I19" i="90"/>
  <c r="I78" i="90"/>
  <c r="I70" i="90"/>
  <c r="G85" i="90"/>
  <c r="I38" i="90"/>
  <c r="I25" i="90"/>
  <c r="L85" i="90"/>
  <c r="L4" i="90" s="1"/>
  <c r="M85" i="90"/>
  <c r="M4" i="90" s="1"/>
  <c r="I84" i="90"/>
  <c r="S25" i="90"/>
  <c r="I60" i="90"/>
  <c r="H85" i="90"/>
  <c r="S84" i="90"/>
  <c r="S85" i="90" s="1"/>
  <c r="I50" i="90"/>
  <c r="A107" i="89"/>
  <c r="A106" i="89"/>
  <c r="A105" i="89"/>
  <c r="A104" i="89"/>
  <c r="A103" i="89"/>
  <c r="A102" i="89"/>
  <c r="A101" i="89"/>
  <c r="A100" i="89"/>
  <c r="A99" i="89"/>
  <c r="A98" i="89"/>
  <c r="A97" i="89"/>
  <c r="A96" i="89"/>
  <c r="A95" i="89"/>
  <c r="A94" i="89"/>
  <c r="A93" i="89"/>
  <c r="A92" i="89"/>
  <c r="A91" i="89"/>
  <c r="A90" i="89"/>
  <c r="A89" i="89"/>
  <c r="A88" i="89"/>
  <c r="A87" i="89"/>
  <c r="A86" i="89"/>
  <c r="A85" i="89"/>
  <c r="O84" i="89"/>
  <c r="M84" i="89"/>
  <c r="L84" i="89"/>
  <c r="K84" i="89"/>
  <c r="H84" i="89"/>
  <c r="G84" i="89"/>
  <c r="S83" i="89"/>
  <c r="I83" i="89"/>
  <c r="S82" i="89"/>
  <c r="I82" i="89"/>
  <c r="S81" i="89"/>
  <c r="I81" i="89"/>
  <c r="S80" i="89"/>
  <c r="I80" i="89"/>
  <c r="S79" i="89"/>
  <c r="I79" i="89"/>
  <c r="A79" i="89"/>
  <c r="O78" i="89"/>
  <c r="M78" i="89"/>
  <c r="L78" i="89"/>
  <c r="K78" i="89"/>
  <c r="H78" i="89"/>
  <c r="G78" i="89"/>
  <c r="S77" i="89"/>
  <c r="I77" i="89"/>
  <c r="S76" i="89"/>
  <c r="I76" i="89"/>
  <c r="S75" i="89"/>
  <c r="I75" i="89"/>
  <c r="S74" i="89"/>
  <c r="I74" i="89"/>
  <c r="S73" i="89"/>
  <c r="I73" i="89"/>
  <c r="S72" i="89"/>
  <c r="I72" i="89"/>
  <c r="S71" i="89"/>
  <c r="S78" i="89" s="1"/>
  <c r="I71" i="89"/>
  <c r="A71" i="89"/>
  <c r="S70" i="89"/>
  <c r="O70" i="89"/>
  <c r="M70" i="89"/>
  <c r="L70" i="89"/>
  <c r="K70" i="89"/>
  <c r="H70" i="89"/>
  <c r="G70" i="89"/>
  <c r="S69" i="89"/>
  <c r="I69" i="89"/>
  <c r="S68" i="89"/>
  <c r="I68" i="89"/>
  <c r="S67" i="89"/>
  <c r="I67" i="89"/>
  <c r="S66" i="89"/>
  <c r="I66" i="89"/>
  <c r="S65" i="89"/>
  <c r="I65" i="89"/>
  <c r="S64" i="89"/>
  <c r="I64" i="89"/>
  <c r="S63" i="89"/>
  <c r="I63" i="89"/>
  <c r="S62" i="89"/>
  <c r="I62" i="89"/>
  <c r="S61" i="89"/>
  <c r="I61" i="89"/>
  <c r="A61" i="89"/>
  <c r="O60" i="89"/>
  <c r="M60" i="89"/>
  <c r="L60" i="89"/>
  <c r="K60" i="89"/>
  <c r="H60" i="89"/>
  <c r="G60" i="89"/>
  <c r="S59" i="89"/>
  <c r="I59" i="89"/>
  <c r="S58" i="89"/>
  <c r="I58" i="89"/>
  <c r="S57" i="89"/>
  <c r="I57" i="89"/>
  <c r="S56" i="89"/>
  <c r="I56" i="89"/>
  <c r="S55" i="89"/>
  <c r="I55" i="89"/>
  <c r="S54" i="89"/>
  <c r="I54" i="89"/>
  <c r="S53" i="89"/>
  <c r="I53" i="89"/>
  <c r="S52" i="89"/>
  <c r="I52" i="89"/>
  <c r="S51" i="89"/>
  <c r="I51" i="89"/>
  <c r="A51" i="89"/>
  <c r="O50" i="89"/>
  <c r="M50" i="89"/>
  <c r="L50" i="89"/>
  <c r="K50" i="89"/>
  <c r="H50" i="89"/>
  <c r="G50" i="89"/>
  <c r="S49" i="89"/>
  <c r="I49" i="89"/>
  <c r="S48" i="89"/>
  <c r="I48" i="89"/>
  <c r="S47" i="89"/>
  <c r="I47" i="89"/>
  <c r="S46" i="89"/>
  <c r="I46" i="89"/>
  <c r="S45" i="89"/>
  <c r="I45" i="89"/>
  <c r="S44" i="89"/>
  <c r="I44" i="89"/>
  <c r="S43" i="89"/>
  <c r="I43" i="89"/>
  <c r="S42" i="89"/>
  <c r="I42" i="89"/>
  <c r="S41" i="89"/>
  <c r="I41" i="89"/>
  <c r="S40" i="89"/>
  <c r="I40" i="89"/>
  <c r="S39" i="89"/>
  <c r="I39" i="89"/>
  <c r="A39" i="89"/>
  <c r="O38" i="89"/>
  <c r="M38" i="89"/>
  <c r="L38" i="89"/>
  <c r="K38" i="89"/>
  <c r="H38" i="89"/>
  <c r="G38" i="89"/>
  <c r="S37" i="89"/>
  <c r="I37" i="89"/>
  <c r="S36" i="89"/>
  <c r="I36" i="89"/>
  <c r="S35" i="89"/>
  <c r="I35" i="89"/>
  <c r="S34" i="89"/>
  <c r="I34" i="89"/>
  <c r="S33" i="89"/>
  <c r="I33" i="89"/>
  <c r="S32" i="89"/>
  <c r="I32" i="89"/>
  <c r="S31" i="89"/>
  <c r="I31" i="89"/>
  <c r="S30" i="89"/>
  <c r="I30" i="89"/>
  <c r="S29" i="89"/>
  <c r="I29" i="89"/>
  <c r="S28" i="89"/>
  <c r="I28" i="89"/>
  <c r="S27" i="89"/>
  <c r="I27" i="89"/>
  <c r="S26" i="89"/>
  <c r="I26" i="89"/>
  <c r="O25" i="89"/>
  <c r="M25" i="89"/>
  <c r="L25" i="89"/>
  <c r="K25" i="89"/>
  <c r="H25" i="89"/>
  <c r="G25" i="89"/>
  <c r="S24" i="89"/>
  <c r="I24" i="89"/>
  <c r="S23" i="89"/>
  <c r="I23" i="89"/>
  <c r="S22" i="89"/>
  <c r="I22" i="89"/>
  <c r="S21" i="89"/>
  <c r="I21" i="89"/>
  <c r="S20" i="89"/>
  <c r="I20" i="89"/>
  <c r="S19" i="89"/>
  <c r="O19" i="89"/>
  <c r="M19" i="89"/>
  <c r="L19" i="89"/>
  <c r="K19" i="89"/>
  <c r="H19" i="89"/>
  <c r="G19" i="89"/>
  <c r="S18" i="89"/>
  <c r="I18" i="89"/>
  <c r="S17" i="89"/>
  <c r="I17" i="89"/>
  <c r="S16" i="89"/>
  <c r="I16" i="89"/>
  <c r="S15" i="89"/>
  <c r="I15" i="89"/>
  <c r="S14" i="89"/>
  <c r="I14" i="89"/>
  <c r="S13" i="89"/>
  <c r="I13" i="89"/>
  <c r="S12" i="89"/>
  <c r="I12" i="89"/>
  <c r="S11" i="89"/>
  <c r="I11" i="89"/>
  <c r="S10" i="89"/>
  <c r="I10" i="89"/>
  <c r="S9" i="89"/>
  <c r="I9" i="89"/>
  <c r="S8" i="89"/>
  <c r="I8" i="89"/>
  <c r="S7" i="89"/>
  <c r="I7" i="89"/>
  <c r="S6" i="89"/>
  <c r="I6" i="89"/>
  <c r="S5" i="89"/>
  <c r="I5" i="89"/>
  <c r="A5" i="89"/>
  <c r="A4" i="89"/>
  <c r="A3" i="89"/>
  <c r="A2" i="89"/>
  <c r="A1" i="89"/>
  <c r="S50" i="89" l="1"/>
  <c r="K85" i="89"/>
  <c r="K4" i="89" s="1"/>
  <c r="I85" i="90"/>
  <c r="G3" i="90" s="1"/>
  <c r="O85" i="89"/>
  <c r="O3" i="89" s="1"/>
  <c r="I84" i="89"/>
  <c r="I78" i="89"/>
  <c r="I70" i="89"/>
  <c r="G85" i="89"/>
  <c r="I50" i="89"/>
  <c r="I25" i="89"/>
  <c r="H85" i="89"/>
  <c r="S25" i="89"/>
  <c r="I60" i="89"/>
  <c r="M85" i="89"/>
  <c r="M4" i="89" s="1"/>
  <c r="I19" i="89"/>
  <c r="S60" i="89"/>
  <c r="S84" i="89"/>
  <c r="I38" i="89"/>
  <c r="L85" i="89"/>
  <c r="L4" i="89" s="1"/>
  <c r="S85" i="89" l="1"/>
  <c r="I85" i="89"/>
  <c r="G3" i="89" s="1"/>
  <c r="A107" i="86" l="1"/>
  <c r="A106" i="86"/>
  <c r="A105" i="86"/>
  <c r="A104" i="86"/>
  <c r="A103" i="86"/>
  <c r="A102" i="86"/>
  <c r="A101" i="86"/>
  <c r="A100" i="86"/>
  <c r="A99" i="86"/>
  <c r="A98" i="86"/>
  <c r="A97" i="86"/>
  <c r="A96" i="86"/>
  <c r="A95" i="86"/>
  <c r="A94" i="86"/>
  <c r="A93" i="86"/>
  <c r="A92" i="86"/>
  <c r="A91" i="86"/>
  <c r="A90" i="86"/>
  <c r="A89" i="86"/>
  <c r="A88" i="86"/>
  <c r="A87" i="86"/>
  <c r="A86" i="86"/>
  <c r="A85" i="86"/>
  <c r="O84" i="86"/>
  <c r="M84" i="86"/>
  <c r="L84" i="86"/>
  <c r="L85" i="86" s="1"/>
  <c r="L4" i="86" s="1"/>
  <c r="K84" i="86"/>
  <c r="H84" i="86"/>
  <c r="G84" i="86"/>
  <c r="S83" i="86"/>
  <c r="I83" i="86"/>
  <c r="S82" i="86"/>
  <c r="I82" i="86"/>
  <c r="S81" i="86"/>
  <c r="I81" i="86"/>
  <c r="S80" i="86"/>
  <c r="I80" i="86"/>
  <c r="S79" i="86"/>
  <c r="S84" i="86" s="1"/>
  <c r="I79" i="86"/>
  <c r="A79" i="86"/>
  <c r="O78" i="86"/>
  <c r="M78" i="86"/>
  <c r="L78" i="86"/>
  <c r="K78" i="86"/>
  <c r="K85" i="86" s="1"/>
  <c r="K4" i="86" s="1"/>
  <c r="H78" i="86"/>
  <c r="G78" i="86"/>
  <c r="S77" i="86"/>
  <c r="I77" i="86"/>
  <c r="S76" i="86"/>
  <c r="I76" i="86"/>
  <c r="S75" i="86"/>
  <c r="I75" i="86"/>
  <c r="S74" i="86"/>
  <c r="I74" i="86"/>
  <c r="S73" i="86"/>
  <c r="I73" i="86"/>
  <c r="S72" i="86"/>
  <c r="I72" i="86"/>
  <c r="S71" i="86"/>
  <c r="I71" i="86"/>
  <c r="A71" i="86"/>
  <c r="O70" i="86"/>
  <c r="M70" i="86"/>
  <c r="L70" i="86"/>
  <c r="K70" i="86"/>
  <c r="H70" i="86"/>
  <c r="G70" i="86"/>
  <c r="S69" i="86"/>
  <c r="I69" i="86"/>
  <c r="S68" i="86"/>
  <c r="I68" i="86"/>
  <c r="S67" i="86"/>
  <c r="I67" i="86"/>
  <c r="S66" i="86"/>
  <c r="I66" i="86"/>
  <c r="S65" i="86"/>
  <c r="I65" i="86"/>
  <c r="S64" i="86"/>
  <c r="I64" i="86"/>
  <c r="S63" i="86"/>
  <c r="I63" i="86"/>
  <c r="S62" i="86"/>
  <c r="I62" i="86"/>
  <c r="S61" i="86"/>
  <c r="I61" i="86"/>
  <c r="A61" i="86"/>
  <c r="O60" i="86"/>
  <c r="M60" i="86"/>
  <c r="L60" i="86"/>
  <c r="K60" i="86"/>
  <c r="H60" i="86"/>
  <c r="G60" i="86"/>
  <c r="S59" i="86"/>
  <c r="I59" i="86"/>
  <c r="S58" i="86"/>
  <c r="I58" i="86"/>
  <c r="S57" i="86"/>
  <c r="I57" i="86"/>
  <c r="S56" i="86"/>
  <c r="I56" i="86"/>
  <c r="S55" i="86"/>
  <c r="I55" i="86"/>
  <c r="S54" i="86"/>
  <c r="I54" i="86"/>
  <c r="S53" i="86"/>
  <c r="I53" i="86"/>
  <c r="S52" i="86"/>
  <c r="I52" i="86"/>
  <c r="S51" i="86"/>
  <c r="S60" i="86" s="1"/>
  <c r="I51" i="86"/>
  <c r="A51" i="86"/>
  <c r="O50" i="86"/>
  <c r="M50" i="86"/>
  <c r="L50" i="86"/>
  <c r="K50" i="86"/>
  <c r="H50" i="86"/>
  <c r="G50" i="86"/>
  <c r="S49" i="86"/>
  <c r="I49" i="86"/>
  <c r="S48" i="86"/>
  <c r="I48" i="86"/>
  <c r="S47" i="86"/>
  <c r="I47" i="86"/>
  <c r="S46" i="86"/>
  <c r="I46" i="86"/>
  <c r="S45" i="86"/>
  <c r="I45" i="86"/>
  <c r="S44" i="86"/>
  <c r="I44" i="86"/>
  <c r="S43" i="86"/>
  <c r="I43" i="86"/>
  <c r="S42" i="86"/>
  <c r="I42" i="86"/>
  <c r="S41" i="86"/>
  <c r="I41" i="86"/>
  <c r="S40" i="86"/>
  <c r="I40" i="86"/>
  <c r="S39" i="86"/>
  <c r="I39" i="86"/>
  <c r="A39" i="86"/>
  <c r="O38" i="86"/>
  <c r="M38" i="86"/>
  <c r="L38" i="86"/>
  <c r="K38" i="86"/>
  <c r="H38" i="86"/>
  <c r="G38" i="86"/>
  <c r="S37" i="86"/>
  <c r="I37" i="86"/>
  <c r="S36" i="86"/>
  <c r="I36" i="86"/>
  <c r="S35" i="86"/>
  <c r="I35" i="86"/>
  <c r="S34" i="86"/>
  <c r="I34" i="86"/>
  <c r="S33" i="86"/>
  <c r="I33" i="86"/>
  <c r="S32" i="86"/>
  <c r="I32" i="86"/>
  <c r="S31" i="86"/>
  <c r="I31" i="86"/>
  <c r="S30" i="86"/>
  <c r="I30" i="86"/>
  <c r="S29" i="86"/>
  <c r="I29" i="86"/>
  <c r="S28" i="86"/>
  <c r="I28" i="86"/>
  <c r="S27" i="86"/>
  <c r="I27" i="86"/>
  <c r="S26" i="86"/>
  <c r="I26" i="86"/>
  <c r="O25" i="86"/>
  <c r="M25" i="86"/>
  <c r="L25" i="86"/>
  <c r="K25" i="86"/>
  <c r="H25" i="86"/>
  <c r="G25" i="86"/>
  <c r="S24" i="86"/>
  <c r="I24" i="86"/>
  <c r="S23" i="86"/>
  <c r="I23" i="86"/>
  <c r="S22" i="86"/>
  <c r="I22" i="86"/>
  <c r="S21" i="86"/>
  <c r="I21" i="86"/>
  <c r="S20" i="86"/>
  <c r="I20" i="86"/>
  <c r="O19" i="86"/>
  <c r="M19" i="86"/>
  <c r="L19" i="86"/>
  <c r="K19" i="86"/>
  <c r="H19" i="86"/>
  <c r="G19" i="86"/>
  <c r="S18" i="86"/>
  <c r="I18" i="86"/>
  <c r="S17" i="86"/>
  <c r="I17" i="86"/>
  <c r="S16" i="86"/>
  <c r="I16" i="86"/>
  <c r="S15" i="86"/>
  <c r="I15" i="86"/>
  <c r="S14" i="86"/>
  <c r="I14" i="86"/>
  <c r="S13" i="86"/>
  <c r="I13" i="86"/>
  <c r="S12" i="86"/>
  <c r="I12" i="86"/>
  <c r="S11" i="86"/>
  <c r="I11" i="86"/>
  <c r="S10" i="86"/>
  <c r="I10" i="86"/>
  <c r="S9" i="86"/>
  <c r="I9" i="86"/>
  <c r="S8" i="86"/>
  <c r="I8" i="86"/>
  <c r="S7" i="86"/>
  <c r="I7" i="86"/>
  <c r="S6" i="86"/>
  <c r="I6" i="86"/>
  <c r="S5" i="86"/>
  <c r="I5" i="86"/>
  <c r="A5" i="86"/>
  <c r="A4" i="86"/>
  <c r="A3" i="86"/>
  <c r="A2" i="86"/>
  <c r="A1" i="86"/>
  <c r="S25" i="86" l="1"/>
  <c r="S50" i="86"/>
  <c r="S70" i="86"/>
  <c r="M85" i="86"/>
  <c r="M4" i="86" s="1"/>
  <c r="S78" i="86"/>
  <c r="S19" i="86"/>
  <c r="I60" i="86"/>
  <c r="O85" i="86"/>
  <c r="O3" i="86" s="1"/>
  <c r="I84" i="86"/>
  <c r="I70" i="86"/>
  <c r="I50" i="86"/>
  <c r="I38" i="86"/>
  <c r="I25" i="86"/>
  <c r="G85" i="86"/>
  <c r="H85" i="86"/>
  <c r="I19" i="86"/>
  <c r="S85" i="86"/>
  <c r="I78" i="86"/>
  <c r="A107" i="85"/>
  <c r="A106" i="85"/>
  <c r="A105" i="85"/>
  <c r="A104" i="85"/>
  <c r="A103" i="85"/>
  <c r="A102" i="85"/>
  <c r="A101" i="85"/>
  <c r="A100" i="85"/>
  <c r="A99" i="85"/>
  <c r="A98" i="85"/>
  <c r="A97" i="85"/>
  <c r="A96" i="85"/>
  <c r="A95" i="85"/>
  <c r="A94" i="85"/>
  <c r="A93" i="85"/>
  <c r="A92" i="85"/>
  <c r="A91" i="85"/>
  <c r="A90" i="85"/>
  <c r="A89" i="85"/>
  <c r="A88" i="85"/>
  <c r="A87" i="85"/>
  <c r="A86" i="85"/>
  <c r="A85" i="85"/>
  <c r="O84" i="85"/>
  <c r="M84" i="85"/>
  <c r="L84" i="85"/>
  <c r="K84" i="85"/>
  <c r="K85" i="85" s="1"/>
  <c r="K4" i="85" s="1"/>
  <c r="H84" i="85"/>
  <c r="G84" i="85"/>
  <c r="S83" i="85"/>
  <c r="I83" i="85"/>
  <c r="S82" i="85"/>
  <c r="I82" i="85"/>
  <c r="S81" i="85"/>
  <c r="I81" i="85"/>
  <c r="S80" i="85"/>
  <c r="I80" i="85"/>
  <c r="S79" i="85"/>
  <c r="S84" i="85" s="1"/>
  <c r="I79" i="85"/>
  <c r="A79" i="85"/>
  <c r="O78" i="85"/>
  <c r="M78" i="85"/>
  <c r="L78" i="85"/>
  <c r="K78" i="85"/>
  <c r="H78" i="85"/>
  <c r="G78" i="85"/>
  <c r="S77" i="85"/>
  <c r="I77" i="85"/>
  <c r="S76" i="85"/>
  <c r="I76" i="85"/>
  <c r="S75" i="85"/>
  <c r="I75" i="85"/>
  <c r="S74" i="85"/>
  <c r="I74" i="85"/>
  <c r="S73" i="85"/>
  <c r="I73" i="85"/>
  <c r="S72" i="85"/>
  <c r="I72" i="85"/>
  <c r="S71" i="85"/>
  <c r="I71" i="85"/>
  <c r="A71" i="85"/>
  <c r="O70" i="85"/>
  <c r="M70" i="85"/>
  <c r="L70" i="85"/>
  <c r="K70" i="85"/>
  <c r="H70" i="85"/>
  <c r="G70" i="85"/>
  <c r="S69" i="85"/>
  <c r="I69" i="85"/>
  <c r="S68" i="85"/>
  <c r="I68" i="85"/>
  <c r="S67" i="85"/>
  <c r="I67" i="85"/>
  <c r="S66" i="85"/>
  <c r="I66" i="85"/>
  <c r="S65" i="85"/>
  <c r="I65" i="85"/>
  <c r="S64" i="85"/>
  <c r="I64" i="85"/>
  <c r="S63" i="85"/>
  <c r="S70" i="85" s="1"/>
  <c r="I63" i="85"/>
  <c r="S62" i="85"/>
  <c r="I62" i="85"/>
  <c r="S61" i="85"/>
  <c r="I61" i="85"/>
  <c r="A61" i="85"/>
  <c r="O60" i="85"/>
  <c r="M60" i="85"/>
  <c r="L60" i="85"/>
  <c r="K60" i="85"/>
  <c r="H60" i="85"/>
  <c r="G60" i="85"/>
  <c r="S59" i="85"/>
  <c r="I59" i="85"/>
  <c r="S58" i="85"/>
  <c r="I58" i="85"/>
  <c r="S57" i="85"/>
  <c r="I57" i="85"/>
  <c r="S56" i="85"/>
  <c r="I56" i="85"/>
  <c r="S55" i="85"/>
  <c r="I55" i="85"/>
  <c r="S54" i="85"/>
  <c r="I54" i="85"/>
  <c r="S53" i="85"/>
  <c r="I53" i="85"/>
  <c r="S52" i="85"/>
  <c r="I52" i="85"/>
  <c r="S51" i="85"/>
  <c r="S60" i="85" s="1"/>
  <c r="I51" i="85"/>
  <c r="A51" i="85"/>
  <c r="O50" i="85"/>
  <c r="M50" i="85"/>
  <c r="L50" i="85"/>
  <c r="K50" i="85"/>
  <c r="H50" i="85"/>
  <c r="G50" i="85"/>
  <c r="S49" i="85"/>
  <c r="I49" i="85"/>
  <c r="S48" i="85"/>
  <c r="I48" i="85"/>
  <c r="S47" i="85"/>
  <c r="I47" i="85"/>
  <c r="S46" i="85"/>
  <c r="I46" i="85"/>
  <c r="S45" i="85"/>
  <c r="I45" i="85"/>
  <c r="S44" i="85"/>
  <c r="I44" i="85"/>
  <c r="S43" i="85"/>
  <c r="I43" i="85"/>
  <c r="S42" i="85"/>
  <c r="I42" i="85"/>
  <c r="S41" i="85"/>
  <c r="I41" i="85"/>
  <c r="S40" i="85"/>
  <c r="I40" i="85"/>
  <c r="S39" i="85"/>
  <c r="I39" i="85"/>
  <c r="A39" i="85"/>
  <c r="O38" i="85"/>
  <c r="M38" i="85"/>
  <c r="L38" i="85"/>
  <c r="K38" i="85"/>
  <c r="H38" i="85"/>
  <c r="G38" i="85"/>
  <c r="S37" i="85"/>
  <c r="I37" i="85"/>
  <c r="S36" i="85"/>
  <c r="I36" i="85"/>
  <c r="S35" i="85"/>
  <c r="I35" i="85"/>
  <c r="S34" i="85"/>
  <c r="I34" i="85"/>
  <c r="S33" i="85"/>
  <c r="I33" i="85"/>
  <c r="S32" i="85"/>
  <c r="I32" i="85"/>
  <c r="S31" i="85"/>
  <c r="I31" i="85"/>
  <c r="S30" i="85"/>
  <c r="I30" i="85"/>
  <c r="S29" i="85"/>
  <c r="I29" i="85"/>
  <c r="S28" i="85"/>
  <c r="I28" i="85"/>
  <c r="S27" i="85"/>
  <c r="I27" i="85"/>
  <c r="S26" i="85"/>
  <c r="I26" i="85"/>
  <c r="O25" i="85"/>
  <c r="M25" i="85"/>
  <c r="L25" i="85"/>
  <c r="K25" i="85"/>
  <c r="H25" i="85"/>
  <c r="G25" i="85"/>
  <c r="S24" i="85"/>
  <c r="I24" i="85"/>
  <c r="S23" i="85"/>
  <c r="I23" i="85"/>
  <c r="S22" i="85"/>
  <c r="I22" i="85"/>
  <c r="S21" i="85"/>
  <c r="I21" i="85"/>
  <c r="S20" i="85"/>
  <c r="I20" i="85"/>
  <c r="S19" i="85"/>
  <c r="O19" i="85"/>
  <c r="M19" i="85"/>
  <c r="L19" i="85"/>
  <c r="K19" i="85"/>
  <c r="H19" i="85"/>
  <c r="G19" i="85"/>
  <c r="S18" i="85"/>
  <c r="I18" i="85"/>
  <c r="S17" i="85"/>
  <c r="I17" i="85"/>
  <c r="S16" i="85"/>
  <c r="I16" i="85"/>
  <c r="S15" i="85"/>
  <c r="I15" i="85"/>
  <c r="S14" i="85"/>
  <c r="I14" i="85"/>
  <c r="S13" i="85"/>
  <c r="I13" i="85"/>
  <c r="S12" i="85"/>
  <c r="I12" i="85"/>
  <c r="S11" i="85"/>
  <c r="I11" i="85"/>
  <c r="S10" i="85"/>
  <c r="I10" i="85"/>
  <c r="S9" i="85"/>
  <c r="I9" i="85"/>
  <c r="S8" i="85"/>
  <c r="I8" i="85"/>
  <c r="S7" i="85"/>
  <c r="I7" i="85"/>
  <c r="S6" i="85"/>
  <c r="I6" i="85"/>
  <c r="S5" i="85"/>
  <c r="I5" i="85"/>
  <c r="A5" i="85"/>
  <c r="A4" i="85"/>
  <c r="A3" i="85"/>
  <c r="A2" i="85"/>
  <c r="A1" i="85"/>
  <c r="S25" i="85" l="1"/>
  <c r="M85" i="85"/>
  <c r="M4" i="85" s="1"/>
  <c r="I85" i="86"/>
  <c r="G3" i="86" s="1"/>
  <c r="I70" i="85"/>
  <c r="O85" i="85"/>
  <c r="O3" i="85" s="1"/>
  <c r="I19" i="85"/>
  <c r="I78" i="85"/>
  <c r="I38" i="85"/>
  <c r="G85" i="85"/>
  <c r="I25" i="85"/>
  <c r="L85" i="85"/>
  <c r="L4" i="85" s="1"/>
  <c r="I84" i="85"/>
  <c r="I60" i="85"/>
  <c r="H85" i="85"/>
  <c r="I50" i="85"/>
  <c r="S50" i="85"/>
  <c r="S78" i="85"/>
  <c r="A107" i="84"/>
  <c r="A106" i="84"/>
  <c r="A105" i="84"/>
  <c r="A104" i="84"/>
  <c r="A103" i="84"/>
  <c r="A102" i="84"/>
  <c r="A101" i="84"/>
  <c r="A100" i="84"/>
  <c r="A99" i="84"/>
  <c r="A98" i="84"/>
  <c r="A97" i="84"/>
  <c r="A96" i="84"/>
  <c r="A95" i="84"/>
  <c r="A94" i="84"/>
  <c r="A93" i="84"/>
  <c r="A92" i="84"/>
  <c r="A91" i="84"/>
  <c r="A90" i="84"/>
  <c r="A89" i="84"/>
  <c r="A88" i="84"/>
  <c r="A87" i="84"/>
  <c r="A86" i="84"/>
  <c r="K85" i="84"/>
  <c r="K4" i="84" s="1"/>
  <c r="A85" i="84"/>
  <c r="O84" i="84"/>
  <c r="M84" i="84"/>
  <c r="L84" i="84"/>
  <c r="K84" i="84"/>
  <c r="H84" i="84"/>
  <c r="G84" i="84"/>
  <c r="S83" i="84"/>
  <c r="I83" i="84"/>
  <c r="S82" i="84"/>
  <c r="I82" i="84"/>
  <c r="S81" i="84"/>
  <c r="I81" i="84"/>
  <c r="S80" i="84"/>
  <c r="I80" i="84"/>
  <c r="S79" i="84"/>
  <c r="I79" i="84"/>
  <c r="A79" i="84"/>
  <c r="O78" i="84"/>
  <c r="M78" i="84"/>
  <c r="L78" i="84"/>
  <c r="K78" i="84"/>
  <c r="H78" i="84"/>
  <c r="G78" i="84"/>
  <c r="S77" i="84"/>
  <c r="I77" i="84"/>
  <c r="S76" i="84"/>
  <c r="I76" i="84"/>
  <c r="S75" i="84"/>
  <c r="I75" i="84"/>
  <c r="S74" i="84"/>
  <c r="I74" i="84"/>
  <c r="S73" i="84"/>
  <c r="I73" i="84"/>
  <c r="S72" i="84"/>
  <c r="I72" i="84"/>
  <c r="S71" i="84"/>
  <c r="I71" i="84"/>
  <c r="A71" i="84"/>
  <c r="O70" i="84"/>
  <c r="M70" i="84"/>
  <c r="L70" i="84"/>
  <c r="K70" i="84"/>
  <c r="H70" i="84"/>
  <c r="G70" i="84"/>
  <c r="S69" i="84"/>
  <c r="I69" i="84"/>
  <c r="S68" i="84"/>
  <c r="I68" i="84"/>
  <c r="S67" i="84"/>
  <c r="I67" i="84"/>
  <c r="S66" i="84"/>
  <c r="I66" i="84"/>
  <c r="S65" i="84"/>
  <c r="I65" i="84"/>
  <c r="S64" i="84"/>
  <c r="I64" i="84"/>
  <c r="S63" i="84"/>
  <c r="I63" i="84"/>
  <c r="S62" i="84"/>
  <c r="I62" i="84"/>
  <c r="S61" i="84"/>
  <c r="S70" i="84" s="1"/>
  <c r="I61" i="84"/>
  <c r="A61" i="84"/>
  <c r="O60" i="84"/>
  <c r="M60" i="84"/>
  <c r="L60" i="84"/>
  <c r="K60" i="84"/>
  <c r="H60" i="84"/>
  <c r="G60" i="84"/>
  <c r="S59" i="84"/>
  <c r="I59" i="84"/>
  <c r="S58" i="84"/>
  <c r="I58" i="84"/>
  <c r="S57" i="84"/>
  <c r="I57" i="84"/>
  <c r="S56" i="84"/>
  <c r="I56" i="84"/>
  <c r="S55" i="84"/>
  <c r="I55" i="84"/>
  <c r="S54" i="84"/>
  <c r="I54" i="84"/>
  <c r="S53" i="84"/>
  <c r="S60" i="84" s="1"/>
  <c r="I53" i="84"/>
  <c r="S52" i="84"/>
  <c r="I52" i="84"/>
  <c r="S51" i="84"/>
  <c r="I51" i="84"/>
  <c r="A51" i="84"/>
  <c r="O50" i="84"/>
  <c r="M50" i="84"/>
  <c r="L50" i="84"/>
  <c r="K50" i="84"/>
  <c r="H50" i="84"/>
  <c r="G50" i="84"/>
  <c r="S49" i="84"/>
  <c r="I49" i="84"/>
  <c r="S48" i="84"/>
  <c r="I48" i="84"/>
  <c r="S47" i="84"/>
  <c r="I47" i="84"/>
  <c r="S46" i="84"/>
  <c r="I46" i="84"/>
  <c r="S45" i="84"/>
  <c r="I45" i="84"/>
  <c r="S44" i="84"/>
  <c r="I44" i="84"/>
  <c r="S43" i="84"/>
  <c r="I43" i="84"/>
  <c r="S42" i="84"/>
  <c r="I42" i="84"/>
  <c r="S41" i="84"/>
  <c r="I41" i="84"/>
  <c r="S40" i="84"/>
  <c r="I40" i="84"/>
  <c r="S39" i="84"/>
  <c r="I39" i="84"/>
  <c r="A39" i="84"/>
  <c r="O38" i="84"/>
  <c r="M38" i="84"/>
  <c r="L38" i="84"/>
  <c r="K38" i="84"/>
  <c r="H38" i="84"/>
  <c r="G38" i="84"/>
  <c r="S37" i="84"/>
  <c r="I37" i="84"/>
  <c r="S36" i="84"/>
  <c r="I36" i="84"/>
  <c r="S35" i="84"/>
  <c r="I35" i="84"/>
  <c r="S34" i="84"/>
  <c r="I34" i="84"/>
  <c r="S33" i="84"/>
  <c r="I33" i="84"/>
  <c r="S32" i="84"/>
  <c r="I32" i="84"/>
  <c r="S31" i="84"/>
  <c r="I31" i="84"/>
  <c r="S30" i="84"/>
  <c r="I30" i="84"/>
  <c r="S29" i="84"/>
  <c r="I29" i="84"/>
  <c r="S28" i="84"/>
  <c r="I28" i="84"/>
  <c r="S27" i="84"/>
  <c r="I27" i="84"/>
  <c r="S26" i="84"/>
  <c r="I26" i="84"/>
  <c r="O25" i="84"/>
  <c r="M25" i="84"/>
  <c r="L25" i="84"/>
  <c r="K25" i="84"/>
  <c r="H25" i="84"/>
  <c r="G25" i="84"/>
  <c r="S24" i="84"/>
  <c r="I24" i="84"/>
  <c r="S23" i="84"/>
  <c r="I23" i="84"/>
  <c r="S22" i="84"/>
  <c r="I22" i="84"/>
  <c r="S21" i="84"/>
  <c r="I21" i="84"/>
  <c r="S20" i="84"/>
  <c r="I20" i="84"/>
  <c r="O19" i="84"/>
  <c r="M19" i="84"/>
  <c r="L19" i="84"/>
  <c r="K19" i="84"/>
  <c r="H19" i="84"/>
  <c r="G19" i="84"/>
  <c r="S18" i="84"/>
  <c r="I18" i="84"/>
  <c r="S17" i="84"/>
  <c r="I17" i="84"/>
  <c r="S16" i="84"/>
  <c r="I16" i="84"/>
  <c r="S15" i="84"/>
  <c r="I15" i="84"/>
  <c r="S14" i="84"/>
  <c r="I14" i="84"/>
  <c r="S13" i="84"/>
  <c r="I13" i="84"/>
  <c r="S12" i="84"/>
  <c r="I12" i="84"/>
  <c r="S11" i="84"/>
  <c r="I11" i="84"/>
  <c r="S10" i="84"/>
  <c r="I10" i="84"/>
  <c r="S9" i="84"/>
  <c r="I9" i="84"/>
  <c r="S8" i="84"/>
  <c r="I8" i="84"/>
  <c r="S7" i="84"/>
  <c r="I7" i="84"/>
  <c r="S6" i="84"/>
  <c r="S19" i="84" s="1"/>
  <c r="I6" i="84"/>
  <c r="S5" i="84"/>
  <c r="I5" i="84"/>
  <c r="A5" i="84"/>
  <c r="A4" i="84"/>
  <c r="A3" i="84"/>
  <c r="A2" i="84"/>
  <c r="A1" i="84"/>
  <c r="S84" i="84" l="1"/>
  <c r="S25" i="84"/>
  <c r="S85" i="85"/>
  <c r="M85" i="84"/>
  <c r="M4" i="84" s="1"/>
  <c r="I85" i="85"/>
  <c r="G3" i="85" s="1"/>
  <c r="I70" i="84"/>
  <c r="O85" i="84"/>
  <c r="O3" i="84" s="1"/>
  <c r="I78" i="84"/>
  <c r="I38" i="84"/>
  <c r="I19" i="84"/>
  <c r="G85" i="84"/>
  <c r="I25" i="84"/>
  <c r="L85" i="84"/>
  <c r="L4" i="84" s="1"/>
  <c r="I84" i="84"/>
  <c r="I60" i="84"/>
  <c r="H85" i="84"/>
  <c r="I50" i="84"/>
  <c r="S50" i="84"/>
  <c r="S78" i="84"/>
  <c r="S85" i="84" s="1"/>
  <c r="A107" i="83"/>
  <c r="A106" i="83"/>
  <c r="A105" i="83"/>
  <c r="A104" i="83"/>
  <c r="A103" i="83"/>
  <c r="A102" i="83"/>
  <c r="A101" i="83"/>
  <c r="A100" i="83"/>
  <c r="A99" i="83"/>
  <c r="A98" i="83"/>
  <c r="A97" i="83"/>
  <c r="A96" i="83"/>
  <c r="A95" i="83"/>
  <c r="A94" i="83"/>
  <c r="A93" i="83"/>
  <c r="A92" i="83"/>
  <c r="A91" i="83"/>
  <c r="A90" i="83"/>
  <c r="A89" i="83"/>
  <c r="A88" i="83"/>
  <c r="A87" i="83"/>
  <c r="A86" i="83"/>
  <c r="A85" i="83"/>
  <c r="O84" i="83"/>
  <c r="M84" i="83"/>
  <c r="L84" i="83"/>
  <c r="K84" i="83"/>
  <c r="H84" i="83"/>
  <c r="G84" i="83"/>
  <c r="S83" i="83"/>
  <c r="I83" i="83"/>
  <c r="S82" i="83"/>
  <c r="I82" i="83"/>
  <c r="S81" i="83"/>
  <c r="S84" i="83" s="1"/>
  <c r="I81" i="83"/>
  <c r="S80" i="83"/>
  <c r="I80" i="83"/>
  <c r="S79" i="83"/>
  <c r="I79" i="83"/>
  <c r="A79" i="83"/>
  <c r="O78" i="83"/>
  <c r="M78" i="83"/>
  <c r="L78" i="83"/>
  <c r="K78" i="83"/>
  <c r="H78" i="83"/>
  <c r="G78" i="83"/>
  <c r="S77" i="83"/>
  <c r="I77" i="83"/>
  <c r="S76" i="83"/>
  <c r="I76" i="83"/>
  <c r="S75" i="83"/>
  <c r="I75" i="83"/>
  <c r="S74" i="83"/>
  <c r="I74" i="83"/>
  <c r="S73" i="83"/>
  <c r="I73" i="83"/>
  <c r="S72" i="83"/>
  <c r="S78" i="83" s="1"/>
  <c r="I72" i="83"/>
  <c r="S71" i="83"/>
  <c r="I71" i="83"/>
  <c r="A71" i="83"/>
  <c r="O70" i="83"/>
  <c r="M70" i="83"/>
  <c r="L70" i="83"/>
  <c r="K70" i="83"/>
  <c r="H70" i="83"/>
  <c r="G70" i="83"/>
  <c r="S69" i="83"/>
  <c r="I69" i="83"/>
  <c r="S68" i="83"/>
  <c r="I68" i="83"/>
  <c r="S67" i="83"/>
  <c r="I67" i="83"/>
  <c r="S66" i="83"/>
  <c r="I66" i="83"/>
  <c r="S65" i="83"/>
  <c r="I65" i="83"/>
  <c r="S64" i="83"/>
  <c r="I64" i="83"/>
  <c r="S63" i="83"/>
  <c r="I63" i="83"/>
  <c r="S62" i="83"/>
  <c r="I62" i="83"/>
  <c r="S61" i="83"/>
  <c r="I61" i="83"/>
  <c r="A61" i="83"/>
  <c r="O60" i="83"/>
  <c r="M60" i="83"/>
  <c r="L60" i="83"/>
  <c r="K60" i="83"/>
  <c r="H60" i="83"/>
  <c r="G60" i="83"/>
  <c r="S59" i="83"/>
  <c r="I59" i="83"/>
  <c r="S58" i="83"/>
  <c r="I58" i="83"/>
  <c r="S57" i="83"/>
  <c r="I57" i="83"/>
  <c r="S56" i="83"/>
  <c r="I56" i="83"/>
  <c r="S55" i="83"/>
  <c r="I55" i="83"/>
  <c r="S54" i="83"/>
  <c r="I54" i="83"/>
  <c r="S53" i="83"/>
  <c r="I53" i="83"/>
  <c r="S52" i="83"/>
  <c r="I52" i="83"/>
  <c r="S51" i="83"/>
  <c r="I51" i="83"/>
  <c r="A51" i="83"/>
  <c r="O50" i="83"/>
  <c r="M50" i="83"/>
  <c r="L50" i="83"/>
  <c r="K50" i="83"/>
  <c r="H50" i="83"/>
  <c r="G50" i="83"/>
  <c r="S49" i="83"/>
  <c r="I49" i="83"/>
  <c r="S48" i="83"/>
  <c r="I48" i="83"/>
  <c r="S47" i="83"/>
  <c r="I47" i="83"/>
  <c r="S46" i="83"/>
  <c r="I46" i="83"/>
  <c r="S45" i="83"/>
  <c r="I45" i="83"/>
  <c r="S44" i="83"/>
  <c r="I44" i="83"/>
  <c r="S43" i="83"/>
  <c r="I43" i="83"/>
  <c r="S42" i="83"/>
  <c r="I42" i="83"/>
  <c r="S41" i="83"/>
  <c r="S50" i="83" s="1"/>
  <c r="I41" i="83"/>
  <c r="S40" i="83"/>
  <c r="I40" i="83"/>
  <c r="S39" i="83"/>
  <c r="I39" i="83"/>
  <c r="A39" i="83"/>
  <c r="O38" i="83"/>
  <c r="M38" i="83"/>
  <c r="L38" i="83"/>
  <c r="K38" i="83"/>
  <c r="H38" i="83"/>
  <c r="G38" i="83"/>
  <c r="S37" i="83"/>
  <c r="I37" i="83"/>
  <c r="S36" i="83"/>
  <c r="I36" i="83"/>
  <c r="S35" i="83"/>
  <c r="I35" i="83"/>
  <c r="S34" i="83"/>
  <c r="I34" i="83"/>
  <c r="S33" i="83"/>
  <c r="I33" i="83"/>
  <c r="S32" i="83"/>
  <c r="I32" i="83"/>
  <c r="S31" i="83"/>
  <c r="I31" i="83"/>
  <c r="S30" i="83"/>
  <c r="I30" i="83"/>
  <c r="S29" i="83"/>
  <c r="I29" i="83"/>
  <c r="S28" i="83"/>
  <c r="I28" i="83"/>
  <c r="S27" i="83"/>
  <c r="I27" i="83"/>
  <c r="S26" i="83"/>
  <c r="I26" i="83"/>
  <c r="O25" i="83"/>
  <c r="M25" i="83"/>
  <c r="L25" i="83"/>
  <c r="K25" i="83"/>
  <c r="H25" i="83"/>
  <c r="G25" i="83"/>
  <c r="S24" i="83"/>
  <c r="I24" i="83"/>
  <c r="S23" i="83"/>
  <c r="I23" i="83"/>
  <c r="S22" i="83"/>
  <c r="S25" i="83" s="1"/>
  <c r="I22" i="83"/>
  <c r="S21" i="83"/>
  <c r="I21" i="83"/>
  <c r="S20" i="83"/>
  <c r="I20" i="83"/>
  <c r="O19" i="83"/>
  <c r="M19" i="83"/>
  <c r="L19" i="83"/>
  <c r="K19" i="83"/>
  <c r="H19" i="83"/>
  <c r="G19" i="83"/>
  <c r="S18" i="83"/>
  <c r="I18" i="83"/>
  <c r="S17" i="83"/>
  <c r="I17" i="83"/>
  <c r="S16" i="83"/>
  <c r="I16" i="83"/>
  <c r="S15" i="83"/>
  <c r="I15" i="83"/>
  <c r="S14" i="83"/>
  <c r="I14" i="83"/>
  <c r="S13" i="83"/>
  <c r="I13" i="83"/>
  <c r="S12" i="83"/>
  <c r="I12" i="83"/>
  <c r="S11" i="83"/>
  <c r="I11" i="83"/>
  <c r="S10" i="83"/>
  <c r="I10" i="83"/>
  <c r="S9" i="83"/>
  <c r="I9" i="83"/>
  <c r="S8" i="83"/>
  <c r="I8" i="83"/>
  <c r="S7" i="83"/>
  <c r="I7" i="83"/>
  <c r="S6" i="83"/>
  <c r="I6" i="83"/>
  <c r="S5" i="83"/>
  <c r="I5" i="83"/>
  <c r="A5" i="83"/>
  <c r="A4" i="83"/>
  <c r="A3" i="83"/>
  <c r="A2" i="83"/>
  <c r="A1" i="83"/>
  <c r="L85" i="83" l="1"/>
  <c r="L4" i="83" s="1"/>
  <c r="S70" i="83"/>
  <c r="M85" i="83"/>
  <c r="M4" i="83" s="1"/>
  <c r="S19" i="83"/>
  <c r="I85" i="84"/>
  <c r="G3" i="84" s="1"/>
  <c r="I84" i="83"/>
  <c r="I60" i="83"/>
  <c r="I50" i="83"/>
  <c r="I25" i="83"/>
  <c r="G85" i="83"/>
  <c r="I70" i="83"/>
  <c r="I19" i="83"/>
  <c r="I78" i="83"/>
  <c r="S85" i="83"/>
  <c r="S60" i="83"/>
  <c r="O85" i="83"/>
  <c r="O3" i="83" s="1"/>
  <c r="H85" i="83"/>
  <c r="I38" i="83"/>
  <c r="K85" i="83"/>
  <c r="K4" i="83" s="1"/>
  <c r="A107" i="82"/>
  <c r="A106" i="82"/>
  <c r="A105" i="82"/>
  <c r="A104" i="82"/>
  <c r="A103" i="82"/>
  <c r="A102" i="82"/>
  <c r="A101" i="82"/>
  <c r="A100" i="82"/>
  <c r="A99" i="82"/>
  <c r="A98" i="82"/>
  <c r="A97" i="82"/>
  <c r="A96" i="82"/>
  <c r="A95" i="82"/>
  <c r="A94" i="82"/>
  <c r="A93" i="82"/>
  <c r="A92" i="82"/>
  <c r="A91" i="82"/>
  <c r="A90" i="82"/>
  <c r="A89" i="82"/>
  <c r="A88" i="82"/>
  <c r="A87" i="82"/>
  <c r="A86" i="82"/>
  <c r="A85" i="82"/>
  <c r="O84" i="82"/>
  <c r="M84" i="82"/>
  <c r="L84" i="82"/>
  <c r="K84" i="82"/>
  <c r="K85" i="82" s="1"/>
  <c r="K4" i="82" s="1"/>
  <c r="H84" i="82"/>
  <c r="G84" i="82"/>
  <c r="S83" i="82"/>
  <c r="I83" i="82"/>
  <c r="S82" i="82"/>
  <c r="I82" i="82"/>
  <c r="S81" i="82"/>
  <c r="I81" i="82"/>
  <c r="S80" i="82"/>
  <c r="I80" i="82"/>
  <c r="S79" i="82"/>
  <c r="S84" i="82" s="1"/>
  <c r="I79" i="82"/>
  <c r="A79" i="82"/>
  <c r="O78" i="82"/>
  <c r="M78" i="82"/>
  <c r="L78" i="82"/>
  <c r="K78" i="82"/>
  <c r="H78" i="82"/>
  <c r="G78" i="82"/>
  <c r="S77" i="82"/>
  <c r="I77" i="82"/>
  <c r="S76" i="82"/>
  <c r="I76" i="82"/>
  <c r="S75" i="82"/>
  <c r="I75" i="82"/>
  <c r="S74" i="82"/>
  <c r="I74" i="82"/>
  <c r="S73" i="82"/>
  <c r="I73" i="82"/>
  <c r="S72" i="82"/>
  <c r="I72" i="82"/>
  <c r="S71" i="82"/>
  <c r="I71" i="82"/>
  <c r="A71" i="82"/>
  <c r="O70" i="82"/>
  <c r="M70" i="82"/>
  <c r="L70" i="82"/>
  <c r="K70" i="82"/>
  <c r="H70" i="82"/>
  <c r="G70" i="82"/>
  <c r="S69" i="82"/>
  <c r="I69" i="82"/>
  <c r="S68" i="82"/>
  <c r="I68" i="82"/>
  <c r="S67" i="82"/>
  <c r="I67" i="82"/>
  <c r="S66" i="82"/>
  <c r="I66" i="82"/>
  <c r="S65" i="82"/>
  <c r="I65" i="82"/>
  <c r="S64" i="82"/>
  <c r="I64" i="82"/>
  <c r="S63" i="82"/>
  <c r="S70" i="82" s="1"/>
  <c r="I63" i="82"/>
  <c r="S62" i="82"/>
  <c r="I62" i="82"/>
  <c r="S61" i="82"/>
  <c r="I61" i="82"/>
  <c r="A61" i="82"/>
  <c r="O60" i="82"/>
  <c r="M60" i="82"/>
  <c r="L60" i="82"/>
  <c r="K60" i="82"/>
  <c r="H60" i="82"/>
  <c r="G60" i="82"/>
  <c r="S59" i="82"/>
  <c r="I59" i="82"/>
  <c r="S58" i="82"/>
  <c r="I58" i="82"/>
  <c r="S57" i="82"/>
  <c r="I57" i="82"/>
  <c r="S56" i="82"/>
  <c r="I56" i="82"/>
  <c r="S55" i="82"/>
  <c r="I55" i="82"/>
  <c r="S54" i="82"/>
  <c r="I54" i="82"/>
  <c r="S53" i="82"/>
  <c r="I53" i="82"/>
  <c r="S52" i="82"/>
  <c r="I52" i="82"/>
  <c r="S51" i="82"/>
  <c r="S60" i="82" s="1"/>
  <c r="I51" i="82"/>
  <c r="A51" i="82"/>
  <c r="O50" i="82"/>
  <c r="M50" i="82"/>
  <c r="L50" i="82"/>
  <c r="K50" i="82"/>
  <c r="H50" i="82"/>
  <c r="G50" i="82"/>
  <c r="S49" i="82"/>
  <c r="I49" i="82"/>
  <c r="S48" i="82"/>
  <c r="I48" i="82"/>
  <c r="S47" i="82"/>
  <c r="I47" i="82"/>
  <c r="S46" i="82"/>
  <c r="I46" i="82"/>
  <c r="S45" i="82"/>
  <c r="I45" i="82"/>
  <c r="S44" i="82"/>
  <c r="I44" i="82"/>
  <c r="S43" i="82"/>
  <c r="I43" i="82"/>
  <c r="S42" i="82"/>
  <c r="I42" i="82"/>
  <c r="S41" i="82"/>
  <c r="I41" i="82"/>
  <c r="S40" i="82"/>
  <c r="I40" i="82"/>
  <c r="S39" i="82"/>
  <c r="I39" i="82"/>
  <c r="A39" i="82"/>
  <c r="O38" i="82"/>
  <c r="M38" i="82"/>
  <c r="L38" i="82"/>
  <c r="K38" i="82"/>
  <c r="H38" i="82"/>
  <c r="G38" i="82"/>
  <c r="S37" i="82"/>
  <c r="I37" i="82"/>
  <c r="S36" i="82"/>
  <c r="I36" i="82"/>
  <c r="S35" i="82"/>
  <c r="I35" i="82"/>
  <c r="S34" i="82"/>
  <c r="I34" i="82"/>
  <c r="S33" i="82"/>
  <c r="I33" i="82"/>
  <c r="S32" i="82"/>
  <c r="I32" i="82"/>
  <c r="S31" i="82"/>
  <c r="I31" i="82"/>
  <c r="S30" i="82"/>
  <c r="I30" i="82"/>
  <c r="S29" i="82"/>
  <c r="I29" i="82"/>
  <c r="S28" i="82"/>
  <c r="I28" i="82"/>
  <c r="S27" i="82"/>
  <c r="I27" i="82"/>
  <c r="S26" i="82"/>
  <c r="I26" i="82"/>
  <c r="O25" i="82"/>
  <c r="M25" i="82"/>
  <c r="L25" i="82"/>
  <c r="K25" i="82"/>
  <c r="H25" i="82"/>
  <c r="G25" i="82"/>
  <c r="S24" i="82"/>
  <c r="I24" i="82"/>
  <c r="S23" i="82"/>
  <c r="I23" i="82"/>
  <c r="S22" i="82"/>
  <c r="I22" i="82"/>
  <c r="S21" i="82"/>
  <c r="I21" i="82"/>
  <c r="S20" i="82"/>
  <c r="I20" i="82"/>
  <c r="S19" i="82"/>
  <c r="O19" i="82"/>
  <c r="M19" i="82"/>
  <c r="L19" i="82"/>
  <c r="K19" i="82"/>
  <c r="H19" i="82"/>
  <c r="G19" i="82"/>
  <c r="S18" i="82"/>
  <c r="I18" i="82"/>
  <c r="S17" i="82"/>
  <c r="I17" i="82"/>
  <c r="S16" i="82"/>
  <c r="I16" i="82"/>
  <c r="S15" i="82"/>
  <c r="I15" i="82"/>
  <c r="S14" i="82"/>
  <c r="I14" i="82"/>
  <c r="S13" i="82"/>
  <c r="I13" i="82"/>
  <c r="S12" i="82"/>
  <c r="I12" i="82"/>
  <c r="S11" i="82"/>
  <c r="I11" i="82"/>
  <c r="S10" i="82"/>
  <c r="I10" i="82"/>
  <c r="S9" i="82"/>
  <c r="I9" i="82"/>
  <c r="S8" i="82"/>
  <c r="I8" i="82"/>
  <c r="S7" i="82"/>
  <c r="I7" i="82"/>
  <c r="S6" i="82"/>
  <c r="I6" i="82"/>
  <c r="S5" i="82"/>
  <c r="I5" i="82"/>
  <c r="A5" i="82"/>
  <c r="A4" i="82"/>
  <c r="A3" i="82"/>
  <c r="A2" i="82"/>
  <c r="A1" i="82"/>
  <c r="S25" i="82" l="1"/>
  <c r="M85" i="82"/>
  <c r="M4" i="82" s="1"/>
  <c r="I85" i="83"/>
  <c r="G3" i="83" s="1"/>
  <c r="O85" i="82"/>
  <c r="O3" i="82" s="1"/>
  <c r="I38" i="82"/>
  <c r="I78" i="82"/>
  <c r="I70" i="82"/>
  <c r="I19" i="82"/>
  <c r="G85" i="82"/>
  <c r="I25" i="82"/>
  <c r="L85" i="82"/>
  <c r="L4" i="82" s="1"/>
  <c r="I84" i="82"/>
  <c r="I60" i="82"/>
  <c r="H85" i="82"/>
  <c r="I50" i="82"/>
  <c r="S50" i="82"/>
  <c r="S78" i="82"/>
  <c r="A107" i="81"/>
  <c r="A106" i="81"/>
  <c r="A105" i="81"/>
  <c r="A104" i="81"/>
  <c r="A103" i="81"/>
  <c r="A102" i="81"/>
  <c r="A101" i="81"/>
  <c r="A100" i="81"/>
  <c r="A99" i="81"/>
  <c r="A98" i="81"/>
  <c r="A97" i="81"/>
  <c r="A96" i="81"/>
  <c r="A95" i="81"/>
  <c r="A94" i="81"/>
  <c r="A93" i="81"/>
  <c r="A92" i="81"/>
  <c r="A91" i="81"/>
  <c r="A90" i="81"/>
  <c r="A89" i="81"/>
  <c r="A88" i="81"/>
  <c r="A87" i="81"/>
  <c r="A86" i="81"/>
  <c r="A85" i="81"/>
  <c r="O84" i="81"/>
  <c r="M84" i="81"/>
  <c r="L84" i="81"/>
  <c r="K84" i="81"/>
  <c r="H84" i="81"/>
  <c r="G84" i="81"/>
  <c r="S83" i="81"/>
  <c r="I83" i="81"/>
  <c r="S82" i="81"/>
  <c r="I82" i="81"/>
  <c r="S81" i="81"/>
  <c r="I81" i="81"/>
  <c r="S80" i="81"/>
  <c r="S84" i="81" s="1"/>
  <c r="I80" i="81"/>
  <c r="S79" i="81"/>
  <c r="I79" i="81"/>
  <c r="A79" i="81"/>
  <c r="O78" i="81"/>
  <c r="M78" i="81"/>
  <c r="L78" i="81"/>
  <c r="K78" i="81"/>
  <c r="H78" i="81"/>
  <c r="G78" i="81"/>
  <c r="S77" i="81"/>
  <c r="I77" i="81"/>
  <c r="S76" i="81"/>
  <c r="I76" i="81"/>
  <c r="S75" i="81"/>
  <c r="I75" i="81"/>
  <c r="S74" i="81"/>
  <c r="I74" i="81"/>
  <c r="S73" i="81"/>
  <c r="I73" i="81"/>
  <c r="S72" i="81"/>
  <c r="I72" i="81"/>
  <c r="S71" i="81"/>
  <c r="S78" i="81" s="1"/>
  <c r="I71" i="81"/>
  <c r="A71" i="81"/>
  <c r="O70" i="81"/>
  <c r="M70" i="81"/>
  <c r="L70" i="81"/>
  <c r="K70" i="81"/>
  <c r="H70" i="81"/>
  <c r="G70" i="81"/>
  <c r="S69" i="81"/>
  <c r="I69" i="81"/>
  <c r="S68" i="81"/>
  <c r="I68" i="81"/>
  <c r="S67" i="81"/>
  <c r="I67" i="81"/>
  <c r="S66" i="81"/>
  <c r="I66" i="81"/>
  <c r="S65" i="81"/>
  <c r="I65" i="81"/>
  <c r="S64" i="81"/>
  <c r="I64" i="81"/>
  <c r="S63" i="81"/>
  <c r="I63" i="81"/>
  <c r="S62" i="81"/>
  <c r="I62" i="81"/>
  <c r="S61" i="81"/>
  <c r="I61" i="81"/>
  <c r="A61" i="81"/>
  <c r="O60" i="81"/>
  <c r="M60" i="81"/>
  <c r="L60" i="81"/>
  <c r="K60" i="81"/>
  <c r="H60" i="81"/>
  <c r="G60" i="81"/>
  <c r="S59" i="81"/>
  <c r="I59" i="81"/>
  <c r="S58" i="81"/>
  <c r="I58" i="81"/>
  <c r="S57" i="81"/>
  <c r="I57" i="81"/>
  <c r="S56" i="81"/>
  <c r="I56" i="81"/>
  <c r="S55" i="81"/>
  <c r="I55" i="81"/>
  <c r="S54" i="81"/>
  <c r="I54" i="81"/>
  <c r="S53" i="81"/>
  <c r="I53" i="81"/>
  <c r="S52" i="81"/>
  <c r="I52" i="81"/>
  <c r="S51" i="81"/>
  <c r="I51" i="81"/>
  <c r="A51" i="81"/>
  <c r="O50" i="81"/>
  <c r="M50" i="81"/>
  <c r="M85" i="81" s="1"/>
  <c r="M4" i="81" s="1"/>
  <c r="L50" i="81"/>
  <c r="K50" i="81"/>
  <c r="H50" i="81"/>
  <c r="G50" i="81"/>
  <c r="S49" i="81"/>
  <c r="I49" i="81"/>
  <c r="S48" i="81"/>
  <c r="I48" i="81"/>
  <c r="S47" i="81"/>
  <c r="I47" i="81"/>
  <c r="S46" i="81"/>
  <c r="I46" i="81"/>
  <c r="S45" i="81"/>
  <c r="I45" i="81"/>
  <c r="S44" i="81"/>
  <c r="I44" i="81"/>
  <c r="S43" i="81"/>
  <c r="I43" i="81"/>
  <c r="S42" i="81"/>
  <c r="I42" i="81"/>
  <c r="S41" i="81"/>
  <c r="I41" i="81"/>
  <c r="S40" i="81"/>
  <c r="S50" i="81" s="1"/>
  <c r="I40" i="81"/>
  <c r="S39" i="81"/>
  <c r="I39" i="81"/>
  <c r="A39" i="81"/>
  <c r="O38" i="81"/>
  <c r="M38" i="81"/>
  <c r="L38" i="81"/>
  <c r="K38" i="81"/>
  <c r="H38" i="81"/>
  <c r="G38" i="81"/>
  <c r="S37" i="81"/>
  <c r="I37" i="81"/>
  <c r="S36" i="81"/>
  <c r="I36" i="81"/>
  <c r="S35" i="81"/>
  <c r="I35" i="81"/>
  <c r="S34" i="81"/>
  <c r="I34" i="81"/>
  <c r="S33" i="81"/>
  <c r="I33" i="81"/>
  <c r="S32" i="81"/>
  <c r="I32" i="81"/>
  <c r="S31" i="81"/>
  <c r="I31" i="81"/>
  <c r="S30" i="81"/>
  <c r="I30" i="81"/>
  <c r="S29" i="81"/>
  <c r="I29" i="81"/>
  <c r="S28" i="81"/>
  <c r="I28" i="81"/>
  <c r="S27" i="81"/>
  <c r="I27" i="81"/>
  <c r="S26" i="81"/>
  <c r="I26" i="81"/>
  <c r="O25" i="81"/>
  <c r="M25" i="81"/>
  <c r="L25" i="81"/>
  <c r="K25" i="81"/>
  <c r="H25" i="81"/>
  <c r="G25" i="81"/>
  <c r="S24" i="81"/>
  <c r="I24" i="81"/>
  <c r="S23" i="81"/>
  <c r="I23" i="81"/>
  <c r="S22" i="81"/>
  <c r="I22" i="81"/>
  <c r="S21" i="81"/>
  <c r="I21" i="81"/>
  <c r="S20" i="81"/>
  <c r="S25" i="81" s="1"/>
  <c r="I20" i="81"/>
  <c r="O19" i="81"/>
  <c r="M19" i="81"/>
  <c r="L19" i="81"/>
  <c r="K19" i="81"/>
  <c r="H19" i="81"/>
  <c r="G19" i="81"/>
  <c r="S18" i="81"/>
  <c r="I18" i="81"/>
  <c r="S17" i="81"/>
  <c r="I17" i="81"/>
  <c r="S16" i="81"/>
  <c r="I16" i="81"/>
  <c r="S15" i="81"/>
  <c r="I15" i="81"/>
  <c r="S14" i="81"/>
  <c r="I14" i="81"/>
  <c r="S13" i="81"/>
  <c r="I13" i="81"/>
  <c r="S12" i="81"/>
  <c r="I12" i="81"/>
  <c r="S11" i="81"/>
  <c r="I11" i="81"/>
  <c r="S10" i="81"/>
  <c r="I10" i="81"/>
  <c r="S9" i="81"/>
  <c r="I9" i="81"/>
  <c r="S8" i="81"/>
  <c r="I8" i="81"/>
  <c r="S7" i="81"/>
  <c r="I7" i="81"/>
  <c r="S6" i="81"/>
  <c r="I6" i="81"/>
  <c r="S5" i="81"/>
  <c r="I5" i="81"/>
  <c r="A5" i="81"/>
  <c r="A4" i="81"/>
  <c r="A3" i="81"/>
  <c r="A2" i="81"/>
  <c r="A1" i="81"/>
  <c r="S19" i="81" l="1"/>
  <c r="S85" i="82"/>
  <c r="I85" i="82"/>
  <c r="G3" i="82" s="1"/>
  <c r="I60" i="81"/>
  <c r="I84" i="81"/>
  <c r="I50" i="81"/>
  <c r="I38" i="81"/>
  <c r="I25" i="81"/>
  <c r="K85" i="81"/>
  <c r="K4" i="81" s="1"/>
  <c r="I78" i="81"/>
  <c r="I70" i="81"/>
  <c r="G85" i="81"/>
  <c r="L85" i="81"/>
  <c r="L4" i="81" s="1"/>
  <c r="I19" i="81"/>
  <c r="S60" i="81"/>
  <c r="S70" i="81"/>
  <c r="S85" i="81" s="1"/>
  <c r="O85" i="81"/>
  <c r="O3" i="81" s="1"/>
  <c r="H85" i="81"/>
  <c r="A107" i="80"/>
  <c r="A106" i="80"/>
  <c r="A105" i="80"/>
  <c r="A104" i="80"/>
  <c r="A103" i="80"/>
  <c r="A102" i="80"/>
  <c r="A101" i="80"/>
  <c r="A100" i="80"/>
  <c r="A99" i="80"/>
  <c r="A98" i="80"/>
  <c r="A97" i="80"/>
  <c r="A96" i="80"/>
  <c r="A95" i="80"/>
  <c r="A94" i="80"/>
  <c r="A93" i="80"/>
  <c r="A92" i="80"/>
  <c r="A91" i="80"/>
  <c r="A90" i="80"/>
  <c r="A89" i="80"/>
  <c r="A88" i="80"/>
  <c r="A87" i="80"/>
  <c r="A86" i="80"/>
  <c r="K85" i="80"/>
  <c r="K4" i="80" s="1"/>
  <c r="A85" i="80"/>
  <c r="O84" i="80"/>
  <c r="M84" i="80"/>
  <c r="L84" i="80"/>
  <c r="K84" i="80"/>
  <c r="H84" i="80"/>
  <c r="G84" i="80"/>
  <c r="S83" i="80"/>
  <c r="I83" i="80"/>
  <c r="S82" i="80"/>
  <c r="I82" i="80"/>
  <c r="S81" i="80"/>
  <c r="I81" i="80"/>
  <c r="S80" i="80"/>
  <c r="I80" i="80"/>
  <c r="S79" i="80"/>
  <c r="I79" i="80"/>
  <c r="A79" i="80"/>
  <c r="O78" i="80"/>
  <c r="M78" i="80"/>
  <c r="L78" i="80"/>
  <c r="K78" i="80"/>
  <c r="H78" i="80"/>
  <c r="G78" i="80"/>
  <c r="S77" i="80"/>
  <c r="I77" i="80"/>
  <c r="S76" i="80"/>
  <c r="I76" i="80"/>
  <c r="S75" i="80"/>
  <c r="I75" i="80"/>
  <c r="S74" i="80"/>
  <c r="I74" i="80"/>
  <c r="S73" i="80"/>
  <c r="I73" i="80"/>
  <c r="S72" i="80"/>
  <c r="I72" i="80"/>
  <c r="S71" i="80"/>
  <c r="I71" i="80"/>
  <c r="A71" i="80"/>
  <c r="O70" i="80"/>
  <c r="M70" i="80"/>
  <c r="L70" i="80"/>
  <c r="K70" i="80"/>
  <c r="H70" i="80"/>
  <c r="G70" i="80"/>
  <c r="S69" i="80"/>
  <c r="I69" i="80"/>
  <c r="S68" i="80"/>
  <c r="I68" i="80"/>
  <c r="S67" i="80"/>
  <c r="I67" i="80"/>
  <c r="S66" i="80"/>
  <c r="I66" i="80"/>
  <c r="S65" i="80"/>
  <c r="I65" i="80"/>
  <c r="S64" i="80"/>
  <c r="I64" i="80"/>
  <c r="S63" i="80"/>
  <c r="S70" i="80" s="1"/>
  <c r="I63" i="80"/>
  <c r="S62" i="80"/>
  <c r="I62" i="80"/>
  <c r="S61" i="80"/>
  <c r="I61" i="80"/>
  <c r="A61" i="80"/>
  <c r="S60" i="80"/>
  <c r="O60" i="80"/>
  <c r="M60" i="80"/>
  <c r="L60" i="80"/>
  <c r="K60" i="80"/>
  <c r="H60" i="80"/>
  <c r="G60" i="80"/>
  <c r="S59" i="80"/>
  <c r="I59" i="80"/>
  <c r="S58" i="80"/>
  <c r="I58" i="80"/>
  <c r="S57" i="80"/>
  <c r="I57" i="80"/>
  <c r="S56" i="80"/>
  <c r="I56" i="80"/>
  <c r="S55" i="80"/>
  <c r="I55" i="80"/>
  <c r="S54" i="80"/>
  <c r="I54" i="80"/>
  <c r="S53" i="80"/>
  <c r="I53" i="80"/>
  <c r="S52" i="80"/>
  <c r="I52" i="80"/>
  <c r="S51" i="80"/>
  <c r="I51" i="80"/>
  <c r="A51" i="80"/>
  <c r="O50" i="80"/>
  <c r="M50" i="80"/>
  <c r="L50" i="80"/>
  <c r="K50" i="80"/>
  <c r="H50" i="80"/>
  <c r="G50" i="80"/>
  <c r="S49" i="80"/>
  <c r="I49" i="80"/>
  <c r="S48" i="80"/>
  <c r="I48" i="80"/>
  <c r="S47" i="80"/>
  <c r="I47" i="80"/>
  <c r="S46" i="80"/>
  <c r="I46" i="80"/>
  <c r="S45" i="80"/>
  <c r="I45" i="80"/>
  <c r="S44" i="80"/>
  <c r="I44" i="80"/>
  <c r="S43" i="80"/>
  <c r="I43" i="80"/>
  <c r="S42" i="80"/>
  <c r="I42" i="80"/>
  <c r="S41" i="80"/>
  <c r="I41" i="80"/>
  <c r="S40" i="80"/>
  <c r="I40" i="80"/>
  <c r="S39" i="80"/>
  <c r="I39" i="80"/>
  <c r="A39" i="80"/>
  <c r="O38" i="80"/>
  <c r="M38" i="80"/>
  <c r="L38" i="80"/>
  <c r="K38" i="80"/>
  <c r="H38" i="80"/>
  <c r="G38" i="80"/>
  <c r="S37" i="80"/>
  <c r="I37" i="80"/>
  <c r="S36" i="80"/>
  <c r="I36" i="80"/>
  <c r="S35" i="80"/>
  <c r="I35" i="80"/>
  <c r="S34" i="80"/>
  <c r="I34" i="80"/>
  <c r="S33" i="80"/>
  <c r="I33" i="80"/>
  <c r="S32" i="80"/>
  <c r="I32" i="80"/>
  <c r="S31" i="80"/>
  <c r="I31" i="80"/>
  <c r="S30" i="80"/>
  <c r="I30" i="80"/>
  <c r="S29" i="80"/>
  <c r="I29" i="80"/>
  <c r="S28" i="80"/>
  <c r="I28" i="80"/>
  <c r="S27" i="80"/>
  <c r="I27" i="80"/>
  <c r="S26" i="80"/>
  <c r="I26" i="80"/>
  <c r="O25" i="80"/>
  <c r="M25" i="80"/>
  <c r="L25" i="80"/>
  <c r="K25" i="80"/>
  <c r="H25" i="80"/>
  <c r="G25" i="80"/>
  <c r="S24" i="80"/>
  <c r="I24" i="80"/>
  <c r="S23" i="80"/>
  <c r="I23" i="80"/>
  <c r="S22" i="80"/>
  <c r="I22" i="80"/>
  <c r="S21" i="80"/>
  <c r="I21" i="80"/>
  <c r="S20" i="80"/>
  <c r="I20" i="80"/>
  <c r="O19" i="80"/>
  <c r="M19" i="80"/>
  <c r="L19" i="80"/>
  <c r="K19" i="80"/>
  <c r="H19" i="80"/>
  <c r="G19" i="80"/>
  <c r="S18" i="80"/>
  <c r="I18" i="80"/>
  <c r="S17" i="80"/>
  <c r="I17" i="80"/>
  <c r="S16" i="80"/>
  <c r="I16" i="80"/>
  <c r="S15" i="80"/>
  <c r="I15" i="80"/>
  <c r="S14" i="80"/>
  <c r="I14" i="80"/>
  <c r="S13" i="80"/>
  <c r="I13" i="80"/>
  <c r="S12" i="80"/>
  <c r="I12" i="80"/>
  <c r="S11" i="80"/>
  <c r="I11" i="80"/>
  <c r="S10" i="80"/>
  <c r="I10" i="80"/>
  <c r="S9" i="80"/>
  <c r="I9" i="80"/>
  <c r="S8" i="80"/>
  <c r="I8" i="80"/>
  <c r="S7" i="80"/>
  <c r="I7" i="80"/>
  <c r="S6" i="80"/>
  <c r="S19" i="80" s="1"/>
  <c r="I6" i="80"/>
  <c r="S5" i="80"/>
  <c r="I5" i="80"/>
  <c r="A5" i="80"/>
  <c r="A4" i="80"/>
  <c r="A3" i="80"/>
  <c r="A2" i="80"/>
  <c r="A1" i="80"/>
  <c r="S25" i="80" l="1"/>
  <c r="S84" i="80"/>
  <c r="M85" i="80"/>
  <c r="M4" i="80" s="1"/>
  <c r="I85" i="81"/>
  <c r="G3" i="81" s="1"/>
  <c r="I70" i="80"/>
  <c r="I38" i="80"/>
  <c r="O85" i="80"/>
  <c r="O3" i="80" s="1"/>
  <c r="I78" i="80"/>
  <c r="I19" i="80"/>
  <c r="G85" i="80"/>
  <c r="I25" i="80"/>
  <c r="L85" i="80"/>
  <c r="L4" i="80" s="1"/>
  <c r="I84" i="80"/>
  <c r="I60" i="80"/>
  <c r="H85" i="80"/>
  <c r="I50" i="80"/>
  <c r="S50" i="80"/>
  <c r="S78" i="80"/>
  <c r="A107" i="76"/>
  <c r="A106" i="76"/>
  <c r="A105" i="76"/>
  <c r="A104" i="76"/>
  <c r="A103" i="76"/>
  <c r="A102" i="76"/>
  <c r="A101" i="76"/>
  <c r="A100" i="76"/>
  <c r="A99" i="76"/>
  <c r="A98" i="76"/>
  <c r="A97" i="76"/>
  <c r="A96" i="76"/>
  <c r="A95" i="76"/>
  <c r="A94" i="76"/>
  <c r="A93" i="76"/>
  <c r="A92" i="76"/>
  <c r="A91" i="76"/>
  <c r="A90" i="76"/>
  <c r="A89" i="76"/>
  <c r="A88" i="76"/>
  <c r="A87" i="76"/>
  <c r="A86" i="76"/>
  <c r="A85" i="76"/>
  <c r="O84" i="76"/>
  <c r="M84" i="76"/>
  <c r="L84" i="76"/>
  <c r="K84" i="76"/>
  <c r="H84" i="76"/>
  <c r="G84" i="76"/>
  <c r="S83" i="76"/>
  <c r="I83" i="76"/>
  <c r="S82" i="76"/>
  <c r="I82" i="76"/>
  <c r="S81" i="76"/>
  <c r="I81" i="76"/>
  <c r="S80" i="76"/>
  <c r="I80" i="76"/>
  <c r="S79" i="76"/>
  <c r="I79" i="76"/>
  <c r="A79" i="76"/>
  <c r="O78" i="76"/>
  <c r="M78" i="76"/>
  <c r="L78" i="76"/>
  <c r="K78" i="76"/>
  <c r="H78" i="76"/>
  <c r="G78" i="76"/>
  <c r="S77" i="76"/>
  <c r="I77" i="76"/>
  <c r="S76" i="76"/>
  <c r="I76" i="76"/>
  <c r="S75" i="76"/>
  <c r="I75" i="76"/>
  <c r="S74" i="76"/>
  <c r="I74" i="76"/>
  <c r="S73" i="76"/>
  <c r="I73" i="76"/>
  <c r="S72" i="76"/>
  <c r="I72" i="76"/>
  <c r="S71" i="76"/>
  <c r="S78" i="76" s="1"/>
  <c r="I71" i="76"/>
  <c r="A71" i="76"/>
  <c r="O70" i="76"/>
  <c r="M70" i="76"/>
  <c r="L70" i="76"/>
  <c r="K70" i="76"/>
  <c r="H70" i="76"/>
  <c r="G70" i="76"/>
  <c r="S69" i="76"/>
  <c r="I69" i="76"/>
  <c r="S68" i="76"/>
  <c r="I68" i="76"/>
  <c r="S67" i="76"/>
  <c r="I67" i="76"/>
  <c r="S66" i="76"/>
  <c r="I66" i="76"/>
  <c r="S65" i="76"/>
  <c r="I65" i="76"/>
  <c r="S64" i="76"/>
  <c r="I64" i="76"/>
  <c r="S63" i="76"/>
  <c r="I63" i="76"/>
  <c r="S62" i="76"/>
  <c r="I62" i="76"/>
  <c r="S61" i="76"/>
  <c r="S70" i="76" s="1"/>
  <c r="I61" i="76"/>
  <c r="A61" i="76"/>
  <c r="O60" i="76"/>
  <c r="M60" i="76"/>
  <c r="L60" i="76"/>
  <c r="K60" i="76"/>
  <c r="H60" i="76"/>
  <c r="G60" i="76"/>
  <c r="S59" i="76"/>
  <c r="I59" i="76"/>
  <c r="S58" i="76"/>
  <c r="I58" i="76"/>
  <c r="S57" i="76"/>
  <c r="I57" i="76"/>
  <c r="S56" i="76"/>
  <c r="I56" i="76"/>
  <c r="S55" i="76"/>
  <c r="I55" i="76"/>
  <c r="S54" i="76"/>
  <c r="I54" i="76"/>
  <c r="S53" i="76"/>
  <c r="I53" i="76"/>
  <c r="S52" i="76"/>
  <c r="I52" i="76"/>
  <c r="S51" i="76"/>
  <c r="I51" i="76"/>
  <c r="A51" i="76"/>
  <c r="O50" i="76"/>
  <c r="M50" i="76"/>
  <c r="L50" i="76"/>
  <c r="K50" i="76"/>
  <c r="H50" i="76"/>
  <c r="G50" i="76"/>
  <c r="S49" i="76"/>
  <c r="I49" i="76"/>
  <c r="S48" i="76"/>
  <c r="I48" i="76"/>
  <c r="S47" i="76"/>
  <c r="I47" i="76"/>
  <c r="S46" i="76"/>
  <c r="I46" i="76"/>
  <c r="S45" i="76"/>
  <c r="I45" i="76"/>
  <c r="S44" i="76"/>
  <c r="I44" i="76"/>
  <c r="S43" i="76"/>
  <c r="I43" i="76"/>
  <c r="S42" i="76"/>
  <c r="I42" i="76"/>
  <c r="S41" i="76"/>
  <c r="I41" i="76"/>
  <c r="S40" i="76"/>
  <c r="I40" i="76"/>
  <c r="S39" i="76"/>
  <c r="I39" i="76"/>
  <c r="A39" i="76"/>
  <c r="O38" i="76"/>
  <c r="M38" i="76"/>
  <c r="L38" i="76"/>
  <c r="K38" i="76"/>
  <c r="H38" i="76"/>
  <c r="G38" i="76"/>
  <c r="S37" i="76"/>
  <c r="I37" i="76"/>
  <c r="S36" i="76"/>
  <c r="I36" i="76"/>
  <c r="S35" i="76"/>
  <c r="I35" i="76"/>
  <c r="S34" i="76"/>
  <c r="I34" i="76"/>
  <c r="S33" i="76"/>
  <c r="I33" i="76"/>
  <c r="S32" i="76"/>
  <c r="I32" i="76"/>
  <c r="S31" i="76"/>
  <c r="I31" i="76"/>
  <c r="S30" i="76"/>
  <c r="I30" i="76"/>
  <c r="S29" i="76"/>
  <c r="I29" i="76"/>
  <c r="S28" i="76"/>
  <c r="I28" i="76"/>
  <c r="S27" i="76"/>
  <c r="I27" i="76"/>
  <c r="S26" i="76"/>
  <c r="I26" i="76"/>
  <c r="O25" i="76"/>
  <c r="M25" i="76"/>
  <c r="L25" i="76"/>
  <c r="K25" i="76"/>
  <c r="H25" i="76"/>
  <c r="G25" i="76"/>
  <c r="S24" i="76"/>
  <c r="I24" i="76"/>
  <c r="S23" i="76"/>
  <c r="I23" i="76"/>
  <c r="S22" i="76"/>
  <c r="I22" i="76"/>
  <c r="S21" i="76"/>
  <c r="I21" i="76"/>
  <c r="S20" i="76"/>
  <c r="I20" i="76"/>
  <c r="O19" i="76"/>
  <c r="M19" i="76"/>
  <c r="L19" i="76"/>
  <c r="K19" i="76"/>
  <c r="H19" i="76"/>
  <c r="G19" i="76"/>
  <c r="S18" i="76"/>
  <c r="I18" i="76"/>
  <c r="S17" i="76"/>
  <c r="I17" i="76"/>
  <c r="S16" i="76"/>
  <c r="I16" i="76"/>
  <c r="S15" i="76"/>
  <c r="I15" i="76"/>
  <c r="S14" i="76"/>
  <c r="I14" i="76"/>
  <c r="S13" i="76"/>
  <c r="I13" i="76"/>
  <c r="S12" i="76"/>
  <c r="I12" i="76"/>
  <c r="S11" i="76"/>
  <c r="I11" i="76"/>
  <c r="S10" i="76"/>
  <c r="I10" i="76"/>
  <c r="S9" i="76"/>
  <c r="I9" i="76"/>
  <c r="S8" i="76"/>
  <c r="I8" i="76"/>
  <c r="S7" i="76"/>
  <c r="I7" i="76"/>
  <c r="S6" i="76"/>
  <c r="I6" i="76"/>
  <c r="S5" i="76"/>
  <c r="S19" i="76" s="1"/>
  <c r="I5" i="76"/>
  <c r="A5" i="76"/>
  <c r="A4" i="76"/>
  <c r="A3" i="76"/>
  <c r="A2" i="76"/>
  <c r="A1" i="76"/>
  <c r="A107" i="75"/>
  <c r="A106" i="75"/>
  <c r="A105" i="75"/>
  <c r="A104" i="75"/>
  <c r="A103" i="75"/>
  <c r="A102" i="75"/>
  <c r="A101" i="75"/>
  <c r="A100" i="75"/>
  <c r="A99" i="75"/>
  <c r="A98" i="75"/>
  <c r="A97" i="75"/>
  <c r="A96" i="75"/>
  <c r="A95" i="75"/>
  <c r="A94" i="75"/>
  <c r="A93" i="75"/>
  <c r="A92" i="75"/>
  <c r="A91" i="75"/>
  <c r="A90" i="75"/>
  <c r="A89" i="75"/>
  <c r="A88" i="75"/>
  <c r="A87" i="75"/>
  <c r="A86" i="75"/>
  <c r="A85" i="75"/>
  <c r="O84" i="75"/>
  <c r="M84" i="75"/>
  <c r="L84" i="75"/>
  <c r="K84" i="75"/>
  <c r="H84" i="75"/>
  <c r="G84" i="75"/>
  <c r="S83" i="75"/>
  <c r="I83" i="75"/>
  <c r="S82" i="75"/>
  <c r="I82" i="75"/>
  <c r="S81" i="75"/>
  <c r="I81" i="75"/>
  <c r="S80" i="75"/>
  <c r="S84" i="75" s="1"/>
  <c r="I80" i="75"/>
  <c r="S79" i="75"/>
  <c r="I79" i="75"/>
  <c r="A79" i="75"/>
  <c r="O78" i="75"/>
  <c r="M78" i="75"/>
  <c r="L78" i="75"/>
  <c r="K78" i="75"/>
  <c r="H78" i="75"/>
  <c r="G78" i="75"/>
  <c r="S77" i="75"/>
  <c r="I77" i="75"/>
  <c r="S76" i="75"/>
  <c r="I76" i="75"/>
  <c r="S75" i="75"/>
  <c r="I75" i="75"/>
  <c r="S74" i="75"/>
  <c r="I74" i="75"/>
  <c r="S73" i="75"/>
  <c r="I73" i="75"/>
  <c r="S72" i="75"/>
  <c r="I72" i="75"/>
  <c r="S71" i="75"/>
  <c r="I71" i="75"/>
  <c r="A71" i="75"/>
  <c r="O70" i="75"/>
  <c r="M70" i="75"/>
  <c r="L70" i="75"/>
  <c r="K70" i="75"/>
  <c r="H70" i="75"/>
  <c r="G70" i="75"/>
  <c r="S69" i="75"/>
  <c r="I69" i="75"/>
  <c r="S68" i="75"/>
  <c r="I68" i="75"/>
  <c r="S67" i="75"/>
  <c r="I67" i="75"/>
  <c r="S66" i="75"/>
  <c r="I66" i="75"/>
  <c r="S65" i="75"/>
  <c r="I65" i="75"/>
  <c r="S64" i="75"/>
  <c r="I64" i="75"/>
  <c r="S63" i="75"/>
  <c r="I63" i="75"/>
  <c r="S62" i="75"/>
  <c r="I62" i="75"/>
  <c r="S61" i="75"/>
  <c r="S70" i="75" s="1"/>
  <c r="I61" i="75"/>
  <c r="A61" i="75"/>
  <c r="O60" i="75"/>
  <c r="M60" i="75"/>
  <c r="L60" i="75"/>
  <c r="K60" i="75"/>
  <c r="H60" i="75"/>
  <c r="G60" i="75"/>
  <c r="S59" i="75"/>
  <c r="I59" i="75"/>
  <c r="S58" i="75"/>
  <c r="I58" i="75"/>
  <c r="S57" i="75"/>
  <c r="I57" i="75"/>
  <c r="S56" i="75"/>
  <c r="I56" i="75"/>
  <c r="S55" i="75"/>
  <c r="I55" i="75"/>
  <c r="S54" i="75"/>
  <c r="I54" i="75"/>
  <c r="S53" i="75"/>
  <c r="I53" i="75"/>
  <c r="S52" i="75"/>
  <c r="I52" i="75"/>
  <c r="S51" i="75"/>
  <c r="S60" i="75" s="1"/>
  <c r="I51" i="75"/>
  <c r="A51" i="75"/>
  <c r="O50" i="75"/>
  <c r="M50" i="75"/>
  <c r="L50" i="75"/>
  <c r="K50" i="75"/>
  <c r="H50" i="75"/>
  <c r="G50" i="75"/>
  <c r="S49" i="75"/>
  <c r="I49" i="75"/>
  <c r="S48" i="75"/>
  <c r="I48" i="75"/>
  <c r="S47" i="75"/>
  <c r="I47" i="75"/>
  <c r="S46" i="75"/>
  <c r="I46" i="75"/>
  <c r="S45" i="75"/>
  <c r="I45" i="75"/>
  <c r="S44" i="75"/>
  <c r="I44" i="75"/>
  <c r="S43" i="75"/>
  <c r="I43" i="75"/>
  <c r="S42" i="75"/>
  <c r="I42" i="75"/>
  <c r="S41" i="75"/>
  <c r="I41" i="75"/>
  <c r="S40" i="75"/>
  <c r="S50" i="75" s="1"/>
  <c r="I40" i="75"/>
  <c r="S39" i="75"/>
  <c r="I39" i="75"/>
  <c r="A39" i="75"/>
  <c r="O38" i="75"/>
  <c r="M38" i="75"/>
  <c r="L38" i="75"/>
  <c r="K38" i="75"/>
  <c r="H38" i="75"/>
  <c r="G38" i="75"/>
  <c r="S37" i="75"/>
  <c r="I37" i="75"/>
  <c r="S36" i="75"/>
  <c r="I36" i="75"/>
  <c r="S35" i="75"/>
  <c r="I35" i="75"/>
  <c r="S34" i="75"/>
  <c r="I34" i="75"/>
  <c r="S33" i="75"/>
  <c r="I33" i="75"/>
  <c r="S32" i="75"/>
  <c r="I32" i="75"/>
  <c r="S31" i="75"/>
  <c r="I31" i="75"/>
  <c r="S30" i="75"/>
  <c r="I30" i="75"/>
  <c r="S29" i="75"/>
  <c r="I29" i="75"/>
  <c r="S28" i="75"/>
  <c r="I28" i="75"/>
  <c r="S27" i="75"/>
  <c r="I27" i="75"/>
  <c r="S26" i="75"/>
  <c r="I26" i="75"/>
  <c r="O25" i="75"/>
  <c r="M25" i="75"/>
  <c r="L25" i="75"/>
  <c r="K25" i="75"/>
  <c r="H25" i="75"/>
  <c r="G25" i="75"/>
  <c r="S24" i="75"/>
  <c r="I24" i="75"/>
  <c r="S23" i="75"/>
  <c r="I23" i="75"/>
  <c r="S22" i="75"/>
  <c r="I22" i="75"/>
  <c r="S21" i="75"/>
  <c r="S25" i="75" s="1"/>
  <c r="I21" i="75"/>
  <c r="S20" i="75"/>
  <c r="I20" i="75"/>
  <c r="O19" i="75"/>
  <c r="M19" i="75"/>
  <c r="L19" i="75"/>
  <c r="K19" i="75"/>
  <c r="H19" i="75"/>
  <c r="G19" i="75"/>
  <c r="S18" i="75"/>
  <c r="I18" i="75"/>
  <c r="S17" i="75"/>
  <c r="I17" i="75"/>
  <c r="S16" i="75"/>
  <c r="I16" i="75"/>
  <c r="S15" i="75"/>
  <c r="I15" i="75"/>
  <c r="S14" i="75"/>
  <c r="I14" i="75"/>
  <c r="S13" i="75"/>
  <c r="I13" i="75"/>
  <c r="S12" i="75"/>
  <c r="I12" i="75"/>
  <c r="S11" i="75"/>
  <c r="I11" i="75"/>
  <c r="S10" i="75"/>
  <c r="I10" i="75"/>
  <c r="S9" i="75"/>
  <c r="I9" i="75"/>
  <c r="S8" i="75"/>
  <c r="I8" i="75"/>
  <c r="S7" i="75"/>
  <c r="I7" i="75"/>
  <c r="S6" i="75"/>
  <c r="I6" i="75"/>
  <c r="S5" i="75"/>
  <c r="S19" i="75" s="1"/>
  <c r="I5" i="75"/>
  <c r="A5" i="75"/>
  <c r="A4" i="75"/>
  <c r="A3" i="75"/>
  <c r="A2" i="75"/>
  <c r="A1" i="75"/>
  <c r="A107" i="74"/>
  <c r="A106" i="74"/>
  <c r="A105" i="74"/>
  <c r="A104" i="74"/>
  <c r="A103" i="74"/>
  <c r="A102" i="74"/>
  <c r="A101" i="74"/>
  <c r="A100" i="74"/>
  <c r="A99" i="74"/>
  <c r="A98" i="74"/>
  <c r="A97" i="74"/>
  <c r="A96" i="74"/>
  <c r="A95" i="74"/>
  <c r="A94" i="74"/>
  <c r="A93" i="74"/>
  <c r="A92" i="74"/>
  <c r="A91" i="74"/>
  <c r="A90" i="74"/>
  <c r="A89" i="74"/>
  <c r="A88" i="74"/>
  <c r="A87" i="74"/>
  <c r="A86" i="74"/>
  <c r="A85" i="74"/>
  <c r="O84" i="74"/>
  <c r="M84" i="74"/>
  <c r="L84" i="74"/>
  <c r="K84" i="74"/>
  <c r="H84" i="74"/>
  <c r="G84" i="74"/>
  <c r="S83" i="74"/>
  <c r="I83" i="74"/>
  <c r="S82" i="74"/>
  <c r="I82" i="74"/>
  <c r="S81" i="74"/>
  <c r="I81" i="74"/>
  <c r="S80" i="74"/>
  <c r="I80" i="74"/>
  <c r="S79" i="74"/>
  <c r="I79" i="74"/>
  <c r="A79" i="74"/>
  <c r="O78" i="74"/>
  <c r="M78" i="74"/>
  <c r="L78" i="74"/>
  <c r="K78" i="74"/>
  <c r="H78" i="74"/>
  <c r="G78" i="74"/>
  <c r="S77" i="74"/>
  <c r="I77" i="74"/>
  <c r="S76" i="74"/>
  <c r="I76" i="74"/>
  <c r="S75" i="74"/>
  <c r="I75" i="74"/>
  <c r="S74" i="74"/>
  <c r="I74" i="74"/>
  <c r="S73" i="74"/>
  <c r="I73" i="74"/>
  <c r="S72" i="74"/>
  <c r="I72" i="74"/>
  <c r="S71" i="74"/>
  <c r="S78" i="74" s="1"/>
  <c r="I71" i="74"/>
  <c r="A71" i="74"/>
  <c r="O70" i="74"/>
  <c r="M70" i="74"/>
  <c r="L70" i="74"/>
  <c r="K70" i="74"/>
  <c r="H70" i="74"/>
  <c r="G70" i="74"/>
  <c r="S69" i="74"/>
  <c r="I69" i="74"/>
  <c r="S68" i="74"/>
  <c r="I68" i="74"/>
  <c r="S67" i="74"/>
  <c r="I67" i="74"/>
  <c r="S66" i="74"/>
  <c r="I66" i="74"/>
  <c r="S65" i="74"/>
  <c r="I65" i="74"/>
  <c r="S64" i="74"/>
  <c r="I64" i="74"/>
  <c r="S63" i="74"/>
  <c r="I63" i="74"/>
  <c r="S62" i="74"/>
  <c r="I62" i="74"/>
  <c r="S61" i="74"/>
  <c r="S70" i="74" s="1"/>
  <c r="I61" i="74"/>
  <c r="A61" i="74"/>
  <c r="O60" i="74"/>
  <c r="M60" i="74"/>
  <c r="L60" i="74"/>
  <c r="K60" i="74"/>
  <c r="H60" i="74"/>
  <c r="G60" i="74"/>
  <c r="S59" i="74"/>
  <c r="I59" i="74"/>
  <c r="S58" i="74"/>
  <c r="I58" i="74"/>
  <c r="S57" i="74"/>
  <c r="I57" i="74"/>
  <c r="S56" i="74"/>
  <c r="I56" i="74"/>
  <c r="S55" i="74"/>
  <c r="I55" i="74"/>
  <c r="S54" i="74"/>
  <c r="I54" i="74"/>
  <c r="S53" i="74"/>
  <c r="I53" i="74"/>
  <c r="S52" i="74"/>
  <c r="I52" i="74"/>
  <c r="S51" i="74"/>
  <c r="I51" i="74"/>
  <c r="A51" i="74"/>
  <c r="O50" i="74"/>
  <c r="M50" i="74"/>
  <c r="L50" i="74"/>
  <c r="K50" i="74"/>
  <c r="H50" i="74"/>
  <c r="G50" i="74"/>
  <c r="S49" i="74"/>
  <c r="I49" i="74"/>
  <c r="S48" i="74"/>
  <c r="I48" i="74"/>
  <c r="S47" i="74"/>
  <c r="I47" i="74"/>
  <c r="S46" i="74"/>
  <c r="I46" i="74"/>
  <c r="S45" i="74"/>
  <c r="I45" i="74"/>
  <c r="S44" i="74"/>
  <c r="I44" i="74"/>
  <c r="S43" i="74"/>
  <c r="I43" i="74"/>
  <c r="S42" i="74"/>
  <c r="I42" i="74"/>
  <c r="S41" i="74"/>
  <c r="I41" i="74"/>
  <c r="S40" i="74"/>
  <c r="I40" i="74"/>
  <c r="S39" i="74"/>
  <c r="I39" i="74"/>
  <c r="A39" i="74"/>
  <c r="O38" i="74"/>
  <c r="M38" i="74"/>
  <c r="L38" i="74"/>
  <c r="K38" i="74"/>
  <c r="H38" i="74"/>
  <c r="G38" i="74"/>
  <c r="S37" i="74"/>
  <c r="I37" i="74"/>
  <c r="S36" i="74"/>
  <c r="I36" i="74"/>
  <c r="S35" i="74"/>
  <c r="I35" i="74"/>
  <c r="S34" i="74"/>
  <c r="I34" i="74"/>
  <c r="S33" i="74"/>
  <c r="I33" i="74"/>
  <c r="S32" i="74"/>
  <c r="I32" i="74"/>
  <c r="S31" i="74"/>
  <c r="I31" i="74"/>
  <c r="S30" i="74"/>
  <c r="I30" i="74"/>
  <c r="S29" i="74"/>
  <c r="I29" i="74"/>
  <c r="S28" i="74"/>
  <c r="I28" i="74"/>
  <c r="S27" i="74"/>
  <c r="I27" i="74"/>
  <c r="S26" i="74"/>
  <c r="I26" i="74"/>
  <c r="O25" i="74"/>
  <c r="M25" i="74"/>
  <c r="L25" i="74"/>
  <c r="K25" i="74"/>
  <c r="H25" i="74"/>
  <c r="G25" i="74"/>
  <c r="S24" i="74"/>
  <c r="I24" i="74"/>
  <c r="S23" i="74"/>
  <c r="I23" i="74"/>
  <c r="S22" i="74"/>
  <c r="I22" i="74"/>
  <c r="S21" i="74"/>
  <c r="I21" i="74"/>
  <c r="S20" i="74"/>
  <c r="I20" i="74"/>
  <c r="O19" i="74"/>
  <c r="M19" i="74"/>
  <c r="L19" i="74"/>
  <c r="K19" i="74"/>
  <c r="H19" i="74"/>
  <c r="G19" i="74"/>
  <c r="S18" i="74"/>
  <c r="I18" i="74"/>
  <c r="S17" i="74"/>
  <c r="I17" i="74"/>
  <c r="S16" i="74"/>
  <c r="I16" i="74"/>
  <c r="S15" i="74"/>
  <c r="I15" i="74"/>
  <c r="S14" i="74"/>
  <c r="I14" i="74"/>
  <c r="S13" i="74"/>
  <c r="I13" i="74"/>
  <c r="S12" i="74"/>
  <c r="I12" i="74"/>
  <c r="S11" i="74"/>
  <c r="I11" i="74"/>
  <c r="S10" i="74"/>
  <c r="I10" i="74"/>
  <c r="S9" i="74"/>
  <c r="I9" i="74"/>
  <c r="S8" i="74"/>
  <c r="I8" i="74"/>
  <c r="S7" i="74"/>
  <c r="I7" i="74"/>
  <c r="S6" i="74"/>
  <c r="I6" i="74"/>
  <c r="S5" i="74"/>
  <c r="S19" i="74" s="1"/>
  <c r="I5" i="74"/>
  <c r="A5" i="74"/>
  <c r="A4" i="74"/>
  <c r="A3" i="74"/>
  <c r="A2" i="74"/>
  <c r="A1" i="74"/>
  <c r="A107" i="73"/>
  <c r="A106" i="73"/>
  <c r="A105" i="73"/>
  <c r="A104" i="73"/>
  <c r="A103" i="73"/>
  <c r="A102" i="73"/>
  <c r="A101" i="73"/>
  <c r="A100" i="73"/>
  <c r="A99" i="73"/>
  <c r="A98" i="73"/>
  <c r="A97" i="73"/>
  <c r="A96" i="73"/>
  <c r="A95" i="73"/>
  <c r="A94" i="73"/>
  <c r="A93" i="73"/>
  <c r="A92" i="73"/>
  <c r="A91" i="73"/>
  <c r="A90" i="73"/>
  <c r="A89" i="73"/>
  <c r="A88" i="73"/>
  <c r="A87" i="73"/>
  <c r="A86" i="73"/>
  <c r="A85" i="73"/>
  <c r="O84" i="73"/>
  <c r="M84" i="73"/>
  <c r="L84" i="73"/>
  <c r="K84" i="73"/>
  <c r="H84" i="73"/>
  <c r="G84" i="73"/>
  <c r="S83" i="73"/>
  <c r="I83" i="73"/>
  <c r="S82" i="73"/>
  <c r="I82" i="73"/>
  <c r="S81" i="73"/>
  <c r="I81" i="73"/>
  <c r="S80" i="73"/>
  <c r="I80" i="73"/>
  <c r="S79" i="73"/>
  <c r="I79" i="73"/>
  <c r="A79" i="73"/>
  <c r="O78" i="73"/>
  <c r="M78" i="73"/>
  <c r="L78" i="73"/>
  <c r="K78" i="73"/>
  <c r="H78" i="73"/>
  <c r="G78" i="73"/>
  <c r="S77" i="73"/>
  <c r="I77" i="73"/>
  <c r="S76" i="73"/>
  <c r="I76" i="73"/>
  <c r="S75" i="73"/>
  <c r="I75" i="73"/>
  <c r="S74" i="73"/>
  <c r="I74" i="73"/>
  <c r="S73" i="73"/>
  <c r="I73" i="73"/>
  <c r="S72" i="73"/>
  <c r="I72" i="73"/>
  <c r="S71" i="73"/>
  <c r="I71" i="73"/>
  <c r="A71" i="73"/>
  <c r="O70" i="73"/>
  <c r="M70" i="73"/>
  <c r="L70" i="73"/>
  <c r="K70" i="73"/>
  <c r="H70" i="73"/>
  <c r="G70" i="73"/>
  <c r="S69" i="73"/>
  <c r="I69" i="73"/>
  <c r="S68" i="73"/>
  <c r="I68" i="73"/>
  <c r="S67" i="73"/>
  <c r="I67" i="73"/>
  <c r="S66" i="73"/>
  <c r="I66" i="73"/>
  <c r="S65" i="73"/>
  <c r="I65" i="73"/>
  <c r="S64" i="73"/>
  <c r="I64" i="73"/>
  <c r="S63" i="73"/>
  <c r="I63" i="73"/>
  <c r="S62" i="73"/>
  <c r="I62" i="73"/>
  <c r="S61" i="73"/>
  <c r="S70" i="73" s="1"/>
  <c r="I61" i="73"/>
  <c r="A61" i="73"/>
  <c r="O60" i="73"/>
  <c r="M60" i="73"/>
  <c r="L60" i="73"/>
  <c r="K60" i="73"/>
  <c r="H60" i="73"/>
  <c r="G60" i="73"/>
  <c r="S59" i="73"/>
  <c r="I59" i="73"/>
  <c r="S58" i="73"/>
  <c r="I58" i="73"/>
  <c r="S57" i="73"/>
  <c r="I57" i="73"/>
  <c r="S56" i="73"/>
  <c r="I56" i="73"/>
  <c r="S55" i="73"/>
  <c r="I55" i="73"/>
  <c r="S54" i="73"/>
  <c r="I54" i="73"/>
  <c r="S53" i="73"/>
  <c r="I53" i="73"/>
  <c r="S52" i="73"/>
  <c r="I52" i="73"/>
  <c r="S51" i="73"/>
  <c r="S60" i="73" s="1"/>
  <c r="I51" i="73"/>
  <c r="A51" i="73"/>
  <c r="O50" i="73"/>
  <c r="M50" i="73"/>
  <c r="L50" i="73"/>
  <c r="K50" i="73"/>
  <c r="H50" i="73"/>
  <c r="G50" i="73"/>
  <c r="S49" i="73"/>
  <c r="I49" i="73"/>
  <c r="S48" i="73"/>
  <c r="I48" i="73"/>
  <c r="S47" i="73"/>
  <c r="I47" i="73"/>
  <c r="S46" i="73"/>
  <c r="I46" i="73"/>
  <c r="S45" i="73"/>
  <c r="I45" i="73"/>
  <c r="S44" i="73"/>
  <c r="I44" i="73"/>
  <c r="S43" i="73"/>
  <c r="I43" i="73"/>
  <c r="S42" i="73"/>
  <c r="I42" i="73"/>
  <c r="S41" i="73"/>
  <c r="I41" i="73"/>
  <c r="S40" i="73"/>
  <c r="I40" i="73"/>
  <c r="S39" i="73"/>
  <c r="I39" i="73"/>
  <c r="A39" i="73"/>
  <c r="O38" i="73"/>
  <c r="M38" i="73"/>
  <c r="L38" i="73"/>
  <c r="K38" i="73"/>
  <c r="H38" i="73"/>
  <c r="G38" i="73"/>
  <c r="S37" i="73"/>
  <c r="I37" i="73"/>
  <c r="S36" i="73"/>
  <c r="I36" i="73"/>
  <c r="S35" i="73"/>
  <c r="I35" i="73"/>
  <c r="S34" i="73"/>
  <c r="I34" i="73"/>
  <c r="S33" i="73"/>
  <c r="I33" i="73"/>
  <c r="S32" i="73"/>
  <c r="I32" i="73"/>
  <c r="S31" i="73"/>
  <c r="I31" i="73"/>
  <c r="S30" i="73"/>
  <c r="I30" i="73"/>
  <c r="S29" i="73"/>
  <c r="I29" i="73"/>
  <c r="S28" i="73"/>
  <c r="I28" i="73"/>
  <c r="S27" i="73"/>
  <c r="I27" i="73"/>
  <c r="S26" i="73"/>
  <c r="I26" i="73"/>
  <c r="O25" i="73"/>
  <c r="M25" i="73"/>
  <c r="L25" i="73"/>
  <c r="K25" i="73"/>
  <c r="H25" i="73"/>
  <c r="G25" i="73"/>
  <c r="S24" i="73"/>
  <c r="I24" i="73"/>
  <c r="S23" i="73"/>
  <c r="I23" i="73"/>
  <c r="S22" i="73"/>
  <c r="I22" i="73"/>
  <c r="S21" i="73"/>
  <c r="I21" i="73"/>
  <c r="S20" i="73"/>
  <c r="S25" i="73" s="1"/>
  <c r="I20" i="73"/>
  <c r="O19" i="73"/>
  <c r="M19" i="73"/>
  <c r="L19" i="73"/>
  <c r="K19" i="73"/>
  <c r="H19" i="73"/>
  <c r="G19" i="73"/>
  <c r="S18" i="73"/>
  <c r="I18" i="73"/>
  <c r="S17" i="73"/>
  <c r="I17" i="73"/>
  <c r="S16" i="73"/>
  <c r="I16" i="73"/>
  <c r="S15" i="73"/>
  <c r="I15" i="73"/>
  <c r="S14" i="73"/>
  <c r="I14" i="73"/>
  <c r="S13" i="73"/>
  <c r="I13" i="73"/>
  <c r="S12" i="73"/>
  <c r="I12" i="73"/>
  <c r="S11" i="73"/>
  <c r="I11" i="73"/>
  <c r="S10" i="73"/>
  <c r="I10" i="73"/>
  <c r="S9" i="73"/>
  <c r="I9" i="73"/>
  <c r="S8" i="73"/>
  <c r="I8" i="73"/>
  <c r="S7" i="73"/>
  <c r="I7" i="73"/>
  <c r="S6" i="73"/>
  <c r="I6" i="73"/>
  <c r="S5" i="73"/>
  <c r="S19" i="73" s="1"/>
  <c r="I5" i="73"/>
  <c r="A5" i="73"/>
  <c r="A4" i="73"/>
  <c r="A3" i="73"/>
  <c r="A2" i="73"/>
  <c r="A1" i="73"/>
  <c r="A107" i="72"/>
  <c r="A106" i="72"/>
  <c r="A105" i="72"/>
  <c r="A104" i="72"/>
  <c r="A103" i="72"/>
  <c r="A102" i="72"/>
  <c r="A101" i="72"/>
  <c r="A100" i="72"/>
  <c r="A99" i="72"/>
  <c r="A98" i="72"/>
  <c r="A97" i="72"/>
  <c r="A96" i="72"/>
  <c r="A95" i="72"/>
  <c r="A94" i="72"/>
  <c r="A93" i="72"/>
  <c r="A92" i="72"/>
  <c r="A91" i="72"/>
  <c r="A90" i="72"/>
  <c r="A89" i="72"/>
  <c r="A88" i="72"/>
  <c r="A87" i="72"/>
  <c r="A86" i="72"/>
  <c r="A85" i="72"/>
  <c r="O84" i="72"/>
  <c r="M84" i="72"/>
  <c r="M85" i="72" s="1"/>
  <c r="M4" i="72" s="1"/>
  <c r="L84" i="72"/>
  <c r="K84" i="72"/>
  <c r="H84" i="72"/>
  <c r="G84" i="72"/>
  <c r="S83" i="72"/>
  <c r="I83" i="72"/>
  <c r="S82" i="72"/>
  <c r="I82" i="72"/>
  <c r="S81" i="72"/>
  <c r="I81" i="72"/>
  <c r="S80" i="72"/>
  <c r="I80" i="72"/>
  <c r="S79" i="72"/>
  <c r="I79" i="72"/>
  <c r="A79" i="72"/>
  <c r="O78" i="72"/>
  <c r="M78" i="72"/>
  <c r="L78" i="72"/>
  <c r="K78" i="72"/>
  <c r="H78" i="72"/>
  <c r="G78" i="72"/>
  <c r="S77" i="72"/>
  <c r="I77" i="72"/>
  <c r="S76" i="72"/>
  <c r="I76" i="72"/>
  <c r="S75" i="72"/>
  <c r="I75" i="72"/>
  <c r="S74" i="72"/>
  <c r="I74" i="72"/>
  <c r="S73" i="72"/>
  <c r="I73" i="72"/>
  <c r="S72" i="72"/>
  <c r="I72" i="72"/>
  <c r="S71" i="72"/>
  <c r="I71" i="72"/>
  <c r="A71" i="72"/>
  <c r="O70" i="72"/>
  <c r="M70" i="72"/>
  <c r="L70" i="72"/>
  <c r="K70" i="72"/>
  <c r="H70" i="72"/>
  <c r="G70" i="72"/>
  <c r="S69" i="72"/>
  <c r="I69" i="72"/>
  <c r="S68" i="72"/>
  <c r="I68" i="72"/>
  <c r="S67" i="72"/>
  <c r="I67" i="72"/>
  <c r="S66" i="72"/>
  <c r="I66" i="72"/>
  <c r="S65" i="72"/>
  <c r="I65" i="72"/>
  <c r="S64" i="72"/>
  <c r="I64" i="72"/>
  <c r="S63" i="72"/>
  <c r="I63" i="72"/>
  <c r="S62" i="72"/>
  <c r="I62" i="72"/>
  <c r="S61" i="72"/>
  <c r="S70" i="72" s="1"/>
  <c r="I61" i="72"/>
  <c r="A61" i="72"/>
  <c r="O60" i="72"/>
  <c r="M60" i="72"/>
  <c r="L60" i="72"/>
  <c r="K60" i="72"/>
  <c r="H60" i="72"/>
  <c r="G60" i="72"/>
  <c r="S59" i="72"/>
  <c r="I59" i="72"/>
  <c r="S58" i="72"/>
  <c r="I58" i="72"/>
  <c r="S57" i="72"/>
  <c r="I57" i="72"/>
  <c r="S56" i="72"/>
  <c r="I56" i="72"/>
  <c r="S55" i="72"/>
  <c r="I55" i="72"/>
  <c r="S54" i="72"/>
  <c r="I54" i="72"/>
  <c r="S53" i="72"/>
  <c r="I53" i="72"/>
  <c r="S52" i="72"/>
  <c r="I52" i="72"/>
  <c r="S51" i="72"/>
  <c r="I51" i="72"/>
  <c r="A51" i="72"/>
  <c r="O50" i="72"/>
  <c r="M50" i="72"/>
  <c r="L50" i="72"/>
  <c r="K50" i="72"/>
  <c r="H50" i="72"/>
  <c r="G50" i="72"/>
  <c r="S49" i="72"/>
  <c r="I49" i="72"/>
  <c r="S48" i="72"/>
  <c r="I48" i="72"/>
  <c r="S47" i="72"/>
  <c r="I47" i="72"/>
  <c r="S46" i="72"/>
  <c r="I46" i="72"/>
  <c r="S45" i="72"/>
  <c r="I45" i="72"/>
  <c r="S44" i="72"/>
  <c r="I44" i="72"/>
  <c r="S43" i="72"/>
  <c r="I43" i="72"/>
  <c r="S42" i="72"/>
  <c r="I42" i="72"/>
  <c r="S41" i="72"/>
  <c r="I41" i="72"/>
  <c r="S40" i="72"/>
  <c r="I40" i="72"/>
  <c r="S39" i="72"/>
  <c r="I39" i="72"/>
  <c r="A39" i="72"/>
  <c r="O38" i="72"/>
  <c r="M38" i="72"/>
  <c r="L38" i="72"/>
  <c r="K38" i="72"/>
  <c r="H38" i="72"/>
  <c r="G38" i="72"/>
  <c r="S37" i="72"/>
  <c r="I37" i="72"/>
  <c r="S36" i="72"/>
  <c r="I36" i="72"/>
  <c r="S35" i="72"/>
  <c r="I35" i="72"/>
  <c r="S34" i="72"/>
  <c r="I34" i="72"/>
  <c r="S33" i="72"/>
  <c r="I33" i="72"/>
  <c r="S32" i="72"/>
  <c r="I32" i="72"/>
  <c r="S31" i="72"/>
  <c r="I31" i="72"/>
  <c r="S30" i="72"/>
  <c r="I30" i="72"/>
  <c r="S29" i="72"/>
  <c r="I29" i="72"/>
  <c r="S28" i="72"/>
  <c r="I28" i="72"/>
  <c r="S27" i="72"/>
  <c r="I27" i="72"/>
  <c r="S26" i="72"/>
  <c r="I26" i="72"/>
  <c r="O25" i="72"/>
  <c r="M25" i="72"/>
  <c r="L25" i="72"/>
  <c r="K25" i="72"/>
  <c r="H25" i="72"/>
  <c r="G25" i="72"/>
  <c r="S24" i="72"/>
  <c r="I24" i="72"/>
  <c r="S23" i="72"/>
  <c r="I23" i="72"/>
  <c r="S22" i="72"/>
  <c r="I22" i="72"/>
  <c r="S21" i="72"/>
  <c r="I21" i="72"/>
  <c r="S20" i="72"/>
  <c r="I20" i="72"/>
  <c r="O19" i="72"/>
  <c r="M19" i="72"/>
  <c r="L19" i="72"/>
  <c r="K19" i="72"/>
  <c r="H19" i="72"/>
  <c r="G19" i="72"/>
  <c r="S18" i="72"/>
  <c r="I18" i="72"/>
  <c r="S17" i="72"/>
  <c r="I17" i="72"/>
  <c r="S16" i="72"/>
  <c r="I16" i="72"/>
  <c r="S15" i="72"/>
  <c r="I15" i="72"/>
  <c r="S14" i="72"/>
  <c r="I14" i="72"/>
  <c r="S13" i="72"/>
  <c r="I13" i="72"/>
  <c r="S12" i="72"/>
  <c r="I12" i="72"/>
  <c r="S11" i="72"/>
  <c r="I11" i="72"/>
  <c r="S10" i="72"/>
  <c r="I10" i="72"/>
  <c r="S9" i="72"/>
  <c r="I9" i="72"/>
  <c r="S8" i="72"/>
  <c r="I8" i="72"/>
  <c r="S7" i="72"/>
  <c r="I7" i="72"/>
  <c r="S6" i="72"/>
  <c r="I6" i="72"/>
  <c r="S5" i="72"/>
  <c r="S19" i="72" s="1"/>
  <c r="I5" i="72"/>
  <c r="A5" i="72"/>
  <c r="A4" i="72"/>
  <c r="A3" i="72"/>
  <c r="A2" i="72"/>
  <c r="A1" i="72"/>
  <c r="A107" i="71"/>
  <c r="A106" i="71"/>
  <c r="A105" i="71"/>
  <c r="A104" i="71"/>
  <c r="A103" i="71"/>
  <c r="A102" i="71"/>
  <c r="A101" i="71"/>
  <c r="A100" i="71"/>
  <c r="A99" i="71"/>
  <c r="A98" i="71"/>
  <c r="A97" i="71"/>
  <c r="A96" i="71"/>
  <c r="A95" i="71"/>
  <c r="A94" i="71"/>
  <c r="A93" i="71"/>
  <c r="A92" i="71"/>
  <c r="A91" i="71"/>
  <c r="A90" i="71"/>
  <c r="A89" i="71"/>
  <c r="A88" i="71"/>
  <c r="A87" i="71"/>
  <c r="A86" i="71"/>
  <c r="A85" i="71"/>
  <c r="O84" i="71"/>
  <c r="M84" i="71"/>
  <c r="L84" i="71"/>
  <c r="K84" i="71"/>
  <c r="H84" i="71"/>
  <c r="G84" i="71"/>
  <c r="S83" i="71"/>
  <c r="I83" i="71"/>
  <c r="S82" i="71"/>
  <c r="I82" i="71"/>
  <c r="S81" i="71"/>
  <c r="I81" i="71"/>
  <c r="S80" i="71"/>
  <c r="I80" i="71"/>
  <c r="S79" i="71"/>
  <c r="I79" i="71"/>
  <c r="A79" i="71"/>
  <c r="O78" i="71"/>
  <c r="M78" i="71"/>
  <c r="L78" i="71"/>
  <c r="K78" i="71"/>
  <c r="H78" i="71"/>
  <c r="G78" i="71"/>
  <c r="S77" i="71"/>
  <c r="I77" i="71"/>
  <c r="S76" i="71"/>
  <c r="I76" i="71"/>
  <c r="S75" i="71"/>
  <c r="I75" i="71"/>
  <c r="S74" i="71"/>
  <c r="I74" i="71"/>
  <c r="S73" i="71"/>
  <c r="I73" i="71"/>
  <c r="S72" i="71"/>
  <c r="I72" i="71"/>
  <c r="S71" i="71"/>
  <c r="S78" i="71" s="1"/>
  <c r="I71" i="71"/>
  <c r="A71" i="71"/>
  <c r="O70" i="71"/>
  <c r="M70" i="71"/>
  <c r="L70" i="71"/>
  <c r="K70" i="71"/>
  <c r="H70" i="71"/>
  <c r="G70" i="71"/>
  <c r="S69" i="71"/>
  <c r="I69" i="71"/>
  <c r="S68" i="71"/>
  <c r="I68" i="71"/>
  <c r="S67" i="71"/>
  <c r="I67" i="71"/>
  <c r="S66" i="71"/>
  <c r="I66" i="71"/>
  <c r="S65" i="71"/>
  <c r="I65" i="71"/>
  <c r="S64" i="71"/>
  <c r="I64" i="71"/>
  <c r="S63" i="71"/>
  <c r="I63" i="71"/>
  <c r="S62" i="71"/>
  <c r="I62" i="71"/>
  <c r="S61" i="71"/>
  <c r="S70" i="71" s="1"/>
  <c r="I61" i="71"/>
  <c r="A61" i="71"/>
  <c r="O60" i="71"/>
  <c r="M60" i="71"/>
  <c r="L60" i="71"/>
  <c r="K60" i="71"/>
  <c r="H60" i="71"/>
  <c r="G60" i="71"/>
  <c r="S59" i="71"/>
  <c r="I59" i="71"/>
  <c r="S58" i="71"/>
  <c r="I58" i="71"/>
  <c r="S57" i="71"/>
  <c r="I57" i="71"/>
  <c r="S56" i="71"/>
  <c r="I56" i="71"/>
  <c r="S55" i="71"/>
  <c r="I55" i="71"/>
  <c r="S54" i="71"/>
  <c r="I54" i="71"/>
  <c r="S53" i="71"/>
  <c r="I53" i="71"/>
  <c r="S52" i="71"/>
  <c r="I52" i="71"/>
  <c r="S51" i="71"/>
  <c r="I51" i="71"/>
  <c r="A51" i="71"/>
  <c r="O50" i="71"/>
  <c r="M50" i="71"/>
  <c r="L50" i="71"/>
  <c r="K50" i="71"/>
  <c r="H50" i="71"/>
  <c r="G50" i="71"/>
  <c r="S49" i="71"/>
  <c r="I49" i="71"/>
  <c r="S48" i="71"/>
  <c r="I48" i="71"/>
  <c r="S47" i="71"/>
  <c r="I47" i="71"/>
  <c r="S46" i="71"/>
  <c r="I46" i="71"/>
  <c r="S45" i="71"/>
  <c r="I45" i="71"/>
  <c r="S44" i="71"/>
  <c r="I44" i="71"/>
  <c r="S43" i="71"/>
  <c r="I43" i="71"/>
  <c r="S42" i="71"/>
  <c r="I42" i="71"/>
  <c r="S41" i="71"/>
  <c r="I41" i="71"/>
  <c r="S40" i="71"/>
  <c r="I40" i="71"/>
  <c r="S39" i="71"/>
  <c r="I39" i="71"/>
  <c r="A39" i="71"/>
  <c r="O38" i="71"/>
  <c r="M38" i="71"/>
  <c r="L38" i="71"/>
  <c r="K38" i="71"/>
  <c r="K85" i="71" s="1"/>
  <c r="K4" i="71" s="1"/>
  <c r="H38" i="71"/>
  <c r="G38" i="71"/>
  <c r="S37" i="71"/>
  <c r="I37" i="71"/>
  <c r="S36" i="71"/>
  <c r="I36" i="71"/>
  <c r="S35" i="71"/>
  <c r="I35" i="71"/>
  <c r="S34" i="71"/>
  <c r="I34" i="71"/>
  <c r="S33" i="71"/>
  <c r="I33" i="71"/>
  <c r="S32" i="71"/>
  <c r="I32" i="71"/>
  <c r="S31" i="71"/>
  <c r="I31" i="71"/>
  <c r="S30" i="71"/>
  <c r="I30" i="71"/>
  <c r="S29" i="71"/>
  <c r="I29" i="71"/>
  <c r="S28" i="71"/>
  <c r="I28" i="71"/>
  <c r="S27" i="71"/>
  <c r="I27" i="71"/>
  <c r="S26" i="71"/>
  <c r="I26" i="71"/>
  <c r="O25" i="71"/>
  <c r="M25" i="71"/>
  <c r="L25" i="71"/>
  <c r="K25" i="71"/>
  <c r="H25" i="71"/>
  <c r="G25" i="71"/>
  <c r="S24" i="71"/>
  <c r="I24" i="71"/>
  <c r="S23" i="71"/>
  <c r="I23" i="71"/>
  <c r="S22" i="71"/>
  <c r="I22" i="71"/>
  <c r="S21" i="71"/>
  <c r="I21" i="71"/>
  <c r="S20" i="71"/>
  <c r="I20" i="71"/>
  <c r="O19" i="71"/>
  <c r="M19" i="71"/>
  <c r="L19" i="71"/>
  <c r="K19" i="71"/>
  <c r="H19" i="71"/>
  <c r="G19" i="71"/>
  <c r="S18" i="71"/>
  <c r="I18" i="71"/>
  <c r="S17" i="71"/>
  <c r="I17" i="71"/>
  <c r="S16" i="71"/>
  <c r="I16" i="71"/>
  <c r="S15" i="71"/>
  <c r="I15" i="71"/>
  <c r="S14" i="71"/>
  <c r="I14" i="71"/>
  <c r="S13" i="71"/>
  <c r="I13" i="71"/>
  <c r="S12" i="71"/>
  <c r="I12" i="71"/>
  <c r="S11" i="71"/>
  <c r="I11" i="71"/>
  <c r="S10" i="71"/>
  <c r="I10" i="71"/>
  <c r="S9" i="71"/>
  <c r="I9" i="71"/>
  <c r="S8" i="71"/>
  <c r="I8" i="71"/>
  <c r="S7" i="71"/>
  <c r="I7" i="71"/>
  <c r="S6" i="71"/>
  <c r="I6" i="71"/>
  <c r="S5" i="71"/>
  <c r="S19" i="71" s="1"/>
  <c r="I5" i="71"/>
  <c r="A5" i="71"/>
  <c r="A4" i="71"/>
  <c r="A3" i="71"/>
  <c r="A2" i="71"/>
  <c r="A1" i="71"/>
  <c r="A107" i="70"/>
  <c r="A106" i="70"/>
  <c r="A105" i="70"/>
  <c r="A104" i="70"/>
  <c r="A103" i="70"/>
  <c r="A102" i="70"/>
  <c r="A101" i="70"/>
  <c r="A100" i="70"/>
  <c r="A99" i="70"/>
  <c r="A98" i="70"/>
  <c r="A97" i="70"/>
  <c r="A96" i="70"/>
  <c r="A95" i="70"/>
  <c r="A94" i="70"/>
  <c r="A93" i="70"/>
  <c r="A92" i="70"/>
  <c r="A91" i="70"/>
  <c r="A90" i="70"/>
  <c r="A89" i="70"/>
  <c r="A88" i="70"/>
  <c r="A87" i="70"/>
  <c r="A86" i="70"/>
  <c r="A85" i="70"/>
  <c r="O84" i="70"/>
  <c r="M84" i="70"/>
  <c r="L84" i="70"/>
  <c r="K84" i="70"/>
  <c r="H84" i="70"/>
  <c r="G84" i="70"/>
  <c r="S83" i="70"/>
  <c r="I83" i="70"/>
  <c r="S82" i="70"/>
  <c r="I82" i="70"/>
  <c r="S81" i="70"/>
  <c r="I81" i="70"/>
  <c r="S80" i="70"/>
  <c r="I80" i="70"/>
  <c r="S79" i="70"/>
  <c r="I79" i="70"/>
  <c r="A79" i="70"/>
  <c r="O78" i="70"/>
  <c r="M78" i="70"/>
  <c r="L78" i="70"/>
  <c r="K78" i="70"/>
  <c r="H78" i="70"/>
  <c r="G78" i="70"/>
  <c r="S77" i="70"/>
  <c r="I77" i="70"/>
  <c r="S76" i="70"/>
  <c r="I76" i="70"/>
  <c r="S75" i="70"/>
  <c r="I75" i="70"/>
  <c r="S74" i="70"/>
  <c r="I74" i="70"/>
  <c r="S73" i="70"/>
  <c r="I73" i="70"/>
  <c r="S72" i="70"/>
  <c r="I72" i="70"/>
  <c r="S71" i="70"/>
  <c r="I71" i="70"/>
  <c r="A71" i="70"/>
  <c r="S70" i="70"/>
  <c r="O70" i="70"/>
  <c r="M70" i="70"/>
  <c r="L70" i="70"/>
  <c r="K70" i="70"/>
  <c r="H70" i="70"/>
  <c r="G70" i="70"/>
  <c r="S69" i="70"/>
  <c r="I69" i="70"/>
  <c r="S68" i="70"/>
  <c r="I68" i="70"/>
  <c r="S67" i="70"/>
  <c r="I67" i="70"/>
  <c r="S66" i="70"/>
  <c r="I66" i="70"/>
  <c r="S65" i="70"/>
  <c r="I65" i="70"/>
  <c r="S64" i="70"/>
  <c r="I64" i="70"/>
  <c r="S63" i="70"/>
  <c r="I63" i="70"/>
  <c r="S62" i="70"/>
  <c r="I62" i="70"/>
  <c r="S61" i="70"/>
  <c r="I61" i="70"/>
  <c r="A61" i="70"/>
  <c r="O60" i="70"/>
  <c r="M60" i="70"/>
  <c r="L60" i="70"/>
  <c r="K60" i="70"/>
  <c r="H60" i="70"/>
  <c r="G60" i="70"/>
  <c r="S59" i="70"/>
  <c r="I59" i="70"/>
  <c r="S58" i="70"/>
  <c r="I58" i="70"/>
  <c r="S57" i="70"/>
  <c r="I57" i="70"/>
  <c r="S56" i="70"/>
  <c r="I56" i="70"/>
  <c r="S55" i="70"/>
  <c r="I55" i="70"/>
  <c r="S54" i="70"/>
  <c r="I54" i="70"/>
  <c r="S53" i="70"/>
  <c r="I53" i="70"/>
  <c r="S52" i="70"/>
  <c r="I52" i="70"/>
  <c r="S51" i="70"/>
  <c r="S60" i="70" s="1"/>
  <c r="I51" i="70"/>
  <c r="A51" i="70"/>
  <c r="O50" i="70"/>
  <c r="M50" i="70"/>
  <c r="L50" i="70"/>
  <c r="K50" i="70"/>
  <c r="H50" i="70"/>
  <c r="G50" i="70"/>
  <c r="S49" i="70"/>
  <c r="I49" i="70"/>
  <c r="S48" i="70"/>
  <c r="I48" i="70"/>
  <c r="S47" i="70"/>
  <c r="I47" i="70"/>
  <c r="S46" i="70"/>
  <c r="I46" i="70"/>
  <c r="S45" i="70"/>
  <c r="I45" i="70"/>
  <c r="S44" i="70"/>
  <c r="I44" i="70"/>
  <c r="S43" i="70"/>
  <c r="I43" i="70"/>
  <c r="S42" i="70"/>
  <c r="I42" i="70"/>
  <c r="S41" i="70"/>
  <c r="I41" i="70"/>
  <c r="S40" i="70"/>
  <c r="I40" i="70"/>
  <c r="S39" i="70"/>
  <c r="S50" i="70" s="1"/>
  <c r="I39" i="70"/>
  <c r="A39" i="70"/>
  <c r="O38" i="70"/>
  <c r="M38" i="70"/>
  <c r="L38" i="70"/>
  <c r="K38" i="70"/>
  <c r="H38" i="70"/>
  <c r="G38" i="70"/>
  <c r="S37" i="70"/>
  <c r="I37" i="70"/>
  <c r="S36" i="70"/>
  <c r="I36" i="70"/>
  <c r="S35" i="70"/>
  <c r="I35" i="70"/>
  <c r="S34" i="70"/>
  <c r="I34" i="70"/>
  <c r="S33" i="70"/>
  <c r="I33" i="70"/>
  <c r="S32" i="70"/>
  <c r="I32" i="70"/>
  <c r="S31" i="70"/>
  <c r="I31" i="70"/>
  <c r="S30" i="70"/>
  <c r="I30" i="70"/>
  <c r="S29" i="70"/>
  <c r="I29" i="70"/>
  <c r="S28" i="70"/>
  <c r="I28" i="70"/>
  <c r="S27" i="70"/>
  <c r="I27" i="70"/>
  <c r="S26" i="70"/>
  <c r="I26" i="70"/>
  <c r="O25" i="70"/>
  <c r="M25" i="70"/>
  <c r="L25" i="70"/>
  <c r="K25" i="70"/>
  <c r="H25" i="70"/>
  <c r="G25" i="70"/>
  <c r="S24" i="70"/>
  <c r="I24" i="70"/>
  <c r="S23" i="70"/>
  <c r="I23" i="70"/>
  <c r="S22" i="70"/>
  <c r="I22" i="70"/>
  <c r="S21" i="70"/>
  <c r="I21" i="70"/>
  <c r="S20" i="70"/>
  <c r="I20" i="70"/>
  <c r="O19" i="70"/>
  <c r="M19" i="70"/>
  <c r="L19" i="70"/>
  <c r="K19" i="70"/>
  <c r="H19" i="70"/>
  <c r="G19" i="70"/>
  <c r="S18" i="70"/>
  <c r="I18" i="70"/>
  <c r="S17" i="70"/>
  <c r="I17" i="70"/>
  <c r="S16" i="70"/>
  <c r="I16" i="70"/>
  <c r="S15" i="70"/>
  <c r="I15" i="70"/>
  <c r="S14" i="70"/>
  <c r="I14" i="70"/>
  <c r="S13" i="70"/>
  <c r="I13" i="70"/>
  <c r="S12" i="70"/>
  <c r="I12" i="70"/>
  <c r="S11" i="70"/>
  <c r="I11" i="70"/>
  <c r="S10" i="70"/>
  <c r="I10" i="70"/>
  <c r="S9" i="70"/>
  <c r="I9" i="70"/>
  <c r="S8" i="70"/>
  <c r="I8" i="70"/>
  <c r="S7" i="70"/>
  <c r="I7" i="70"/>
  <c r="S6" i="70"/>
  <c r="I6" i="70"/>
  <c r="S5" i="70"/>
  <c r="S19" i="70" s="1"/>
  <c r="I5" i="70"/>
  <c r="A5" i="70"/>
  <c r="A4" i="70"/>
  <c r="A3" i="70"/>
  <c r="A2" i="70"/>
  <c r="A1" i="70"/>
  <c r="A107" i="69"/>
  <c r="A106" i="69"/>
  <c r="A105" i="69"/>
  <c r="A104" i="69"/>
  <c r="A103" i="69"/>
  <c r="A102" i="69"/>
  <c r="A101" i="69"/>
  <c r="A100" i="69"/>
  <c r="A99" i="69"/>
  <c r="A98" i="69"/>
  <c r="A97" i="69"/>
  <c r="A96" i="69"/>
  <c r="A95" i="69"/>
  <c r="A94" i="69"/>
  <c r="A93" i="69"/>
  <c r="A92" i="69"/>
  <c r="A91" i="69"/>
  <c r="A90" i="69"/>
  <c r="A89" i="69"/>
  <c r="A88" i="69"/>
  <c r="A87" i="69"/>
  <c r="A86" i="69"/>
  <c r="A85" i="69"/>
  <c r="O84" i="69"/>
  <c r="M84" i="69"/>
  <c r="L84" i="69"/>
  <c r="K84" i="69"/>
  <c r="H84" i="69"/>
  <c r="G84" i="69"/>
  <c r="S83" i="69"/>
  <c r="I83" i="69"/>
  <c r="S82" i="69"/>
  <c r="I82" i="69"/>
  <c r="S81" i="69"/>
  <c r="I81" i="69"/>
  <c r="S80" i="69"/>
  <c r="S84" i="69" s="1"/>
  <c r="I80" i="69"/>
  <c r="S79" i="69"/>
  <c r="I79" i="69"/>
  <c r="A79" i="69"/>
  <c r="O78" i="69"/>
  <c r="M78" i="69"/>
  <c r="L78" i="69"/>
  <c r="K78" i="69"/>
  <c r="H78" i="69"/>
  <c r="G78" i="69"/>
  <c r="S77" i="69"/>
  <c r="I77" i="69"/>
  <c r="S76" i="69"/>
  <c r="I76" i="69"/>
  <c r="S75" i="69"/>
  <c r="I75" i="69"/>
  <c r="S74" i="69"/>
  <c r="I74" i="69"/>
  <c r="S73" i="69"/>
  <c r="I73" i="69"/>
  <c r="S72" i="69"/>
  <c r="I72" i="69"/>
  <c r="S71" i="69"/>
  <c r="I71" i="69"/>
  <c r="A71" i="69"/>
  <c r="O70" i="69"/>
  <c r="M70" i="69"/>
  <c r="L70" i="69"/>
  <c r="K70" i="69"/>
  <c r="H70" i="69"/>
  <c r="G70" i="69"/>
  <c r="S69" i="69"/>
  <c r="I69" i="69"/>
  <c r="S68" i="69"/>
  <c r="I68" i="69"/>
  <c r="S67" i="69"/>
  <c r="I67" i="69"/>
  <c r="S66" i="69"/>
  <c r="I66" i="69"/>
  <c r="S65" i="69"/>
  <c r="I65" i="69"/>
  <c r="S64" i="69"/>
  <c r="I64" i="69"/>
  <c r="S63" i="69"/>
  <c r="I63" i="69"/>
  <c r="S62" i="69"/>
  <c r="I62" i="69"/>
  <c r="S61" i="69"/>
  <c r="I61" i="69"/>
  <c r="A61" i="69"/>
  <c r="O60" i="69"/>
  <c r="M60" i="69"/>
  <c r="L60" i="69"/>
  <c r="K60" i="69"/>
  <c r="H60" i="69"/>
  <c r="G60" i="69"/>
  <c r="S59" i="69"/>
  <c r="I59" i="69"/>
  <c r="S58" i="69"/>
  <c r="I58" i="69"/>
  <c r="S57" i="69"/>
  <c r="I57" i="69"/>
  <c r="S56" i="69"/>
  <c r="I56" i="69"/>
  <c r="S55" i="69"/>
  <c r="I55" i="69"/>
  <c r="S54" i="69"/>
  <c r="I54" i="69"/>
  <c r="S53" i="69"/>
  <c r="I53" i="69"/>
  <c r="S52" i="69"/>
  <c r="I52" i="69"/>
  <c r="S51" i="69"/>
  <c r="S60" i="69" s="1"/>
  <c r="I51" i="69"/>
  <c r="A51" i="69"/>
  <c r="O50" i="69"/>
  <c r="M50" i="69"/>
  <c r="L50" i="69"/>
  <c r="K50" i="69"/>
  <c r="H50" i="69"/>
  <c r="G50" i="69"/>
  <c r="S49" i="69"/>
  <c r="I49" i="69"/>
  <c r="S48" i="69"/>
  <c r="I48" i="69"/>
  <c r="S47" i="69"/>
  <c r="I47" i="69"/>
  <c r="S46" i="69"/>
  <c r="I46" i="69"/>
  <c r="S45" i="69"/>
  <c r="I45" i="69"/>
  <c r="S44" i="69"/>
  <c r="I44" i="69"/>
  <c r="S43" i="69"/>
  <c r="I43" i="69"/>
  <c r="S42" i="69"/>
  <c r="I42" i="69"/>
  <c r="S41" i="69"/>
  <c r="I41" i="69"/>
  <c r="S40" i="69"/>
  <c r="S50" i="69" s="1"/>
  <c r="I40" i="69"/>
  <c r="S39" i="69"/>
  <c r="I39" i="69"/>
  <c r="A39" i="69"/>
  <c r="O38" i="69"/>
  <c r="M38" i="69"/>
  <c r="L38" i="69"/>
  <c r="K38" i="69"/>
  <c r="H38" i="69"/>
  <c r="G38" i="69"/>
  <c r="S37" i="69"/>
  <c r="I37" i="69"/>
  <c r="S36" i="69"/>
  <c r="I36" i="69"/>
  <c r="S35" i="69"/>
  <c r="I35" i="69"/>
  <c r="S34" i="69"/>
  <c r="I34" i="69"/>
  <c r="S33" i="69"/>
  <c r="I33" i="69"/>
  <c r="S32" i="69"/>
  <c r="I32" i="69"/>
  <c r="S31" i="69"/>
  <c r="I31" i="69"/>
  <c r="S30" i="69"/>
  <c r="I30" i="69"/>
  <c r="S29" i="69"/>
  <c r="I29" i="69"/>
  <c r="S28" i="69"/>
  <c r="I28" i="69"/>
  <c r="S27" i="69"/>
  <c r="I27" i="69"/>
  <c r="S26" i="69"/>
  <c r="I26" i="69"/>
  <c r="O25" i="69"/>
  <c r="M25" i="69"/>
  <c r="L25" i="69"/>
  <c r="K25" i="69"/>
  <c r="H25" i="69"/>
  <c r="G25" i="69"/>
  <c r="S24" i="69"/>
  <c r="I24" i="69"/>
  <c r="S23" i="69"/>
  <c r="I23" i="69"/>
  <c r="S22" i="69"/>
  <c r="I22" i="69"/>
  <c r="S21" i="69"/>
  <c r="S25" i="69" s="1"/>
  <c r="I21" i="69"/>
  <c r="S20" i="69"/>
  <c r="I20" i="69"/>
  <c r="O19" i="69"/>
  <c r="M19" i="69"/>
  <c r="L19" i="69"/>
  <c r="K19" i="69"/>
  <c r="H19" i="69"/>
  <c r="G19" i="69"/>
  <c r="S18" i="69"/>
  <c r="I18" i="69"/>
  <c r="S17" i="69"/>
  <c r="I17" i="69"/>
  <c r="S16" i="69"/>
  <c r="I16" i="69"/>
  <c r="S15" i="69"/>
  <c r="I15" i="69"/>
  <c r="S14" i="69"/>
  <c r="I14" i="69"/>
  <c r="S13" i="69"/>
  <c r="I13" i="69"/>
  <c r="S12" i="69"/>
  <c r="I12" i="69"/>
  <c r="S11" i="69"/>
  <c r="I11" i="69"/>
  <c r="S10" i="69"/>
  <c r="I10" i="69"/>
  <c r="S9" i="69"/>
  <c r="I9" i="69"/>
  <c r="S8" i="69"/>
  <c r="I8" i="69"/>
  <c r="S7" i="69"/>
  <c r="I7" i="69"/>
  <c r="S6" i="69"/>
  <c r="I6" i="69"/>
  <c r="S5" i="69"/>
  <c r="S19" i="69" s="1"/>
  <c r="I5" i="69"/>
  <c r="A5" i="69"/>
  <c r="A4" i="69"/>
  <c r="A3" i="69"/>
  <c r="A2" i="69"/>
  <c r="A1" i="69"/>
  <c r="S70" i="69" l="1"/>
  <c r="S78" i="69"/>
  <c r="S85" i="69" s="1"/>
  <c r="S85" i="80"/>
  <c r="S78" i="75"/>
  <c r="S85" i="75" s="1"/>
  <c r="S78" i="70"/>
  <c r="S78" i="72"/>
  <c r="M85" i="69"/>
  <c r="M4" i="69" s="1"/>
  <c r="K85" i="72"/>
  <c r="K4" i="72" s="1"/>
  <c r="S84" i="73"/>
  <c r="I85" i="80"/>
  <c r="G3" i="80" s="1"/>
  <c r="K85" i="76"/>
  <c r="K4" i="76" s="1"/>
  <c r="I50" i="76"/>
  <c r="I38" i="76"/>
  <c r="I25" i="76"/>
  <c r="I84" i="76"/>
  <c r="I78" i="76"/>
  <c r="O85" i="76"/>
  <c r="O3" i="76" s="1"/>
  <c r="G85" i="76"/>
  <c r="I50" i="75"/>
  <c r="I70" i="75"/>
  <c r="I84" i="75"/>
  <c r="I38" i="75"/>
  <c r="I60" i="75"/>
  <c r="I19" i="75"/>
  <c r="H85" i="75"/>
  <c r="O85" i="75"/>
  <c r="O3" i="75" s="1"/>
  <c r="G85" i="75"/>
  <c r="K85" i="74"/>
  <c r="K4" i="74" s="1"/>
  <c r="I50" i="74"/>
  <c r="I38" i="74"/>
  <c r="I25" i="74"/>
  <c r="I78" i="74"/>
  <c r="I84" i="74"/>
  <c r="O85" i="74"/>
  <c r="O3" i="74" s="1"/>
  <c r="G85" i="74"/>
  <c r="I38" i="73"/>
  <c r="I19" i="73"/>
  <c r="I60" i="73"/>
  <c r="I78" i="73"/>
  <c r="I70" i="73"/>
  <c r="K85" i="70"/>
  <c r="K4" i="70" s="1"/>
  <c r="I25" i="72"/>
  <c r="I84" i="72"/>
  <c r="I78" i="72"/>
  <c r="I50" i="72"/>
  <c r="G85" i="72"/>
  <c r="I38" i="72"/>
  <c r="O85" i="72"/>
  <c r="O3" i="72" s="1"/>
  <c r="I25" i="71"/>
  <c r="I78" i="71"/>
  <c r="I84" i="71"/>
  <c r="I38" i="71"/>
  <c r="O85" i="71"/>
  <c r="O3" i="71" s="1"/>
  <c r="I50" i="71"/>
  <c r="G85" i="71"/>
  <c r="I38" i="70"/>
  <c r="I78" i="70"/>
  <c r="I70" i="70"/>
  <c r="G85" i="70"/>
  <c r="I19" i="70"/>
  <c r="O85" i="70"/>
  <c r="O3" i="70" s="1"/>
  <c r="I50" i="69"/>
  <c r="I60" i="69"/>
  <c r="I38" i="69"/>
  <c r="I84" i="69"/>
  <c r="I70" i="69"/>
  <c r="I25" i="69"/>
  <c r="I19" i="69"/>
  <c r="G85" i="69"/>
  <c r="O85" i="69"/>
  <c r="O3" i="69" s="1"/>
  <c r="H85" i="69"/>
  <c r="L85" i="75"/>
  <c r="L4" i="75" s="1"/>
  <c r="L85" i="69"/>
  <c r="L4" i="69" s="1"/>
  <c r="K85" i="69"/>
  <c r="K4" i="69" s="1"/>
  <c r="L85" i="76"/>
  <c r="L4" i="76" s="1"/>
  <c r="S50" i="76"/>
  <c r="I70" i="76"/>
  <c r="H85" i="76"/>
  <c r="S25" i="76"/>
  <c r="I60" i="76"/>
  <c r="M85" i="76"/>
  <c r="M4" i="76" s="1"/>
  <c r="I19" i="76"/>
  <c r="S60" i="76"/>
  <c r="S84" i="76"/>
  <c r="S85" i="76" s="1"/>
  <c r="M85" i="75"/>
  <c r="M4" i="75" s="1"/>
  <c r="K85" i="75"/>
  <c r="K4" i="75" s="1"/>
  <c r="I25" i="75"/>
  <c r="I78" i="75"/>
  <c r="L85" i="74"/>
  <c r="L4" i="74" s="1"/>
  <c r="S50" i="74"/>
  <c r="I70" i="74"/>
  <c r="H85" i="74"/>
  <c r="S25" i="74"/>
  <c r="I60" i="74"/>
  <c r="M85" i="74"/>
  <c r="M4" i="74" s="1"/>
  <c r="I19" i="74"/>
  <c r="S60" i="74"/>
  <c r="S84" i="74"/>
  <c r="H85" i="73"/>
  <c r="I50" i="73"/>
  <c r="G85" i="73"/>
  <c r="S50" i="73"/>
  <c r="S78" i="73"/>
  <c r="O85" i="73"/>
  <c r="O3" i="73" s="1"/>
  <c r="I25" i="73"/>
  <c r="L85" i="73"/>
  <c r="L4" i="73" s="1"/>
  <c r="M85" i="73"/>
  <c r="M4" i="73" s="1"/>
  <c r="I84" i="73"/>
  <c r="K85" i="73"/>
  <c r="K4" i="73" s="1"/>
  <c r="S50" i="72"/>
  <c r="I70" i="72"/>
  <c r="H85" i="72"/>
  <c r="S25" i="72"/>
  <c r="I60" i="72"/>
  <c r="S84" i="72"/>
  <c r="I19" i="72"/>
  <c r="S60" i="72"/>
  <c r="L85" i="72"/>
  <c r="L4" i="72" s="1"/>
  <c r="L85" i="71"/>
  <c r="L4" i="71" s="1"/>
  <c r="S50" i="71"/>
  <c r="I70" i="71"/>
  <c r="H85" i="71"/>
  <c r="S25" i="71"/>
  <c r="I60" i="71"/>
  <c r="M85" i="71"/>
  <c r="M4" i="71" s="1"/>
  <c r="I19" i="71"/>
  <c r="S60" i="71"/>
  <c r="S84" i="71"/>
  <c r="I25" i="70"/>
  <c r="L85" i="70"/>
  <c r="L4" i="70" s="1"/>
  <c r="M85" i="70"/>
  <c r="M4" i="70" s="1"/>
  <c r="I84" i="70"/>
  <c r="S25" i="70"/>
  <c r="I60" i="70"/>
  <c r="H85" i="70"/>
  <c r="S84" i="70"/>
  <c r="S85" i="70" s="1"/>
  <c r="I50" i="70"/>
  <c r="I78" i="69"/>
  <c r="A107" i="68"/>
  <c r="A106" i="68"/>
  <c r="A105" i="68"/>
  <c r="A104" i="68"/>
  <c r="A103" i="68"/>
  <c r="A102" i="68"/>
  <c r="A101" i="68"/>
  <c r="A100" i="68"/>
  <c r="A99" i="68"/>
  <c r="A98" i="68"/>
  <c r="A97" i="68"/>
  <c r="A96" i="68"/>
  <c r="A95" i="68"/>
  <c r="A94" i="68"/>
  <c r="A93" i="68"/>
  <c r="A92" i="68"/>
  <c r="A91" i="68"/>
  <c r="A90" i="68"/>
  <c r="A89" i="68"/>
  <c r="A88" i="68"/>
  <c r="A87" i="68"/>
  <c r="A86" i="68"/>
  <c r="A85" i="68"/>
  <c r="O84" i="68"/>
  <c r="M84" i="68"/>
  <c r="L84" i="68"/>
  <c r="K84" i="68"/>
  <c r="H84" i="68"/>
  <c r="G84" i="68"/>
  <c r="S83" i="68"/>
  <c r="I83" i="68"/>
  <c r="S82" i="68"/>
  <c r="I82" i="68"/>
  <c r="S81" i="68"/>
  <c r="I81" i="68"/>
  <c r="S80" i="68"/>
  <c r="I80" i="68"/>
  <c r="S79" i="68"/>
  <c r="I79" i="68"/>
  <c r="A79" i="68"/>
  <c r="O78" i="68"/>
  <c r="M78" i="68"/>
  <c r="L78" i="68"/>
  <c r="K78" i="68"/>
  <c r="H78" i="68"/>
  <c r="G78" i="68"/>
  <c r="S77" i="68"/>
  <c r="I77" i="68"/>
  <c r="S76" i="68"/>
  <c r="I76" i="68"/>
  <c r="S75" i="68"/>
  <c r="I75" i="68"/>
  <c r="S74" i="68"/>
  <c r="I74" i="68"/>
  <c r="S73" i="68"/>
  <c r="I73" i="68"/>
  <c r="S72" i="68"/>
  <c r="I72" i="68"/>
  <c r="S71" i="68"/>
  <c r="I71" i="68"/>
  <c r="A71" i="68"/>
  <c r="O70" i="68"/>
  <c r="M70" i="68"/>
  <c r="L70" i="68"/>
  <c r="K70" i="68"/>
  <c r="H70" i="68"/>
  <c r="G70" i="68"/>
  <c r="S69" i="68"/>
  <c r="I69" i="68"/>
  <c r="S68" i="68"/>
  <c r="I68" i="68"/>
  <c r="S67" i="68"/>
  <c r="I67" i="68"/>
  <c r="S66" i="68"/>
  <c r="I66" i="68"/>
  <c r="S65" i="68"/>
  <c r="I65" i="68"/>
  <c r="S64" i="68"/>
  <c r="I64" i="68"/>
  <c r="S63" i="68"/>
  <c r="S70" i="68" s="1"/>
  <c r="I63" i="68"/>
  <c r="S62" i="68"/>
  <c r="I62" i="68"/>
  <c r="S61" i="68"/>
  <c r="I61" i="68"/>
  <c r="A61" i="68"/>
  <c r="S60" i="68"/>
  <c r="O60" i="68"/>
  <c r="M60" i="68"/>
  <c r="L60" i="68"/>
  <c r="K60" i="68"/>
  <c r="H60" i="68"/>
  <c r="G60" i="68"/>
  <c r="S59" i="68"/>
  <c r="I59" i="68"/>
  <c r="S58" i="68"/>
  <c r="I58" i="68"/>
  <c r="S57" i="68"/>
  <c r="I57" i="68"/>
  <c r="S56" i="68"/>
  <c r="I56" i="68"/>
  <c r="S55" i="68"/>
  <c r="I55" i="68"/>
  <c r="S54" i="68"/>
  <c r="I54" i="68"/>
  <c r="S53" i="68"/>
  <c r="I53" i="68"/>
  <c r="S52" i="68"/>
  <c r="I52" i="68"/>
  <c r="S51" i="68"/>
  <c r="I51" i="68"/>
  <c r="A51" i="68"/>
  <c r="O50" i="68"/>
  <c r="M50" i="68"/>
  <c r="L50" i="68"/>
  <c r="K50" i="68"/>
  <c r="H50" i="68"/>
  <c r="G50" i="68"/>
  <c r="S49" i="68"/>
  <c r="I49" i="68"/>
  <c r="S48" i="68"/>
  <c r="I48" i="68"/>
  <c r="S47" i="68"/>
  <c r="I47" i="68"/>
  <c r="S46" i="68"/>
  <c r="I46" i="68"/>
  <c r="S45" i="68"/>
  <c r="I45" i="68"/>
  <c r="S44" i="68"/>
  <c r="I44" i="68"/>
  <c r="S43" i="68"/>
  <c r="I43" i="68"/>
  <c r="S42" i="68"/>
  <c r="I42" i="68"/>
  <c r="S41" i="68"/>
  <c r="I41" i="68"/>
  <c r="S40" i="68"/>
  <c r="I40" i="68"/>
  <c r="S39" i="68"/>
  <c r="I39" i="68"/>
  <c r="A39" i="68"/>
  <c r="O38" i="68"/>
  <c r="M38" i="68"/>
  <c r="L38" i="68"/>
  <c r="K38" i="68"/>
  <c r="H38" i="68"/>
  <c r="G38" i="68"/>
  <c r="S37" i="68"/>
  <c r="I37" i="68"/>
  <c r="S36" i="68"/>
  <c r="I36" i="68"/>
  <c r="S35" i="68"/>
  <c r="I35" i="68"/>
  <c r="S34" i="68"/>
  <c r="I34" i="68"/>
  <c r="S33" i="68"/>
  <c r="I33" i="68"/>
  <c r="S32" i="68"/>
  <c r="I32" i="68"/>
  <c r="S31" i="68"/>
  <c r="I31" i="68"/>
  <c r="S30" i="68"/>
  <c r="I30" i="68"/>
  <c r="S29" i="68"/>
  <c r="I29" i="68"/>
  <c r="S28" i="68"/>
  <c r="I28" i="68"/>
  <c r="S27" i="68"/>
  <c r="I27" i="68"/>
  <c r="S26" i="68"/>
  <c r="I26" i="68"/>
  <c r="O25" i="68"/>
  <c r="M25" i="68"/>
  <c r="L25" i="68"/>
  <c r="K25" i="68"/>
  <c r="H25" i="68"/>
  <c r="G25" i="68"/>
  <c r="S24" i="68"/>
  <c r="I24" i="68"/>
  <c r="S23" i="68"/>
  <c r="I23" i="68"/>
  <c r="S22" i="68"/>
  <c r="I22" i="68"/>
  <c r="S21" i="68"/>
  <c r="I21" i="68"/>
  <c r="S20" i="68"/>
  <c r="I20" i="68"/>
  <c r="O19" i="68"/>
  <c r="M19" i="68"/>
  <c r="L19" i="68"/>
  <c r="K19" i="68"/>
  <c r="H19" i="68"/>
  <c r="G19" i="68"/>
  <c r="S18" i="68"/>
  <c r="I18" i="68"/>
  <c r="S17" i="68"/>
  <c r="I17" i="68"/>
  <c r="S16" i="68"/>
  <c r="I16" i="68"/>
  <c r="S15" i="68"/>
  <c r="I15" i="68"/>
  <c r="S14" i="68"/>
  <c r="I14" i="68"/>
  <c r="S13" i="68"/>
  <c r="I13" i="68"/>
  <c r="S12" i="68"/>
  <c r="I12" i="68"/>
  <c r="S11" i="68"/>
  <c r="I11" i="68"/>
  <c r="S10" i="68"/>
  <c r="I10" i="68"/>
  <c r="S9" i="68"/>
  <c r="I9" i="68"/>
  <c r="S8" i="68"/>
  <c r="I8" i="68"/>
  <c r="S7" i="68"/>
  <c r="I7" i="68"/>
  <c r="S6" i="68"/>
  <c r="S19" i="68" s="1"/>
  <c r="I6" i="68"/>
  <c r="S5" i="68"/>
  <c r="I5" i="68"/>
  <c r="A5" i="68"/>
  <c r="A4" i="68"/>
  <c r="A3" i="68"/>
  <c r="A2" i="68"/>
  <c r="A1" i="68"/>
  <c r="A107" i="67"/>
  <c r="A106" i="67"/>
  <c r="A105" i="67"/>
  <c r="A104" i="67"/>
  <c r="A103" i="67"/>
  <c r="A102" i="67"/>
  <c r="A101" i="67"/>
  <c r="A100" i="67"/>
  <c r="A99" i="67"/>
  <c r="A98" i="67"/>
  <c r="A97" i="67"/>
  <c r="A96" i="67"/>
  <c r="A95" i="67"/>
  <c r="A94" i="67"/>
  <c r="A93" i="67"/>
  <c r="A92" i="67"/>
  <c r="A91" i="67"/>
  <c r="A90" i="67"/>
  <c r="A89" i="67"/>
  <c r="A88" i="67"/>
  <c r="A87" i="67"/>
  <c r="A86" i="67"/>
  <c r="A85" i="67"/>
  <c r="O84" i="67"/>
  <c r="M84" i="67"/>
  <c r="L84" i="67"/>
  <c r="K84" i="67"/>
  <c r="H84" i="67"/>
  <c r="G84" i="67"/>
  <c r="S83" i="67"/>
  <c r="I83" i="67"/>
  <c r="S82" i="67"/>
  <c r="I82" i="67"/>
  <c r="S81" i="67"/>
  <c r="I81" i="67"/>
  <c r="S80" i="67"/>
  <c r="S84" i="67" s="1"/>
  <c r="I80" i="67"/>
  <c r="S79" i="67"/>
  <c r="I79" i="67"/>
  <c r="A79" i="67"/>
  <c r="O78" i="67"/>
  <c r="M78" i="67"/>
  <c r="L78" i="67"/>
  <c r="K78" i="67"/>
  <c r="H78" i="67"/>
  <c r="G78" i="67"/>
  <c r="S77" i="67"/>
  <c r="I77" i="67"/>
  <c r="S76" i="67"/>
  <c r="I76" i="67"/>
  <c r="S75" i="67"/>
  <c r="I75" i="67"/>
  <c r="S74" i="67"/>
  <c r="I74" i="67"/>
  <c r="S73" i="67"/>
  <c r="I73" i="67"/>
  <c r="S72" i="67"/>
  <c r="I72" i="67"/>
  <c r="S71" i="67"/>
  <c r="I71" i="67"/>
  <c r="A71" i="67"/>
  <c r="O70" i="67"/>
  <c r="M70" i="67"/>
  <c r="L70" i="67"/>
  <c r="K70" i="67"/>
  <c r="H70" i="67"/>
  <c r="G70" i="67"/>
  <c r="S69" i="67"/>
  <c r="I69" i="67"/>
  <c r="S68" i="67"/>
  <c r="I68" i="67"/>
  <c r="S67" i="67"/>
  <c r="I67" i="67"/>
  <c r="S66" i="67"/>
  <c r="I66" i="67"/>
  <c r="S65" i="67"/>
  <c r="I65" i="67"/>
  <c r="S64" i="67"/>
  <c r="I64" i="67"/>
  <c r="S63" i="67"/>
  <c r="I63" i="67"/>
  <c r="S62" i="67"/>
  <c r="I62" i="67"/>
  <c r="S61" i="67"/>
  <c r="I61" i="67"/>
  <c r="A61" i="67"/>
  <c r="O60" i="67"/>
  <c r="M60" i="67"/>
  <c r="L60" i="67"/>
  <c r="K60" i="67"/>
  <c r="H60" i="67"/>
  <c r="G60" i="67"/>
  <c r="S59" i="67"/>
  <c r="I59" i="67"/>
  <c r="S58" i="67"/>
  <c r="I58" i="67"/>
  <c r="S57" i="67"/>
  <c r="I57" i="67"/>
  <c r="S56" i="67"/>
  <c r="I56" i="67"/>
  <c r="S55" i="67"/>
  <c r="I55" i="67"/>
  <c r="S54" i="67"/>
  <c r="I54" i="67"/>
  <c r="S53" i="67"/>
  <c r="I53" i="67"/>
  <c r="S52" i="67"/>
  <c r="I52" i="67"/>
  <c r="S51" i="67"/>
  <c r="S60" i="67" s="1"/>
  <c r="I51" i="67"/>
  <c r="A51" i="67"/>
  <c r="O50" i="67"/>
  <c r="M50" i="67"/>
  <c r="L50" i="67"/>
  <c r="K50" i="67"/>
  <c r="H50" i="67"/>
  <c r="G50" i="67"/>
  <c r="S49" i="67"/>
  <c r="I49" i="67"/>
  <c r="S48" i="67"/>
  <c r="I48" i="67"/>
  <c r="S47" i="67"/>
  <c r="I47" i="67"/>
  <c r="S46" i="67"/>
  <c r="I46" i="67"/>
  <c r="S45" i="67"/>
  <c r="I45" i="67"/>
  <c r="S44" i="67"/>
  <c r="I44" i="67"/>
  <c r="S43" i="67"/>
  <c r="I43" i="67"/>
  <c r="S42" i="67"/>
  <c r="I42" i="67"/>
  <c r="S41" i="67"/>
  <c r="I41" i="67"/>
  <c r="S40" i="67"/>
  <c r="S50" i="67" s="1"/>
  <c r="I40" i="67"/>
  <c r="S39" i="67"/>
  <c r="I39" i="67"/>
  <c r="A39" i="67"/>
  <c r="O38" i="67"/>
  <c r="M38" i="67"/>
  <c r="L38" i="67"/>
  <c r="K38" i="67"/>
  <c r="H38" i="67"/>
  <c r="G38" i="67"/>
  <c r="S37" i="67"/>
  <c r="I37" i="67"/>
  <c r="S36" i="67"/>
  <c r="I36" i="67"/>
  <c r="S35" i="67"/>
  <c r="I35" i="67"/>
  <c r="S34" i="67"/>
  <c r="I34" i="67"/>
  <c r="S33" i="67"/>
  <c r="I33" i="67"/>
  <c r="S32" i="67"/>
  <c r="I32" i="67"/>
  <c r="S31" i="67"/>
  <c r="I31" i="67"/>
  <c r="S30" i="67"/>
  <c r="I30" i="67"/>
  <c r="S29" i="67"/>
  <c r="I29" i="67"/>
  <c r="S28" i="67"/>
  <c r="I28" i="67"/>
  <c r="S27" i="67"/>
  <c r="I27" i="67"/>
  <c r="S26" i="67"/>
  <c r="I26" i="67"/>
  <c r="O25" i="67"/>
  <c r="M25" i="67"/>
  <c r="L25" i="67"/>
  <c r="K25" i="67"/>
  <c r="H25" i="67"/>
  <c r="G25" i="67"/>
  <c r="S24" i="67"/>
  <c r="I24" i="67"/>
  <c r="S23" i="67"/>
  <c r="I23" i="67"/>
  <c r="S22" i="67"/>
  <c r="I22" i="67"/>
  <c r="S21" i="67"/>
  <c r="S25" i="67" s="1"/>
  <c r="I21" i="67"/>
  <c r="S20" i="67"/>
  <c r="I20" i="67"/>
  <c r="O19" i="67"/>
  <c r="M19" i="67"/>
  <c r="L19" i="67"/>
  <c r="K19" i="67"/>
  <c r="H19" i="67"/>
  <c r="G19" i="67"/>
  <c r="S18" i="67"/>
  <c r="I18" i="67"/>
  <c r="S17" i="67"/>
  <c r="I17" i="67"/>
  <c r="S16" i="67"/>
  <c r="I16" i="67"/>
  <c r="S15" i="67"/>
  <c r="I15" i="67"/>
  <c r="S14" i="67"/>
  <c r="I14" i="67"/>
  <c r="S13" i="67"/>
  <c r="I13" i="67"/>
  <c r="S12" i="67"/>
  <c r="I12" i="67"/>
  <c r="S11" i="67"/>
  <c r="I11" i="67"/>
  <c r="S10" i="67"/>
  <c r="I10" i="67"/>
  <c r="S9" i="67"/>
  <c r="I9" i="67"/>
  <c r="S8" i="67"/>
  <c r="I8" i="67"/>
  <c r="S7" i="67"/>
  <c r="I7" i="67"/>
  <c r="S6" i="67"/>
  <c r="I6" i="67"/>
  <c r="S5" i="67"/>
  <c r="S19" i="67" s="1"/>
  <c r="I5" i="67"/>
  <c r="A5" i="67"/>
  <c r="A4" i="67"/>
  <c r="A3" i="67"/>
  <c r="A2" i="67"/>
  <c r="A1" i="67"/>
  <c r="S70" i="67" l="1"/>
  <c r="S78" i="67"/>
  <c r="S85" i="67" s="1"/>
  <c r="S25" i="68"/>
  <c r="S85" i="71"/>
  <c r="S85" i="74"/>
  <c r="L85" i="67"/>
  <c r="L4" i="67" s="1"/>
  <c r="S84" i="68"/>
  <c r="M85" i="67"/>
  <c r="M4" i="67" s="1"/>
  <c r="M85" i="68"/>
  <c r="M4" i="68" s="1"/>
  <c r="S85" i="72"/>
  <c r="S85" i="73"/>
  <c r="I85" i="76"/>
  <c r="G3" i="76" s="1"/>
  <c r="I85" i="75"/>
  <c r="G3" i="75" s="1"/>
  <c r="I85" i="74"/>
  <c r="G3" i="74" s="1"/>
  <c r="K85" i="68"/>
  <c r="K4" i="68" s="1"/>
  <c r="K85" i="67"/>
  <c r="K4" i="67" s="1"/>
  <c r="I85" i="71"/>
  <c r="G3" i="71" s="1"/>
  <c r="I19" i="68"/>
  <c r="I38" i="68"/>
  <c r="I78" i="68"/>
  <c r="I70" i="68"/>
  <c r="O85" i="68"/>
  <c r="O3" i="68" s="1"/>
  <c r="G85" i="68"/>
  <c r="I85" i="73"/>
  <c r="G3" i="73" s="1"/>
  <c r="I85" i="72"/>
  <c r="G3" i="72" s="1"/>
  <c r="I85" i="70"/>
  <c r="G3" i="70" s="1"/>
  <c r="I85" i="69"/>
  <c r="G3" i="69" s="1"/>
  <c r="I84" i="67"/>
  <c r="I50" i="67"/>
  <c r="I70" i="67"/>
  <c r="I38" i="67"/>
  <c r="I25" i="67"/>
  <c r="I19" i="67"/>
  <c r="O85" i="67"/>
  <c r="O3" i="67" s="1"/>
  <c r="I25" i="68"/>
  <c r="L85" i="68"/>
  <c r="L4" i="68" s="1"/>
  <c r="I84" i="68"/>
  <c r="I60" i="68"/>
  <c r="H85" i="68"/>
  <c r="I50" i="68"/>
  <c r="S50" i="68"/>
  <c r="S78" i="68"/>
  <c r="I60" i="67"/>
  <c r="H85" i="67"/>
  <c r="G85" i="67"/>
  <c r="I78" i="67"/>
  <c r="A107" i="66"/>
  <c r="A106" i="66"/>
  <c r="A105" i="66"/>
  <c r="A104" i="66"/>
  <c r="A103" i="66"/>
  <c r="A102" i="66"/>
  <c r="A101" i="66"/>
  <c r="A100" i="66"/>
  <c r="A99" i="66"/>
  <c r="A98" i="66"/>
  <c r="A97" i="66"/>
  <c r="A96" i="66"/>
  <c r="A95" i="66"/>
  <c r="A94" i="66"/>
  <c r="A93" i="66"/>
  <c r="A92" i="66"/>
  <c r="A91" i="66"/>
  <c r="A90" i="66"/>
  <c r="A89" i="66"/>
  <c r="A88" i="66"/>
  <c r="A87" i="66"/>
  <c r="A86" i="66"/>
  <c r="A85" i="66"/>
  <c r="O84" i="66"/>
  <c r="M84" i="66"/>
  <c r="L84" i="66"/>
  <c r="K84" i="66"/>
  <c r="K85" i="66" s="1"/>
  <c r="K4" i="66" s="1"/>
  <c r="H84" i="66"/>
  <c r="G84" i="66"/>
  <c r="S83" i="66"/>
  <c r="I83" i="66"/>
  <c r="S82" i="66"/>
  <c r="I82" i="66"/>
  <c r="S81" i="66"/>
  <c r="I81" i="66"/>
  <c r="S80" i="66"/>
  <c r="I80" i="66"/>
  <c r="S79" i="66"/>
  <c r="I79" i="66"/>
  <c r="A79" i="66"/>
  <c r="O78" i="66"/>
  <c r="M78" i="66"/>
  <c r="L78" i="66"/>
  <c r="K78" i="66"/>
  <c r="H78" i="66"/>
  <c r="G78" i="66"/>
  <c r="S77" i="66"/>
  <c r="I77" i="66"/>
  <c r="S76" i="66"/>
  <c r="I76" i="66"/>
  <c r="S75" i="66"/>
  <c r="I75" i="66"/>
  <c r="S74" i="66"/>
  <c r="I74" i="66"/>
  <c r="S73" i="66"/>
  <c r="I73" i="66"/>
  <c r="S72" i="66"/>
  <c r="I72" i="66"/>
  <c r="S71" i="66"/>
  <c r="I71" i="66"/>
  <c r="A71" i="66"/>
  <c r="O70" i="66"/>
  <c r="M70" i="66"/>
  <c r="L70" i="66"/>
  <c r="K70" i="66"/>
  <c r="H70" i="66"/>
  <c r="G70" i="66"/>
  <c r="S69" i="66"/>
  <c r="I69" i="66"/>
  <c r="S68" i="66"/>
  <c r="I68" i="66"/>
  <c r="S67" i="66"/>
  <c r="I67" i="66"/>
  <c r="S66" i="66"/>
  <c r="I66" i="66"/>
  <c r="S65" i="66"/>
  <c r="I65" i="66"/>
  <c r="S64" i="66"/>
  <c r="I64" i="66"/>
  <c r="S63" i="66"/>
  <c r="I63" i="66"/>
  <c r="S62" i="66"/>
  <c r="S70" i="66" s="1"/>
  <c r="I62" i="66"/>
  <c r="S61" i="66"/>
  <c r="I61" i="66"/>
  <c r="A61" i="66"/>
  <c r="O60" i="66"/>
  <c r="M60" i="66"/>
  <c r="L60" i="66"/>
  <c r="K60" i="66"/>
  <c r="H60" i="66"/>
  <c r="G60" i="66"/>
  <c r="S59" i="66"/>
  <c r="I59" i="66"/>
  <c r="S58" i="66"/>
  <c r="I58" i="66"/>
  <c r="S57" i="66"/>
  <c r="I57" i="66"/>
  <c r="S56" i="66"/>
  <c r="I56" i="66"/>
  <c r="S55" i="66"/>
  <c r="I55" i="66"/>
  <c r="S54" i="66"/>
  <c r="I54" i="66"/>
  <c r="S53" i="66"/>
  <c r="I53" i="66"/>
  <c r="S52" i="66"/>
  <c r="I52" i="66"/>
  <c r="S51" i="66"/>
  <c r="I51" i="66"/>
  <c r="A51" i="66"/>
  <c r="O50" i="66"/>
  <c r="M50" i="66"/>
  <c r="L50" i="66"/>
  <c r="K50" i="66"/>
  <c r="H50" i="66"/>
  <c r="G50" i="66"/>
  <c r="S49" i="66"/>
  <c r="I49" i="66"/>
  <c r="S48" i="66"/>
  <c r="I48" i="66"/>
  <c r="S47" i="66"/>
  <c r="I47" i="66"/>
  <c r="S46" i="66"/>
  <c r="I46" i="66"/>
  <c r="S45" i="66"/>
  <c r="I45" i="66"/>
  <c r="S44" i="66"/>
  <c r="I44" i="66"/>
  <c r="S43" i="66"/>
  <c r="I43" i="66"/>
  <c r="S42" i="66"/>
  <c r="I42" i="66"/>
  <c r="S41" i="66"/>
  <c r="I41" i="66"/>
  <c r="S40" i="66"/>
  <c r="I40" i="66"/>
  <c r="S39" i="66"/>
  <c r="I39" i="66"/>
  <c r="A39" i="66"/>
  <c r="O38" i="66"/>
  <c r="M38" i="66"/>
  <c r="L38" i="66"/>
  <c r="K38" i="66"/>
  <c r="H38" i="66"/>
  <c r="G38" i="66"/>
  <c r="S37" i="66"/>
  <c r="I37" i="66"/>
  <c r="S36" i="66"/>
  <c r="I36" i="66"/>
  <c r="S35" i="66"/>
  <c r="I35" i="66"/>
  <c r="S34" i="66"/>
  <c r="I34" i="66"/>
  <c r="S33" i="66"/>
  <c r="I33" i="66"/>
  <c r="S32" i="66"/>
  <c r="I32" i="66"/>
  <c r="S31" i="66"/>
  <c r="I31" i="66"/>
  <c r="S30" i="66"/>
  <c r="I30" i="66"/>
  <c r="S29" i="66"/>
  <c r="I29" i="66"/>
  <c r="S28" i="66"/>
  <c r="I28" i="66"/>
  <c r="S27" i="66"/>
  <c r="I27" i="66"/>
  <c r="S26" i="66"/>
  <c r="I26" i="66"/>
  <c r="O25" i="66"/>
  <c r="M25" i="66"/>
  <c r="L25" i="66"/>
  <c r="K25" i="66"/>
  <c r="H25" i="66"/>
  <c r="G25" i="66"/>
  <c r="S24" i="66"/>
  <c r="I24" i="66"/>
  <c r="S23" i="66"/>
  <c r="I23" i="66"/>
  <c r="S22" i="66"/>
  <c r="I22" i="66"/>
  <c r="S21" i="66"/>
  <c r="I21" i="66"/>
  <c r="S20" i="66"/>
  <c r="I20" i="66"/>
  <c r="O19" i="66"/>
  <c r="M19" i="66"/>
  <c r="L19" i="66"/>
  <c r="K19" i="66"/>
  <c r="H19" i="66"/>
  <c r="G19" i="66"/>
  <c r="S18" i="66"/>
  <c r="I18" i="66"/>
  <c r="S17" i="66"/>
  <c r="I17" i="66"/>
  <c r="S16" i="66"/>
  <c r="I16" i="66"/>
  <c r="S15" i="66"/>
  <c r="I15" i="66"/>
  <c r="S14" i="66"/>
  <c r="I14" i="66"/>
  <c r="S13" i="66"/>
  <c r="I13" i="66"/>
  <c r="S12" i="66"/>
  <c r="I12" i="66"/>
  <c r="S11" i="66"/>
  <c r="I11" i="66"/>
  <c r="S10" i="66"/>
  <c r="I10" i="66"/>
  <c r="S9" i="66"/>
  <c r="I9" i="66"/>
  <c r="S8" i="66"/>
  <c r="I8" i="66"/>
  <c r="S7" i="66"/>
  <c r="I7" i="66"/>
  <c r="S6" i="66"/>
  <c r="I6" i="66"/>
  <c r="S5" i="66"/>
  <c r="S19" i="66" s="1"/>
  <c r="I5" i="66"/>
  <c r="A5" i="66"/>
  <c r="A4" i="66"/>
  <c r="A3" i="66"/>
  <c r="A2" i="66"/>
  <c r="A1" i="66"/>
  <c r="S60" i="66" l="1"/>
  <c r="S25" i="66"/>
  <c r="S85" i="68"/>
  <c r="I85" i="68"/>
  <c r="G3" i="68" s="1"/>
  <c r="I85" i="67"/>
  <c r="G3" i="67" s="1"/>
  <c r="M85" i="66"/>
  <c r="M4" i="66" s="1"/>
  <c r="S84" i="66"/>
  <c r="I38" i="66"/>
  <c r="I70" i="66"/>
  <c r="I78" i="66"/>
  <c r="O85" i="66"/>
  <c r="O3" i="66" s="1"/>
  <c r="I19" i="66"/>
  <c r="G85" i="66"/>
  <c r="I25" i="66"/>
  <c r="L85" i="66"/>
  <c r="L4" i="66" s="1"/>
  <c r="I84" i="66"/>
  <c r="I60" i="66"/>
  <c r="H85" i="66"/>
  <c r="I50" i="66"/>
  <c r="S50" i="66"/>
  <c r="S78" i="66"/>
  <c r="I63" i="65"/>
  <c r="A107" i="65"/>
  <c r="A106" i="65"/>
  <c r="A105" i="65"/>
  <c r="A104" i="65"/>
  <c r="A103" i="65"/>
  <c r="A102" i="65"/>
  <c r="A101" i="65"/>
  <c r="A100" i="65"/>
  <c r="A99" i="65"/>
  <c r="A98" i="65"/>
  <c r="A97" i="65"/>
  <c r="A96" i="65"/>
  <c r="A95" i="65"/>
  <c r="A94" i="65"/>
  <c r="A93" i="65"/>
  <c r="A92" i="65"/>
  <c r="A91" i="65"/>
  <c r="A90" i="65"/>
  <c r="A89" i="65"/>
  <c r="A88" i="65"/>
  <c r="A87" i="65"/>
  <c r="A86" i="65"/>
  <c r="A85" i="65"/>
  <c r="O84" i="65"/>
  <c r="M84" i="65"/>
  <c r="L84" i="65"/>
  <c r="K84" i="65"/>
  <c r="H84" i="65"/>
  <c r="G84" i="65"/>
  <c r="S83" i="65"/>
  <c r="I83" i="65"/>
  <c r="S82" i="65"/>
  <c r="I82" i="65"/>
  <c r="S81" i="65"/>
  <c r="I81" i="65"/>
  <c r="S80" i="65"/>
  <c r="I80" i="65"/>
  <c r="S79" i="65"/>
  <c r="I79" i="65"/>
  <c r="A79" i="65"/>
  <c r="O78" i="65"/>
  <c r="M78" i="65"/>
  <c r="L78" i="65"/>
  <c r="K78" i="65"/>
  <c r="H78" i="65"/>
  <c r="G78" i="65"/>
  <c r="S77" i="65"/>
  <c r="I77" i="65"/>
  <c r="S76" i="65"/>
  <c r="I76" i="65"/>
  <c r="S75" i="65"/>
  <c r="I75" i="65"/>
  <c r="S74" i="65"/>
  <c r="I74" i="65"/>
  <c r="S73" i="65"/>
  <c r="I73" i="65"/>
  <c r="S72" i="65"/>
  <c r="I72" i="65"/>
  <c r="S71" i="65"/>
  <c r="I71" i="65"/>
  <c r="A71" i="65"/>
  <c r="O70" i="65"/>
  <c r="M70" i="65"/>
  <c r="L70" i="65"/>
  <c r="K70" i="65"/>
  <c r="H70" i="65"/>
  <c r="G70" i="65"/>
  <c r="S69" i="65"/>
  <c r="I69" i="65"/>
  <c r="S68" i="65"/>
  <c r="I68" i="65"/>
  <c r="S67" i="65"/>
  <c r="I67" i="65"/>
  <c r="S66" i="65"/>
  <c r="I66" i="65"/>
  <c r="S65" i="65"/>
  <c r="I65" i="65"/>
  <c r="S64" i="65"/>
  <c r="I64" i="65"/>
  <c r="S63" i="65"/>
  <c r="S62" i="65"/>
  <c r="I62" i="65"/>
  <c r="S61" i="65"/>
  <c r="S70" i="65" s="1"/>
  <c r="I61" i="65"/>
  <c r="A61" i="65"/>
  <c r="O60" i="65"/>
  <c r="M60" i="65"/>
  <c r="L60" i="65"/>
  <c r="K60" i="65"/>
  <c r="H60" i="65"/>
  <c r="G60" i="65"/>
  <c r="S59" i="65"/>
  <c r="I59" i="65"/>
  <c r="S58" i="65"/>
  <c r="I58" i="65"/>
  <c r="S57" i="65"/>
  <c r="I57" i="65"/>
  <c r="S56" i="65"/>
  <c r="I56" i="65"/>
  <c r="S55" i="65"/>
  <c r="I55" i="65"/>
  <c r="S54" i="65"/>
  <c r="I54" i="65"/>
  <c r="S53" i="65"/>
  <c r="I53" i="65"/>
  <c r="S52" i="65"/>
  <c r="I52" i="65"/>
  <c r="S51" i="65"/>
  <c r="S60" i="65" s="1"/>
  <c r="I51" i="65"/>
  <c r="A51" i="65"/>
  <c r="O50" i="65"/>
  <c r="M50" i="65"/>
  <c r="L50" i="65"/>
  <c r="K50" i="65"/>
  <c r="H50" i="65"/>
  <c r="G50" i="65"/>
  <c r="S49" i="65"/>
  <c r="I49" i="65"/>
  <c r="S48" i="65"/>
  <c r="I48" i="65"/>
  <c r="S47" i="65"/>
  <c r="I47" i="65"/>
  <c r="S46" i="65"/>
  <c r="I46" i="65"/>
  <c r="S45" i="65"/>
  <c r="I45" i="65"/>
  <c r="S44" i="65"/>
  <c r="I44" i="65"/>
  <c r="S43" i="65"/>
  <c r="I43" i="65"/>
  <c r="S42" i="65"/>
  <c r="I42" i="65"/>
  <c r="S41" i="65"/>
  <c r="I41" i="65"/>
  <c r="S40" i="65"/>
  <c r="I40" i="65"/>
  <c r="S39" i="65"/>
  <c r="I39" i="65"/>
  <c r="A39" i="65"/>
  <c r="O38" i="65"/>
  <c r="M38" i="65"/>
  <c r="L38" i="65"/>
  <c r="K38" i="65"/>
  <c r="H38" i="65"/>
  <c r="G38" i="65"/>
  <c r="S37" i="65"/>
  <c r="I37" i="65"/>
  <c r="S36" i="65"/>
  <c r="I36" i="65"/>
  <c r="S35" i="65"/>
  <c r="I35" i="65"/>
  <c r="S34" i="65"/>
  <c r="I34" i="65"/>
  <c r="S33" i="65"/>
  <c r="I33" i="65"/>
  <c r="S32" i="65"/>
  <c r="I32" i="65"/>
  <c r="S31" i="65"/>
  <c r="I31" i="65"/>
  <c r="S30" i="65"/>
  <c r="I30" i="65"/>
  <c r="S29" i="65"/>
  <c r="I29" i="65"/>
  <c r="S28" i="65"/>
  <c r="I28" i="65"/>
  <c r="S27" i="65"/>
  <c r="I27" i="65"/>
  <c r="S26" i="65"/>
  <c r="I26" i="65"/>
  <c r="O25" i="65"/>
  <c r="M25" i="65"/>
  <c r="L25" i="65"/>
  <c r="K25" i="65"/>
  <c r="H25" i="65"/>
  <c r="G25" i="65"/>
  <c r="S24" i="65"/>
  <c r="I24" i="65"/>
  <c r="S23" i="65"/>
  <c r="I23" i="65"/>
  <c r="S22" i="65"/>
  <c r="I22" i="65"/>
  <c r="S21" i="65"/>
  <c r="I21" i="65"/>
  <c r="S20" i="65"/>
  <c r="S25" i="65" s="1"/>
  <c r="I20" i="65"/>
  <c r="S19" i="65"/>
  <c r="O19" i="65"/>
  <c r="M19" i="65"/>
  <c r="L19" i="65"/>
  <c r="K19" i="65"/>
  <c r="H19" i="65"/>
  <c r="G19" i="65"/>
  <c r="S18" i="65"/>
  <c r="I18" i="65"/>
  <c r="S17" i="65"/>
  <c r="I17" i="65"/>
  <c r="S16" i="65"/>
  <c r="I16" i="65"/>
  <c r="S15" i="65"/>
  <c r="I15" i="65"/>
  <c r="S14" i="65"/>
  <c r="I14" i="65"/>
  <c r="S13" i="65"/>
  <c r="I13" i="65"/>
  <c r="S12" i="65"/>
  <c r="I12" i="65"/>
  <c r="S11" i="65"/>
  <c r="I11" i="65"/>
  <c r="S10" i="65"/>
  <c r="I10" i="65"/>
  <c r="S9" i="65"/>
  <c r="I9" i="65"/>
  <c r="S8" i="65"/>
  <c r="I8" i="65"/>
  <c r="S7" i="65"/>
  <c r="I7" i="65"/>
  <c r="S6" i="65"/>
  <c r="I6" i="65"/>
  <c r="S5" i="65"/>
  <c r="I5" i="65"/>
  <c r="A5" i="65"/>
  <c r="A4" i="65"/>
  <c r="A3" i="65"/>
  <c r="A2" i="65"/>
  <c r="A1" i="65"/>
  <c r="M85" i="65" l="1"/>
  <c r="M4" i="65" s="1"/>
  <c r="K85" i="65"/>
  <c r="K4" i="65" s="1"/>
  <c r="S84" i="65"/>
  <c r="S85" i="66"/>
  <c r="I85" i="66"/>
  <c r="G3" i="66" s="1"/>
  <c r="I38" i="65"/>
  <c r="I19" i="65"/>
  <c r="I70" i="65"/>
  <c r="O85" i="65"/>
  <c r="O3" i="65" s="1"/>
  <c r="I78" i="65"/>
  <c r="G85" i="65"/>
  <c r="I25" i="65"/>
  <c r="L85" i="65"/>
  <c r="L4" i="65" s="1"/>
  <c r="I84" i="65"/>
  <c r="I60" i="65"/>
  <c r="H85" i="65"/>
  <c r="I50" i="65"/>
  <c r="S50" i="65"/>
  <c r="S78" i="65"/>
  <c r="A107" i="64"/>
  <c r="A106" i="64"/>
  <c r="A105" i="64"/>
  <c r="A104" i="64"/>
  <c r="A103" i="64"/>
  <c r="A102" i="64"/>
  <c r="A101" i="64"/>
  <c r="A100" i="64"/>
  <c r="A99" i="64"/>
  <c r="A98" i="64"/>
  <c r="A97" i="64"/>
  <c r="A96" i="64"/>
  <c r="A95" i="64"/>
  <c r="A94" i="64"/>
  <c r="A93" i="64"/>
  <c r="A92" i="64"/>
  <c r="A91" i="64"/>
  <c r="A90" i="64"/>
  <c r="A89" i="64"/>
  <c r="A88" i="64"/>
  <c r="A87" i="64"/>
  <c r="A86" i="64"/>
  <c r="A85" i="64"/>
  <c r="S84" i="64"/>
  <c r="O84" i="64"/>
  <c r="M84" i="64"/>
  <c r="L84" i="64"/>
  <c r="K84" i="64"/>
  <c r="H84" i="64"/>
  <c r="G84" i="64"/>
  <c r="S83" i="64"/>
  <c r="I83" i="64"/>
  <c r="S82" i="64"/>
  <c r="I82" i="64"/>
  <c r="S81" i="64"/>
  <c r="I81" i="64"/>
  <c r="S80" i="64"/>
  <c r="I80" i="64"/>
  <c r="S79" i="64"/>
  <c r="I79" i="64"/>
  <c r="A79" i="64"/>
  <c r="S78" i="64"/>
  <c r="O78" i="64"/>
  <c r="M78" i="64"/>
  <c r="L78" i="64"/>
  <c r="K78" i="64"/>
  <c r="H78" i="64"/>
  <c r="G78" i="64"/>
  <c r="S77" i="64"/>
  <c r="I77" i="64"/>
  <c r="S76" i="64"/>
  <c r="I76" i="64"/>
  <c r="S75" i="64"/>
  <c r="I75" i="64"/>
  <c r="S74" i="64"/>
  <c r="I74" i="64"/>
  <c r="S73" i="64"/>
  <c r="I73" i="64"/>
  <c r="S72" i="64"/>
  <c r="I72" i="64"/>
  <c r="S71" i="64"/>
  <c r="I71" i="64"/>
  <c r="A71" i="64"/>
  <c r="O70" i="64"/>
  <c r="M70" i="64"/>
  <c r="L70" i="64"/>
  <c r="K70" i="64"/>
  <c r="H70" i="64"/>
  <c r="G70" i="64"/>
  <c r="S69" i="64"/>
  <c r="I69" i="64"/>
  <c r="S68" i="64"/>
  <c r="I68" i="64"/>
  <c r="S67" i="64"/>
  <c r="I67" i="64"/>
  <c r="S66" i="64"/>
  <c r="I66" i="64"/>
  <c r="S65" i="64"/>
  <c r="I65" i="64"/>
  <c r="S64" i="64"/>
  <c r="I64" i="64"/>
  <c r="S63" i="64"/>
  <c r="I63" i="64"/>
  <c r="S62" i="64"/>
  <c r="I62" i="64"/>
  <c r="S61" i="64"/>
  <c r="I61" i="64"/>
  <c r="A61" i="64"/>
  <c r="O60" i="64"/>
  <c r="M60" i="64"/>
  <c r="L60" i="64"/>
  <c r="K60" i="64"/>
  <c r="H60" i="64"/>
  <c r="G60" i="64"/>
  <c r="S59" i="64"/>
  <c r="I59" i="64"/>
  <c r="S58" i="64"/>
  <c r="I58" i="64"/>
  <c r="S57" i="64"/>
  <c r="I57" i="64"/>
  <c r="S56" i="64"/>
  <c r="I56" i="64"/>
  <c r="S55" i="64"/>
  <c r="I55" i="64"/>
  <c r="S54" i="64"/>
  <c r="I54" i="64"/>
  <c r="S53" i="64"/>
  <c r="I53" i="64"/>
  <c r="S52" i="64"/>
  <c r="I52" i="64"/>
  <c r="S51" i="64"/>
  <c r="I51" i="64"/>
  <c r="A51" i="64"/>
  <c r="S50" i="64"/>
  <c r="O50" i="64"/>
  <c r="M50" i="64"/>
  <c r="L50" i="64"/>
  <c r="K50" i="64"/>
  <c r="H50" i="64"/>
  <c r="G50" i="64"/>
  <c r="S49" i="64"/>
  <c r="I49" i="64"/>
  <c r="S48" i="64"/>
  <c r="I48" i="64"/>
  <c r="S47" i="64"/>
  <c r="I47" i="64"/>
  <c r="S46" i="64"/>
  <c r="I46" i="64"/>
  <c r="S45" i="64"/>
  <c r="I45" i="64"/>
  <c r="S44" i="64"/>
  <c r="I44" i="64"/>
  <c r="S43" i="64"/>
  <c r="I43" i="64"/>
  <c r="S42" i="64"/>
  <c r="I42" i="64"/>
  <c r="S41" i="64"/>
  <c r="I41" i="64"/>
  <c r="S40" i="64"/>
  <c r="I40" i="64"/>
  <c r="S39" i="64"/>
  <c r="I39" i="64"/>
  <c r="A39" i="64"/>
  <c r="O38" i="64"/>
  <c r="M38" i="64"/>
  <c r="L38" i="64"/>
  <c r="K38" i="64"/>
  <c r="H38" i="64"/>
  <c r="G38" i="64"/>
  <c r="S37" i="64"/>
  <c r="I37" i="64"/>
  <c r="S36" i="64"/>
  <c r="I36" i="64"/>
  <c r="S35" i="64"/>
  <c r="I35" i="64"/>
  <c r="S34" i="64"/>
  <c r="I34" i="64"/>
  <c r="S33" i="64"/>
  <c r="I33" i="64"/>
  <c r="S32" i="64"/>
  <c r="I32" i="64"/>
  <c r="S31" i="64"/>
  <c r="I31" i="64"/>
  <c r="S30" i="64"/>
  <c r="I30" i="64"/>
  <c r="S29" i="64"/>
  <c r="I29" i="64"/>
  <c r="S28" i="64"/>
  <c r="I28" i="64"/>
  <c r="S27" i="64"/>
  <c r="I27" i="64"/>
  <c r="S26" i="64"/>
  <c r="I26" i="64"/>
  <c r="S25" i="64"/>
  <c r="O25" i="64"/>
  <c r="M25" i="64"/>
  <c r="L25" i="64"/>
  <c r="K25" i="64"/>
  <c r="H25" i="64"/>
  <c r="G25" i="64"/>
  <c r="S24" i="64"/>
  <c r="I24" i="64"/>
  <c r="S23" i="64"/>
  <c r="I23" i="64"/>
  <c r="S22" i="64"/>
  <c r="I22" i="64"/>
  <c r="S21" i="64"/>
  <c r="I21" i="64"/>
  <c r="S20" i="64"/>
  <c r="I20" i="64"/>
  <c r="O19" i="64"/>
  <c r="M19" i="64"/>
  <c r="L19" i="64"/>
  <c r="K19" i="64"/>
  <c r="H19" i="64"/>
  <c r="G19" i="64"/>
  <c r="S18" i="64"/>
  <c r="I18" i="64"/>
  <c r="S17" i="64"/>
  <c r="I17" i="64"/>
  <c r="S16" i="64"/>
  <c r="I16" i="64"/>
  <c r="S15" i="64"/>
  <c r="I15" i="64"/>
  <c r="S14" i="64"/>
  <c r="I14" i="64"/>
  <c r="S13" i="64"/>
  <c r="I13" i="64"/>
  <c r="S12" i="64"/>
  <c r="I12" i="64"/>
  <c r="S11" i="64"/>
  <c r="I11" i="64"/>
  <c r="S10" i="64"/>
  <c r="I10" i="64"/>
  <c r="S9" i="64"/>
  <c r="I9" i="64"/>
  <c r="S8" i="64"/>
  <c r="I8" i="64"/>
  <c r="S7" i="64"/>
  <c r="I7" i="64"/>
  <c r="S6" i="64"/>
  <c r="I6" i="64"/>
  <c r="S5" i="64"/>
  <c r="I5" i="64"/>
  <c r="A5" i="64"/>
  <c r="A4" i="64"/>
  <c r="A3" i="64"/>
  <c r="A2" i="64"/>
  <c r="A1" i="64"/>
  <c r="S70" i="64" l="1"/>
  <c r="S85" i="64" s="1"/>
  <c r="M85" i="64"/>
  <c r="M4" i="64" s="1"/>
  <c r="S60" i="64"/>
  <c r="S19" i="64"/>
  <c r="S85" i="65"/>
  <c r="I85" i="65"/>
  <c r="G3" i="65" s="1"/>
  <c r="I50" i="64"/>
  <c r="I25" i="64"/>
  <c r="I60" i="64"/>
  <c r="I84" i="64"/>
  <c r="I19" i="64"/>
  <c r="O85" i="64"/>
  <c r="O3" i="64" s="1"/>
  <c r="H85" i="64"/>
  <c r="I38" i="64"/>
  <c r="K85" i="64"/>
  <c r="K4" i="64" s="1"/>
  <c r="I78" i="64"/>
  <c r="I70" i="64"/>
  <c r="G85" i="64"/>
  <c r="L85" i="64"/>
  <c r="L4" i="64" s="1"/>
  <c r="A107" i="63"/>
  <c r="A106" i="63"/>
  <c r="A105" i="63"/>
  <c r="A104" i="63"/>
  <c r="A103" i="63"/>
  <c r="A102" i="63"/>
  <c r="A101" i="63"/>
  <c r="A100" i="63"/>
  <c r="A99" i="63"/>
  <c r="A98" i="63"/>
  <c r="A97" i="63"/>
  <c r="A96" i="63"/>
  <c r="A95" i="63"/>
  <c r="A94" i="63"/>
  <c r="A93" i="63"/>
  <c r="A92" i="63"/>
  <c r="A91" i="63"/>
  <c r="A90" i="63"/>
  <c r="A89" i="63"/>
  <c r="A88" i="63"/>
  <c r="A87" i="63"/>
  <c r="A86" i="63"/>
  <c r="A85" i="63"/>
  <c r="O84" i="63"/>
  <c r="M84" i="63"/>
  <c r="L84" i="63"/>
  <c r="K84" i="63"/>
  <c r="H84" i="63"/>
  <c r="G84" i="63"/>
  <c r="S83" i="63"/>
  <c r="I83" i="63"/>
  <c r="S82" i="63"/>
  <c r="I82" i="63"/>
  <c r="S81" i="63"/>
  <c r="I81" i="63"/>
  <c r="S80" i="63"/>
  <c r="I80" i="63"/>
  <c r="S79" i="63"/>
  <c r="I79" i="63"/>
  <c r="A79" i="63"/>
  <c r="S78" i="63"/>
  <c r="O78" i="63"/>
  <c r="M78" i="63"/>
  <c r="L78" i="63"/>
  <c r="K78" i="63"/>
  <c r="H78" i="63"/>
  <c r="G78" i="63"/>
  <c r="S77" i="63"/>
  <c r="I77" i="63"/>
  <c r="S76" i="63"/>
  <c r="I76" i="63"/>
  <c r="S75" i="63"/>
  <c r="I75" i="63"/>
  <c r="S74" i="63"/>
  <c r="I74" i="63"/>
  <c r="S73" i="63"/>
  <c r="I73" i="63"/>
  <c r="S72" i="63"/>
  <c r="I72" i="63"/>
  <c r="S71" i="63"/>
  <c r="I71" i="63"/>
  <c r="A71" i="63"/>
  <c r="O70" i="63"/>
  <c r="M70" i="63"/>
  <c r="L70" i="63"/>
  <c r="K70" i="63"/>
  <c r="H70" i="63"/>
  <c r="G70" i="63"/>
  <c r="S69" i="63"/>
  <c r="I69" i="63"/>
  <c r="S68" i="63"/>
  <c r="I68" i="63"/>
  <c r="S67" i="63"/>
  <c r="I67" i="63"/>
  <c r="S66" i="63"/>
  <c r="I66" i="63"/>
  <c r="S65" i="63"/>
  <c r="I65" i="63"/>
  <c r="S64" i="63"/>
  <c r="I64" i="63"/>
  <c r="S63" i="63"/>
  <c r="I63" i="63"/>
  <c r="S62" i="63"/>
  <c r="I62" i="63"/>
  <c r="S61" i="63"/>
  <c r="S70" i="63" s="1"/>
  <c r="I61" i="63"/>
  <c r="A61" i="63"/>
  <c r="O60" i="63"/>
  <c r="M60" i="63"/>
  <c r="L60" i="63"/>
  <c r="K60" i="63"/>
  <c r="H60" i="63"/>
  <c r="G60" i="63"/>
  <c r="S59" i="63"/>
  <c r="I59" i="63"/>
  <c r="S58" i="63"/>
  <c r="I58" i="63"/>
  <c r="S57" i="63"/>
  <c r="I57" i="63"/>
  <c r="S56" i="63"/>
  <c r="I56" i="63"/>
  <c r="S55" i="63"/>
  <c r="I55" i="63"/>
  <c r="S54" i="63"/>
  <c r="I54" i="63"/>
  <c r="S53" i="63"/>
  <c r="I53" i="63"/>
  <c r="S52" i="63"/>
  <c r="I52" i="63"/>
  <c r="S51" i="63"/>
  <c r="I51" i="63"/>
  <c r="A51" i="63"/>
  <c r="O50" i="63"/>
  <c r="M50" i="63"/>
  <c r="L50" i="63"/>
  <c r="K50" i="63"/>
  <c r="H50" i="63"/>
  <c r="G50" i="63"/>
  <c r="S49" i="63"/>
  <c r="I49" i="63"/>
  <c r="S48" i="63"/>
  <c r="I48" i="63"/>
  <c r="S47" i="63"/>
  <c r="I47" i="63"/>
  <c r="S46" i="63"/>
  <c r="I46" i="63"/>
  <c r="S45" i="63"/>
  <c r="I45" i="63"/>
  <c r="S44" i="63"/>
  <c r="I44" i="63"/>
  <c r="S43" i="63"/>
  <c r="I43" i="63"/>
  <c r="S42" i="63"/>
  <c r="I42" i="63"/>
  <c r="S41" i="63"/>
  <c r="I41" i="63"/>
  <c r="S40" i="63"/>
  <c r="I40" i="63"/>
  <c r="S39" i="63"/>
  <c r="I39" i="63"/>
  <c r="A39" i="63"/>
  <c r="O38" i="63"/>
  <c r="M38" i="63"/>
  <c r="L38" i="63"/>
  <c r="K38" i="63"/>
  <c r="H38" i="63"/>
  <c r="G38" i="63"/>
  <c r="S37" i="63"/>
  <c r="I37" i="63"/>
  <c r="S36" i="63"/>
  <c r="I36" i="63"/>
  <c r="S35" i="63"/>
  <c r="I35" i="63"/>
  <c r="S34" i="63"/>
  <c r="I34" i="63"/>
  <c r="S33" i="63"/>
  <c r="I33" i="63"/>
  <c r="S32" i="63"/>
  <c r="I32" i="63"/>
  <c r="S31" i="63"/>
  <c r="I31" i="63"/>
  <c r="S30" i="63"/>
  <c r="I30" i="63"/>
  <c r="S29" i="63"/>
  <c r="I29" i="63"/>
  <c r="S28" i="63"/>
  <c r="I28" i="63"/>
  <c r="S27" i="63"/>
  <c r="I27" i="63"/>
  <c r="S26" i="63"/>
  <c r="I26" i="63"/>
  <c r="O25" i="63"/>
  <c r="M25" i="63"/>
  <c r="L25" i="63"/>
  <c r="K25" i="63"/>
  <c r="H25" i="63"/>
  <c r="G25" i="63"/>
  <c r="S24" i="63"/>
  <c r="I24" i="63"/>
  <c r="S23" i="63"/>
  <c r="I23" i="63"/>
  <c r="S22" i="63"/>
  <c r="I22" i="63"/>
  <c r="S21" i="63"/>
  <c r="I21" i="63"/>
  <c r="S20" i="63"/>
  <c r="I20" i="63"/>
  <c r="O19" i="63"/>
  <c r="M19" i="63"/>
  <c r="L19" i="63"/>
  <c r="K19" i="63"/>
  <c r="H19" i="63"/>
  <c r="G19" i="63"/>
  <c r="S18" i="63"/>
  <c r="I18" i="63"/>
  <c r="S17" i="63"/>
  <c r="I17" i="63"/>
  <c r="S16" i="63"/>
  <c r="I16" i="63"/>
  <c r="S15" i="63"/>
  <c r="I15" i="63"/>
  <c r="S14" i="63"/>
  <c r="I14" i="63"/>
  <c r="S13" i="63"/>
  <c r="I13" i="63"/>
  <c r="S12" i="63"/>
  <c r="I12" i="63"/>
  <c r="S11" i="63"/>
  <c r="I11" i="63"/>
  <c r="S10" i="63"/>
  <c r="I10" i="63"/>
  <c r="S9" i="63"/>
  <c r="I9" i="63"/>
  <c r="S8" i="63"/>
  <c r="I8" i="63"/>
  <c r="S7" i="63"/>
  <c r="I7" i="63"/>
  <c r="S6" i="63"/>
  <c r="I6" i="63"/>
  <c r="S5" i="63"/>
  <c r="S19" i="63" s="1"/>
  <c r="I5" i="63"/>
  <c r="A5" i="63"/>
  <c r="A4" i="63"/>
  <c r="A3" i="63"/>
  <c r="A2" i="63"/>
  <c r="A1" i="63"/>
  <c r="K85" i="63" l="1"/>
  <c r="K4" i="63" s="1"/>
  <c r="I85" i="64"/>
  <c r="G3" i="64" s="1"/>
  <c r="I50" i="63"/>
  <c r="O85" i="63"/>
  <c r="O3" i="63" s="1"/>
  <c r="I84" i="63"/>
  <c r="I78" i="63"/>
  <c r="I38" i="63"/>
  <c r="I25" i="63"/>
  <c r="G85" i="63"/>
  <c r="L85" i="63"/>
  <c r="L4" i="63" s="1"/>
  <c r="S50" i="63"/>
  <c r="I70" i="63"/>
  <c r="H85" i="63"/>
  <c r="S25" i="63"/>
  <c r="I60" i="63"/>
  <c r="M85" i="63"/>
  <c r="M4" i="63" s="1"/>
  <c r="I19" i="63"/>
  <c r="S60" i="63"/>
  <c r="S84" i="63"/>
  <c r="S85" i="63" s="1"/>
  <c r="A107" i="62"/>
  <c r="A106" i="62"/>
  <c r="A105" i="62"/>
  <c r="A104" i="62"/>
  <c r="A103" i="62"/>
  <c r="A102" i="62"/>
  <c r="A101" i="62"/>
  <c r="A100" i="62"/>
  <c r="A99" i="62"/>
  <c r="A98" i="62"/>
  <c r="A97" i="62"/>
  <c r="A96" i="62"/>
  <c r="A95" i="62"/>
  <c r="A94" i="62"/>
  <c r="A93" i="62"/>
  <c r="A92" i="62"/>
  <c r="A91" i="62"/>
  <c r="A90" i="62"/>
  <c r="A89" i="62"/>
  <c r="A88" i="62"/>
  <c r="A87" i="62"/>
  <c r="A86" i="62"/>
  <c r="A85" i="62"/>
  <c r="O84" i="62"/>
  <c r="M84" i="62"/>
  <c r="L84" i="62"/>
  <c r="K84" i="62"/>
  <c r="H84" i="62"/>
  <c r="G84" i="62"/>
  <c r="S83" i="62"/>
  <c r="I83" i="62"/>
  <c r="S82" i="62"/>
  <c r="I82" i="62"/>
  <c r="S81" i="62"/>
  <c r="I81" i="62"/>
  <c r="S80" i="62"/>
  <c r="I80" i="62"/>
  <c r="S79" i="62"/>
  <c r="S84" i="62" s="1"/>
  <c r="I79" i="62"/>
  <c r="A79" i="62"/>
  <c r="O78" i="62"/>
  <c r="M78" i="62"/>
  <c r="L78" i="62"/>
  <c r="K78" i="62"/>
  <c r="H78" i="62"/>
  <c r="G78" i="62"/>
  <c r="S77" i="62"/>
  <c r="I77" i="62"/>
  <c r="S76" i="62"/>
  <c r="I76" i="62"/>
  <c r="S75" i="62"/>
  <c r="I75" i="62"/>
  <c r="S74" i="62"/>
  <c r="I74" i="62"/>
  <c r="S73" i="62"/>
  <c r="S78" i="62" s="1"/>
  <c r="I73" i="62"/>
  <c r="S72" i="62"/>
  <c r="I72" i="62"/>
  <c r="S71" i="62"/>
  <c r="I71" i="62"/>
  <c r="A71" i="62"/>
  <c r="O70" i="62"/>
  <c r="M70" i="62"/>
  <c r="L70" i="62"/>
  <c r="K70" i="62"/>
  <c r="H70" i="62"/>
  <c r="G70" i="62"/>
  <c r="S69" i="62"/>
  <c r="I69" i="62"/>
  <c r="S68" i="62"/>
  <c r="I68" i="62"/>
  <c r="S67" i="62"/>
  <c r="I67" i="62"/>
  <c r="S66" i="62"/>
  <c r="I66" i="62"/>
  <c r="S65" i="62"/>
  <c r="I65" i="62"/>
  <c r="S64" i="62"/>
  <c r="I64" i="62"/>
  <c r="S63" i="62"/>
  <c r="I63" i="62"/>
  <c r="S62" i="62"/>
  <c r="I62" i="62"/>
  <c r="S61" i="62"/>
  <c r="I61" i="62"/>
  <c r="A61" i="62"/>
  <c r="O60" i="62"/>
  <c r="M60" i="62"/>
  <c r="L60" i="62"/>
  <c r="K60" i="62"/>
  <c r="H60" i="62"/>
  <c r="G60" i="62"/>
  <c r="S59" i="62"/>
  <c r="I59" i="62"/>
  <c r="S58" i="62"/>
  <c r="I58" i="62"/>
  <c r="S57" i="62"/>
  <c r="I57" i="62"/>
  <c r="S56" i="62"/>
  <c r="I56" i="62"/>
  <c r="S55" i="62"/>
  <c r="I55" i="62"/>
  <c r="S54" i="62"/>
  <c r="I54" i="62"/>
  <c r="S53" i="62"/>
  <c r="I53" i="62"/>
  <c r="S52" i="62"/>
  <c r="I52" i="62"/>
  <c r="S51" i="62"/>
  <c r="I51" i="62"/>
  <c r="A51" i="62"/>
  <c r="O50" i="62"/>
  <c r="M50" i="62"/>
  <c r="L50" i="62"/>
  <c r="K50" i="62"/>
  <c r="H50" i="62"/>
  <c r="G50" i="62"/>
  <c r="S49" i="62"/>
  <c r="I49" i="62"/>
  <c r="S48" i="62"/>
  <c r="I48" i="62"/>
  <c r="S47" i="62"/>
  <c r="I47" i="62"/>
  <c r="S46" i="62"/>
  <c r="I46" i="62"/>
  <c r="S45" i="62"/>
  <c r="I45" i="62"/>
  <c r="S44" i="62"/>
  <c r="I44" i="62"/>
  <c r="S43" i="62"/>
  <c r="I43" i="62"/>
  <c r="S42" i="62"/>
  <c r="I42" i="62"/>
  <c r="S41" i="62"/>
  <c r="I41" i="62"/>
  <c r="S40" i="62"/>
  <c r="I40" i="62"/>
  <c r="S39" i="62"/>
  <c r="S50" i="62" s="1"/>
  <c r="I39" i="62"/>
  <c r="A39" i="62"/>
  <c r="O38" i="62"/>
  <c r="M38" i="62"/>
  <c r="L38" i="62"/>
  <c r="K38" i="62"/>
  <c r="H38" i="62"/>
  <c r="G38" i="62"/>
  <c r="S37" i="62"/>
  <c r="I37" i="62"/>
  <c r="S36" i="62"/>
  <c r="I36" i="62"/>
  <c r="S35" i="62"/>
  <c r="I35" i="62"/>
  <c r="S34" i="62"/>
  <c r="I34" i="62"/>
  <c r="S33" i="62"/>
  <c r="I33" i="62"/>
  <c r="S32" i="62"/>
  <c r="I32" i="62"/>
  <c r="S31" i="62"/>
  <c r="I31" i="62"/>
  <c r="S30" i="62"/>
  <c r="I30" i="62"/>
  <c r="S29" i="62"/>
  <c r="I29" i="62"/>
  <c r="S28" i="62"/>
  <c r="I28" i="62"/>
  <c r="S27" i="62"/>
  <c r="I27" i="62"/>
  <c r="S26" i="62"/>
  <c r="I26" i="62"/>
  <c r="O25" i="62"/>
  <c r="M25" i="62"/>
  <c r="L25" i="62"/>
  <c r="K25" i="62"/>
  <c r="H25" i="62"/>
  <c r="G25" i="62"/>
  <c r="S24" i="62"/>
  <c r="I24" i="62"/>
  <c r="S23" i="62"/>
  <c r="I23" i="62"/>
  <c r="S22" i="62"/>
  <c r="I22" i="62"/>
  <c r="S21" i="62"/>
  <c r="I21" i="62"/>
  <c r="S20" i="62"/>
  <c r="I20" i="62"/>
  <c r="O19" i="62"/>
  <c r="M19" i="62"/>
  <c r="L19" i="62"/>
  <c r="K19" i="62"/>
  <c r="H19" i="62"/>
  <c r="G19" i="62"/>
  <c r="S18" i="62"/>
  <c r="I18" i="62"/>
  <c r="S17" i="62"/>
  <c r="I17" i="62"/>
  <c r="S16" i="62"/>
  <c r="I16" i="62"/>
  <c r="S15" i="62"/>
  <c r="I15" i="62"/>
  <c r="S14" i="62"/>
  <c r="I14" i="62"/>
  <c r="S13" i="62"/>
  <c r="I13" i="62"/>
  <c r="S12" i="62"/>
  <c r="I12" i="62"/>
  <c r="S11" i="62"/>
  <c r="I11" i="62"/>
  <c r="S10" i="62"/>
  <c r="I10" i="62"/>
  <c r="S9" i="62"/>
  <c r="I9" i="62"/>
  <c r="S8" i="62"/>
  <c r="I8" i="62"/>
  <c r="S7" i="62"/>
  <c r="I7" i="62"/>
  <c r="S6" i="62"/>
  <c r="I6" i="62"/>
  <c r="S5" i="62"/>
  <c r="I5" i="62"/>
  <c r="A5" i="62"/>
  <c r="A4" i="62"/>
  <c r="A3" i="62"/>
  <c r="A2" i="62"/>
  <c r="A1" i="62"/>
  <c r="S25" i="62" l="1"/>
  <c r="M85" i="62"/>
  <c r="M4" i="62" s="1"/>
  <c r="S19" i="62"/>
  <c r="I85" i="63"/>
  <c r="G3" i="63" s="1"/>
  <c r="I60" i="62"/>
  <c r="I84" i="62"/>
  <c r="I50" i="62"/>
  <c r="I38" i="62"/>
  <c r="I25" i="62"/>
  <c r="K85" i="62"/>
  <c r="K4" i="62" s="1"/>
  <c r="I78" i="62"/>
  <c r="I70" i="62"/>
  <c r="G85" i="62"/>
  <c r="L85" i="62"/>
  <c r="L4" i="62" s="1"/>
  <c r="I19" i="62"/>
  <c r="S60" i="62"/>
  <c r="S70" i="62"/>
  <c r="O85" i="62"/>
  <c r="O3" i="62" s="1"/>
  <c r="H85" i="62"/>
  <c r="A107" i="61"/>
  <c r="A106" i="61"/>
  <c r="A105" i="61"/>
  <c r="A104" i="61"/>
  <c r="A103" i="61"/>
  <c r="A102" i="61"/>
  <c r="A101" i="61"/>
  <c r="A100" i="61"/>
  <c r="A99" i="61"/>
  <c r="A98" i="61"/>
  <c r="A97" i="61"/>
  <c r="A96" i="61"/>
  <c r="A95" i="61"/>
  <c r="A94" i="61"/>
  <c r="A93" i="61"/>
  <c r="A92" i="61"/>
  <c r="A91" i="61"/>
  <c r="A90" i="61"/>
  <c r="A89" i="61"/>
  <c r="A88" i="61"/>
  <c r="A87" i="61"/>
  <c r="A86" i="61"/>
  <c r="A85" i="61"/>
  <c r="O84" i="61"/>
  <c r="M84" i="61"/>
  <c r="L84" i="61"/>
  <c r="K84" i="61"/>
  <c r="H84" i="61"/>
  <c r="G84" i="61"/>
  <c r="S83" i="61"/>
  <c r="I83" i="61"/>
  <c r="S82" i="61"/>
  <c r="I82" i="61"/>
  <c r="S81" i="61"/>
  <c r="I81" i="61"/>
  <c r="S80" i="61"/>
  <c r="I80" i="61"/>
  <c r="S79" i="61"/>
  <c r="I79" i="61"/>
  <c r="A79" i="61"/>
  <c r="O78" i="61"/>
  <c r="M78" i="61"/>
  <c r="L78" i="61"/>
  <c r="K78" i="61"/>
  <c r="H78" i="61"/>
  <c r="G78" i="61"/>
  <c r="S77" i="61"/>
  <c r="I77" i="61"/>
  <c r="S76" i="61"/>
  <c r="I76" i="61"/>
  <c r="S75" i="61"/>
  <c r="I75" i="61"/>
  <c r="S74" i="61"/>
  <c r="I74" i="61"/>
  <c r="S73" i="61"/>
  <c r="I73" i="61"/>
  <c r="S72" i="61"/>
  <c r="I72" i="61"/>
  <c r="S71" i="61"/>
  <c r="I71" i="61"/>
  <c r="A71" i="61"/>
  <c r="O70" i="61"/>
  <c r="M70" i="61"/>
  <c r="L70" i="61"/>
  <c r="K70" i="61"/>
  <c r="H70" i="61"/>
  <c r="G70" i="61"/>
  <c r="S69" i="61"/>
  <c r="I69" i="61"/>
  <c r="S68" i="61"/>
  <c r="I68" i="61"/>
  <c r="S67" i="61"/>
  <c r="I67" i="61"/>
  <c r="S66" i="61"/>
  <c r="I66" i="61"/>
  <c r="S65" i="61"/>
  <c r="I65" i="61"/>
  <c r="S64" i="61"/>
  <c r="I64" i="61"/>
  <c r="S63" i="61"/>
  <c r="I63" i="61"/>
  <c r="S62" i="61"/>
  <c r="I62" i="61"/>
  <c r="S61" i="61"/>
  <c r="S70" i="61" s="1"/>
  <c r="I61" i="61"/>
  <c r="A61" i="61"/>
  <c r="O60" i="61"/>
  <c r="M60" i="61"/>
  <c r="L60" i="61"/>
  <c r="K60" i="61"/>
  <c r="H60" i="61"/>
  <c r="G60" i="61"/>
  <c r="S59" i="61"/>
  <c r="I59" i="61"/>
  <c r="S58" i="61"/>
  <c r="I58" i="61"/>
  <c r="S57" i="61"/>
  <c r="I57" i="61"/>
  <c r="S56" i="61"/>
  <c r="I56" i="61"/>
  <c r="S55" i="61"/>
  <c r="I55" i="61"/>
  <c r="S54" i="61"/>
  <c r="I54" i="61"/>
  <c r="S53" i="61"/>
  <c r="I53" i="61"/>
  <c r="S52" i="61"/>
  <c r="S60" i="61" s="1"/>
  <c r="I52" i="61"/>
  <c r="S51" i="61"/>
  <c r="I51" i="61"/>
  <c r="A51" i="61"/>
  <c r="O50" i="61"/>
  <c r="M50" i="61"/>
  <c r="L50" i="61"/>
  <c r="K50" i="61"/>
  <c r="H50" i="61"/>
  <c r="G50" i="61"/>
  <c r="S49" i="61"/>
  <c r="I49" i="61"/>
  <c r="S48" i="61"/>
  <c r="I48" i="61"/>
  <c r="S47" i="61"/>
  <c r="I47" i="61"/>
  <c r="S46" i="61"/>
  <c r="I46" i="61"/>
  <c r="S45" i="61"/>
  <c r="I45" i="61"/>
  <c r="S44" i="61"/>
  <c r="I44" i="61"/>
  <c r="S43" i="61"/>
  <c r="I43" i="61"/>
  <c r="S42" i="61"/>
  <c r="I42" i="61"/>
  <c r="S41" i="61"/>
  <c r="I41" i="61"/>
  <c r="S40" i="61"/>
  <c r="I40" i="61"/>
  <c r="S39" i="61"/>
  <c r="I39" i="61"/>
  <c r="A39" i="61"/>
  <c r="O38" i="61"/>
  <c r="M38" i="61"/>
  <c r="L38" i="61"/>
  <c r="K38" i="61"/>
  <c r="H38" i="61"/>
  <c r="G38" i="61"/>
  <c r="S37" i="61"/>
  <c r="I37" i="61"/>
  <c r="S36" i="61"/>
  <c r="I36" i="61"/>
  <c r="S35" i="61"/>
  <c r="I35" i="61"/>
  <c r="S34" i="61"/>
  <c r="I34" i="61"/>
  <c r="S33" i="61"/>
  <c r="I33" i="61"/>
  <c r="S32" i="61"/>
  <c r="I32" i="61"/>
  <c r="S31" i="61"/>
  <c r="I31" i="61"/>
  <c r="S30" i="61"/>
  <c r="I30" i="61"/>
  <c r="S29" i="61"/>
  <c r="I29" i="61"/>
  <c r="S28" i="61"/>
  <c r="I28" i="61"/>
  <c r="S27" i="61"/>
  <c r="I27" i="61"/>
  <c r="S26" i="61"/>
  <c r="I26" i="61"/>
  <c r="O25" i="61"/>
  <c r="M25" i="61"/>
  <c r="L25" i="61"/>
  <c r="K25" i="61"/>
  <c r="H25" i="61"/>
  <c r="G25" i="61"/>
  <c r="S24" i="61"/>
  <c r="I24" i="61"/>
  <c r="S23" i="61"/>
  <c r="I23" i="61"/>
  <c r="S22" i="61"/>
  <c r="I22" i="61"/>
  <c r="S21" i="61"/>
  <c r="I21" i="61"/>
  <c r="S20" i="61"/>
  <c r="S25" i="61" s="1"/>
  <c r="I20" i="61"/>
  <c r="O19" i="61"/>
  <c r="M19" i="61"/>
  <c r="L19" i="61"/>
  <c r="K19" i="61"/>
  <c r="H19" i="61"/>
  <c r="G19" i="61"/>
  <c r="S18" i="61"/>
  <c r="I18" i="61"/>
  <c r="S17" i="61"/>
  <c r="I17" i="61"/>
  <c r="S16" i="61"/>
  <c r="I16" i="61"/>
  <c r="S15" i="61"/>
  <c r="I15" i="61"/>
  <c r="S14" i="61"/>
  <c r="I14" i="61"/>
  <c r="S13" i="61"/>
  <c r="I13" i="61"/>
  <c r="S12" i="61"/>
  <c r="I12" i="61"/>
  <c r="S11" i="61"/>
  <c r="I11" i="61"/>
  <c r="S10" i="61"/>
  <c r="I10" i="61"/>
  <c r="S9" i="61"/>
  <c r="I9" i="61"/>
  <c r="S8" i="61"/>
  <c r="I8" i="61"/>
  <c r="S7" i="61"/>
  <c r="I7" i="61"/>
  <c r="S6" i="61"/>
  <c r="I6" i="61"/>
  <c r="S5" i="61"/>
  <c r="S19" i="61" s="1"/>
  <c r="I5" i="61"/>
  <c r="A5" i="61"/>
  <c r="A4" i="61"/>
  <c r="A3" i="61"/>
  <c r="A2" i="61"/>
  <c r="A1" i="61"/>
  <c r="M85" i="61" l="1"/>
  <c r="M4" i="61" s="1"/>
  <c r="S78" i="61"/>
  <c r="S85" i="61" s="1"/>
  <c r="S50" i="61"/>
  <c r="K85" i="61"/>
  <c r="K4" i="61" s="1"/>
  <c r="S84" i="61"/>
  <c r="L85" i="61"/>
  <c r="L4" i="61" s="1"/>
  <c r="S85" i="62"/>
  <c r="I85" i="62"/>
  <c r="G3" i="62" s="1"/>
  <c r="I60" i="61"/>
  <c r="O85" i="61"/>
  <c r="O3" i="61" s="1"/>
  <c r="I84" i="61"/>
  <c r="I78" i="61"/>
  <c r="I70" i="61"/>
  <c r="I50" i="61"/>
  <c r="I38" i="61"/>
  <c r="I25" i="61"/>
  <c r="I19" i="61"/>
  <c r="H85" i="61"/>
  <c r="G85" i="61"/>
  <c r="A107" i="60"/>
  <c r="A106" i="60"/>
  <c r="A105" i="60"/>
  <c r="A104" i="60"/>
  <c r="A103" i="60"/>
  <c r="A102" i="60"/>
  <c r="A101" i="60"/>
  <c r="A100" i="60"/>
  <c r="A99" i="60"/>
  <c r="A98" i="60"/>
  <c r="A97" i="60"/>
  <c r="A96" i="60"/>
  <c r="A95" i="60"/>
  <c r="A94" i="60"/>
  <c r="A93" i="60"/>
  <c r="A92" i="60"/>
  <c r="A91" i="60"/>
  <c r="A90" i="60"/>
  <c r="A89" i="60"/>
  <c r="A88" i="60"/>
  <c r="A87" i="60"/>
  <c r="A86" i="60"/>
  <c r="A85" i="60"/>
  <c r="O84" i="60"/>
  <c r="M84" i="60"/>
  <c r="L84" i="60"/>
  <c r="K84" i="60"/>
  <c r="H84" i="60"/>
  <c r="G84" i="60"/>
  <c r="S83" i="60"/>
  <c r="I83" i="60"/>
  <c r="S82" i="60"/>
  <c r="I82" i="60"/>
  <c r="S81" i="60"/>
  <c r="I81" i="60"/>
  <c r="S80" i="60"/>
  <c r="I80" i="60"/>
  <c r="S79" i="60"/>
  <c r="I79" i="60"/>
  <c r="A79" i="60"/>
  <c r="O78" i="60"/>
  <c r="M78" i="60"/>
  <c r="L78" i="60"/>
  <c r="K78" i="60"/>
  <c r="H78" i="60"/>
  <c r="G78" i="60"/>
  <c r="S77" i="60"/>
  <c r="I77" i="60"/>
  <c r="S76" i="60"/>
  <c r="I76" i="60"/>
  <c r="S75" i="60"/>
  <c r="I75" i="60"/>
  <c r="S74" i="60"/>
  <c r="I74" i="60"/>
  <c r="S73" i="60"/>
  <c r="I73" i="60"/>
  <c r="S72" i="60"/>
  <c r="I72" i="60"/>
  <c r="S71" i="60"/>
  <c r="I71" i="60"/>
  <c r="A71" i="60"/>
  <c r="O70" i="60"/>
  <c r="M70" i="60"/>
  <c r="L70" i="60"/>
  <c r="K70" i="60"/>
  <c r="H70" i="60"/>
  <c r="G70" i="60"/>
  <c r="S69" i="60"/>
  <c r="I69" i="60"/>
  <c r="S68" i="60"/>
  <c r="I68" i="60"/>
  <c r="S67" i="60"/>
  <c r="I67" i="60"/>
  <c r="S66" i="60"/>
  <c r="I66" i="60"/>
  <c r="S65" i="60"/>
  <c r="I65" i="60"/>
  <c r="S64" i="60"/>
  <c r="I64" i="60"/>
  <c r="S63" i="60"/>
  <c r="S70" i="60" s="1"/>
  <c r="I63" i="60"/>
  <c r="S62" i="60"/>
  <c r="I62" i="60"/>
  <c r="S61" i="60"/>
  <c r="I61" i="60"/>
  <c r="A61" i="60"/>
  <c r="O60" i="60"/>
  <c r="M60" i="60"/>
  <c r="L60" i="60"/>
  <c r="K60" i="60"/>
  <c r="H60" i="60"/>
  <c r="G60" i="60"/>
  <c r="S59" i="60"/>
  <c r="I59" i="60"/>
  <c r="S58" i="60"/>
  <c r="I58" i="60"/>
  <c r="S57" i="60"/>
  <c r="I57" i="60"/>
  <c r="S56" i="60"/>
  <c r="I56" i="60"/>
  <c r="S55" i="60"/>
  <c r="I55" i="60"/>
  <c r="S54" i="60"/>
  <c r="I54" i="60"/>
  <c r="S53" i="60"/>
  <c r="I53" i="60"/>
  <c r="S52" i="60"/>
  <c r="I52" i="60"/>
  <c r="S51" i="60"/>
  <c r="S60" i="60" s="1"/>
  <c r="I51" i="60"/>
  <c r="A51" i="60"/>
  <c r="O50" i="60"/>
  <c r="M50" i="60"/>
  <c r="L50" i="60"/>
  <c r="K50" i="60"/>
  <c r="H50" i="60"/>
  <c r="G50" i="60"/>
  <c r="S49" i="60"/>
  <c r="I49" i="60"/>
  <c r="S48" i="60"/>
  <c r="I48" i="60"/>
  <c r="S47" i="60"/>
  <c r="I47" i="60"/>
  <c r="S46" i="60"/>
  <c r="I46" i="60"/>
  <c r="S45" i="60"/>
  <c r="I45" i="60"/>
  <c r="S44" i="60"/>
  <c r="I44" i="60"/>
  <c r="S43" i="60"/>
  <c r="I43" i="60"/>
  <c r="S42" i="60"/>
  <c r="I42" i="60"/>
  <c r="S41" i="60"/>
  <c r="I41" i="60"/>
  <c r="S40" i="60"/>
  <c r="I40" i="60"/>
  <c r="S39" i="60"/>
  <c r="S50" i="60" s="1"/>
  <c r="I39" i="60"/>
  <c r="A39" i="60"/>
  <c r="O38" i="60"/>
  <c r="M38" i="60"/>
  <c r="L38" i="60"/>
  <c r="K38" i="60"/>
  <c r="H38" i="60"/>
  <c r="G38" i="60"/>
  <c r="S37" i="60"/>
  <c r="I37" i="60"/>
  <c r="S36" i="60"/>
  <c r="I36" i="60"/>
  <c r="S35" i="60"/>
  <c r="I35" i="60"/>
  <c r="S34" i="60"/>
  <c r="I34" i="60"/>
  <c r="S33" i="60"/>
  <c r="I33" i="60"/>
  <c r="S32" i="60"/>
  <c r="I32" i="60"/>
  <c r="S31" i="60"/>
  <c r="I31" i="60"/>
  <c r="S30" i="60"/>
  <c r="I30" i="60"/>
  <c r="S29" i="60"/>
  <c r="I29" i="60"/>
  <c r="S28" i="60"/>
  <c r="I28" i="60"/>
  <c r="S27" i="60"/>
  <c r="I27" i="60"/>
  <c r="S26" i="60"/>
  <c r="I26" i="60"/>
  <c r="O25" i="60"/>
  <c r="M25" i="60"/>
  <c r="L25" i="60"/>
  <c r="K25" i="60"/>
  <c r="H25" i="60"/>
  <c r="G25" i="60"/>
  <c r="S24" i="60"/>
  <c r="I24" i="60"/>
  <c r="S23" i="60"/>
  <c r="I23" i="60"/>
  <c r="S22" i="60"/>
  <c r="I22" i="60"/>
  <c r="S21" i="60"/>
  <c r="I21" i="60"/>
  <c r="S20" i="60"/>
  <c r="I20" i="60"/>
  <c r="S19" i="60"/>
  <c r="O19" i="60"/>
  <c r="M19" i="60"/>
  <c r="L19" i="60"/>
  <c r="K19" i="60"/>
  <c r="H19" i="60"/>
  <c r="G19" i="60"/>
  <c r="S18" i="60"/>
  <c r="I18" i="60"/>
  <c r="S17" i="60"/>
  <c r="I17" i="60"/>
  <c r="S16" i="60"/>
  <c r="I16" i="60"/>
  <c r="S15" i="60"/>
  <c r="I15" i="60"/>
  <c r="S14" i="60"/>
  <c r="I14" i="60"/>
  <c r="S13" i="60"/>
  <c r="I13" i="60"/>
  <c r="S12" i="60"/>
  <c r="I12" i="60"/>
  <c r="S11" i="60"/>
  <c r="I11" i="60"/>
  <c r="S10" i="60"/>
  <c r="I10" i="60"/>
  <c r="S9" i="60"/>
  <c r="I9" i="60"/>
  <c r="S8" i="60"/>
  <c r="I8" i="60"/>
  <c r="S7" i="60"/>
  <c r="I7" i="60"/>
  <c r="S6" i="60"/>
  <c r="I6" i="60"/>
  <c r="S5" i="60"/>
  <c r="I5" i="60"/>
  <c r="A5" i="60"/>
  <c r="A4" i="60"/>
  <c r="A3" i="60"/>
  <c r="A2" i="60"/>
  <c r="A1" i="60"/>
  <c r="K85" i="60" l="1"/>
  <c r="K4" i="60" s="1"/>
  <c r="I85" i="61"/>
  <c r="G3" i="61" s="1"/>
  <c r="I70" i="60"/>
  <c r="I19" i="60"/>
  <c r="O85" i="60"/>
  <c r="O3" i="60" s="1"/>
  <c r="I78" i="60"/>
  <c r="I38" i="60"/>
  <c r="G85" i="60"/>
  <c r="I50" i="60"/>
  <c r="S78" i="60"/>
  <c r="I25" i="60"/>
  <c r="L85" i="60"/>
  <c r="L4" i="60" s="1"/>
  <c r="M85" i="60"/>
  <c r="M4" i="60" s="1"/>
  <c r="I84" i="60"/>
  <c r="S25" i="60"/>
  <c r="I60" i="60"/>
  <c r="H85" i="60"/>
  <c r="S84" i="60"/>
  <c r="A107" i="59"/>
  <c r="A106" i="59"/>
  <c r="A105" i="59"/>
  <c r="A104" i="59"/>
  <c r="A103" i="59"/>
  <c r="A102" i="59"/>
  <c r="A101" i="59"/>
  <c r="A100" i="59"/>
  <c r="A99" i="59"/>
  <c r="A98" i="59"/>
  <c r="A97" i="59"/>
  <c r="A96" i="59"/>
  <c r="A95" i="59"/>
  <c r="A94" i="59"/>
  <c r="A93" i="59"/>
  <c r="A92" i="59"/>
  <c r="A91" i="59"/>
  <c r="A90" i="59"/>
  <c r="A89" i="59"/>
  <c r="A88" i="59"/>
  <c r="A87" i="59"/>
  <c r="A86" i="59"/>
  <c r="A85" i="59"/>
  <c r="S84" i="59"/>
  <c r="O84" i="59"/>
  <c r="M84" i="59"/>
  <c r="L84" i="59"/>
  <c r="K84" i="59"/>
  <c r="H84" i="59"/>
  <c r="G84" i="59"/>
  <c r="S83" i="59"/>
  <c r="I83" i="59"/>
  <c r="S82" i="59"/>
  <c r="I82" i="59"/>
  <c r="S81" i="59"/>
  <c r="I81" i="59"/>
  <c r="S80" i="59"/>
  <c r="I80" i="59"/>
  <c r="S79" i="59"/>
  <c r="I79" i="59"/>
  <c r="A79" i="59"/>
  <c r="S78" i="59"/>
  <c r="O78" i="59"/>
  <c r="M78" i="59"/>
  <c r="L78" i="59"/>
  <c r="K78" i="59"/>
  <c r="H78" i="59"/>
  <c r="G78" i="59"/>
  <c r="S77" i="59"/>
  <c r="I77" i="59"/>
  <c r="S76" i="59"/>
  <c r="I76" i="59"/>
  <c r="S75" i="59"/>
  <c r="I75" i="59"/>
  <c r="S74" i="59"/>
  <c r="I74" i="59"/>
  <c r="S73" i="59"/>
  <c r="I73" i="59"/>
  <c r="S72" i="59"/>
  <c r="I72" i="59"/>
  <c r="S71" i="59"/>
  <c r="I71" i="59"/>
  <c r="A71" i="59"/>
  <c r="O70" i="59"/>
  <c r="M70" i="59"/>
  <c r="L70" i="59"/>
  <c r="K70" i="59"/>
  <c r="H70" i="59"/>
  <c r="G70" i="59"/>
  <c r="S69" i="59"/>
  <c r="I69" i="59"/>
  <c r="S68" i="59"/>
  <c r="I68" i="59"/>
  <c r="S67" i="59"/>
  <c r="I67" i="59"/>
  <c r="S66" i="59"/>
  <c r="I66" i="59"/>
  <c r="S65" i="59"/>
  <c r="I65" i="59"/>
  <c r="S64" i="59"/>
  <c r="I64" i="59"/>
  <c r="S63" i="59"/>
  <c r="I63" i="59"/>
  <c r="S62" i="59"/>
  <c r="I62" i="59"/>
  <c r="S61" i="59"/>
  <c r="I61" i="59"/>
  <c r="A61" i="59"/>
  <c r="O60" i="59"/>
  <c r="M60" i="59"/>
  <c r="L60" i="59"/>
  <c r="K60" i="59"/>
  <c r="H60" i="59"/>
  <c r="G60" i="59"/>
  <c r="S59" i="59"/>
  <c r="I59" i="59"/>
  <c r="S58" i="59"/>
  <c r="I58" i="59"/>
  <c r="S57" i="59"/>
  <c r="I57" i="59"/>
  <c r="S56" i="59"/>
  <c r="I56" i="59"/>
  <c r="S55" i="59"/>
  <c r="I55" i="59"/>
  <c r="S54" i="59"/>
  <c r="I54" i="59"/>
  <c r="S53" i="59"/>
  <c r="I53" i="59"/>
  <c r="S52" i="59"/>
  <c r="I52" i="59"/>
  <c r="S51" i="59"/>
  <c r="I51" i="59"/>
  <c r="A51" i="59"/>
  <c r="S50" i="59"/>
  <c r="O50" i="59"/>
  <c r="M50" i="59"/>
  <c r="L50" i="59"/>
  <c r="K50" i="59"/>
  <c r="H50" i="59"/>
  <c r="G50" i="59"/>
  <c r="S49" i="59"/>
  <c r="I49" i="59"/>
  <c r="S48" i="59"/>
  <c r="I48" i="59"/>
  <c r="S47" i="59"/>
  <c r="I47" i="59"/>
  <c r="S46" i="59"/>
  <c r="I46" i="59"/>
  <c r="S45" i="59"/>
  <c r="I45" i="59"/>
  <c r="S44" i="59"/>
  <c r="I44" i="59"/>
  <c r="S43" i="59"/>
  <c r="I43" i="59"/>
  <c r="S42" i="59"/>
  <c r="I42" i="59"/>
  <c r="S41" i="59"/>
  <c r="I41" i="59"/>
  <c r="S40" i="59"/>
  <c r="I40" i="59"/>
  <c r="S39" i="59"/>
  <c r="I39" i="59"/>
  <c r="A39" i="59"/>
  <c r="O38" i="59"/>
  <c r="M38" i="59"/>
  <c r="L38" i="59"/>
  <c r="K38" i="59"/>
  <c r="H38" i="59"/>
  <c r="G38" i="59"/>
  <c r="S37" i="59"/>
  <c r="I37" i="59"/>
  <c r="S36" i="59"/>
  <c r="I36" i="59"/>
  <c r="S35" i="59"/>
  <c r="I35" i="59"/>
  <c r="S34" i="59"/>
  <c r="I34" i="59"/>
  <c r="S33" i="59"/>
  <c r="I33" i="59"/>
  <c r="S32" i="59"/>
  <c r="I32" i="59"/>
  <c r="S31" i="59"/>
  <c r="I31" i="59"/>
  <c r="S30" i="59"/>
  <c r="I30" i="59"/>
  <c r="S29" i="59"/>
  <c r="I29" i="59"/>
  <c r="S28" i="59"/>
  <c r="I28" i="59"/>
  <c r="S27" i="59"/>
  <c r="I27" i="59"/>
  <c r="S26" i="59"/>
  <c r="I26" i="59"/>
  <c r="S25" i="59"/>
  <c r="O25" i="59"/>
  <c r="M25" i="59"/>
  <c r="L25" i="59"/>
  <c r="K25" i="59"/>
  <c r="H25" i="59"/>
  <c r="G25" i="59"/>
  <c r="S24" i="59"/>
  <c r="I24" i="59"/>
  <c r="S23" i="59"/>
  <c r="I23" i="59"/>
  <c r="S22" i="59"/>
  <c r="I22" i="59"/>
  <c r="S21" i="59"/>
  <c r="I21" i="59"/>
  <c r="S20" i="59"/>
  <c r="I20" i="59"/>
  <c r="O19" i="59"/>
  <c r="M19" i="59"/>
  <c r="L19" i="59"/>
  <c r="K19" i="59"/>
  <c r="H19" i="59"/>
  <c r="G19" i="59"/>
  <c r="S18" i="59"/>
  <c r="I18" i="59"/>
  <c r="S17" i="59"/>
  <c r="I17" i="59"/>
  <c r="S16" i="59"/>
  <c r="I16" i="59"/>
  <c r="S15" i="59"/>
  <c r="I15" i="59"/>
  <c r="S14" i="59"/>
  <c r="I14" i="59"/>
  <c r="S13" i="59"/>
  <c r="I13" i="59"/>
  <c r="S12" i="59"/>
  <c r="I12" i="59"/>
  <c r="S11" i="59"/>
  <c r="I11" i="59"/>
  <c r="S10" i="59"/>
  <c r="I10" i="59"/>
  <c r="S9" i="59"/>
  <c r="I9" i="59"/>
  <c r="S8" i="59"/>
  <c r="I8" i="59"/>
  <c r="S7" i="59"/>
  <c r="I7" i="59"/>
  <c r="S6" i="59"/>
  <c r="I6" i="59"/>
  <c r="S5" i="59"/>
  <c r="S19" i="59" s="1"/>
  <c r="I5" i="59"/>
  <c r="A5" i="59"/>
  <c r="A4" i="59"/>
  <c r="A3" i="59"/>
  <c r="A2" i="59"/>
  <c r="A1" i="59"/>
  <c r="M85" i="59" l="1"/>
  <c r="M4" i="59" s="1"/>
  <c r="S60" i="59"/>
  <c r="L85" i="59"/>
  <c r="L4" i="59" s="1"/>
  <c r="S70" i="59"/>
  <c r="K85" i="59"/>
  <c r="K4" i="59" s="1"/>
  <c r="I85" i="60"/>
  <c r="G3" i="60" s="1"/>
  <c r="S85" i="60"/>
  <c r="I70" i="59"/>
  <c r="O85" i="59"/>
  <c r="O3" i="59" s="1"/>
  <c r="I84" i="59"/>
  <c r="I60" i="59"/>
  <c r="I50" i="59"/>
  <c r="I38" i="59"/>
  <c r="I25" i="59"/>
  <c r="G85" i="59"/>
  <c r="I19" i="59"/>
  <c r="H85" i="59"/>
  <c r="S85" i="59"/>
  <c r="I78" i="59"/>
  <c r="A107" i="58"/>
  <c r="A106" i="58"/>
  <c r="A105" i="58"/>
  <c r="A104" i="58"/>
  <c r="A103" i="58"/>
  <c r="A102" i="58"/>
  <c r="A101" i="58"/>
  <c r="A100" i="58"/>
  <c r="A99" i="58"/>
  <c r="A98" i="58"/>
  <c r="A97" i="58"/>
  <c r="A96" i="58"/>
  <c r="A95" i="58"/>
  <c r="A94" i="58"/>
  <c r="A93" i="58"/>
  <c r="A92" i="58"/>
  <c r="A91" i="58"/>
  <c r="A90" i="58"/>
  <c r="A89" i="58"/>
  <c r="A88" i="58"/>
  <c r="A87" i="58"/>
  <c r="A86" i="58"/>
  <c r="A85" i="58"/>
  <c r="O84" i="58"/>
  <c r="M84" i="58"/>
  <c r="L84" i="58"/>
  <c r="K84" i="58"/>
  <c r="H84" i="58"/>
  <c r="G84" i="58"/>
  <c r="S83" i="58"/>
  <c r="I83" i="58"/>
  <c r="S82" i="58"/>
  <c r="I82" i="58"/>
  <c r="S81" i="58"/>
  <c r="I81" i="58"/>
  <c r="S80" i="58"/>
  <c r="I80" i="58"/>
  <c r="S79" i="58"/>
  <c r="S84" i="58" s="1"/>
  <c r="I79" i="58"/>
  <c r="A79" i="58"/>
  <c r="O78" i="58"/>
  <c r="M78" i="58"/>
  <c r="L78" i="58"/>
  <c r="K78" i="58"/>
  <c r="H78" i="58"/>
  <c r="G78" i="58"/>
  <c r="S77" i="58"/>
  <c r="I77" i="58"/>
  <c r="S76" i="58"/>
  <c r="I76" i="58"/>
  <c r="S75" i="58"/>
  <c r="I75" i="58"/>
  <c r="S74" i="58"/>
  <c r="I74" i="58"/>
  <c r="S73" i="58"/>
  <c r="I73" i="58"/>
  <c r="S72" i="58"/>
  <c r="I72" i="58"/>
  <c r="S71" i="58"/>
  <c r="I71" i="58"/>
  <c r="A71" i="58"/>
  <c r="S70" i="58"/>
  <c r="O70" i="58"/>
  <c r="M70" i="58"/>
  <c r="L70" i="58"/>
  <c r="K70" i="58"/>
  <c r="H70" i="58"/>
  <c r="G70" i="58"/>
  <c r="S69" i="58"/>
  <c r="I69" i="58"/>
  <c r="S68" i="58"/>
  <c r="I68" i="58"/>
  <c r="S67" i="58"/>
  <c r="I67" i="58"/>
  <c r="S66" i="58"/>
  <c r="I66" i="58"/>
  <c r="S65" i="58"/>
  <c r="I65" i="58"/>
  <c r="S64" i="58"/>
  <c r="I64" i="58"/>
  <c r="S63" i="58"/>
  <c r="I63" i="58"/>
  <c r="S62" i="58"/>
  <c r="I62" i="58"/>
  <c r="S61" i="58"/>
  <c r="I61" i="58"/>
  <c r="A61" i="58"/>
  <c r="O60" i="58"/>
  <c r="M60" i="58"/>
  <c r="L60" i="58"/>
  <c r="K60" i="58"/>
  <c r="H60" i="58"/>
  <c r="G60" i="58"/>
  <c r="S59" i="58"/>
  <c r="I59" i="58"/>
  <c r="S58" i="58"/>
  <c r="I58" i="58"/>
  <c r="S57" i="58"/>
  <c r="I57" i="58"/>
  <c r="S56" i="58"/>
  <c r="I56" i="58"/>
  <c r="S55" i="58"/>
  <c r="I55" i="58"/>
  <c r="S54" i="58"/>
  <c r="I54" i="58"/>
  <c r="S53" i="58"/>
  <c r="I53" i="58"/>
  <c r="S52" i="58"/>
  <c r="I52" i="58"/>
  <c r="S51" i="58"/>
  <c r="S60" i="58" s="1"/>
  <c r="I51" i="58"/>
  <c r="A51" i="58"/>
  <c r="O50" i="58"/>
  <c r="M50" i="58"/>
  <c r="L50" i="58"/>
  <c r="K50" i="58"/>
  <c r="H50" i="58"/>
  <c r="G50" i="58"/>
  <c r="S49" i="58"/>
  <c r="I49" i="58"/>
  <c r="S48" i="58"/>
  <c r="I48" i="58"/>
  <c r="S47" i="58"/>
  <c r="I47" i="58"/>
  <c r="S46" i="58"/>
  <c r="I46" i="58"/>
  <c r="S45" i="58"/>
  <c r="I45" i="58"/>
  <c r="S44" i="58"/>
  <c r="I44" i="58"/>
  <c r="S43" i="58"/>
  <c r="I43" i="58"/>
  <c r="S42" i="58"/>
  <c r="I42" i="58"/>
  <c r="S41" i="58"/>
  <c r="I41" i="58"/>
  <c r="S40" i="58"/>
  <c r="I40" i="58"/>
  <c r="S39" i="58"/>
  <c r="I39" i="58"/>
  <c r="A39" i="58"/>
  <c r="O38" i="58"/>
  <c r="M38" i="58"/>
  <c r="L38" i="58"/>
  <c r="K38" i="58"/>
  <c r="H38" i="58"/>
  <c r="G38" i="58"/>
  <c r="S37" i="58"/>
  <c r="I37" i="58"/>
  <c r="S36" i="58"/>
  <c r="I36" i="58"/>
  <c r="S35" i="58"/>
  <c r="I35" i="58"/>
  <c r="S34" i="58"/>
  <c r="I34" i="58"/>
  <c r="S33" i="58"/>
  <c r="I33" i="58"/>
  <c r="S32" i="58"/>
  <c r="I32" i="58"/>
  <c r="S31" i="58"/>
  <c r="I31" i="58"/>
  <c r="S30" i="58"/>
  <c r="I30" i="58"/>
  <c r="S29" i="58"/>
  <c r="I29" i="58"/>
  <c r="S28" i="58"/>
  <c r="I28" i="58"/>
  <c r="S27" i="58"/>
  <c r="I27" i="58"/>
  <c r="S26" i="58"/>
  <c r="I26" i="58"/>
  <c r="O25" i="58"/>
  <c r="M25" i="58"/>
  <c r="L25" i="58"/>
  <c r="K25" i="58"/>
  <c r="H25" i="58"/>
  <c r="G25" i="58"/>
  <c r="S24" i="58"/>
  <c r="I24" i="58"/>
  <c r="S23" i="58"/>
  <c r="I23" i="58"/>
  <c r="S22" i="58"/>
  <c r="I22" i="58"/>
  <c r="S21" i="58"/>
  <c r="I21" i="58"/>
  <c r="S20" i="58"/>
  <c r="I20" i="58"/>
  <c r="O19" i="58"/>
  <c r="M19" i="58"/>
  <c r="L19" i="58"/>
  <c r="K19" i="58"/>
  <c r="H19" i="58"/>
  <c r="G19" i="58"/>
  <c r="S18" i="58"/>
  <c r="I18" i="58"/>
  <c r="S17" i="58"/>
  <c r="I17" i="58"/>
  <c r="S16" i="58"/>
  <c r="I16" i="58"/>
  <c r="S15" i="58"/>
  <c r="I15" i="58"/>
  <c r="S14" i="58"/>
  <c r="I14" i="58"/>
  <c r="S13" i="58"/>
  <c r="I13" i="58"/>
  <c r="S12" i="58"/>
  <c r="I12" i="58"/>
  <c r="S11" i="58"/>
  <c r="I11" i="58"/>
  <c r="S10" i="58"/>
  <c r="I10" i="58"/>
  <c r="S9" i="58"/>
  <c r="I9" i="58"/>
  <c r="S8" i="58"/>
  <c r="I8" i="58"/>
  <c r="S7" i="58"/>
  <c r="S19" i="58" s="1"/>
  <c r="I7" i="58"/>
  <c r="S6" i="58"/>
  <c r="I6" i="58"/>
  <c r="S5" i="58"/>
  <c r="I5" i="58"/>
  <c r="A5" i="58"/>
  <c r="A4" i="58"/>
  <c r="A3" i="58"/>
  <c r="A2" i="58"/>
  <c r="A1" i="58"/>
  <c r="K85" i="58" l="1"/>
  <c r="K4" i="58" s="1"/>
  <c r="S25" i="58"/>
  <c r="M85" i="58"/>
  <c r="M4" i="58" s="1"/>
  <c r="I85" i="59"/>
  <c r="G3" i="59" s="1"/>
  <c r="I19" i="58"/>
  <c r="I38" i="58"/>
  <c r="O85" i="58"/>
  <c r="O3" i="58" s="1"/>
  <c r="I78" i="58"/>
  <c r="I70" i="58"/>
  <c r="G85" i="58"/>
  <c r="I25" i="58"/>
  <c r="L85" i="58"/>
  <c r="L4" i="58" s="1"/>
  <c r="I84" i="58"/>
  <c r="I60" i="58"/>
  <c r="H85" i="58"/>
  <c r="I50" i="58"/>
  <c r="S50" i="58"/>
  <c r="S78" i="58"/>
  <c r="A107" i="57"/>
  <c r="A106" i="57"/>
  <c r="A105" i="57"/>
  <c r="A104" i="57"/>
  <c r="A103" i="57"/>
  <c r="A102" i="57"/>
  <c r="A101" i="57"/>
  <c r="A100" i="57"/>
  <c r="A99" i="57"/>
  <c r="A98" i="57"/>
  <c r="A97" i="57"/>
  <c r="A96" i="57"/>
  <c r="A95" i="57"/>
  <c r="A94" i="57"/>
  <c r="A93" i="57"/>
  <c r="A92" i="57"/>
  <c r="A91" i="57"/>
  <c r="A90" i="57"/>
  <c r="A89" i="57"/>
  <c r="A88" i="57"/>
  <c r="A87" i="57"/>
  <c r="A86" i="57"/>
  <c r="A85" i="57"/>
  <c r="O84" i="57"/>
  <c r="M84" i="57"/>
  <c r="L84" i="57"/>
  <c r="K84" i="57"/>
  <c r="H84" i="57"/>
  <c r="G84" i="57"/>
  <c r="S83" i="57"/>
  <c r="I83" i="57"/>
  <c r="S82" i="57"/>
  <c r="I82" i="57"/>
  <c r="S81" i="57"/>
  <c r="I81" i="57"/>
  <c r="S80" i="57"/>
  <c r="I80" i="57"/>
  <c r="S79" i="57"/>
  <c r="I79" i="57"/>
  <c r="A79" i="57"/>
  <c r="O78" i="57"/>
  <c r="M78" i="57"/>
  <c r="L78" i="57"/>
  <c r="K78" i="57"/>
  <c r="H78" i="57"/>
  <c r="G78" i="57"/>
  <c r="S77" i="57"/>
  <c r="I77" i="57"/>
  <c r="S76" i="57"/>
  <c r="I76" i="57"/>
  <c r="S75" i="57"/>
  <c r="I75" i="57"/>
  <c r="S74" i="57"/>
  <c r="I74" i="57"/>
  <c r="S73" i="57"/>
  <c r="I73" i="57"/>
  <c r="S72" i="57"/>
  <c r="I72" i="57"/>
  <c r="S71" i="57"/>
  <c r="I71" i="57"/>
  <c r="A71" i="57"/>
  <c r="O70" i="57"/>
  <c r="M70" i="57"/>
  <c r="L70" i="57"/>
  <c r="K70" i="57"/>
  <c r="H70" i="57"/>
  <c r="G70" i="57"/>
  <c r="S69" i="57"/>
  <c r="I69" i="57"/>
  <c r="S68" i="57"/>
  <c r="I68" i="57"/>
  <c r="S67" i="57"/>
  <c r="I67" i="57"/>
  <c r="S66" i="57"/>
  <c r="I66" i="57"/>
  <c r="S65" i="57"/>
  <c r="I65" i="57"/>
  <c r="S64" i="57"/>
  <c r="I64" i="57"/>
  <c r="S63" i="57"/>
  <c r="I63" i="57"/>
  <c r="S62" i="57"/>
  <c r="I62" i="57"/>
  <c r="S61" i="57"/>
  <c r="S70" i="57" s="1"/>
  <c r="I61" i="57"/>
  <c r="A61" i="57"/>
  <c r="O60" i="57"/>
  <c r="M60" i="57"/>
  <c r="L60" i="57"/>
  <c r="K60" i="57"/>
  <c r="H60" i="57"/>
  <c r="G60" i="57"/>
  <c r="S59" i="57"/>
  <c r="I59" i="57"/>
  <c r="S58" i="57"/>
  <c r="I58" i="57"/>
  <c r="S57" i="57"/>
  <c r="I57" i="57"/>
  <c r="S56" i="57"/>
  <c r="I56" i="57"/>
  <c r="S55" i="57"/>
  <c r="I55" i="57"/>
  <c r="S54" i="57"/>
  <c r="I54" i="57"/>
  <c r="S53" i="57"/>
  <c r="I53" i="57"/>
  <c r="S52" i="57"/>
  <c r="I52" i="57"/>
  <c r="S51" i="57"/>
  <c r="S60" i="57" s="1"/>
  <c r="I51" i="57"/>
  <c r="A51" i="57"/>
  <c r="O50" i="57"/>
  <c r="M50" i="57"/>
  <c r="L50" i="57"/>
  <c r="K50" i="57"/>
  <c r="H50" i="57"/>
  <c r="G50" i="57"/>
  <c r="S49" i="57"/>
  <c r="I49" i="57"/>
  <c r="S48" i="57"/>
  <c r="I48" i="57"/>
  <c r="S47" i="57"/>
  <c r="I47" i="57"/>
  <c r="S46" i="57"/>
  <c r="I46" i="57"/>
  <c r="S45" i="57"/>
  <c r="I45" i="57"/>
  <c r="S44" i="57"/>
  <c r="I44" i="57"/>
  <c r="S43" i="57"/>
  <c r="I43" i="57"/>
  <c r="S42" i="57"/>
  <c r="I42" i="57"/>
  <c r="S41" i="57"/>
  <c r="I41" i="57"/>
  <c r="S40" i="57"/>
  <c r="I40" i="57"/>
  <c r="S39" i="57"/>
  <c r="I39" i="57"/>
  <c r="A39" i="57"/>
  <c r="O38" i="57"/>
  <c r="M38" i="57"/>
  <c r="L38" i="57"/>
  <c r="K38" i="57"/>
  <c r="H38" i="57"/>
  <c r="G38" i="57"/>
  <c r="S37" i="57"/>
  <c r="I37" i="57"/>
  <c r="S36" i="57"/>
  <c r="I36" i="57"/>
  <c r="S35" i="57"/>
  <c r="I35" i="57"/>
  <c r="S34" i="57"/>
  <c r="I34" i="57"/>
  <c r="S33" i="57"/>
  <c r="I33" i="57"/>
  <c r="S32" i="57"/>
  <c r="I32" i="57"/>
  <c r="S31" i="57"/>
  <c r="I31" i="57"/>
  <c r="S30" i="57"/>
  <c r="I30" i="57"/>
  <c r="S29" i="57"/>
  <c r="I29" i="57"/>
  <c r="S28" i="57"/>
  <c r="I28" i="57"/>
  <c r="S27" i="57"/>
  <c r="I27" i="57"/>
  <c r="S26" i="57"/>
  <c r="I26" i="57"/>
  <c r="O25" i="57"/>
  <c r="M25" i="57"/>
  <c r="L25" i="57"/>
  <c r="K25" i="57"/>
  <c r="H25" i="57"/>
  <c r="G25" i="57"/>
  <c r="S24" i="57"/>
  <c r="I24" i="57"/>
  <c r="S23" i="57"/>
  <c r="I23" i="57"/>
  <c r="S22" i="57"/>
  <c r="I22" i="57"/>
  <c r="S21" i="57"/>
  <c r="I21" i="57"/>
  <c r="S20" i="57"/>
  <c r="I20" i="57"/>
  <c r="O19" i="57"/>
  <c r="M19" i="57"/>
  <c r="L19" i="57"/>
  <c r="K19" i="57"/>
  <c r="H19" i="57"/>
  <c r="G19" i="57"/>
  <c r="S18" i="57"/>
  <c r="I18" i="57"/>
  <c r="S17" i="57"/>
  <c r="I17" i="57"/>
  <c r="S16" i="57"/>
  <c r="I16" i="57"/>
  <c r="S15" i="57"/>
  <c r="I15" i="57"/>
  <c r="S14" i="57"/>
  <c r="I14" i="57"/>
  <c r="S13" i="57"/>
  <c r="I13" i="57"/>
  <c r="S12" i="57"/>
  <c r="I12" i="57"/>
  <c r="S11" i="57"/>
  <c r="I11" i="57"/>
  <c r="S10" i="57"/>
  <c r="I10" i="57"/>
  <c r="S9" i="57"/>
  <c r="I9" i="57"/>
  <c r="S8" i="57"/>
  <c r="I8" i="57"/>
  <c r="S7" i="57"/>
  <c r="I7" i="57"/>
  <c r="S6" i="57"/>
  <c r="I6" i="57"/>
  <c r="S5" i="57"/>
  <c r="S19" i="57" s="1"/>
  <c r="I5" i="57"/>
  <c r="A5" i="57"/>
  <c r="A4" i="57"/>
  <c r="A3" i="57"/>
  <c r="A2" i="57"/>
  <c r="A1" i="57"/>
  <c r="S50" i="57" l="1"/>
  <c r="S85" i="58"/>
  <c r="K85" i="57"/>
  <c r="K4" i="57" s="1"/>
  <c r="I85" i="58"/>
  <c r="G3" i="58" s="1"/>
  <c r="I70" i="57"/>
  <c r="O85" i="57"/>
  <c r="O3" i="57" s="1"/>
  <c r="I78" i="57"/>
  <c r="I38" i="57"/>
  <c r="G85" i="57"/>
  <c r="I19" i="57"/>
  <c r="I50" i="57"/>
  <c r="S78" i="57"/>
  <c r="I25" i="57"/>
  <c r="L85" i="57"/>
  <c r="L4" i="57" s="1"/>
  <c r="M85" i="57"/>
  <c r="M4" i="57" s="1"/>
  <c r="I84" i="57"/>
  <c r="S25" i="57"/>
  <c r="I60" i="57"/>
  <c r="H85" i="57"/>
  <c r="S84" i="57"/>
  <c r="A107" i="56"/>
  <c r="A106" i="56"/>
  <c r="A105" i="56"/>
  <c r="A104" i="56"/>
  <c r="A103" i="56"/>
  <c r="A102" i="56"/>
  <c r="A101" i="56"/>
  <c r="A100" i="56"/>
  <c r="A99" i="56"/>
  <c r="A98" i="56"/>
  <c r="A97" i="56"/>
  <c r="A96" i="56"/>
  <c r="A95" i="56"/>
  <c r="A94" i="56"/>
  <c r="A93" i="56"/>
  <c r="A92" i="56"/>
  <c r="A91" i="56"/>
  <c r="A90" i="56"/>
  <c r="A89" i="56"/>
  <c r="A88" i="56"/>
  <c r="A87" i="56"/>
  <c r="A86" i="56"/>
  <c r="A85" i="56"/>
  <c r="O84" i="56"/>
  <c r="M84" i="56"/>
  <c r="L84" i="56"/>
  <c r="K84" i="56"/>
  <c r="H84" i="56"/>
  <c r="G84" i="56"/>
  <c r="S83" i="56"/>
  <c r="I83" i="56"/>
  <c r="S82" i="56"/>
  <c r="I82" i="56"/>
  <c r="S81" i="56"/>
  <c r="I81" i="56"/>
  <c r="S80" i="56"/>
  <c r="I80" i="56"/>
  <c r="S79" i="56"/>
  <c r="I79" i="56"/>
  <c r="A79" i="56"/>
  <c r="O78" i="56"/>
  <c r="M78" i="56"/>
  <c r="L78" i="56"/>
  <c r="K78" i="56"/>
  <c r="H78" i="56"/>
  <c r="G78" i="56"/>
  <c r="S77" i="56"/>
  <c r="I77" i="56"/>
  <c r="S76" i="56"/>
  <c r="I76" i="56"/>
  <c r="S75" i="56"/>
  <c r="I75" i="56"/>
  <c r="S74" i="56"/>
  <c r="I74" i="56"/>
  <c r="S73" i="56"/>
  <c r="I73" i="56"/>
  <c r="S72" i="56"/>
  <c r="I72" i="56"/>
  <c r="S71" i="56"/>
  <c r="I71" i="56"/>
  <c r="A71" i="56"/>
  <c r="O70" i="56"/>
  <c r="M70" i="56"/>
  <c r="L70" i="56"/>
  <c r="K70" i="56"/>
  <c r="H70" i="56"/>
  <c r="G70" i="56"/>
  <c r="S69" i="56"/>
  <c r="I69" i="56"/>
  <c r="S68" i="56"/>
  <c r="I68" i="56"/>
  <c r="S67" i="56"/>
  <c r="I67" i="56"/>
  <c r="S66" i="56"/>
  <c r="I66" i="56"/>
  <c r="S65" i="56"/>
  <c r="I65" i="56"/>
  <c r="S64" i="56"/>
  <c r="I64" i="56"/>
  <c r="S63" i="56"/>
  <c r="I63" i="56"/>
  <c r="S62" i="56"/>
  <c r="I62" i="56"/>
  <c r="S61" i="56"/>
  <c r="S70" i="56" s="1"/>
  <c r="I61" i="56"/>
  <c r="A61" i="56"/>
  <c r="S60" i="56"/>
  <c r="O60" i="56"/>
  <c r="M60" i="56"/>
  <c r="L60" i="56"/>
  <c r="K60" i="56"/>
  <c r="H60" i="56"/>
  <c r="G60" i="56"/>
  <c r="S59" i="56"/>
  <c r="I59" i="56"/>
  <c r="S58" i="56"/>
  <c r="I58" i="56"/>
  <c r="S57" i="56"/>
  <c r="I57" i="56"/>
  <c r="S56" i="56"/>
  <c r="I56" i="56"/>
  <c r="S55" i="56"/>
  <c r="I55" i="56"/>
  <c r="S54" i="56"/>
  <c r="I54" i="56"/>
  <c r="S53" i="56"/>
  <c r="I53" i="56"/>
  <c r="S52" i="56"/>
  <c r="I52" i="56"/>
  <c r="S51" i="56"/>
  <c r="I51" i="56"/>
  <c r="A51" i="56"/>
  <c r="O50" i="56"/>
  <c r="M50" i="56"/>
  <c r="L50" i="56"/>
  <c r="K50" i="56"/>
  <c r="H50" i="56"/>
  <c r="G50" i="56"/>
  <c r="S49" i="56"/>
  <c r="I49" i="56"/>
  <c r="S48" i="56"/>
  <c r="I48" i="56"/>
  <c r="S47" i="56"/>
  <c r="I47" i="56"/>
  <c r="S46" i="56"/>
  <c r="I46" i="56"/>
  <c r="S45" i="56"/>
  <c r="I45" i="56"/>
  <c r="S44" i="56"/>
  <c r="I44" i="56"/>
  <c r="S43" i="56"/>
  <c r="I43" i="56"/>
  <c r="S42" i="56"/>
  <c r="I42" i="56"/>
  <c r="S41" i="56"/>
  <c r="I41" i="56"/>
  <c r="S40" i="56"/>
  <c r="I40" i="56"/>
  <c r="S39" i="56"/>
  <c r="I39" i="56"/>
  <c r="A39" i="56"/>
  <c r="O38" i="56"/>
  <c r="M38" i="56"/>
  <c r="L38" i="56"/>
  <c r="K38" i="56"/>
  <c r="H38" i="56"/>
  <c r="G38" i="56"/>
  <c r="S37" i="56"/>
  <c r="I37" i="56"/>
  <c r="S36" i="56"/>
  <c r="I36" i="56"/>
  <c r="S35" i="56"/>
  <c r="I35" i="56"/>
  <c r="S34" i="56"/>
  <c r="I34" i="56"/>
  <c r="S33" i="56"/>
  <c r="I33" i="56"/>
  <c r="S32" i="56"/>
  <c r="I32" i="56"/>
  <c r="S31" i="56"/>
  <c r="I31" i="56"/>
  <c r="S30" i="56"/>
  <c r="I30" i="56"/>
  <c r="S29" i="56"/>
  <c r="I29" i="56"/>
  <c r="S28" i="56"/>
  <c r="I28" i="56"/>
  <c r="S27" i="56"/>
  <c r="I27" i="56"/>
  <c r="S26" i="56"/>
  <c r="I26" i="56"/>
  <c r="O25" i="56"/>
  <c r="M25" i="56"/>
  <c r="L25" i="56"/>
  <c r="K25" i="56"/>
  <c r="H25" i="56"/>
  <c r="G25" i="56"/>
  <c r="S24" i="56"/>
  <c r="I24" i="56"/>
  <c r="S23" i="56"/>
  <c r="I23" i="56"/>
  <c r="S22" i="56"/>
  <c r="I22" i="56"/>
  <c r="S21" i="56"/>
  <c r="I21" i="56"/>
  <c r="S20" i="56"/>
  <c r="I20" i="56"/>
  <c r="O19" i="56"/>
  <c r="M19" i="56"/>
  <c r="L19" i="56"/>
  <c r="K19" i="56"/>
  <c r="H19" i="56"/>
  <c r="G19" i="56"/>
  <c r="S18" i="56"/>
  <c r="I18" i="56"/>
  <c r="S17" i="56"/>
  <c r="I17" i="56"/>
  <c r="S16" i="56"/>
  <c r="I16" i="56"/>
  <c r="S15" i="56"/>
  <c r="I15" i="56"/>
  <c r="S14" i="56"/>
  <c r="I14" i="56"/>
  <c r="S13" i="56"/>
  <c r="I13" i="56"/>
  <c r="S12" i="56"/>
  <c r="I12" i="56"/>
  <c r="S11" i="56"/>
  <c r="I11" i="56"/>
  <c r="S10" i="56"/>
  <c r="I10" i="56"/>
  <c r="S9" i="56"/>
  <c r="I9" i="56"/>
  <c r="S8" i="56"/>
  <c r="I8" i="56"/>
  <c r="S7" i="56"/>
  <c r="I7" i="56"/>
  <c r="S6" i="56"/>
  <c r="I6" i="56"/>
  <c r="S5" i="56"/>
  <c r="S19" i="56" s="1"/>
  <c r="I5" i="56"/>
  <c r="A5" i="56"/>
  <c r="A4" i="56"/>
  <c r="A3" i="56"/>
  <c r="A2" i="56"/>
  <c r="A1" i="56"/>
  <c r="K85" i="56" l="1"/>
  <c r="K4" i="56" s="1"/>
  <c r="S25" i="56"/>
  <c r="S84" i="56"/>
  <c r="M85" i="56"/>
  <c r="M4" i="56" s="1"/>
  <c r="I85" i="57"/>
  <c r="G3" i="57" s="1"/>
  <c r="S85" i="57"/>
  <c r="I70" i="56"/>
  <c r="I38" i="56"/>
  <c r="O85" i="56"/>
  <c r="O3" i="56" s="1"/>
  <c r="I78" i="56"/>
  <c r="I19" i="56"/>
  <c r="G85" i="56"/>
  <c r="I25" i="56"/>
  <c r="L85" i="56"/>
  <c r="L4" i="56" s="1"/>
  <c r="I84" i="56"/>
  <c r="I60" i="56"/>
  <c r="H85" i="56"/>
  <c r="I50" i="56"/>
  <c r="S50" i="56"/>
  <c r="S78" i="56"/>
  <c r="S85" i="56" s="1"/>
  <c r="O78" i="55"/>
  <c r="I85" i="56" l="1"/>
  <c r="G3" i="56" s="1"/>
  <c r="A107" i="55"/>
  <c r="A106" i="55"/>
  <c r="A105" i="55"/>
  <c r="A104" i="55"/>
  <c r="A103" i="55"/>
  <c r="A102" i="55"/>
  <c r="A101" i="55"/>
  <c r="A100" i="55"/>
  <c r="A99" i="55"/>
  <c r="A98" i="55"/>
  <c r="A97" i="55"/>
  <c r="A96" i="55"/>
  <c r="A95" i="55"/>
  <c r="A94" i="55"/>
  <c r="A93" i="55"/>
  <c r="A92" i="55"/>
  <c r="A91" i="55"/>
  <c r="A90" i="55"/>
  <c r="A89" i="55"/>
  <c r="A88" i="55"/>
  <c r="A87" i="55"/>
  <c r="A86" i="55"/>
  <c r="A85" i="55"/>
  <c r="O84" i="55"/>
  <c r="M84" i="55"/>
  <c r="L84" i="55"/>
  <c r="K84" i="55"/>
  <c r="H84" i="55"/>
  <c r="G84" i="55"/>
  <c r="S83" i="55"/>
  <c r="I83" i="55"/>
  <c r="S82" i="55"/>
  <c r="I82" i="55"/>
  <c r="S81" i="55"/>
  <c r="I81" i="55"/>
  <c r="S80" i="55"/>
  <c r="I80" i="55"/>
  <c r="S79" i="55"/>
  <c r="S84" i="55" s="1"/>
  <c r="I79" i="55"/>
  <c r="A79" i="55"/>
  <c r="M78" i="55"/>
  <c r="L78" i="55"/>
  <c r="K78" i="55"/>
  <c r="H78" i="55"/>
  <c r="G78" i="55"/>
  <c r="S77" i="55"/>
  <c r="I77" i="55"/>
  <c r="S76" i="55"/>
  <c r="I76" i="55"/>
  <c r="S75" i="55"/>
  <c r="I75" i="55"/>
  <c r="S74" i="55"/>
  <c r="I74" i="55"/>
  <c r="S73" i="55"/>
  <c r="I73" i="55"/>
  <c r="S72" i="55"/>
  <c r="I72" i="55"/>
  <c r="S71" i="55"/>
  <c r="I71" i="55"/>
  <c r="A71" i="55"/>
  <c r="O70" i="55"/>
  <c r="M70" i="55"/>
  <c r="L70" i="55"/>
  <c r="K70" i="55"/>
  <c r="H70" i="55"/>
  <c r="G70" i="55"/>
  <c r="S69" i="55"/>
  <c r="I69" i="55"/>
  <c r="S68" i="55"/>
  <c r="I68" i="55"/>
  <c r="S67" i="55"/>
  <c r="I67" i="55"/>
  <c r="S66" i="55"/>
  <c r="I66" i="55"/>
  <c r="S65" i="55"/>
  <c r="I65" i="55"/>
  <c r="S64" i="55"/>
  <c r="I64" i="55"/>
  <c r="S63" i="55"/>
  <c r="I63" i="55"/>
  <c r="S62" i="55"/>
  <c r="I62" i="55"/>
  <c r="S61" i="55"/>
  <c r="S70" i="55" s="1"/>
  <c r="I61" i="55"/>
  <c r="A61" i="55"/>
  <c r="S60" i="55"/>
  <c r="O60" i="55"/>
  <c r="M60" i="55"/>
  <c r="L60" i="55"/>
  <c r="K60" i="55"/>
  <c r="H60" i="55"/>
  <c r="G60" i="55"/>
  <c r="S59" i="55"/>
  <c r="I59" i="55"/>
  <c r="S58" i="55"/>
  <c r="I58" i="55"/>
  <c r="S57" i="55"/>
  <c r="I57" i="55"/>
  <c r="S56" i="55"/>
  <c r="I56" i="55"/>
  <c r="S55" i="55"/>
  <c r="I55" i="55"/>
  <c r="S54" i="55"/>
  <c r="I54" i="55"/>
  <c r="S53" i="55"/>
  <c r="I53" i="55"/>
  <c r="S52" i="55"/>
  <c r="I52" i="55"/>
  <c r="S51" i="55"/>
  <c r="I51" i="55"/>
  <c r="A51" i="55"/>
  <c r="O50" i="55"/>
  <c r="M50" i="55"/>
  <c r="L50" i="55"/>
  <c r="K50" i="55"/>
  <c r="H50" i="55"/>
  <c r="G50" i="55"/>
  <c r="S49" i="55"/>
  <c r="I49" i="55"/>
  <c r="S48" i="55"/>
  <c r="I48" i="55"/>
  <c r="S47" i="55"/>
  <c r="I47" i="55"/>
  <c r="S46" i="55"/>
  <c r="I46" i="55"/>
  <c r="S45" i="55"/>
  <c r="I45" i="55"/>
  <c r="S44" i="55"/>
  <c r="I44" i="55"/>
  <c r="S43" i="55"/>
  <c r="I43" i="55"/>
  <c r="S42" i="55"/>
  <c r="I42" i="55"/>
  <c r="S41" i="55"/>
  <c r="I41" i="55"/>
  <c r="S40" i="55"/>
  <c r="I40" i="55"/>
  <c r="S39" i="55"/>
  <c r="I39" i="55"/>
  <c r="A39" i="55"/>
  <c r="O38" i="55"/>
  <c r="M38" i="55"/>
  <c r="L38" i="55"/>
  <c r="K38" i="55"/>
  <c r="H38" i="55"/>
  <c r="G38" i="55"/>
  <c r="S37" i="55"/>
  <c r="I37" i="55"/>
  <c r="S36" i="55"/>
  <c r="I36" i="55"/>
  <c r="S35" i="55"/>
  <c r="I35" i="55"/>
  <c r="S34" i="55"/>
  <c r="I34" i="55"/>
  <c r="S33" i="55"/>
  <c r="I33" i="55"/>
  <c r="S32" i="55"/>
  <c r="I32" i="55"/>
  <c r="S31" i="55"/>
  <c r="I31" i="55"/>
  <c r="S30" i="55"/>
  <c r="I30" i="55"/>
  <c r="S29" i="55"/>
  <c r="I29" i="55"/>
  <c r="S28" i="55"/>
  <c r="I28" i="55"/>
  <c r="S27" i="55"/>
  <c r="I27" i="55"/>
  <c r="S26" i="55"/>
  <c r="I26" i="55"/>
  <c r="O25" i="55"/>
  <c r="M25" i="55"/>
  <c r="L25" i="55"/>
  <c r="K25" i="55"/>
  <c r="H25" i="55"/>
  <c r="G25" i="55"/>
  <c r="S24" i="55"/>
  <c r="I24" i="55"/>
  <c r="S23" i="55"/>
  <c r="I23" i="55"/>
  <c r="S22" i="55"/>
  <c r="I22" i="55"/>
  <c r="S21" i="55"/>
  <c r="I21" i="55"/>
  <c r="S20" i="55"/>
  <c r="I20" i="55"/>
  <c r="O19" i="55"/>
  <c r="M19" i="55"/>
  <c r="L19" i="55"/>
  <c r="K19" i="55"/>
  <c r="H19" i="55"/>
  <c r="G19" i="55"/>
  <c r="S18" i="55"/>
  <c r="I18" i="55"/>
  <c r="S17" i="55"/>
  <c r="I17" i="55"/>
  <c r="S16" i="55"/>
  <c r="I16" i="55"/>
  <c r="S15" i="55"/>
  <c r="I15" i="55"/>
  <c r="S14" i="55"/>
  <c r="I14" i="55"/>
  <c r="S13" i="55"/>
  <c r="I13" i="55"/>
  <c r="S12" i="55"/>
  <c r="I12" i="55"/>
  <c r="S11" i="55"/>
  <c r="I11" i="55"/>
  <c r="S10" i="55"/>
  <c r="I10" i="55"/>
  <c r="S9" i="55"/>
  <c r="I9" i="55"/>
  <c r="S8" i="55"/>
  <c r="I8" i="55"/>
  <c r="S7" i="55"/>
  <c r="I7" i="55"/>
  <c r="S6" i="55"/>
  <c r="S19" i="55" s="1"/>
  <c r="I6" i="55"/>
  <c r="S5" i="55"/>
  <c r="I5" i="55"/>
  <c r="A5" i="55"/>
  <c r="A4" i="55"/>
  <c r="A3" i="55"/>
  <c r="A2" i="55"/>
  <c r="A1" i="55"/>
  <c r="K85" i="55" l="1"/>
  <c r="K4" i="55" s="1"/>
  <c r="S25" i="55"/>
  <c r="M85" i="55"/>
  <c r="M4" i="55" s="1"/>
  <c r="I19" i="55"/>
  <c r="O85" i="55"/>
  <c r="O3" i="55" s="1"/>
  <c r="I78" i="55"/>
  <c r="I70" i="55"/>
  <c r="I38" i="55"/>
  <c r="G85" i="55"/>
  <c r="I25" i="55"/>
  <c r="L85" i="55"/>
  <c r="L4" i="55" s="1"/>
  <c r="I84" i="55"/>
  <c r="I60" i="55"/>
  <c r="H85" i="55"/>
  <c r="I50" i="55"/>
  <c r="S50" i="55"/>
  <c r="S78" i="55"/>
  <c r="S85" i="55" s="1"/>
  <c r="A107" i="54"/>
  <c r="A106" i="54"/>
  <c r="A105" i="54"/>
  <c r="A104" i="54"/>
  <c r="A103" i="54"/>
  <c r="A102" i="54"/>
  <c r="A101" i="54"/>
  <c r="A100" i="54"/>
  <c r="A99" i="54"/>
  <c r="A98" i="54"/>
  <c r="A97" i="54"/>
  <c r="A96" i="54"/>
  <c r="A95" i="54"/>
  <c r="A94" i="54"/>
  <c r="A93" i="54"/>
  <c r="A92" i="54"/>
  <c r="A91" i="54"/>
  <c r="A90" i="54"/>
  <c r="A89" i="54"/>
  <c r="A88" i="54"/>
  <c r="A87" i="54"/>
  <c r="A86" i="54"/>
  <c r="A85" i="54"/>
  <c r="O84" i="54"/>
  <c r="M84" i="54"/>
  <c r="L84" i="54"/>
  <c r="K84" i="54"/>
  <c r="H84" i="54"/>
  <c r="G84" i="54"/>
  <c r="S83" i="54"/>
  <c r="I83" i="54"/>
  <c r="S82" i="54"/>
  <c r="I82" i="54"/>
  <c r="S81" i="54"/>
  <c r="I81" i="54"/>
  <c r="S80" i="54"/>
  <c r="I80" i="54"/>
  <c r="S79" i="54"/>
  <c r="I79" i="54"/>
  <c r="A79" i="54"/>
  <c r="O78" i="54"/>
  <c r="M78" i="54"/>
  <c r="L78" i="54"/>
  <c r="K78" i="54"/>
  <c r="H78" i="54"/>
  <c r="G78" i="54"/>
  <c r="S77" i="54"/>
  <c r="I77" i="54"/>
  <c r="S76" i="54"/>
  <c r="I76" i="54"/>
  <c r="S75" i="54"/>
  <c r="I75" i="54"/>
  <c r="S74" i="54"/>
  <c r="I74" i="54"/>
  <c r="S73" i="54"/>
  <c r="I73" i="54"/>
  <c r="S72" i="54"/>
  <c r="I72" i="54"/>
  <c r="S71" i="54"/>
  <c r="I71" i="54"/>
  <c r="A71" i="54"/>
  <c r="O70" i="54"/>
  <c r="M70" i="54"/>
  <c r="L70" i="54"/>
  <c r="K70" i="54"/>
  <c r="H70" i="54"/>
  <c r="G70" i="54"/>
  <c r="S69" i="54"/>
  <c r="I69" i="54"/>
  <c r="S68" i="54"/>
  <c r="I68" i="54"/>
  <c r="S67" i="54"/>
  <c r="I67" i="54"/>
  <c r="S66" i="54"/>
  <c r="I66" i="54"/>
  <c r="S65" i="54"/>
  <c r="I65" i="54"/>
  <c r="S64" i="54"/>
  <c r="I64" i="54"/>
  <c r="S63" i="54"/>
  <c r="S70" i="54" s="1"/>
  <c r="I63" i="54"/>
  <c r="S62" i="54"/>
  <c r="I62" i="54"/>
  <c r="S61" i="54"/>
  <c r="I61" i="54"/>
  <c r="A61" i="54"/>
  <c r="S60" i="54"/>
  <c r="O60" i="54"/>
  <c r="M60" i="54"/>
  <c r="L60" i="54"/>
  <c r="K60" i="54"/>
  <c r="H60" i="54"/>
  <c r="G60" i="54"/>
  <c r="S59" i="54"/>
  <c r="I59" i="54"/>
  <c r="S58" i="54"/>
  <c r="I58" i="54"/>
  <c r="S57" i="54"/>
  <c r="I57" i="54"/>
  <c r="S56" i="54"/>
  <c r="I56" i="54"/>
  <c r="S55" i="54"/>
  <c r="I55" i="54"/>
  <c r="S54" i="54"/>
  <c r="I54" i="54"/>
  <c r="S53" i="54"/>
  <c r="I53" i="54"/>
  <c r="S52" i="54"/>
  <c r="I52" i="54"/>
  <c r="S51" i="54"/>
  <c r="I51" i="54"/>
  <c r="A51" i="54"/>
  <c r="O50" i="54"/>
  <c r="M50" i="54"/>
  <c r="L50" i="54"/>
  <c r="K50" i="54"/>
  <c r="H50" i="54"/>
  <c r="G50" i="54"/>
  <c r="S49" i="54"/>
  <c r="I49" i="54"/>
  <c r="S48" i="54"/>
  <c r="I48" i="54"/>
  <c r="S47" i="54"/>
  <c r="I47" i="54"/>
  <c r="S46" i="54"/>
  <c r="I46" i="54"/>
  <c r="S45" i="54"/>
  <c r="I45" i="54"/>
  <c r="S44" i="54"/>
  <c r="I44" i="54"/>
  <c r="S43" i="54"/>
  <c r="I43" i="54"/>
  <c r="S42" i="54"/>
  <c r="I42" i="54"/>
  <c r="S41" i="54"/>
  <c r="I41" i="54"/>
  <c r="S40" i="54"/>
  <c r="I40" i="54"/>
  <c r="S39" i="54"/>
  <c r="I39" i="54"/>
  <c r="A39" i="54"/>
  <c r="O38" i="54"/>
  <c r="M38" i="54"/>
  <c r="L38" i="54"/>
  <c r="K38" i="54"/>
  <c r="H38" i="54"/>
  <c r="G38" i="54"/>
  <c r="S37" i="54"/>
  <c r="I37" i="54"/>
  <c r="S36" i="54"/>
  <c r="I36" i="54"/>
  <c r="S35" i="54"/>
  <c r="I35" i="54"/>
  <c r="S34" i="54"/>
  <c r="I34" i="54"/>
  <c r="S33" i="54"/>
  <c r="I33" i="54"/>
  <c r="S32" i="54"/>
  <c r="I32" i="54"/>
  <c r="S31" i="54"/>
  <c r="I31" i="54"/>
  <c r="S30" i="54"/>
  <c r="I30" i="54"/>
  <c r="S29" i="54"/>
  <c r="I29" i="54"/>
  <c r="S28" i="54"/>
  <c r="I28" i="54"/>
  <c r="S27" i="54"/>
  <c r="I27" i="54"/>
  <c r="S26" i="54"/>
  <c r="I26" i="54"/>
  <c r="O25" i="54"/>
  <c r="M25" i="54"/>
  <c r="L25" i="54"/>
  <c r="K25" i="54"/>
  <c r="H25" i="54"/>
  <c r="G25" i="54"/>
  <c r="S24" i="54"/>
  <c r="I24" i="54"/>
  <c r="S23" i="54"/>
  <c r="I23" i="54"/>
  <c r="S22" i="54"/>
  <c r="I22" i="54"/>
  <c r="S21" i="54"/>
  <c r="I21" i="54"/>
  <c r="S20" i="54"/>
  <c r="I20" i="54"/>
  <c r="O19" i="54"/>
  <c r="M19" i="54"/>
  <c r="L19" i="54"/>
  <c r="K19" i="54"/>
  <c r="H19" i="54"/>
  <c r="G19" i="54"/>
  <c r="S18" i="54"/>
  <c r="I18" i="54"/>
  <c r="S17" i="54"/>
  <c r="I17" i="54"/>
  <c r="S16" i="54"/>
  <c r="I16" i="54"/>
  <c r="S15" i="54"/>
  <c r="I15" i="54"/>
  <c r="S14" i="54"/>
  <c r="I14" i="54"/>
  <c r="S13" i="54"/>
  <c r="I13" i="54"/>
  <c r="S12" i="54"/>
  <c r="I12" i="54"/>
  <c r="S11" i="54"/>
  <c r="I11" i="54"/>
  <c r="S10" i="54"/>
  <c r="I10" i="54"/>
  <c r="S9" i="54"/>
  <c r="I9" i="54"/>
  <c r="S8" i="54"/>
  <c r="I8" i="54"/>
  <c r="S7" i="54"/>
  <c r="I7" i="54"/>
  <c r="S6" i="54"/>
  <c r="S19" i="54" s="1"/>
  <c r="I6" i="54"/>
  <c r="S5" i="54"/>
  <c r="I5" i="54"/>
  <c r="A5" i="54"/>
  <c r="A4" i="54"/>
  <c r="A3" i="54"/>
  <c r="A2" i="54"/>
  <c r="A1" i="54"/>
  <c r="S50" i="54" l="1"/>
  <c r="K85" i="54"/>
  <c r="K4" i="54" s="1"/>
  <c r="I85" i="55"/>
  <c r="G3" i="55" s="1"/>
  <c r="I19" i="54"/>
  <c r="O85" i="54"/>
  <c r="O3" i="54" s="1"/>
  <c r="I70" i="54"/>
  <c r="I78" i="54"/>
  <c r="I38" i="54"/>
  <c r="G85" i="54"/>
  <c r="I50" i="54"/>
  <c r="S78" i="54"/>
  <c r="I25" i="54"/>
  <c r="L85" i="54"/>
  <c r="L4" i="54" s="1"/>
  <c r="M85" i="54"/>
  <c r="M4" i="54" s="1"/>
  <c r="I84" i="54"/>
  <c r="S25" i="54"/>
  <c r="I60" i="54"/>
  <c r="H85" i="54"/>
  <c r="S84" i="54"/>
  <c r="A107" i="53"/>
  <c r="A106" i="53"/>
  <c r="A105" i="53"/>
  <c r="A104" i="53"/>
  <c r="A103" i="53"/>
  <c r="A102" i="53"/>
  <c r="A101" i="53"/>
  <c r="A100" i="53"/>
  <c r="A99" i="53"/>
  <c r="A98" i="53"/>
  <c r="A97" i="53"/>
  <c r="A96" i="53"/>
  <c r="A95" i="53"/>
  <c r="A94" i="53"/>
  <c r="A93" i="53"/>
  <c r="A92" i="53"/>
  <c r="A91" i="53"/>
  <c r="A90" i="53"/>
  <c r="A89" i="53"/>
  <c r="A88" i="53"/>
  <c r="A87" i="53"/>
  <c r="A86" i="53"/>
  <c r="A85" i="53"/>
  <c r="O84" i="53"/>
  <c r="M84" i="53"/>
  <c r="L84" i="53"/>
  <c r="K84" i="53"/>
  <c r="H84" i="53"/>
  <c r="G84" i="53"/>
  <c r="S83" i="53"/>
  <c r="I83" i="53"/>
  <c r="S82" i="53"/>
  <c r="I82" i="53"/>
  <c r="S81" i="53"/>
  <c r="I81" i="53"/>
  <c r="S80" i="53"/>
  <c r="S84" i="53" s="1"/>
  <c r="I80" i="53"/>
  <c r="S79" i="53"/>
  <c r="I79" i="53"/>
  <c r="A79" i="53"/>
  <c r="O78" i="53"/>
  <c r="M78" i="53"/>
  <c r="L78" i="53"/>
  <c r="L85" i="53" s="1"/>
  <c r="L4" i="53" s="1"/>
  <c r="K78" i="53"/>
  <c r="H78" i="53"/>
  <c r="G78" i="53"/>
  <c r="S77" i="53"/>
  <c r="I77" i="53"/>
  <c r="S76" i="53"/>
  <c r="I76" i="53"/>
  <c r="S75" i="53"/>
  <c r="I75" i="53"/>
  <c r="S74" i="53"/>
  <c r="I74" i="53"/>
  <c r="S73" i="53"/>
  <c r="I73" i="53"/>
  <c r="S72" i="53"/>
  <c r="I72" i="53"/>
  <c r="S71" i="53"/>
  <c r="I71" i="53"/>
  <c r="A71" i="53"/>
  <c r="O70" i="53"/>
  <c r="M70" i="53"/>
  <c r="L70" i="53"/>
  <c r="K70" i="53"/>
  <c r="H70" i="53"/>
  <c r="G70" i="53"/>
  <c r="S69" i="53"/>
  <c r="I69" i="53"/>
  <c r="S68" i="53"/>
  <c r="I68" i="53"/>
  <c r="S67" i="53"/>
  <c r="I67" i="53"/>
  <c r="S66" i="53"/>
  <c r="I66" i="53"/>
  <c r="S65" i="53"/>
  <c r="I65" i="53"/>
  <c r="S64" i="53"/>
  <c r="I64" i="53"/>
  <c r="S63" i="53"/>
  <c r="I63" i="53"/>
  <c r="S62" i="53"/>
  <c r="I62" i="53"/>
  <c r="S61" i="53"/>
  <c r="I61" i="53"/>
  <c r="A61" i="53"/>
  <c r="O60" i="53"/>
  <c r="M60" i="53"/>
  <c r="L60" i="53"/>
  <c r="K60" i="53"/>
  <c r="H60" i="53"/>
  <c r="G60" i="53"/>
  <c r="S59" i="53"/>
  <c r="I59" i="53"/>
  <c r="S58" i="53"/>
  <c r="I58" i="53"/>
  <c r="S57" i="53"/>
  <c r="I57" i="53"/>
  <c r="S56" i="53"/>
  <c r="I56" i="53"/>
  <c r="S55" i="53"/>
  <c r="I55" i="53"/>
  <c r="S54" i="53"/>
  <c r="I54" i="53"/>
  <c r="S53" i="53"/>
  <c r="I53" i="53"/>
  <c r="S52" i="53"/>
  <c r="S60" i="53" s="1"/>
  <c r="I52" i="53"/>
  <c r="S51" i="53"/>
  <c r="I51" i="53"/>
  <c r="A51" i="53"/>
  <c r="O50" i="53"/>
  <c r="M50" i="53"/>
  <c r="L50" i="53"/>
  <c r="K50" i="53"/>
  <c r="H50" i="53"/>
  <c r="G50" i="53"/>
  <c r="S49" i="53"/>
  <c r="I49" i="53"/>
  <c r="S48" i="53"/>
  <c r="I48" i="53"/>
  <c r="S47" i="53"/>
  <c r="I47" i="53"/>
  <c r="S46" i="53"/>
  <c r="I46" i="53"/>
  <c r="S45" i="53"/>
  <c r="I45" i="53"/>
  <c r="S44" i="53"/>
  <c r="I44" i="53"/>
  <c r="S43" i="53"/>
  <c r="I43" i="53"/>
  <c r="S42" i="53"/>
  <c r="I42" i="53"/>
  <c r="S41" i="53"/>
  <c r="I41" i="53"/>
  <c r="S40" i="53"/>
  <c r="S50" i="53" s="1"/>
  <c r="I40" i="53"/>
  <c r="S39" i="53"/>
  <c r="I39" i="53"/>
  <c r="A39" i="53"/>
  <c r="O38" i="53"/>
  <c r="M38" i="53"/>
  <c r="L38" i="53"/>
  <c r="K38" i="53"/>
  <c r="H38" i="53"/>
  <c r="G38" i="53"/>
  <c r="S37" i="53"/>
  <c r="I37" i="53"/>
  <c r="S36" i="53"/>
  <c r="I36" i="53"/>
  <c r="S35" i="53"/>
  <c r="I35" i="53"/>
  <c r="S34" i="53"/>
  <c r="I34" i="53"/>
  <c r="S33" i="53"/>
  <c r="I33" i="53"/>
  <c r="S32" i="53"/>
  <c r="I32" i="53"/>
  <c r="S31" i="53"/>
  <c r="I31" i="53"/>
  <c r="S30" i="53"/>
  <c r="I30" i="53"/>
  <c r="S29" i="53"/>
  <c r="I29" i="53"/>
  <c r="S28" i="53"/>
  <c r="I28" i="53"/>
  <c r="S27" i="53"/>
  <c r="I27" i="53"/>
  <c r="S26" i="53"/>
  <c r="I26" i="53"/>
  <c r="O25" i="53"/>
  <c r="M25" i="53"/>
  <c r="L25" i="53"/>
  <c r="K25" i="53"/>
  <c r="H25" i="53"/>
  <c r="G25" i="53"/>
  <c r="S24" i="53"/>
  <c r="I24" i="53"/>
  <c r="S23" i="53"/>
  <c r="I23" i="53"/>
  <c r="S22" i="53"/>
  <c r="I22" i="53"/>
  <c r="S21" i="53"/>
  <c r="S25" i="53" s="1"/>
  <c r="I21" i="53"/>
  <c r="S20" i="53"/>
  <c r="I20" i="53"/>
  <c r="O19" i="53"/>
  <c r="M19" i="53"/>
  <c r="L19" i="53"/>
  <c r="K19" i="53"/>
  <c r="H19" i="53"/>
  <c r="G19" i="53"/>
  <c r="S18" i="53"/>
  <c r="I18" i="53"/>
  <c r="S17" i="53"/>
  <c r="I17" i="53"/>
  <c r="S16" i="53"/>
  <c r="I16" i="53"/>
  <c r="S15" i="53"/>
  <c r="I15" i="53"/>
  <c r="S14" i="53"/>
  <c r="I14" i="53"/>
  <c r="S13" i="53"/>
  <c r="I13" i="53"/>
  <c r="S12" i="53"/>
  <c r="I12" i="53"/>
  <c r="S11" i="53"/>
  <c r="I11" i="53"/>
  <c r="S10" i="53"/>
  <c r="I10" i="53"/>
  <c r="S9" i="53"/>
  <c r="I9" i="53"/>
  <c r="S8" i="53"/>
  <c r="I8" i="53"/>
  <c r="S7" i="53"/>
  <c r="I7" i="53"/>
  <c r="S6" i="53"/>
  <c r="I6" i="53"/>
  <c r="S5" i="53"/>
  <c r="I5" i="53"/>
  <c r="A5" i="53"/>
  <c r="A4" i="53"/>
  <c r="A3" i="53"/>
  <c r="A2" i="53"/>
  <c r="A1" i="53"/>
  <c r="M85" i="53" l="1"/>
  <c r="M4" i="53" s="1"/>
  <c r="S78" i="53"/>
  <c r="I85" i="54"/>
  <c r="G3" i="54" s="1"/>
  <c r="S85" i="54"/>
  <c r="I70" i="53"/>
  <c r="I60" i="53"/>
  <c r="H85" i="53"/>
  <c r="I25" i="53"/>
  <c r="I19" i="53"/>
  <c r="I78" i="53"/>
  <c r="K85" i="53"/>
  <c r="K4" i="53" s="1"/>
  <c r="I38" i="53"/>
  <c r="I50" i="53"/>
  <c r="S70" i="53"/>
  <c r="S85" i="53" s="1"/>
  <c r="S19" i="53"/>
  <c r="G85" i="53"/>
  <c r="I84" i="53"/>
  <c r="O85" i="53"/>
  <c r="O3" i="53" s="1"/>
  <c r="A107" i="52"/>
  <c r="A106" i="52"/>
  <c r="A105" i="52"/>
  <c r="A104" i="52"/>
  <c r="A103" i="52"/>
  <c r="A102" i="52"/>
  <c r="A101" i="52"/>
  <c r="A100" i="52"/>
  <c r="A99" i="52"/>
  <c r="A98" i="52"/>
  <c r="A97" i="52"/>
  <c r="A96" i="52"/>
  <c r="A95" i="52"/>
  <c r="A94" i="52"/>
  <c r="A93" i="52"/>
  <c r="A92" i="52"/>
  <c r="A91" i="52"/>
  <c r="A90" i="52"/>
  <c r="A89" i="52"/>
  <c r="A88" i="52"/>
  <c r="A87" i="52"/>
  <c r="A86" i="52"/>
  <c r="A85" i="52"/>
  <c r="O84" i="52"/>
  <c r="M84" i="52"/>
  <c r="L84" i="52"/>
  <c r="K84" i="52"/>
  <c r="H84" i="52"/>
  <c r="G84" i="52"/>
  <c r="S83" i="52"/>
  <c r="I83" i="52"/>
  <c r="S82" i="52"/>
  <c r="I82" i="52"/>
  <c r="S81" i="52"/>
  <c r="I81" i="52"/>
  <c r="S80" i="52"/>
  <c r="I80" i="52"/>
  <c r="S79" i="52"/>
  <c r="I79" i="52"/>
  <c r="A79" i="52"/>
  <c r="O78" i="52"/>
  <c r="M78" i="52"/>
  <c r="L78" i="52"/>
  <c r="K78" i="52"/>
  <c r="H78" i="52"/>
  <c r="G78" i="52"/>
  <c r="S77" i="52"/>
  <c r="I77" i="52"/>
  <c r="S76" i="52"/>
  <c r="I76" i="52"/>
  <c r="S75" i="52"/>
  <c r="I75" i="52"/>
  <c r="S74" i="52"/>
  <c r="I74" i="52"/>
  <c r="S73" i="52"/>
  <c r="I73" i="52"/>
  <c r="S72" i="52"/>
  <c r="I72" i="52"/>
  <c r="S71" i="52"/>
  <c r="I71" i="52"/>
  <c r="A71" i="52"/>
  <c r="O70" i="52"/>
  <c r="M70" i="52"/>
  <c r="L70" i="52"/>
  <c r="K70" i="52"/>
  <c r="H70" i="52"/>
  <c r="G70" i="52"/>
  <c r="S69" i="52"/>
  <c r="I69" i="52"/>
  <c r="S68" i="52"/>
  <c r="I68" i="52"/>
  <c r="S67" i="52"/>
  <c r="I67" i="52"/>
  <c r="S66" i="52"/>
  <c r="I66" i="52"/>
  <c r="S65" i="52"/>
  <c r="I65" i="52"/>
  <c r="S64" i="52"/>
  <c r="I64" i="52"/>
  <c r="S63" i="52"/>
  <c r="I63" i="52"/>
  <c r="S62" i="52"/>
  <c r="I62" i="52"/>
  <c r="S61" i="52"/>
  <c r="S70" i="52" s="1"/>
  <c r="I61" i="52"/>
  <c r="A61" i="52"/>
  <c r="O60" i="52"/>
  <c r="M60" i="52"/>
  <c r="L60" i="52"/>
  <c r="K60" i="52"/>
  <c r="H60" i="52"/>
  <c r="G60" i="52"/>
  <c r="S59" i="52"/>
  <c r="I59" i="52"/>
  <c r="S58" i="52"/>
  <c r="I58" i="52"/>
  <c r="S57" i="52"/>
  <c r="I57" i="52"/>
  <c r="S56" i="52"/>
  <c r="I56" i="52"/>
  <c r="S55" i="52"/>
  <c r="I55" i="52"/>
  <c r="S54" i="52"/>
  <c r="I54" i="52"/>
  <c r="S53" i="52"/>
  <c r="I53" i="52"/>
  <c r="S52" i="52"/>
  <c r="S60" i="52" s="1"/>
  <c r="I52" i="52"/>
  <c r="S51" i="52"/>
  <c r="I51" i="52"/>
  <c r="A51" i="52"/>
  <c r="O50" i="52"/>
  <c r="M50" i="52"/>
  <c r="L50" i="52"/>
  <c r="K50" i="52"/>
  <c r="H50" i="52"/>
  <c r="G50" i="52"/>
  <c r="S49" i="52"/>
  <c r="I49" i="52"/>
  <c r="S48" i="52"/>
  <c r="I48" i="52"/>
  <c r="S47" i="52"/>
  <c r="I47" i="52"/>
  <c r="S46" i="52"/>
  <c r="I46" i="52"/>
  <c r="S45" i="52"/>
  <c r="I45" i="52"/>
  <c r="S44" i="52"/>
  <c r="I44" i="52"/>
  <c r="S43" i="52"/>
  <c r="I43" i="52"/>
  <c r="S42" i="52"/>
  <c r="I42" i="52"/>
  <c r="S41" i="52"/>
  <c r="I41" i="52"/>
  <c r="S40" i="52"/>
  <c r="I40" i="52"/>
  <c r="S39" i="52"/>
  <c r="I39" i="52"/>
  <c r="A39" i="52"/>
  <c r="O38" i="52"/>
  <c r="M38" i="52"/>
  <c r="L38" i="52"/>
  <c r="K38" i="52"/>
  <c r="H38" i="52"/>
  <c r="G38" i="52"/>
  <c r="S37" i="52"/>
  <c r="I37" i="52"/>
  <c r="S36" i="52"/>
  <c r="I36" i="52"/>
  <c r="S35" i="52"/>
  <c r="I35" i="52"/>
  <c r="S34" i="52"/>
  <c r="I34" i="52"/>
  <c r="S33" i="52"/>
  <c r="I33" i="52"/>
  <c r="S32" i="52"/>
  <c r="I32" i="52"/>
  <c r="S31" i="52"/>
  <c r="I31" i="52"/>
  <c r="S30" i="52"/>
  <c r="I30" i="52"/>
  <c r="S29" i="52"/>
  <c r="I29" i="52"/>
  <c r="S28" i="52"/>
  <c r="I28" i="52"/>
  <c r="S27" i="52"/>
  <c r="I27" i="52"/>
  <c r="S26" i="52"/>
  <c r="I26" i="52"/>
  <c r="O25" i="52"/>
  <c r="M25" i="52"/>
  <c r="L25" i="52"/>
  <c r="K25" i="52"/>
  <c r="H25" i="52"/>
  <c r="G25" i="52"/>
  <c r="S24" i="52"/>
  <c r="I24" i="52"/>
  <c r="S23" i="52"/>
  <c r="I23" i="52"/>
  <c r="S22" i="52"/>
  <c r="I22" i="52"/>
  <c r="S21" i="52"/>
  <c r="I21" i="52"/>
  <c r="S20" i="52"/>
  <c r="S25" i="52" s="1"/>
  <c r="I20" i="52"/>
  <c r="O19" i="52"/>
  <c r="M19" i="52"/>
  <c r="L19" i="52"/>
  <c r="K19" i="52"/>
  <c r="H19" i="52"/>
  <c r="G19" i="52"/>
  <c r="S18" i="52"/>
  <c r="I18" i="52"/>
  <c r="S17" i="52"/>
  <c r="I17" i="52"/>
  <c r="S16" i="52"/>
  <c r="I16" i="52"/>
  <c r="S15" i="52"/>
  <c r="I15" i="52"/>
  <c r="S14" i="52"/>
  <c r="I14" i="52"/>
  <c r="S13" i="52"/>
  <c r="I13" i="52"/>
  <c r="S12" i="52"/>
  <c r="I12" i="52"/>
  <c r="S11" i="52"/>
  <c r="I11" i="52"/>
  <c r="S10" i="52"/>
  <c r="I10" i="52"/>
  <c r="S9" i="52"/>
  <c r="I9" i="52"/>
  <c r="S8" i="52"/>
  <c r="I8" i="52"/>
  <c r="S7" i="52"/>
  <c r="I7" i="52"/>
  <c r="S6" i="52"/>
  <c r="I6" i="52"/>
  <c r="S5" i="52"/>
  <c r="S19" i="52" s="1"/>
  <c r="I5" i="52"/>
  <c r="A5" i="52"/>
  <c r="A4" i="52"/>
  <c r="A3" i="52"/>
  <c r="A2" i="52"/>
  <c r="A1" i="52"/>
  <c r="L85" i="52" l="1"/>
  <c r="L4" i="52" s="1"/>
  <c r="S78" i="52"/>
  <c r="S85" i="52" s="1"/>
  <c r="S50" i="52"/>
  <c r="K85" i="52"/>
  <c r="K4" i="52" s="1"/>
  <c r="S84" i="52"/>
  <c r="M85" i="52"/>
  <c r="M4" i="52" s="1"/>
  <c r="I85" i="53"/>
  <c r="G3" i="53" s="1"/>
  <c r="I78" i="52"/>
  <c r="O85" i="52"/>
  <c r="O3" i="52" s="1"/>
  <c r="I84" i="52"/>
  <c r="I70" i="52"/>
  <c r="I50" i="52"/>
  <c r="I38" i="52"/>
  <c r="I25" i="52"/>
  <c r="G85" i="52"/>
  <c r="I19" i="52"/>
  <c r="H85" i="52"/>
  <c r="I60" i="52"/>
  <c r="A107" i="51"/>
  <c r="A106" i="51"/>
  <c r="A105" i="51"/>
  <c r="A104" i="51"/>
  <c r="A103" i="51"/>
  <c r="A102" i="51"/>
  <c r="A101" i="51"/>
  <c r="A100" i="51"/>
  <c r="A99" i="51"/>
  <c r="A98" i="51"/>
  <c r="A97" i="51"/>
  <c r="A96" i="51"/>
  <c r="A95" i="51"/>
  <c r="A94" i="51"/>
  <c r="A93" i="51"/>
  <c r="A92" i="51"/>
  <c r="A91" i="51"/>
  <c r="A90" i="51"/>
  <c r="A89" i="51"/>
  <c r="A88" i="51"/>
  <c r="A87" i="51"/>
  <c r="A86" i="51"/>
  <c r="A85" i="51"/>
  <c r="O84" i="51"/>
  <c r="M84" i="51"/>
  <c r="L84" i="51"/>
  <c r="K84" i="51"/>
  <c r="H84" i="51"/>
  <c r="G84" i="51"/>
  <c r="S83" i="51"/>
  <c r="I83" i="51"/>
  <c r="S82" i="51"/>
  <c r="I82" i="51"/>
  <c r="S81" i="51"/>
  <c r="I81" i="51"/>
  <c r="S80" i="51"/>
  <c r="I80" i="51"/>
  <c r="S79" i="51"/>
  <c r="I79" i="51"/>
  <c r="A79" i="51"/>
  <c r="O78" i="51"/>
  <c r="M78" i="51"/>
  <c r="L78" i="51"/>
  <c r="K78" i="51"/>
  <c r="H78" i="51"/>
  <c r="G78" i="51"/>
  <c r="S77" i="51"/>
  <c r="I77" i="51"/>
  <c r="S76" i="51"/>
  <c r="I76" i="51"/>
  <c r="S75" i="51"/>
  <c r="I75" i="51"/>
  <c r="S74" i="51"/>
  <c r="I74" i="51"/>
  <c r="S73" i="51"/>
  <c r="I73" i="51"/>
  <c r="S72" i="51"/>
  <c r="I72" i="51"/>
  <c r="S71" i="51"/>
  <c r="I71" i="51"/>
  <c r="A71" i="51"/>
  <c r="O70" i="51"/>
  <c r="M70" i="51"/>
  <c r="L70" i="51"/>
  <c r="K70" i="51"/>
  <c r="H70" i="51"/>
  <c r="G70" i="51"/>
  <c r="S69" i="51"/>
  <c r="I69" i="51"/>
  <c r="S68" i="51"/>
  <c r="I68" i="51"/>
  <c r="S67" i="51"/>
  <c r="I67" i="51"/>
  <c r="S66" i="51"/>
  <c r="I66" i="51"/>
  <c r="S65" i="51"/>
  <c r="I65" i="51"/>
  <c r="S64" i="51"/>
  <c r="I64" i="51"/>
  <c r="S63" i="51"/>
  <c r="S70" i="51" s="1"/>
  <c r="I63" i="51"/>
  <c r="S62" i="51"/>
  <c r="I62" i="51"/>
  <c r="S61" i="51"/>
  <c r="I61" i="51"/>
  <c r="A61" i="51"/>
  <c r="S60" i="51"/>
  <c r="O60" i="51"/>
  <c r="M60" i="51"/>
  <c r="L60" i="51"/>
  <c r="K60" i="51"/>
  <c r="H60" i="51"/>
  <c r="G60" i="51"/>
  <c r="S59" i="51"/>
  <c r="I59" i="51"/>
  <c r="S58" i="51"/>
  <c r="I58" i="51"/>
  <c r="S57" i="51"/>
  <c r="I57" i="51"/>
  <c r="S56" i="51"/>
  <c r="I56" i="51"/>
  <c r="S55" i="51"/>
  <c r="I55" i="51"/>
  <c r="S54" i="51"/>
  <c r="I54" i="51"/>
  <c r="S53" i="51"/>
  <c r="I53" i="51"/>
  <c r="S52" i="51"/>
  <c r="I52" i="51"/>
  <c r="S51" i="51"/>
  <c r="I51" i="51"/>
  <c r="A51" i="51"/>
  <c r="O50" i="51"/>
  <c r="M50" i="51"/>
  <c r="L50" i="51"/>
  <c r="K50" i="51"/>
  <c r="H50" i="51"/>
  <c r="G50" i="51"/>
  <c r="S49" i="51"/>
  <c r="I49" i="51"/>
  <c r="S48" i="51"/>
  <c r="I48" i="51"/>
  <c r="S47" i="51"/>
  <c r="I47" i="51"/>
  <c r="S46" i="51"/>
  <c r="I46" i="51"/>
  <c r="S45" i="51"/>
  <c r="I45" i="51"/>
  <c r="S44" i="51"/>
  <c r="I44" i="51"/>
  <c r="S43" i="51"/>
  <c r="I43" i="51"/>
  <c r="S42" i="51"/>
  <c r="I42" i="51"/>
  <c r="S41" i="51"/>
  <c r="I41" i="51"/>
  <c r="S40" i="51"/>
  <c r="I40" i="51"/>
  <c r="S39" i="51"/>
  <c r="I39" i="51"/>
  <c r="A39" i="51"/>
  <c r="O38" i="51"/>
  <c r="M38" i="51"/>
  <c r="L38" i="51"/>
  <c r="K38" i="51"/>
  <c r="H38" i="51"/>
  <c r="G38" i="51"/>
  <c r="S37" i="51"/>
  <c r="I37" i="51"/>
  <c r="S36" i="51"/>
  <c r="I36" i="51"/>
  <c r="S35" i="51"/>
  <c r="I35" i="51"/>
  <c r="S34" i="51"/>
  <c r="I34" i="51"/>
  <c r="S33" i="51"/>
  <c r="I33" i="51"/>
  <c r="S32" i="51"/>
  <c r="I32" i="51"/>
  <c r="S31" i="51"/>
  <c r="I31" i="51"/>
  <c r="S30" i="51"/>
  <c r="I30" i="51"/>
  <c r="S29" i="51"/>
  <c r="I29" i="51"/>
  <c r="S28" i="51"/>
  <c r="I28" i="51"/>
  <c r="S27" i="51"/>
  <c r="I27" i="51"/>
  <c r="S26" i="51"/>
  <c r="I26" i="51"/>
  <c r="O25" i="51"/>
  <c r="M25" i="51"/>
  <c r="L25" i="51"/>
  <c r="K25" i="51"/>
  <c r="H25" i="51"/>
  <c r="G25" i="51"/>
  <c r="S24" i="51"/>
  <c r="I24" i="51"/>
  <c r="S23" i="51"/>
  <c r="I23" i="51"/>
  <c r="S22" i="51"/>
  <c r="I22" i="51"/>
  <c r="S21" i="51"/>
  <c r="I21" i="51"/>
  <c r="S20" i="51"/>
  <c r="I20" i="51"/>
  <c r="O19" i="51"/>
  <c r="M19" i="51"/>
  <c r="L19" i="51"/>
  <c r="K19" i="51"/>
  <c r="H19" i="51"/>
  <c r="G19" i="51"/>
  <c r="S18" i="51"/>
  <c r="I18" i="51"/>
  <c r="S17" i="51"/>
  <c r="I17" i="51"/>
  <c r="S16" i="51"/>
  <c r="I16" i="51"/>
  <c r="S15" i="51"/>
  <c r="I15" i="51"/>
  <c r="S14" i="51"/>
  <c r="I14" i="51"/>
  <c r="S13" i="51"/>
  <c r="I13" i="51"/>
  <c r="S12" i="51"/>
  <c r="I12" i="51"/>
  <c r="S11" i="51"/>
  <c r="I11" i="51"/>
  <c r="S10" i="51"/>
  <c r="I10" i="51"/>
  <c r="S9" i="51"/>
  <c r="I9" i="51"/>
  <c r="S8" i="51"/>
  <c r="I8" i="51"/>
  <c r="S7" i="51"/>
  <c r="I7" i="51"/>
  <c r="S6" i="51"/>
  <c r="S19" i="51" s="1"/>
  <c r="I6" i="51"/>
  <c r="S5" i="51"/>
  <c r="I5" i="51"/>
  <c r="A5" i="51"/>
  <c r="A4" i="51"/>
  <c r="A3" i="51"/>
  <c r="A2" i="51"/>
  <c r="A1" i="51"/>
  <c r="K85" i="51" l="1"/>
  <c r="K4" i="51" s="1"/>
  <c r="S84" i="51"/>
  <c r="S25" i="51"/>
  <c r="M85" i="51"/>
  <c r="M4" i="51" s="1"/>
  <c r="I85" i="52"/>
  <c r="G3" i="52" s="1"/>
  <c r="I70" i="51"/>
  <c r="I38" i="51"/>
  <c r="I19" i="51"/>
  <c r="O85" i="51"/>
  <c r="O3" i="51" s="1"/>
  <c r="I78" i="51"/>
  <c r="G85" i="51"/>
  <c r="I25" i="51"/>
  <c r="L85" i="51"/>
  <c r="L4" i="51" s="1"/>
  <c r="I84" i="51"/>
  <c r="I60" i="51"/>
  <c r="H85" i="51"/>
  <c r="I50" i="51"/>
  <c r="S50" i="51"/>
  <c r="S78" i="51"/>
  <c r="S85" i="51" s="1"/>
  <c r="I85" i="51" l="1"/>
  <c r="G3" i="51" s="1"/>
  <c r="O25" i="50" l="1"/>
  <c r="A107" i="50" l="1"/>
  <c r="A106" i="50"/>
  <c r="A105" i="50"/>
  <c r="A104" i="50"/>
  <c r="A103" i="50"/>
  <c r="A102" i="50"/>
  <c r="A101" i="50"/>
  <c r="A100" i="50"/>
  <c r="A99" i="50"/>
  <c r="A98" i="50"/>
  <c r="A97" i="50"/>
  <c r="A96" i="50"/>
  <c r="A95" i="50"/>
  <c r="A94" i="50"/>
  <c r="A93" i="50"/>
  <c r="A92" i="50"/>
  <c r="A91" i="50"/>
  <c r="A90" i="50"/>
  <c r="A89" i="50"/>
  <c r="A88" i="50"/>
  <c r="A87" i="50"/>
  <c r="A86" i="50"/>
  <c r="A85" i="50"/>
  <c r="O84" i="50"/>
  <c r="M84" i="50"/>
  <c r="L84" i="50"/>
  <c r="K84" i="50"/>
  <c r="H84" i="50"/>
  <c r="G84" i="50"/>
  <c r="S83" i="50"/>
  <c r="I83" i="50"/>
  <c r="S82" i="50"/>
  <c r="I82" i="50"/>
  <c r="S81" i="50"/>
  <c r="I81" i="50"/>
  <c r="S80" i="50"/>
  <c r="I80" i="50"/>
  <c r="S79" i="50"/>
  <c r="I79" i="50"/>
  <c r="A79" i="50"/>
  <c r="O78" i="50"/>
  <c r="M78" i="50"/>
  <c r="L78" i="50"/>
  <c r="K78" i="50"/>
  <c r="H78" i="50"/>
  <c r="G78" i="50"/>
  <c r="S77" i="50"/>
  <c r="I77" i="50"/>
  <c r="S76" i="50"/>
  <c r="I76" i="50"/>
  <c r="S75" i="50"/>
  <c r="I75" i="50"/>
  <c r="S74" i="50"/>
  <c r="I74" i="50"/>
  <c r="S73" i="50"/>
  <c r="I73" i="50"/>
  <c r="S72" i="50"/>
  <c r="I72" i="50"/>
  <c r="S71" i="50"/>
  <c r="S78" i="50" s="1"/>
  <c r="I71" i="50"/>
  <c r="A71" i="50"/>
  <c r="O70" i="50"/>
  <c r="M70" i="50"/>
  <c r="L70" i="50"/>
  <c r="K70" i="50"/>
  <c r="H70" i="50"/>
  <c r="G70" i="50"/>
  <c r="S69" i="50"/>
  <c r="I69" i="50"/>
  <c r="S68" i="50"/>
  <c r="I68" i="50"/>
  <c r="S67" i="50"/>
  <c r="I67" i="50"/>
  <c r="S66" i="50"/>
  <c r="I66" i="50"/>
  <c r="S65" i="50"/>
  <c r="I65" i="50"/>
  <c r="S64" i="50"/>
  <c r="I64" i="50"/>
  <c r="S63" i="50"/>
  <c r="I63" i="50"/>
  <c r="S62" i="50"/>
  <c r="I62" i="50"/>
  <c r="S61" i="50"/>
  <c r="S70" i="50" s="1"/>
  <c r="I61" i="50"/>
  <c r="A61" i="50"/>
  <c r="O60" i="50"/>
  <c r="M60" i="50"/>
  <c r="L60" i="50"/>
  <c r="K60" i="50"/>
  <c r="H60" i="50"/>
  <c r="G60" i="50"/>
  <c r="S59" i="50"/>
  <c r="I59" i="50"/>
  <c r="S58" i="50"/>
  <c r="I58" i="50"/>
  <c r="S57" i="50"/>
  <c r="I57" i="50"/>
  <c r="S56" i="50"/>
  <c r="I56" i="50"/>
  <c r="S55" i="50"/>
  <c r="I55" i="50"/>
  <c r="S54" i="50"/>
  <c r="I54" i="50"/>
  <c r="S53" i="50"/>
  <c r="I53" i="50"/>
  <c r="S52" i="50"/>
  <c r="I52" i="50"/>
  <c r="S51" i="50"/>
  <c r="S60" i="50" s="1"/>
  <c r="I51" i="50"/>
  <c r="A51" i="50"/>
  <c r="O50" i="50"/>
  <c r="M50" i="50"/>
  <c r="L50" i="50"/>
  <c r="K50" i="50"/>
  <c r="H50" i="50"/>
  <c r="G50" i="50"/>
  <c r="S49" i="50"/>
  <c r="I49" i="50"/>
  <c r="S48" i="50"/>
  <c r="I48" i="50"/>
  <c r="S47" i="50"/>
  <c r="I47" i="50"/>
  <c r="S46" i="50"/>
  <c r="I46" i="50"/>
  <c r="S45" i="50"/>
  <c r="I45" i="50"/>
  <c r="S44" i="50"/>
  <c r="I44" i="50"/>
  <c r="S43" i="50"/>
  <c r="I43" i="50"/>
  <c r="S42" i="50"/>
  <c r="I42" i="50"/>
  <c r="S41" i="50"/>
  <c r="I41" i="50"/>
  <c r="S40" i="50"/>
  <c r="I40" i="50"/>
  <c r="S39" i="50"/>
  <c r="I39" i="50"/>
  <c r="A39" i="50"/>
  <c r="O38" i="50"/>
  <c r="M38" i="50"/>
  <c r="L38" i="50"/>
  <c r="K38" i="50"/>
  <c r="H38" i="50"/>
  <c r="G38" i="50"/>
  <c r="S37" i="50"/>
  <c r="I37" i="50"/>
  <c r="S36" i="50"/>
  <c r="I36" i="50"/>
  <c r="S35" i="50"/>
  <c r="I35" i="50"/>
  <c r="S34" i="50"/>
  <c r="I34" i="50"/>
  <c r="S33" i="50"/>
  <c r="I33" i="50"/>
  <c r="S32" i="50"/>
  <c r="I32" i="50"/>
  <c r="S31" i="50"/>
  <c r="I31" i="50"/>
  <c r="S30" i="50"/>
  <c r="I30" i="50"/>
  <c r="S29" i="50"/>
  <c r="I29" i="50"/>
  <c r="S28" i="50"/>
  <c r="I28" i="50"/>
  <c r="S27" i="50"/>
  <c r="I27" i="50"/>
  <c r="S26" i="50"/>
  <c r="I26" i="50"/>
  <c r="M25" i="50"/>
  <c r="L25" i="50"/>
  <c r="K25" i="50"/>
  <c r="H25" i="50"/>
  <c r="G25" i="50"/>
  <c r="S24" i="50"/>
  <c r="I24" i="50"/>
  <c r="S23" i="50"/>
  <c r="I23" i="50"/>
  <c r="S22" i="50"/>
  <c r="I22" i="50"/>
  <c r="S21" i="50"/>
  <c r="I21" i="50"/>
  <c r="S20" i="50"/>
  <c r="S25" i="50" s="1"/>
  <c r="I20" i="50"/>
  <c r="O19" i="50"/>
  <c r="M19" i="50"/>
  <c r="L19" i="50"/>
  <c r="K19" i="50"/>
  <c r="H19" i="50"/>
  <c r="G19" i="50"/>
  <c r="S18" i="50"/>
  <c r="I18" i="50"/>
  <c r="S17" i="50"/>
  <c r="I17" i="50"/>
  <c r="S16" i="50"/>
  <c r="I16" i="50"/>
  <c r="S15" i="50"/>
  <c r="I15" i="50"/>
  <c r="S14" i="50"/>
  <c r="I14" i="50"/>
  <c r="S13" i="50"/>
  <c r="I13" i="50"/>
  <c r="S12" i="50"/>
  <c r="I12" i="50"/>
  <c r="S11" i="50"/>
  <c r="I11" i="50"/>
  <c r="S10" i="50"/>
  <c r="I10" i="50"/>
  <c r="S9" i="50"/>
  <c r="I9" i="50"/>
  <c r="S8" i="50"/>
  <c r="I8" i="50"/>
  <c r="S7" i="50"/>
  <c r="I7" i="50"/>
  <c r="S6" i="50"/>
  <c r="I6" i="50"/>
  <c r="S5" i="50"/>
  <c r="I5" i="50"/>
  <c r="A5" i="50"/>
  <c r="A4" i="50"/>
  <c r="A3" i="50"/>
  <c r="A2" i="50"/>
  <c r="A1" i="50"/>
  <c r="S84" i="50" l="1"/>
  <c r="L85" i="50"/>
  <c r="L4" i="50" s="1"/>
  <c r="S19" i="50"/>
  <c r="S50" i="50"/>
  <c r="M85" i="50"/>
  <c r="M4" i="50" s="1"/>
  <c r="K85" i="50"/>
  <c r="K4" i="50" s="1"/>
  <c r="O85" i="50"/>
  <c r="O3" i="50" s="1"/>
  <c r="I84" i="50"/>
  <c r="I70" i="50"/>
  <c r="I60" i="50"/>
  <c r="I50" i="50"/>
  <c r="I38" i="50"/>
  <c r="I25" i="50"/>
  <c r="I19" i="50"/>
  <c r="H85" i="50"/>
  <c r="G85" i="50"/>
  <c r="S85" i="50"/>
  <c r="I78" i="50"/>
  <c r="I85" i="50" l="1"/>
  <c r="G3" i="50" s="1"/>
  <c r="A107" i="49" l="1"/>
  <c r="A106" i="49"/>
  <c r="A105" i="49"/>
  <c r="A104" i="49"/>
  <c r="A103" i="49"/>
  <c r="A102" i="49"/>
  <c r="A101" i="49"/>
  <c r="A100" i="49"/>
  <c r="A99" i="49"/>
  <c r="A98" i="49"/>
  <c r="A97" i="49"/>
  <c r="A96" i="49"/>
  <c r="A95" i="49"/>
  <c r="A94" i="49"/>
  <c r="A93" i="49"/>
  <c r="A92" i="49"/>
  <c r="A91" i="49"/>
  <c r="A90" i="49"/>
  <c r="A89" i="49"/>
  <c r="A88" i="49"/>
  <c r="A87" i="49"/>
  <c r="A86" i="49"/>
  <c r="A85" i="49"/>
  <c r="O84" i="49"/>
  <c r="M84" i="49"/>
  <c r="L84" i="49"/>
  <c r="K84" i="49"/>
  <c r="H84" i="49"/>
  <c r="G84" i="49"/>
  <c r="S83" i="49"/>
  <c r="I83" i="49"/>
  <c r="S82" i="49"/>
  <c r="I82" i="49"/>
  <c r="S81" i="49"/>
  <c r="I81" i="49"/>
  <c r="S80" i="49"/>
  <c r="I80" i="49"/>
  <c r="S79" i="49"/>
  <c r="I79" i="49"/>
  <c r="A79" i="49"/>
  <c r="O78" i="49"/>
  <c r="M78" i="49"/>
  <c r="L78" i="49"/>
  <c r="K78" i="49"/>
  <c r="H78" i="49"/>
  <c r="G78" i="49"/>
  <c r="S77" i="49"/>
  <c r="I77" i="49"/>
  <c r="S76" i="49"/>
  <c r="I76" i="49"/>
  <c r="S75" i="49"/>
  <c r="I75" i="49"/>
  <c r="S74" i="49"/>
  <c r="I74" i="49"/>
  <c r="S73" i="49"/>
  <c r="I73" i="49"/>
  <c r="S72" i="49"/>
  <c r="I72" i="49"/>
  <c r="S71" i="49"/>
  <c r="I71" i="49"/>
  <c r="A71" i="49"/>
  <c r="O70" i="49"/>
  <c r="M70" i="49"/>
  <c r="L70" i="49"/>
  <c r="K70" i="49"/>
  <c r="H70" i="49"/>
  <c r="G70" i="49"/>
  <c r="S69" i="49"/>
  <c r="I69" i="49"/>
  <c r="S68" i="49"/>
  <c r="I68" i="49"/>
  <c r="S67" i="49"/>
  <c r="I67" i="49"/>
  <c r="S66" i="49"/>
  <c r="I66" i="49"/>
  <c r="S65" i="49"/>
  <c r="I65" i="49"/>
  <c r="S64" i="49"/>
  <c r="I64" i="49"/>
  <c r="S63" i="49"/>
  <c r="S70" i="49" s="1"/>
  <c r="I63" i="49"/>
  <c r="S62" i="49"/>
  <c r="I62" i="49"/>
  <c r="S61" i="49"/>
  <c r="I61" i="49"/>
  <c r="A61" i="49"/>
  <c r="S60" i="49"/>
  <c r="O60" i="49"/>
  <c r="M60" i="49"/>
  <c r="L60" i="49"/>
  <c r="K60" i="49"/>
  <c r="H60" i="49"/>
  <c r="G60" i="49"/>
  <c r="S59" i="49"/>
  <c r="I59" i="49"/>
  <c r="S58" i="49"/>
  <c r="I58" i="49"/>
  <c r="S57" i="49"/>
  <c r="I57" i="49"/>
  <c r="S56" i="49"/>
  <c r="I56" i="49"/>
  <c r="S55" i="49"/>
  <c r="I55" i="49"/>
  <c r="S54" i="49"/>
  <c r="I54" i="49"/>
  <c r="S53" i="49"/>
  <c r="I53" i="49"/>
  <c r="S52" i="49"/>
  <c r="I52" i="49"/>
  <c r="S51" i="49"/>
  <c r="I51" i="49"/>
  <c r="A51" i="49"/>
  <c r="O50" i="49"/>
  <c r="M50" i="49"/>
  <c r="L50" i="49"/>
  <c r="K50" i="49"/>
  <c r="H50" i="49"/>
  <c r="G50" i="49"/>
  <c r="S49" i="49"/>
  <c r="I49" i="49"/>
  <c r="S48" i="49"/>
  <c r="I48" i="49"/>
  <c r="S47" i="49"/>
  <c r="I47" i="49"/>
  <c r="S46" i="49"/>
  <c r="I46" i="49"/>
  <c r="S45" i="49"/>
  <c r="I45" i="49"/>
  <c r="S44" i="49"/>
  <c r="I44" i="49"/>
  <c r="S43" i="49"/>
  <c r="I43" i="49"/>
  <c r="S42" i="49"/>
  <c r="I42" i="49"/>
  <c r="S41" i="49"/>
  <c r="I41" i="49"/>
  <c r="S40" i="49"/>
  <c r="I40" i="49"/>
  <c r="S39" i="49"/>
  <c r="I39" i="49"/>
  <c r="A39" i="49"/>
  <c r="O38" i="49"/>
  <c r="M38" i="49"/>
  <c r="L38" i="49"/>
  <c r="K38" i="49"/>
  <c r="H38" i="49"/>
  <c r="G38" i="49"/>
  <c r="S37" i="49"/>
  <c r="I37" i="49"/>
  <c r="S36" i="49"/>
  <c r="I36" i="49"/>
  <c r="S35" i="49"/>
  <c r="I35" i="49"/>
  <c r="S34" i="49"/>
  <c r="I34" i="49"/>
  <c r="S33" i="49"/>
  <c r="I33" i="49"/>
  <c r="S32" i="49"/>
  <c r="I32" i="49"/>
  <c r="S31" i="49"/>
  <c r="I31" i="49"/>
  <c r="S30" i="49"/>
  <c r="I30" i="49"/>
  <c r="S29" i="49"/>
  <c r="I29" i="49"/>
  <c r="S28" i="49"/>
  <c r="I28" i="49"/>
  <c r="S27" i="49"/>
  <c r="I27" i="49"/>
  <c r="S26" i="49"/>
  <c r="I26" i="49"/>
  <c r="O25" i="49"/>
  <c r="M25" i="49"/>
  <c r="L25" i="49"/>
  <c r="K25" i="49"/>
  <c r="H25" i="49"/>
  <c r="G25" i="49"/>
  <c r="S24" i="49"/>
  <c r="I24" i="49"/>
  <c r="S23" i="49"/>
  <c r="I23" i="49"/>
  <c r="S22" i="49"/>
  <c r="I22" i="49"/>
  <c r="S21" i="49"/>
  <c r="I21" i="49"/>
  <c r="S20" i="49"/>
  <c r="I20" i="49"/>
  <c r="O19" i="49"/>
  <c r="M19" i="49"/>
  <c r="L19" i="49"/>
  <c r="K19" i="49"/>
  <c r="H19" i="49"/>
  <c r="G19" i="49"/>
  <c r="S18" i="49"/>
  <c r="I18" i="49"/>
  <c r="S17" i="49"/>
  <c r="I17" i="49"/>
  <c r="S16" i="49"/>
  <c r="I16" i="49"/>
  <c r="S15" i="49"/>
  <c r="I15" i="49"/>
  <c r="S14" i="49"/>
  <c r="I14" i="49"/>
  <c r="S13" i="49"/>
  <c r="I13" i="49"/>
  <c r="S12" i="49"/>
  <c r="I12" i="49"/>
  <c r="S11" i="49"/>
  <c r="I11" i="49"/>
  <c r="S10" i="49"/>
  <c r="I10" i="49"/>
  <c r="S9" i="49"/>
  <c r="I9" i="49"/>
  <c r="S8" i="49"/>
  <c r="I8" i="49"/>
  <c r="S7" i="49"/>
  <c r="I7" i="49"/>
  <c r="S6" i="49"/>
  <c r="S19" i="49" s="1"/>
  <c r="I6" i="49"/>
  <c r="S5" i="49"/>
  <c r="I5" i="49"/>
  <c r="A5" i="49"/>
  <c r="A4" i="49"/>
  <c r="A3" i="49"/>
  <c r="A2" i="49"/>
  <c r="A1" i="49"/>
  <c r="A107" i="48"/>
  <c r="A106" i="48"/>
  <c r="A105" i="48"/>
  <c r="A104" i="48"/>
  <c r="A103" i="48"/>
  <c r="A102" i="48"/>
  <c r="A101" i="48"/>
  <c r="A100" i="48"/>
  <c r="A99" i="48"/>
  <c r="A98" i="48"/>
  <c r="A97" i="48"/>
  <c r="A96" i="48"/>
  <c r="A95" i="48"/>
  <c r="A94" i="48"/>
  <c r="A93" i="48"/>
  <c r="A92" i="48"/>
  <c r="A91" i="48"/>
  <c r="A90" i="48"/>
  <c r="A89" i="48"/>
  <c r="A88" i="48"/>
  <c r="A87" i="48"/>
  <c r="A86" i="48"/>
  <c r="A85" i="48"/>
  <c r="O84" i="48"/>
  <c r="M84" i="48"/>
  <c r="L84" i="48"/>
  <c r="K84" i="48"/>
  <c r="H84" i="48"/>
  <c r="G84" i="48"/>
  <c r="S83" i="48"/>
  <c r="I83" i="48"/>
  <c r="S82" i="48"/>
  <c r="I82" i="48"/>
  <c r="S81" i="48"/>
  <c r="I81" i="48"/>
  <c r="S80" i="48"/>
  <c r="I80" i="48"/>
  <c r="S79" i="48"/>
  <c r="I79" i="48"/>
  <c r="A79" i="48"/>
  <c r="O78" i="48"/>
  <c r="M78" i="48"/>
  <c r="L78" i="48"/>
  <c r="K78" i="48"/>
  <c r="H78" i="48"/>
  <c r="G78" i="48"/>
  <c r="S77" i="48"/>
  <c r="I77" i="48"/>
  <c r="S76" i="48"/>
  <c r="I76" i="48"/>
  <c r="S75" i="48"/>
  <c r="I75" i="48"/>
  <c r="S74" i="48"/>
  <c r="I74" i="48"/>
  <c r="S73" i="48"/>
  <c r="I73" i="48"/>
  <c r="S72" i="48"/>
  <c r="I72" i="48"/>
  <c r="S71" i="48"/>
  <c r="S78" i="48" s="1"/>
  <c r="I71" i="48"/>
  <c r="A71" i="48"/>
  <c r="O70" i="48"/>
  <c r="M70" i="48"/>
  <c r="L70" i="48"/>
  <c r="K70" i="48"/>
  <c r="H70" i="48"/>
  <c r="G70" i="48"/>
  <c r="S69" i="48"/>
  <c r="I69" i="48"/>
  <c r="S68" i="48"/>
  <c r="I68" i="48"/>
  <c r="S67" i="48"/>
  <c r="I67" i="48"/>
  <c r="S66" i="48"/>
  <c r="I66" i="48"/>
  <c r="S65" i="48"/>
  <c r="I65" i="48"/>
  <c r="S64" i="48"/>
  <c r="I64" i="48"/>
  <c r="S63" i="48"/>
  <c r="I63" i="48"/>
  <c r="S62" i="48"/>
  <c r="S70" i="48" s="1"/>
  <c r="I62" i="48"/>
  <c r="S61" i="48"/>
  <c r="I61" i="48"/>
  <c r="A61" i="48"/>
  <c r="O60" i="48"/>
  <c r="M60" i="48"/>
  <c r="L60" i="48"/>
  <c r="K60" i="48"/>
  <c r="H60" i="48"/>
  <c r="G60" i="48"/>
  <c r="S59" i="48"/>
  <c r="I59" i="48"/>
  <c r="S58" i="48"/>
  <c r="I58" i="48"/>
  <c r="S57" i="48"/>
  <c r="I57" i="48"/>
  <c r="S56" i="48"/>
  <c r="I56" i="48"/>
  <c r="S55" i="48"/>
  <c r="I55" i="48"/>
  <c r="S54" i="48"/>
  <c r="I54" i="48"/>
  <c r="S53" i="48"/>
  <c r="S60" i="48" s="1"/>
  <c r="I53" i="48"/>
  <c r="S52" i="48"/>
  <c r="I52" i="48"/>
  <c r="S51" i="48"/>
  <c r="I51" i="48"/>
  <c r="A51" i="48"/>
  <c r="O50" i="48"/>
  <c r="M50" i="48"/>
  <c r="L50" i="48"/>
  <c r="K50" i="48"/>
  <c r="H50" i="48"/>
  <c r="G50" i="48"/>
  <c r="S49" i="48"/>
  <c r="I49" i="48"/>
  <c r="S48" i="48"/>
  <c r="I48" i="48"/>
  <c r="S47" i="48"/>
  <c r="I47" i="48"/>
  <c r="S46" i="48"/>
  <c r="I46" i="48"/>
  <c r="S45" i="48"/>
  <c r="I45" i="48"/>
  <c r="S44" i="48"/>
  <c r="I44" i="48"/>
  <c r="S43" i="48"/>
  <c r="I43" i="48"/>
  <c r="S42" i="48"/>
  <c r="I42" i="48"/>
  <c r="S41" i="48"/>
  <c r="I41" i="48"/>
  <c r="S40" i="48"/>
  <c r="I40" i="48"/>
  <c r="S39" i="48"/>
  <c r="I39" i="48"/>
  <c r="A39" i="48"/>
  <c r="O38" i="48"/>
  <c r="M38" i="48"/>
  <c r="L38" i="48"/>
  <c r="K38" i="48"/>
  <c r="H38" i="48"/>
  <c r="G38" i="48"/>
  <c r="S37" i="48"/>
  <c r="I37" i="48"/>
  <c r="S36" i="48"/>
  <c r="I36" i="48"/>
  <c r="S35" i="48"/>
  <c r="I35" i="48"/>
  <c r="S34" i="48"/>
  <c r="I34" i="48"/>
  <c r="S33" i="48"/>
  <c r="I33" i="48"/>
  <c r="S32" i="48"/>
  <c r="I32" i="48"/>
  <c r="S31" i="48"/>
  <c r="I31" i="48"/>
  <c r="S30" i="48"/>
  <c r="I30" i="48"/>
  <c r="S29" i="48"/>
  <c r="I29" i="48"/>
  <c r="S28" i="48"/>
  <c r="I28" i="48"/>
  <c r="S27" i="48"/>
  <c r="I27" i="48"/>
  <c r="S26" i="48"/>
  <c r="I26" i="48"/>
  <c r="O25" i="48"/>
  <c r="M25" i="48"/>
  <c r="L25" i="48"/>
  <c r="K25" i="48"/>
  <c r="H25" i="48"/>
  <c r="G25" i="48"/>
  <c r="S24" i="48"/>
  <c r="I24" i="48"/>
  <c r="S23" i="48"/>
  <c r="I23" i="48"/>
  <c r="S22" i="48"/>
  <c r="I22" i="48"/>
  <c r="S21" i="48"/>
  <c r="I21" i="48"/>
  <c r="S20" i="48"/>
  <c r="I20" i="48"/>
  <c r="O19" i="48"/>
  <c r="M19" i="48"/>
  <c r="L19" i="48"/>
  <c r="K19" i="48"/>
  <c r="H19" i="48"/>
  <c r="G19" i="48"/>
  <c r="S18" i="48"/>
  <c r="I18" i="48"/>
  <c r="S17" i="48"/>
  <c r="I17" i="48"/>
  <c r="S16" i="48"/>
  <c r="I16" i="48"/>
  <c r="S15" i="48"/>
  <c r="I15" i="48"/>
  <c r="S14" i="48"/>
  <c r="I14" i="48"/>
  <c r="S13" i="48"/>
  <c r="I13" i="48"/>
  <c r="S12" i="48"/>
  <c r="I12" i="48"/>
  <c r="S11" i="48"/>
  <c r="I11" i="48"/>
  <c r="S10" i="48"/>
  <c r="I10" i="48"/>
  <c r="S9" i="48"/>
  <c r="I9" i="48"/>
  <c r="S8" i="48"/>
  <c r="I8" i="48"/>
  <c r="S7" i="48"/>
  <c r="I7" i="48"/>
  <c r="S6" i="48"/>
  <c r="I6" i="48"/>
  <c r="S5" i="48"/>
  <c r="S19" i="48" s="1"/>
  <c r="I5" i="48"/>
  <c r="A5" i="48"/>
  <c r="A4" i="48"/>
  <c r="A3" i="48"/>
  <c r="A2" i="48"/>
  <c r="A1" i="48"/>
  <c r="A107" i="47"/>
  <c r="A106" i="47"/>
  <c r="A105" i="47"/>
  <c r="A104" i="47"/>
  <c r="A103" i="47"/>
  <c r="A102" i="47"/>
  <c r="A101" i="47"/>
  <c r="A100" i="47"/>
  <c r="A99" i="47"/>
  <c r="A98" i="47"/>
  <c r="A97" i="47"/>
  <c r="A96" i="47"/>
  <c r="A95" i="47"/>
  <c r="A94" i="47"/>
  <c r="A93" i="47"/>
  <c r="A92" i="47"/>
  <c r="A91" i="47"/>
  <c r="A90" i="47"/>
  <c r="A89" i="47"/>
  <c r="A88" i="47"/>
  <c r="A87" i="47"/>
  <c r="A86" i="47"/>
  <c r="A85" i="47"/>
  <c r="O84" i="47"/>
  <c r="M84" i="47"/>
  <c r="L84" i="47"/>
  <c r="K84" i="47"/>
  <c r="H84" i="47"/>
  <c r="G84" i="47"/>
  <c r="S83" i="47"/>
  <c r="I83" i="47"/>
  <c r="S82" i="47"/>
  <c r="I82" i="47"/>
  <c r="S81" i="47"/>
  <c r="I81" i="47"/>
  <c r="S80" i="47"/>
  <c r="I80" i="47"/>
  <c r="S79" i="47"/>
  <c r="I79" i="47"/>
  <c r="A79" i="47"/>
  <c r="O78" i="47"/>
  <c r="M78" i="47"/>
  <c r="M85" i="47" s="1"/>
  <c r="M4" i="47" s="1"/>
  <c r="L78" i="47"/>
  <c r="K78" i="47"/>
  <c r="H78" i="47"/>
  <c r="G78" i="47"/>
  <c r="S77" i="47"/>
  <c r="I77" i="47"/>
  <c r="S76" i="47"/>
  <c r="I76" i="47"/>
  <c r="S75" i="47"/>
  <c r="I75" i="47"/>
  <c r="S74" i="47"/>
  <c r="I74" i="47"/>
  <c r="S73" i="47"/>
  <c r="I73" i="47"/>
  <c r="S72" i="47"/>
  <c r="I72" i="47"/>
  <c r="S71" i="47"/>
  <c r="S78" i="47" s="1"/>
  <c r="I71" i="47"/>
  <c r="A71" i="47"/>
  <c r="O70" i="47"/>
  <c r="M70" i="47"/>
  <c r="L70" i="47"/>
  <c r="K70" i="47"/>
  <c r="H70" i="47"/>
  <c r="G70" i="47"/>
  <c r="S69" i="47"/>
  <c r="I69" i="47"/>
  <c r="S68" i="47"/>
  <c r="I68" i="47"/>
  <c r="S67" i="47"/>
  <c r="I67" i="47"/>
  <c r="S66" i="47"/>
  <c r="I66" i="47"/>
  <c r="S65" i="47"/>
  <c r="I65" i="47"/>
  <c r="S64" i="47"/>
  <c r="I64" i="47"/>
  <c r="S63" i="47"/>
  <c r="I63" i="47"/>
  <c r="S62" i="47"/>
  <c r="I62" i="47"/>
  <c r="S61" i="47"/>
  <c r="S70" i="47" s="1"/>
  <c r="I61" i="47"/>
  <c r="A61" i="47"/>
  <c r="O60" i="47"/>
  <c r="M60" i="47"/>
  <c r="L60" i="47"/>
  <c r="K60" i="47"/>
  <c r="H60" i="47"/>
  <c r="G60" i="47"/>
  <c r="S59" i="47"/>
  <c r="I59" i="47"/>
  <c r="S58" i="47"/>
  <c r="I58" i="47"/>
  <c r="S57" i="47"/>
  <c r="I57" i="47"/>
  <c r="S56" i="47"/>
  <c r="I56" i="47"/>
  <c r="S55" i="47"/>
  <c r="I55" i="47"/>
  <c r="S54" i="47"/>
  <c r="I54" i="47"/>
  <c r="S53" i="47"/>
  <c r="I53" i="47"/>
  <c r="S52" i="47"/>
  <c r="I52" i="47"/>
  <c r="S51" i="47"/>
  <c r="I51" i="47"/>
  <c r="A51" i="47"/>
  <c r="O50" i="47"/>
  <c r="M50" i="47"/>
  <c r="L50" i="47"/>
  <c r="K50" i="47"/>
  <c r="H50" i="47"/>
  <c r="G50" i="47"/>
  <c r="S49" i="47"/>
  <c r="I49" i="47"/>
  <c r="S48" i="47"/>
  <c r="I48" i="47"/>
  <c r="S47" i="47"/>
  <c r="I47" i="47"/>
  <c r="S46" i="47"/>
  <c r="I46" i="47"/>
  <c r="S45" i="47"/>
  <c r="I45" i="47"/>
  <c r="S44" i="47"/>
  <c r="I44" i="47"/>
  <c r="S43" i="47"/>
  <c r="I43" i="47"/>
  <c r="S42" i="47"/>
  <c r="I42" i="47"/>
  <c r="S41" i="47"/>
  <c r="I41" i="47"/>
  <c r="S40" i="47"/>
  <c r="I40" i="47"/>
  <c r="S39" i="47"/>
  <c r="I39" i="47"/>
  <c r="A39" i="47"/>
  <c r="O38" i="47"/>
  <c r="M38" i="47"/>
  <c r="L38" i="47"/>
  <c r="K38" i="47"/>
  <c r="H38" i="47"/>
  <c r="G38" i="47"/>
  <c r="S37" i="47"/>
  <c r="I37" i="47"/>
  <c r="S36" i="47"/>
  <c r="I36" i="47"/>
  <c r="S35" i="47"/>
  <c r="I35" i="47"/>
  <c r="S34" i="47"/>
  <c r="I34" i="47"/>
  <c r="S33" i="47"/>
  <c r="I33" i="47"/>
  <c r="S32" i="47"/>
  <c r="I32" i="47"/>
  <c r="S31" i="47"/>
  <c r="I31" i="47"/>
  <c r="S30" i="47"/>
  <c r="I30" i="47"/>
  <c r="S29" i="47"/>
  <c r="I29" i="47"/>
  <c r="S28" i="47"/>
  <c r="I28" i="47"/>
  <c r="S27" i="47"/>
  <c r="I27" i="47"/>
  <c r="S26" i="47"/>
  <c r="I26" i="47"/>
  <c r="O25" i="47"/>
  <c r="M25" i="47"/>
  <c r="L25" i="47"/>
  <c r="K25" i="47"/>
  <c r="H25" i="47"/>
  <c r="G25" i="47"/>
  <c r="S24" i="47"/>
  <c r="I24" i="47"/>
  <c r="S23" i="47"/>
  <c r="I23" i="47"/>
  <c r="S22" i="47"/>
  <c r="I22" i="47"/>
  <c r="S21" i="47"/>
  <c r="I21" i="47"/>
  <c r="S20" i="47"/>
  <c r="S25" i="47" s="1"/>
  <c r="I20" i="47"/>
  <c r="O19" i="47"/>
  <c r="M19" i="47"/>
  <c r="L19" i="47"/>
  <c r="K19" i="47"/>
  <c r="H19" i="47"/>
  <c r="G19" i="47"/>
  <c r="S18" i="47"/>
  <c r="I18" i="47"/>
  <c r="S17" i="47"/>
  <c r="I17" i="47"/>
  <c r="S16" i="47"/>
  <c r="I16" i="47"/>
  <c r="S15" i="47"/>
  <c r="I15" i="47"/>
  <c r="S14" i="47"/>
  <c r="I14" i="47"/>
  <c r="S13" i="47"/>
  <c r="I13" i="47"/>
  <c r="S12" i="47"/>
  <c r="I12" i="47"/>
  <c r="S11" i="47"/>
  <c r="I11" i="47"/>
  <c r="S10" i="47"/>
  <c r="I10" i="47"/>
  <c r="S9" i="47"/>
  <c r="I9" i="47"/>
  <c r="S8" i="47"/>
  <c r="I8" i="47"/>
  <c r="S7" i="47"/>
  <c r="I7" i="47"/>
  <c r="S6" i="47"/>
  <c r="I6" i="47"/>
  <c r="S5" i="47"/>
  <c r="I5" i="47"/>
  <c r="A5" i="47"/>
  <c r="A4" i="47"/>
  <c r="A3" i="47"/>
  <c r="A2" i="47"/>
  <c r="A1" i="47"/>
  <c r="K85" i="49" l="1"/>
  <c r="K4" i="49" s="1"/>
  <c r="S84" i="49"/>
  <c r="S50" i="47"/>
  <c r="S19" i="47"/>
  <c r="S25" i="49"/>
  <c r="K85" i="47"/>
  <c r="K4" i="47" s="1"/>
  <c r="S84" i="47"/>
  <c r="L85" i="47"/>
  <c r="L4" i="47" s="1"/>
  <c r="S50" i="48"/>
  <c r="S85" i="48" s="1"/>
  <c r="K85" i="48"/>
  <c r="K4" i="48" s="1"/>
  <c r="S84" i="48"/>
  <c r="M85" i="49"/>
  <c r="M4" i="49" s="1"/>
  <c r="S60" i="47"/>
  <c r="S85" i="47" s="1"/>
  <c r="I78" i="49"/>
  <c r="I70" i="49"/>
  <c r="I38" i="49"/>
  <c r="I19" i="49"/>
  <c r="O85" i="49"/>
  <c r="O3" i="49" s="1"/>
  <c r="G85" i="49"/>
  <c r="I19" i="48"/>
  <c r="I50" i="48"/>
  <c r="I70" i="48"/>
  <c r="I78" i="48"/>
  <c r="I38" i="48"/>
  <c r="I25" i="48"/>
  <c r="I84" i="48"/>
  <c r="G85" i="48"/>
  <c r="O85" i="48"/>
  <c r="O3" i="48" s="1"/>
  <c r="I60" i="47"/>
  <c r="I25" i="47"/>
  <c r="O85" i="47"/>
  <c r="O3" i="47" s="1"/>
  <c r="I25" i="49"/>
  <c r="L85" i="49"/>
  <c r="L4" i="49" s="1"/>
  <c r="I84" i="49"/>
  <c r="I60" i="49"/>
  <c r="H85" i="49"/>
  <c r="I50" i="49"/>
  <c r="S50" i="49"/>
  <c r="S78" i="49"/>
  <c r="S85" i="49" s="1"/>
  <c r="L85" i="48"/>
  <c r="L4" i="48" s="1"/>
  <c r="H85" i="48"/>
  <c r="S25" i="48"/>
  <c r="I60" i="48"/>
  <c r="M85" i="48"/>
  <c r="M4" i="48" s="1"/>
  <c r="I84" i="47"/>
  <c r="I70" i="47"/>
  <c r="I50" i="47"/>
  <c r="I38" i="47"/>
  <c r="G85" i="47"/>
  <c r="H85" i="47"/>
  <c r="I19" i="47"/>
  <c r="I78" i="47"/>
  <c r="A107" i="46"/>
  <c r="A106" i="46"/>
  <c r="A105" i="46"/>
  <c r="A104" i="46"/>
  <c r="A103" i="46"/>
  <c r="A102" i="46"/>
  <c r="A101" i="46"/>
  <c r="A100" i="46"/>
  <c r="A99" i="46"/>
  <c r="A98" i="46"/>
  <c r="A97" i="46"/>
  <c r="A96" i="46"/>
  <c r="A95" i="46"/>
  <c r="A94" i="46"/>
  <c r="A93" i="46"/>
  <c r="A92" i="46"/>
  <c r="A91" i="46"/>
  <c r="A90" i="46"/>
  <c r="A89" i="46"/>
  <c r="A88" i="46"/>
  <c r="A87" i="46"/>
  <c r="A86" i="46"/>
  <c r="A85" i="46"/>
  <c r="O84" i="46"/>
  <c r="M84" i="46"/>
  <c r="L84" i="46"/>
  <c r="K84" i="46"/>
  <c r="H84" i="46"/>
  <c r="G84" i="46"/>
  <c r="S83" i="46"/>
  <c r="I83" i="46"/>
  <c r="S82" i="46"/>
  <c r="I82" i="46"/>
  <c r="S81" i="46"/>
  <c r="I81" i="46"/>
  <c r="S80" i="46"/>
  <c r="I80" i="46"/>
  <c r="S79" i="46"/>
  <c r="I79" i="46"/>
  <c r="A79" i="46"/>
  <c r="O78" i="46"/>
  <c r="M78" i="46"/>
  <c r="L78" i="46"/>
  <c r="K78" i="46"/>
  <c r="H78" i="46"/>
  <c r="G78" i="46"/>
  <c r="S77" i="46"/>
  <c r="I77" i="46"/>
  <c r="S76" i="46"/>
  <c r="I76" i="46"/>
  <c r="S75" i="46"/>
  <c r="I75" i="46"/>
  <c r="S74" i="46"/>
  <c r="I74" i="46"/>
  <c r="S73" i="46"/>
  <c r="I73" i="46"/>
  <c r="S72" i="46"/>
  <c r="I72" i="46"/>
  <c r="S71" i="46"/>
  <c r="I71" i="46"/>
  <c r="A71" i="46"/>
  <c r="O70" i="46"/>
  <c r="M70" i="46"/>
  <c r="L70" i="46"/>
  <c r="K70" i="46"/>
  <c r="K85" i="46" s="1"/>
  <c r="K4" i="46" s="1"/>
  <c r="H70" i="46"/>
  <c r="G70" i="46"/>
  <c r="S69" i="46"/>
  <c r="I69" i="46"/>
  <c r="S68" i="46"/>
  <c r="I68" i="46"/>
  <c r="S67" i="46"/>
  <c r="I67" i="46"/>
  <c r="S66" i="46"/>
  <c r="I66" i="46"/>
  <c r="S65" i="46"/>
  <c r="I65" i="46"/>
  <c r="S64" i="46"/>
  <c r="I64" i="46"/>
  <c r="S63" i="46"/>
  <c r="I63" i="46"/>
  <c r="S62" i="46"/>
  <c r="S70" i="46" s="1"/>
  <c r="I62" i="46"/>
  <c r="S61" i="46"/>
  <c r="I61" i="46"/>
  <c r="A61" i="46"/>
  <c r="O60" i="46"/>
  <c r="M60" i="46"/>
  <c r="L60" i="46"/>
  <c r="K60" i="46"/>
  <c r="H60" i="46"/>
  <c r="G60" i="46"/>
  <c r="S59" i="46"/>
  <c r="I59" i="46"/>
  <c r="S58" i="46"/>
  <c r="I58" i="46"/>
  <c r="S57" i="46"/>
  <c r="I57" i="46"/>
  <c r="S56" i="46"/>
  <c r="I56" i="46"/>
  <c r="S55" i="46"/>
  <c r="I55" i="46"/>
  <c r="S54" i="46"/>
  <c r="I54" i="46"/>
  <c r="S53" i="46"/>
  <c r="S60" i="46" s="1"/>
  <c r="I53" i="46"/>
  <c r="S52" i="46"/>
  <c r="I52" i="46"/>
  <c r="S51" i="46"/>
  <c r="I51" i="46"/>
  <c r="A51" i="46"/>
  <c r="O50" i="46"/>
  <c r="M50" i="46"/>
  <c r="L50" i="46"/>
  <c r="K50" i="46"/>
  <c r="H50" i="46"/>
  <c r="G50" i="46"/>
  <c r="S49" i="46"/>
  <c r="I49" i="46"/>
  <c r="S48" i="46"/>
  <c r="I48" i="46"/>
  <c r="S47" i="46"/>
  <c r="I47" i="46"/>
  <c r="S46" i="46"/>
  <c r="I46" i="46"/>
  <c r="S45" i="46"/>
  <c r="I45" i="46"/>
  <c r="S44" i="46"/>
  <c r="I44" i="46"/>
  <c r="S43" i="46"/>
  <c r="I43" i="46"/>
  <c r="S42" i="46"/>
  <c r="I42" i="46"/>
  <c r="S41" i="46"/>
  <c r="I41" i="46"/>
  <c r="S40" i="46"/>
  <c r="I40" i="46"/>
  <c r="S39" i="46"/>
  <c r="I39" i="46"/>
  <c r="A39" i="46"/>
  <c r="O38" i="46"/>
  <c r="M38" i="46"/>
  <c r="L38" i="46"/>
  <c r="K38" i="46"/>
  <c r="H38" i="46"/>
  <c r="G38" i="46"/>
  <c r="S37" i="46"/>
  <c r="I37" i="46"/>
  <c r="S36" i="46"/>
  <c r="I36" i="46"/>
  <c r="S35" i="46"/>
  <c r="I35" i="46"/>
  <c r="S34" i="46"/>
  <c r="I34" i="46"/>
  <c r="S33" i="46"/>
  <c r="I33" i="46"/>
  <c r="S32" i="46"/>
  <c r="I32" i="46"/>
  <c r="S31" i="46"/>
  <c r="I31" i="46"/>
  <c r="S30" i="46"/>
  <c r="I30" i="46"/>
  <c r="S29" i="46"/>
  <c r="I29" i="46"/>
  <c r="S28" i="46"/>
  <c r="I28" i="46"/>
  <c r="S27" i="46"/>
  <c r="I27" i="46"/>
  <c r="S26" i="46"/>
  <c r="I26" i="46"/>
  <c r="O25" i="46"/>
  <c r="M25" i="46"/>
  <c r="L25" i="46"/>
  <c r="K25" i="46"/>
  <c r="H25" i="46"/>
  <c r="G25" i="46"/>
  <c r="S24" i="46"/>
  <c r="I24" i="46"/>
  <c r="S23" i="46"/>
  <c r="I23" i="46"/>
  <c r="S22" i="46"/>
  <c r="I22" i="46"/>
  <c r="S21" i="46"/>
  <c r="I21" i="46"/>
  <c r="S20" i="46"/>
  <c r="I20" i="46"/>
  <c r="O19" i="46"/>
  <c r="M19" i="46"/>
  <c r="L19" i="46"/>
  <c r="K19" i="46"/>
  <c r="H19" i="46"/>
  <c r="G19" i="46"/>
  <c r="S18" i="46"/>
  <c r="I18" i="46"/>
  <c r="S17" i="46"/>
  <c r="I17" i="46"/>
  <c r="S16" i="46"/>
  <c r="I16" i="46"/>
  <c r="S15" i="46"/>
  <c r="I15" i="46"/>
  <c r="S14" i="46"/>
  <c r="I14" i="46"/>
  <c r="S13" i="46"/>
  <c r="I13" i="46"/>
  <c r="S12" i="46"/>
  <c r="I12" i="46"/>
  <c r="S11" i="46"/>
  <c r="I11" i="46"/>
  <c r="S10" i="46"/>
  <c r="I10" i="46"/>
  <c r="S9" i="46"/>
  <c r="I9" i="46"/>
  <c r="S8" i="46"/>
  <c r="I8" i="46"/>
  <c r="S7" i="46"/>
  <c r="I7" i="46"/>
  <c r="S6" i="46"/>
  <c r="I6" i="46"/>
  <c r="S5" i="46"/>
  <c r="S19" i="46" s="1"/>
  <c r="I5" i="46"/>
  <c r="A5" i="46"/>
  <c r="A4" i="46"/>
  <c r="A3" i="46"/>
  <c r="A2" i="46"/>
  <c r="A1" i="46"/>
  <c r="S84" i="46" l="1"/>
  <c r="M85" i="46"/>
  <c r="M4" i="46" s="1"/>
  <c r="S25" i="46"/>
  <c r="I85" i="49"/>
  <c r="G3" i="49" s="1"/>
  <c r="I85" i="48"/>
  <c r="G3" i="48" s="1"/>
  <c r="I85" i="47"/>
  <c r="G3" i="47" s="1"/>
  <c r="I38" i="46"/>
  <c r="O85" i="46"/>
  <c r="O3" i="46" s="1"/>
  <c r="I19" i="46"/>
  <c r="I78" i="46"/>
  <c r="I70" i="46"/>
  <c r="G85" i="46"/>
  <c r="I25" i="46"/>
  <c r="L85" i="46"/>
  <c r="L4" i="46" s="1"/>
  <c r="I84" i="46"/>
  <c r="I60" i="46"/>
  <c r="H85" i="46"/>
  <c r="I50" i="46"/>
  <c r="S50" i="46"/>
  <c r="S78" i="46"/>
  <c r="S85" i="46" l="1"/>
  <c r="I85" i="46"/>
  <c r="G3" i="46" s="1"/>
  <c r="I5" i="45" l="1"/>
  <c r="I6" i="45"/>
  <c r="I7" i="45"/>
  <c r="I8" i="45"/>
  <c r="I9" i="45"/>
  <c r="I10" i="45"/>
  <c r="I11" i="45"/>
  <c r="I12" i="45"/>
  <c r="I13" i="45"/>
  <c r="I14" i="45"/>
  <c r="I15" i="45"/>
  <c r="I16" i="45"/>
  <c r="I17" i="45"/>
  <c r="I18" i="45"/>
  <c r="A107" i="45"/>
  <c r="A106" i="45"/>
  <c r="A105" i="45"/>
  <c r="A104" i="45"/>
  <c r="A103" i="45"/>
  <c r="A102" i="45"/>
  <c r="A101" i="45"/>
  <c r="A100" i="45"/>
  <c r="A99" i="45"/>
  <c r="A98" i="45"/>
  <c r="A97" i="45"/>
  <c r="A96" i="45"/>
  <c r="A95" i="45"/>
  <c r="A94" i="45"/>
  <c r="A93" i="45"/>
  <c r="A92" i="45"/>
  <c r="A91" i="45"/>
  <c r="A90" i="45"/>
  <c r="A89" i="45"/>
  <c r="A88" i="45"/>
  <c r="A87" i="45"/>
  <c r="A86" i="45"/>
  <c r="A85" i="45"/>
  <c r="O84" i="45"/>
  <c r="M84" i="45"/>
  <c r="L84" i="45"/>
  <c r="K84" i="45"/>
  <c r="H84" i="45"/>
  <c r="G84" i="45"/>
  <c r="S83" i="45"/>
  <c r="I83" i="45"/>
  <c r="S82" i="45"/>
  <c r="I82" i="45"/>
  <c r="S81" i="45"/>
  <c r="I81" i="45"/>
  <c r="S80" i="45"/>
  <c r="I80" i="45"/>
  <c r="S79" i="45"/>
  <c r="I79" i="45"/>
  <c r="A79" i="45"/>
  <c r="O78" i="45"/>
  <c r="M78" i="45"/>
  <c r="L78" i="45"/>
  <c r="K78" i="45"/>
  <c r="H78" i="45"/>
  <c r="G78" i="45"/>
  <c r="S77" i="45"/>
  <c r="I77" i="45"/>
  <c r="S76" i="45"/>
  <c r="I76" i="45"/>
  <c r="S75" i="45"/>
  <c r="I75" i="45"/>
  <c r="S74" i="45"/>
  <c r="I74" i="45"/>
  <c r="S73" i="45"/>
  <c r="I73" i="45"/>
  <c r="S72" i="45"/>
  <c r="I72" i="45"/>
  <c r="S71" i="45"/>
  <c r="I71" i="45"/>
  <c r="A71" i="45"/>
  <c r="O70" i="45"/>
  <c r="M70" i="45"/>
  <c r="L70" i="45"/>
  <c r="K70" i="45"/>
  <c r="H70" i="45"/>
  <c r="G70" i="45"/>
  <c r="S69" i="45"/>
  <c r="I69" i="45"/>
  <c r="S68" i="45"/>
  <c r="I68" i="45"/>
  <c r="S67" i="45"/>
  <c r="I67" i="45"/>
  <c r="S66" i="45"/>
  <c r="I66" i="45"/>
  <c r="S65" i="45"/>
  <c r="I65" i="45"/>
  <c r="S64" i="45"/>
  <c r="I64" i="45"/>
  <c r="S63" i="45"/>
  <c r="S70" i="45" s="1"/>
  <c r="I63" i="45"/>
  <c r="S62" i="45"/>
  <c r="I62" i="45"/>
  <c r="S61" i="45"/>
  <c r="I61" i="45"/>
  <c r="A61" i="45"/>
  <c r="O60" i="45"/>
  <c r="M60" i="45"/>
  <c r="L60" i="45"/>
  <c r="K60" i="45"/>
  <c r="H60" i="45"/>
  <c r="G60" i="45"/>
  <c r="S59" i="45"/>
  <c r="I59" i="45"/>
  <c r="S58" i="45"/>
  <c r="I58" i="45"/>
  <c r="S57" i="45"/>
  <c r="I57" i="45"/>
  <c r="S56" i="45"/>
  <c r="I56" i="45"/>
  <c r="S55" i="45"/>
  <c r="I55" i="45"/>
  <c r="S54" i="45"/>
  <c r="I54" i="45"/>
  <c r="S53" i="45"/>
  <c r="I53" i="45"/>
  <c r="S52" i="45"/>
  <c r="I52" i="45"/>
  <c r="S51" i="45"/>
  <c r="S60" i="45" s="1"/>
  <c r="I51" i="45"/>
  <c r="A51" i="45"/>
  <c r="O50" i="45"/>
  <c r="M50" i="45"/>
  <c r="L50" i="45"/>
  <c r="K50" i="45"/>
  <c r="H50" i="45"/>
  <c r="G50" i="45"/>
  <c r="S49" i="45"/>
  <c r="I49" i="45"/>
  <c r="S48" i="45"/>
  <c r="I48" i="45"/>
  <c r="S47" i="45"/>
  <c r="I47" i="45"/>
  <c r="S46" i="45"/>
  <c r="I46" i="45"/>
  <c r="S45" i="45"/>
  <c r="I45" i="45"/>
  <c r="S44" i="45"/>
  <c r="I44" i="45"/>
  <c r="S43" i="45"/>
  <c r="I43" i="45"/>
  <c r="S42" i="45"/>
  <c r="I42" i="45"/>
  <c r="S41" i="45"/>
  <c r="I41" i="45"/>
  <c r="S40" i="45"/>
  <c r="I40" i="45"/>
  <c r="S39" i="45"/>
  <c r="S50" i="45" s="1"/>
  <c r="I39" i="45"/>
  <c r="A39" i="45"/>
  <c r="O38" i="45"/>
  <c r="M38" i="45"/>
  <c r="L38" i="45"/>
  <c r="K38" i="45"/>
  <c r="H38" i="45"/>
  <c r="G38" i="45"/>
  <c r="S37" i="45"/>
  <c r="I37" i="45"/>
  <c r="S36" i="45"/>
  <c r="I36" i="45"/>
  <c r="S35" i="45"/>
  <c r="I35" i="45"/>
  <c r="S34" i="45"/>
  <c r="I34" i="45"/>
  <c r="S33" i="45"/>
  <c r="I33" i="45"/>
  <c r="S32" i="45"/>
  <c r="I32" i="45"/>
  <c r="S31" i="45"/>
  <c r="I31" i="45"/>
  <c r="S30" i="45"/>
  <c r="I30" i="45"/>
  <c r="S29" i="45"/>
  <c r="I29" i="45"/>
  <c r="S28" i="45"/>
  <c r="I28" i="45"/>
  <c r="S27" i="45"/>
  <c r="I27" i="45"/>
  <c r="S26" i="45"/>
  <c r="I26" i="45"/>
  <c r="O25" i="45"/>
  <c r="M25" i="45"/>
  <c r="L25" i="45"/>
  <c r="K25" i="45"/>
  <c r="H25" i="45"/>
  <c r="G25" i="45"/>
  <c r="S24" i="45"/>
  <c r="I24" i="45"/>
  <c r="S23" i="45"/>
  <c r="I23" i="45"/>
  <c r="S22" i="45"/>
  <c r="I22" i="45"/>
  <c r="S21" i="45"/>
  <c r="I21" i="45"/>
  <c r="S20" i="45"/>
  <c r="I20" i="45"/>
  <c r="O19" i="45"/>
  <c r="M19" i="45"/>
  <c r="L19" i="45"/>
  <c r="K19" i="45"/>
  <c r="H19" i="45"/>
  <c r="G19" i="45"/>
  <c r="S18" i="45"/>
  <c r="S17" i="45"/>
  <c r="S16" i="45"/>
  <c r="S15" i="45"/>
  <c r="S14" i="45"/>
  <c r="S13" i="45"/>
  <c r="S12" i="45"/>
  <c r="S11" i="45"/>
  <c r="S10" i="45"/>
  <c r="S9" i="45"/>
  <c r="S8" i="45"/>
  <c r="S7" i="45"/>
  <c r="S19" i="45" s="1"/>
  <c r="S6" i="45"/>
  <c r="S5" i="45"/>
  <c r="A5" i="45"/>
  <c r="A4" i="45"/>
  <c r="A3" i="45"/>
  <c r="A2" i="45"/>
  <c r="A1" i="45"/>
  <c r="K85" i="45" l="1"/>
  <c r="K4" i="45" s="1"/>
  <c r="O85" i="45"/>
  <c r="O3" i="45" s="1"/>
  <c r="I78" i="45"/>
  <c r="I70" i="45"/>
  <c r="I38" i="45"/>
  <c r="I19" i="45"/>
  <c r="G85" i="45"/>
  <c r="I50" i="45"/>
  <c r="S78" i="45"/>
  <c r="I25" i="45"/>
  <c r="L85" i="45"/>
  <c r="L4" i="45" s="1"/>
  <c r="M85" i="45"/>
  <c r="M4" i="45" s="1"/>
  <c r="I84" i="45"/>
  <c r="S25" i="45"/>
  <c r="I60" i="45"/>
  <c r="H85" i="45"/>
  <c r="S84" i="45"/>
  <c r="A107" i="44"/>
  <c r="A106" i="44"/>
  <c r="A105" i="44"/>
  <c r="A104" i="44"/>
  <c r="A103" i="44"/>
  <c r="A102" i="44"/>
  <c r="A101" i="44"/>
  <c r="A100" i="44"/>
  <c r="A99" i="44"/>
  <c r="A98" i="44"/>
  <c r="A97" i="44"/>
  <c r="A96" i="44"/>
  <c r="A95" i="44"/>
  <c r="A94" i="44"/>
  <c r="A93" i="44"/>
  <c r="A92" i="44"/>
  <c r="A91" i="44"/>
  <c r="A90" i="44"/>
  <c r="A89" i="44"/>
  <c r="A88" i="44"/>
  <c r="A87" i="44"/>
  <c r="A86" i="44"/>
  <c r="A85" i="44"/>
  <c r="O84" i="44"/>
  <c r="M84" i="44"/>
  <c r="L84" i="44"/>
  <c r="K84" i="44"/>
  <c r="H84" i="44"/>
  <c r="G84" i="44"/>
  <c r="S83" i="44"/>
  <c r="I83" i="44"/>
  <c r="S82" i="44"/>
  <c r="I82" i="44"/>
  <c r="S81" i="44"/>
  <c r="I81" i="44"/>
  <c r="S80" i="44"/>
  <c r="I80" i="44"/>
  <c r="S79" i="44"/>
  <c r="S84" i="44" s="1"/>
  <c r="I79" i="44"/>
  <c r="A79" i="44"/>
  <c r="O78" i="44"/>
  <c r="M78" i="44"/>
  <c r="L78" i="44"/>
  <c r="K78" i="44"/>
  <c r="K85" i="44" s="1"/>
  <c r="K4" i="44" s="1"/>
  <c r="H78" i="44"/>
  <c r="G78" i="44"/>
  <c r="S77" i="44"/>
  <c r="I77" i="44"/>
  <c r="S76" i="44"/>
  <c r="I76" i="44"/>
  <c r="S75" i="44"/>
  <c r="I75" i="44"/>
  <c r="S74" i="44"/>
  <c r="I74" i="44"/>
  <c r="S73" i="44"/>
  <c r="I73" i="44"/>
  <c r="S72" i="44"/>
  <c r="I72" i="44"/>
  <c r="S71" i="44"/>
  <c r="I71" i="44"/>
  <c r="A71" i="44"/>
  <c r="S70" i="44"/>
  <c r="O70" i="44"/>
  <c r="M70" i="44"/>
  <c r="L70" i="44"/>
  <c r="K70" i="44"/>
  <c r="H70" i="44"/>
  <c r="G70" i="44"/>
  <c r="S69" i="44"/>
  <c r="I69" i="44"/>
  <c r="S68" i="44"/>
  <c r="I68" i="44"/>
  <c r="S67" i="44"/>
  <c r="I67" i="44"/>
  <c r="S66" i="44"/>
  <c r="I66" i="44"/>
  <c r="S65" i="44"/>
  <c r="I65" i="44"/>
  <c r="S64" i="44"/>
  <c r="I64" i="44"/>
  <c r="S63" i="44"/>
  <c r="I63" i="44"/>
  <c r="S62" i="44"/>
  <c r="I62" i="44"/>
  <c r="S61" i="44"/>
  <c r="I61" i="44"/>
  <c r="A61" i="44"/>
  <c r="O60" i="44"/>
  <c r="M60" i="44"/>
  <c r="L60" i="44"/>
  <c r="K60" i="44"/>
  <c r="H60" i="44"/>
  <c r="G60" i="44"/>
  <c r="S59" i="44"/>
  <c r="I59" i="44"/>
  <c r="S58" i="44"/>
  <c r="I58" i="44"/>
  <c r="S57" i="44"/>
  <c r="I57" i="44"/>
  <c r="S56" i="44"/>
  <c r="I56" i="44"/>
  <c r="S55" i="44"/>
  <c r="I55" i="44"/>
  <c r="S54" i="44"/>
  <c r="I54" i="44"/>
  <c r="S53" i="44"/>
  <c r="I53" i="44"/>
  <c r="S52" i="44"/>
  <c r="S60" i="44" s="1"/>
  <c r="I52" i="44"/>
  <c r="S51" i="44"/>
  <c r="I51" i="44"/>
  <c r="A51" i="44"/>
  <c r="O50" i="44"/>
  <c r="M50" i="44"/>
  <c r="L50" i="44"/>
  <c r="K50" i="44"/>
  <c r="H50" i="44"/>
  <c r="G50" i="44"/>
  <c r="S49" i="44"/>
  <c r="I49" i="44"/>
  <c r="S48" i="44"/>
  <c r="I48" i="44"/>
  <c r="S47" i="44"/>
  <c r="I47" i="44"/>
  <c r="S46" i="44"/>
  <c r="I46" i="44"/>
  <c r="S45" i="44"/>
  <c r="I45" i="44"/>
  <c r="S44" i="44"/>
  <c r="I44" i="44"/>
  <c r="S43" i="44"/>
  <c r="I43" i="44"/>
  <c r="S42" i="44"/>
  <c r="I42" i="44"/>
  <c r="S41" i="44"/>
  <c r="I41" i="44"/>
  <c r="S40" i="44"/>
  <c r="I40" i="44"/>
  <c r="S39" i="44"/>
  <c r="I39" i="44"/>
  <c r="A39" i="44"/>
  <c r="O38" i="44"/>
  <c r="M38" i="44"/>
  <c r="L38" i="44"/>
  <c r="K38" i="44"/>
  <c r="H38" i="44"/>
  <c r="G38" i="44"/>
  <c r="S37" i="44"/>
  <c r="I37" i="44"/>
  <c r="S36" i="44"/>
  <c r="I36" i="44"/>
  <c r="S35" i="44"/>
  <c r="I35" i="44"/>
  <c r="S34" i="44"/>
  <c r="I34" i="44"/>
  <c r="S33" i="44"/>
  <c r="I33" i="44"/>
  <c r="S32" i="44"/>
  <c r="I32" i="44"/>
  <c r="S31" i="44"/>
  <c r="I31" i="44"/>
  <c r="S30" i="44"/>
  <c r="I30" i="44"/>
  <c r="S29" i="44"/>
  <c r="I29" i="44"/>
  <c r="S28" i="44"/>
  <c r="I28" i="44"/>
  <c r="S27" i="44"/>
  <c r="I27" i="44"/>
  <c r="S26" i="44"/>
  <c r="I26" i="44"/>
  <c r="O25" i="44"/>
  <c r="M25" i="44"/>
  <c r="L25" i="44"/>
  <c r="K25" i="44"/>
  <c r="H25" i="44"/>
  <c r="G25" i="44"/>
  <c r="S24" i="44"/>
  <c r="I24" i="44"/>
  <c r="S23" i="44"/>
  <c r="I23" i="44"/>
  <c r="S22" i="44"/>
  <c r="I22" i="44"/>
  <c r="S21" i="44"/>
  <c r="I21" i="44"/>
  <c r="S20" i="44"/>
  <c r="S25" i="44" s="1"/>
  <c r="I20" i="44"/>
  <c r="O19" i="44"/>
  <c r="M19" i="44"/>
  <c r="L19" i="44"/>
  <c r="K19" i="44"/>
  <c r="H19" i="44"/>
  <c r="G19" i="44"/>
  <c r="S18" i="44"/>
  <c r="I18" i="44"/>
  <c r="S17" i="44"/>
  <c r="I17" i="44"/>
  <c r="S16" i="44"/>
  <c r="I16" i="44"/>
  <c r="S15" i="44"/>
  <c r="I15" i="44"/>
  <c r="S14" i="44"/>
  <c r="I14" i="44"/>
  <c r="S13" i="44"/>
  <c r="I13" i="44"/>
  <c r="S12" i="44"/>
  <c r="I12" i="44"/>
  <c r="S11" i="44"/>
  <c r="I11" i="44"/>
  <c r="S10" i="44"/>
  <c r="I10" i="44"/>
  <c r="S9" i="44"/>
  <c r="I9" i="44"/>
  <c r="S8" i="44"/>
  <c r="I8" i="44"/>
  <c r="S7" i="44"/>
  <c r="I7" i="44"/>
  <c r="S6" i="44"/>
  <c r="I6" i="44"/>
  <c r="S5" i="44"/>
  <c r="S19" i="44" s="1"/>
  <c r="I5" i="44"/>
  <c r="A5" i="44"/>
  <c r="A4" i="44"/>
  <c r="A3" i="44"/>
  <c r="A2" i="44"/>
  <c r="A1" i="44"/>
  <c r="M85" i="44" l="1"/>
  <c r="M4" i="44" s="1"/>
  <c r="I85" i="45"/>
  <c r="G3" i="45" s="1"/>
  <c r="S85" i="45"/>
  <c r="I70" i="44"/>
  <c r="I38" i="44"/>
  <c r="O85" i="44"/>
  <c r="O3" i="44" s="1"/>
  <c r="I78" i="44"/>
  <c r="G85" i="44"/>
  <c r="I19" i="44"/>
  <c r="I25" i="44"/>
  <c r="L85" i="44"/>
  <c r="L4" i="44" s="1"/>
  <c r="I84" i="44"/>
  <c r="I60" i="44"/>
  <c r="H85" i="44"/>
  <c r="I50" i="44"/>
  <c r="S50" i="44"/>
  <c r="S78" i="44"/>
  <c r="S85" i="44" s="1"/>
  <c r="I85" i="44" l="1"/>
  <c r="G3" i="44" s="1"/>
  <c r="A107" i="43" l="1"/>
  <c r="A106" i="43"/>
  <c r="A105" i="43"/>
  <c r="A104" i="43"/>
  <c r="A103" i="43"/>
  <c r="A102" i="43"/>
  <c r="A101" i="43"/>
  <c r="A100" i="43"/>
  <c r="A99" i="43"/>
  <c r="A98" i="43"/>
  <c r="A97" i="43"/>
  <c r="A96" i="43"/>
  <c r="A95" i="43"/>
  <c r="A94" i="43"/>
  <c r="A93" i="43"/>
  <c r="A92" i="43"/>
  <c r="A91" i="43"/>
  <c r="A90" i="43"/>
  <c r="A89" i="43"/>
  <c r="A88" i="43"/>
  <c r="A87" i="43"/>
  <c r="A86" i="43"/>
  <c r="A85" i="43"/>
  <c r="O84" i="43"/>
  <c r="M84" i="43"/>
  <c r="L84" i="43"/>
  <c r="K84" i="43"/>
  <c r="K85" i="43" s="1"/>
  <c r="K4" i="43" s="1"/>
  <c r="H84" i="43"/>
  <c r="G84" i="43"/>
  <c r="S83" i="43"/>
  <c r="I83" i="43"/>
  <c r="S82" i="43"/>
  <c r="I82" i="43"/>
  <c r="S81" i="43"/>
  <c r="I81" i="43"/>
  <c r="S80" i="43"/>
  <c r="I80" i="43"/>
  <c r="S79" i="43"/>
  <c r="I79" i="43"/>
  <c r="A79" i="43"/>
  <c r="O78" i="43"/>
  <c r="M78" i="43"/>
  <c r="L78" i="43"/>
  <c r="K78" i="43"/>
  <c r="H78" i="43"/>
  <c r="G78" i="43"/>
  <c r="S77" i="43"/>
  <c r="I77" i="43"/>
  <c r="S76" i="43"/>
  <c r="I76" i="43"/>
  <c r="S75" i="43"/>
  <c r="I75" i="43"/>
  <c r="S74" i="43"/>
  <c r="I74" i="43"/>
  <c r="S73" i="43"/>
  <c r="I73" i="43"/>
  <c r="S72" i="43"/>
  <c r="I72" i="43"/>
  <c r="S71" i="43"/>
  <c r="S78" i="43" s="1"/>
  <c r="I71" i="43"/>
  <c r="A71" i="43"/>
  <c r="S70" i="43"/>
  <c r="O70" i="43"/>
  <c r="M70" i="43"/>
  <c r="L70" i="43"/>
  <c r="K70" i="43"/>
  <c r="H70" i="43"/>
  <c r="G70" i="43"/>
  <c r="S69" i="43"/>
  <c r="I69" i="43"/>
  <c r="S68" i="43"/>
  <c r="I68" i="43"/>
  <c r="S67" i="43"/>
  <c r="I67" i="43"/>
  <c r="S66" i="43"/>
  <c r="I66" i="43"/>
  <c r="S65" i="43"/>
  <c r="I65" i="43"/>
  <c r="S64" i="43"/>
  <c r="I64" i="43"/>
  <c r="S63" i="43"/>
  <c r="I63" i="43"/>
  <c r="S62" i="43"/>
  <c r="I62" i="43"/>
  <c r="S61" i="43"/>
  <c r="I61" i="43"/>
  <c r="A61" i="43"/>
  <c r="O60" i="43"/>
  <c r="M60" i="43"/>
  <c r="L60" i="43"/>
  <c r="K60" i="43"/>
  <c r="H60" i="43"/>
  <c r="G60" i="43"/>
  <c r="S59" i="43"/>
  <c r="I59" i="43"/>
  <c r="S58" i="43"/>
  <c r="I58" i="43"/>
  <c r="S57" i="43"/>
  <c r="I57" i="43"/>
  <c r="S56" i="43"/>
  <c r="I56" i="43"/>
  <c r="S55" i="43"/>
  <c r="I55" i="43"/>
  <c r="S54" i="43"/>
  <c r="I54" i="43"/>
  <c r="S53" i="43"/>
  <c r="I53" i="43"/>
  <c r="S52" i="43"/>
  <c r="I52" i="43"/>
  <c r="S51" i="43"/>
  <c r="I51" i="43"/>
  <c r="A51" i="43"/>
  <c r="O50" i="43"/>
  <c r="M50" i="43"/>
  <c r="L50" i="43"/>
  <c r="K50" i="43"/>
  <c r="H50" i="43"/>
  <c r="G50" i="43"/>
  <c r="S49" i="43"/>
  <c r="I49" i="43"/>
  <c r="S48" i="43"/>
  <c r="I48" i="43"/>
  <c r="S47" i="43"/>
  <c r="I47" i="43"/>
  <c r="S46" i="43"/>
  <c r="I46" i="43"/>
  <c r="S45" i="43"/>
  <c r="I45" i="43"/>
  <c r="S44" i="43"/>
  <c r="I44" i="43"/>
  <c r="S43" i="43"/>
  <c r="I43" i="43"/>
  <c r="S42" i="43"/>
  <c r="I42" i="43"/>
  <c r="S41" i="43"/>
  <c r="I41" i="43"/>
  <c r="S40" i="43"/>
  <c r="I40" i="43"/>
  <c r="S39" i="43"/>
  <c r="I39" i="43"/>
  <c r="A39" i="43"/>
  <c r="O38" i="43"/>
  <c r="M38" i="43"/>
  <c r="L38" i="43"/>
  <c r="K38" i="43"/>
  <c r="H38" i="43"/>
  <c r="G38" i="43"/>
  <c r="S37" i="43"/>
  <c r="I37" i="43"/>
  <c r="S36" i="43"/>
  <c r="I36" i="43"/>
  <c r="S35" i="43"/>
  <c r="I35" i="43"/>
  <c r="S34" i="43"/>
  <c r="I34" i="43"/>
  <c r="S33" i="43"/>
  <c r="I33" i="43"/>
  <c r="S32" i="43"/>
  <c r="I32" i="43"/>
  <c r="S31" i="43"/>
  <c r="I31" i="43"/>
  <c r="S30" i="43"/>
  <c r="I30" i="43"/>
  <c r="S29" i="43"/>
  <c r="I29" i="43"/>
  <c r="S28" i="43"/>
  <c r="I28" i="43"/>
  <c r="S27" i="43"/>
  <c r="I27" i="43"/>
  <c r="S26" i="43"/>
  <c r="I26" i="43"/>
  <c r="O25" i="43"/>
  <c r="M25" i="43"/>
  <c r="L25" i="43"/>
  <c r="K25" i="43"/>
  <c r="H25" i="43"/>
  <c r="G25" i="43"/>
  <c r="S24" i="43"/>
  <c r="I24" i="43"/>
  <c r="S23" i="43"/>
  <c r="I23" i="43"/>
  <c r="S22" i="43"/>
  <c r="I22" i="43"/>
  <c r="S21" i="43"/>
  <c r="I21" i="43"/>
  <c r="S20" i="43"/>
  <c r="I20" i="43"/>
  <c r="S19" i="43"/>
  <c r="O19" i="43"/>
  <c r="M19" i="43"/>
  <c r="L19" i="43"/>
  <c r="K19" i="43"/>
  <c r="H19" i="43"/>
  <c r="G19" i="43"/>
  <c r="S18" i="43"/>
  <c r="I18" i="43"/>
  <c r="S17" i="43"/>
  <c r="I17" i="43"/>
  <c r="S16" i="43"/>
  <c r="I16" i="43"/>
  <c r="S15" i="43"/>
  <c r="I15" i="43"/>
  <c r="S14" i="43"/>
  <c r="I14" i="43"/>
  <c r="S13" i="43"/>
  <c r="I13" i="43"/>
  <c r="S12" i="43"/>
  <c r="I12" i="43"/>
  <c r="S11" i="43"/>
  <c r="I11" i="43"/>
  <c r="S10" i="43"/>
  <c r="I10" i="43"/>
  <c r="S9" i="43"/>
  <c r="I9" i="43"/>
  <c r="S8" i="43"/>
  <c r="I8" i="43"/>
  <c r="S7" i="43"/>
  <c r="I7" i="43"/>
  <c r="S6" i="43"/>
  <c r="I6" i="43"/>
  <c r="S5" i="43"/>
  <c r="I5" i="43"/>
  <c r="A5" i="43"/>
  <c r="A4" i="43"/>
  <c r="A3" i="43"/>
  <c r="A2" i="43"/>
  <c r="A1" i="43"/>
  <c r="I38" i="43" l="1"/>
  <c r="O85" i="43"/>
  <c r="O3" i="43" s="1"/>
  <c r="I84" i="43"/>
  <c r="I78" i="43"/>
  <c r="I50" i="43"/>
  <c r="I25" i="43"/>
  <c r="G85" i="43"/>
  <c r="L85" i="43"/>
  <c r="L4" i="43" s="1"/>
  <c r="S50" i="43"/>
  <c r="I70" i="43"/>
  <c r="H85" i="43"/>
  <c r="S25" i="43"/>
  <c r="I60" i="43"/>
  <c r="M85" i="43"/>
  <c r="M4" i="43" s="1"/>
  <c r="I19" i="43"/>
  <c r="S60" i="43"/>
  <c r="S84" i="43"/>
  <c r="S85" i="43" l="1"/>
  <c r="I85" i="43"/>
  <c r="G3" i="43" s="1"/>
  <c r="A107" i="42" l="1"/>
  <c r="A106" i="42"/>
  <c r="A105" i="42"/>
  <c r="A104" i="42"/>
  <c r="A103" i="42"/>
  <c r="A102" i="42"/>
  <c r="A101" i="42"/>
  <c r="A100" i="42"/>
  <c r="A99" i="42"/>
  <c r="A98" i="42"/>
  <c r="A97" i="42"/>
  <c r="A96" i="42"/>
  <c r="A95" i="42"/>
  <c r="A94" i="42"/>
  <c r="A93" i="42"/>
  <c r="A92" i="42"/>
  <c r="A91" i="42"/>
  <c r="A90" i="42"/>
  <c r="A89" i="42"/>
  <c r="A88" i="42"/>
  <c r="A87" i="42"/>
  <c r="A86" i="42"/>
  <c r="A85" i="42"/>
  <c r="O84" i="42"/>
  <c r="M84" i="42"/>
  <c r="L84" i="42"/>
  <c r="K84" i="42"/>
  <c r="H84" i="42"/>
  <c r="G84" i="42"/>
  <c r="S83" i="42"/>
  <c r="I83" i="42"/>
  <c r="S82" i="42"/>
  <c r="I82" i="42"/>
  <c r="S81" i="42"/>
  <c r="I81" i="42"/>
  <c r="S80" i="42"/>
  <c r="I80" i="42"/>
  <c r="S79" i="42"/>
  <c r="S84" i="42" s="1"/>
  <c r="I79" i="42"/>
  <c r="A79" i="42"/>
  <c r="O78" i="42"/>
  <c r="M78" i="42"/>
  <c r="L78" i="42"/>
  <c r="K78" i="42"/>
  <c r="H78" i="42"/>
  <c r="G78" i="42"/>
  <c r="S77" i="42"/>
  <c r="I77" i="42"/>
  <c r="S76" i="42"/>
  <c r="I76" i="42"/>
  <c r="S75" i="42"/>
  <c r="I75" i="42"/>
  <c r="S74" i="42"/>
  <c r="I74" i="42"/>
  <c r="S73" i="42"/>
  <c r="I73" i="42"/>
  <c r="S72" i="42"/>
  <c r="I72" i="42"/>
  <c r="S71" i="42"/>
  <c r="I71" i="42"/>
  <c r="A71" i="42"/>
  <c r="O70" i="42"/>
  <c r="M70" i="42"/>
  <c r="L70" i="42"/>
  <c r="K70" i="42"/>
  <c r="H70" i="42"/>
  <c r="G70" i="42"/>
  <c r="S69" i="42"/>
  <c r="I69" i="42"/>
  <c r="S68" i="42"/>
  <c r="I68" i="42"/>
  <c r="S67" i="42"/>
  <c r="I67" i="42"/>
  <c r="S66" i="42"/>
  <c r="I66" i="42"/>
  <c r="S65" i="42"/>
  <c r="I65" i="42"/>
  <c r="S64" i="42"/>
  <c r="I64" i="42"/>
  <c r="S63" i="42"/>
  <c r="I63" i="42"/>
  <c r="S62" i="42"/>
  <c r="I62" i="42"/>
  <c r="S61" i="42"/>
  <c r="I61" i="42"/>
  <c r="A61" i="42"/>
  <c r="O60" i="42"/>
  <c r="M60" i="42"/>
  <c r="L60" i="42"/>
  <c r="K60" i="42"/>
  <c r="H60" i="42"/>
  <c r="G60" i="42"/>
  <c r="S59" i="42"/>
  <c r="I59" i="42"/>
  <c r="S58" i="42"/>
  <c r="I58" i="42"/>
  <c r="S57" i="42"/>
  <c r="I57" i="42"/>
  <c r="S56" i="42"/>
  <c r="I56" i="42"/>
  <c r="S55" i="42"/>
  <c r="I55" i="42"/>
  <c r="S54" i="42"/>
  <c r="I54" i="42"/>
  <c r="S53" i="42"/>
  <c r="I53" i="42"/>
  <c r="S52" i="42"/>
  <c r="I52" i="42"/>
  <c r="S51" i="42"/>
  <c r="S60" i="42" s="1"/>
  <c r="I51" i="42"/>
  <c r="A51" i="42"/>
  <c r="O50" i="42"/>
  <c r="M50" i="42"/>
  <c r="L50" i="42"/>
  <c r="K50" i="42"/>
  <c r="H50" i="42"/>
  <c r="G50" i="42"/>
  <c r="S49" i="42"/>
  <c r="I49" i="42"/>
  <c r="S48" i="42"/>
  <c r="I48" i="42"/>
  <c r="S47" i="42"/>
  <c r="I47" i="42"/>
  <c r="S46" i="42"/>
  <c r="I46" i="42"/>
  <c r="S45" i="42"/>
  <c r="I45" i="42"/>
  <c r="S44" i="42"/>
  <c r="I44" i="42"/>
  <c r="S43" i="42"/>
  <c r="I43" i="42"/>
  <c r="S42" i="42"/>
  <c r="I42" i="42"/>
  <c r="S41" i="42"/>
  <c r="I41" i="42"/>
  <c r="S40" i="42"/>
  <c r="S50" i="42" s="1"/>
  <c r="I40" i="42"/>
  <c r="S39" i="42"/>
  <c r="I39" i="42"/>
  <c r="A39" i="42"/>
  <c r="O38" i="42"/>
  <c r="M38" i="42"/>
  <c r="L38" i="42"/>
  <c r="K38" i="42"/>
  <c r="H38" i="42"/>
  <c r="G38" i="42"/>
  <c r="S37" i="42"/>
  <c r="I37" i="42"/>
  <c r="S36" i="42"/>
  <c r="I36" i="42"/>
  <c r="S35" i="42"/>
  <c r="I35" i="42"/>
  <c r="S34" i="42"/>
  <c r="I34" i="42"/>
  <c r="S33" i="42"/>
  <c r="I33" i="42"/>
  <c r="S32" i="42"/>
  <c r="I32" i="42"/>
  <c r="S31" i="42"/>
  <c r="I31" i="42"/>
  <c r="S30" i="42"/>
  <c r="I30" i="42"/>
  <c r="S29" i="42"/>
  <c r="I29" i="42"/>
  <c r="S28" i="42"/>
  <c r="I28" i="42"/>
  <c r="S27" i="42"/>
  <c r="I27" i="42"/>
  <c r="S26" i="42"/>
  <c r="I26" i="42"/>
  <c r="O25" i="42"/>
  <c r="M25" i="42"/>
  <c r="L25" i="42"/>
  <c r="K25" i="42"/>
  <c r="H25" i="42"/>
  <c r="G25" i="42"/>
  <c r="S24" i="42"/>
  <c r="I24" i="42"/>
  <c r="S23" i="42"/>
  <c r="I23" i="42"/>
  <c r="S22" i="42"/>
  <c r="I22" i="42"/>
  <c r="S21" i="42"/>
  <c r="S25" i="42" s="1"/>
  <c r="I21" i="42"/>
  <c r="S20" i="42"/>
  <c r="I20" i="42"/>
  <c r="O19" i="42"/>
  <c r="M19" i="42"/>
  <c r="L19" i="42"/>
  <c r="K19" i="42"/>
  <c r="H19" i="42"/>
  <c r="G19" i="42"/>
  <c r="S18" i="42"/>
  <c r="I18" i="42"/>
  <c r="S17" i="42"/>
  <c r="I17" i="42"/>
  <c r="S16" i="42"/>
  <c r="I16" i="42"/>
  <c r="S15" i="42"/>
  <c r="I15" i="42"/>
  <c r="S14" i="42"/>
  <c r="I14" i="42"/>
  <c r="S13" i="42"/>
  <c r="I13" i="42"/>
  <c r="S12" i="42"/>
  <c r="I12" i="42"/>
  <c r="S11" i="42"/>
  <c r="I11" i="42"/>
  <c r="S10" i="42"/>
  <c r="I10" i="42"/>
  <c r="S9" i="42"/>
  <c r="I9" i="42"/>
  <c r="S8" i="42"/>
  <c r="I8" i="42"/>
  <c r="S7" i="42"/>
  <c r="I7" i="42"/>
  <c r="S6" i="42"/>
  <c r="I6" i="42"/>
  <c r="S5" i="42"/>
  <c r="I5" i="42"/>
  <c r="A5" i="42"/>
  <c r="A4" i="42"/>
  <c r="A3" i="42"/>
  <c r="A2" i="42"/>
  <c r="A1" i="42"/>
  <c r="L85" i="42" l="1"/>
  <c r="L4" i="42" s="1"/>
  <c r="M85" i="42"/>
  <c r="M4" i="42" s="1"/>
  <c r="I84" i="42"/>
  <c r="I70" i="42"/>
  <c r="I60" i="42"/>
  <c r="I25" i="42"/>
  <c r="H85" i="42"/>
  <c r="O85" i="42"/>
  <c r="O3" i="42" s="1"/>
  <c r="I19" i="42"/>
  <c r="I78" i="42"/>
  <c r="K85" i="42"/>
  <c r="K4" i="42" s="1"/>
  <c r="I38" i="42"/>
  <c r="I50" i="42"/>
  <c r="S70" i="42"/>
  <c r="S78" i="42"/>
  <c r="S19" i="42"/>
  <c r="G85" i="42"/>
  <c r="S85" i="42" l="1"/>
  <c r="I85" i="42"/>
  <c r="G3" i="42" s="1"/>
  <c r="A107" i="41" l="1"/>
  <c r="A106" i="41"/>
  <c r="A105" i="41"/>
  <c r="A104" i="41"/>
  <c r="A103" i="41"/>
  <c r="A102" i="41"/>
  <c r="A101" i="41"/>
  <c r="A100" i="41"/>
  <c r="A99" i="41"/>
  <c r="A98" i="41"/>
  <c r="A97" i="41"/>
  <c r="A96" i="41"/>
  <c r="A95" i="41"/>
  <c r="A94" i="41"/>
  <c r="A93" i="41"/>
  <c r="A92" i="41"/>
  <c r="A91" i="41"/>
  <c r="A90" i="41"/>
  <c r="A89" i="41"/>
  <c r="A88" i="41"/>
  <c r="A87" i="41"/>
  <c r="A86" i="41"/>
  <c r="A85" i="41"/>
  <c r="O84" i="41"/>
  <c r="M84" i="41"/>
  <c r="L84" i="41"/>
  <c r="K84" i="41"/>
  <c r="H84" i="41"/>
  <c r="G84" i="41"/>
  <c r="S83" i="41"/>
  <c r="I83" i="41"/>
  <c r="S82" i="41"/>
  <c r="I82" i="41"/>
  <c r="S81" i="41"/>
  <c r="I81" i="41"/>
  <c r="S80" i="41"/>
  <c r="I80" i="41"/>
  <c r="S79" i="41"/>
  <c r="S84" i="41" s="1"/>
  <c r="I79" i="41"/>
  <c r="A79" i="41"/>
  <c r="O78" i="41"/>
  <c r="M78" i="41"/>
  <c r="L78" i="41"/>
  <c r="K78" i="41"/>
  <c r="H78" i="41"/>
  <c r="G78" i="41"/>
  <c r="S77" i="41"/>
  <c r="I77" i="41"/>
  <c r="S76" i="41"/>
  <c r="I76" i="41"/>
  <c r="S75" i="41"/>
  <c r="I75" i="41"/>
  <c r="S74" i="41"/>
  <c r="I74" i="41"/>
  <c r="S73" i="41"/>
  <c r="I73" i="41"/>
  <c r="S72" i="41"/>
  <c r="I72" i="41"/>
  <c r="S71" i="41"/>
  <c r="S78" i="41" s="1"/>
  <c r="I71" i="41"/>
  <c r="A71" i="41"/>
  <c r="O70" i="41"/>
  <c r="M70" i="41"/>
  <c r="L70" i="41"/>
  <c r="K70" i="41"/>
  <c r="H70" i="41"/>
  <c r="G70" i="41"/>
  <c r="S69" i="41"/>
  <c r="I69" i="41"/>
  <c r="S68" i="41"/>
  <c r="I68" i="41"/>
  <c r="S67" i="41"/>
  <c r="I67" i="41"/>
  <c r="S66" i="41"/>
  <c r="I66" i="41"/>
  <c r="S65" i="41"/>
  <c r="I65" i="41"/>
  <c r="S64" i="41"/>
  <c r="I64" i="41"/>
  <c r="S63" i="41"/>
  <c r="I63" i="41"/>
  <c r="S62" i="41"/>
  <c r="I62" i="41"/>
  <c r="S61" i="41"/>
  <c r="I61" i="41"/>
  <c r="A61" i="41"/>
  <c r="O60" i="41"/>
  <c r="M60" i="41"/>
  <c r="L60" i="41"/>
  <c r="K60" i="41"/>
  <c r="H60" i="41"/>
  <c r="G60" i="41"/>
  <c r="S59" i="41"/>
  <c r="I59" i="41"/>
  <c r="S58" i="41"/>
  <c r="I58" i="41"/>
  <c r="S57" i="41"/>
  <c r="I57" i="41"/>
  <c r="S56" i="41"/>
  <c r="I56" i="41"/>
  <c r="S55" i="41"/>
  <c r="I55" i="41"/>
  <c r="S54" i="41"/>
  <c r="I54" i="41"/>
  <c r="S53" i="41"/>
  <c r="I53" i="41"/>
  <c r="S52" i="41"/>
  <c r="I52" i="41"/>
  <c r="S51" i="41"/>
  <c r="I51" i="41"/>
  <c r="A51" i="41"/>
  <c r="O50" i="41"/>
  <c r="M50" i="41"/>
  <c r="L50" i="41"/>
  <c r="K50" i="41"/>
  <c r="H50" i="41"/>
  <c r="G50" i="41"/>
  <c r="S49" i="41"/>
  <c r="I49" i="41"/>
  <c r="S48" i="41"/>
  <c r="I48" i="41"/>
  <c r="S47" i="41"/>
  <c r="I47" i="41"/>
  <c r="S46" i="41"/>
  <c r="I46" i="41"/>
  <c r="S45" i="41"/>
  <c r="I45" i="41"/>
  <c r="S44" i="41"/>
  <c r="I44" i="41"/>
  <c r="S43" i="41"/>
  <c r="I43" i="41"/>
  <c r="S42" i="41"/>
  <c r="I42" i="41"/>
  <c r="S41" i="41"/>
  <c r="I41" i="41"/>
  <c r="S40" i="41"/>
  <c r="I40" i="41"/>
  <c r="S39" i="41"/>
  <c r="I39" i="41"/>
  <c r="A39" i="41"/>
  <c r="O38" i="41"/>
  <c r="M38" i="41"/>
  <c r="L38" i="41"/>
  <c r="K38" i="41"/>
  <c r="H38" i="41"/>
  <c r="G38" i="41"/>
  <c r="S37" i="41"/>
  <c r="I37" i="41"/>
  <c r="S36" i="41"/>
  <c r="I36" i="41"/>
  <c r="S35" i="41"/>
  <c r="I35" i="41"/>
  <c r="S34" i="41"/>
  <c r="I34" i="41"/>
  <c r="S33" i="41"/>
  <c r="I33" i="41"/>
  <c r="S32" i="41"/>
  <c r="I32" i="41"/>
  <c r="S31" i="41"/>
  <c r="I31" i="41"/>
  <c r="S30" i="41"/>
  <c r="I30" i="41"/>
  <c r="S29" i="41"/>
  <c r="I29" i="41"/>
  <c r="S28" i="41"/>
  <c r="I28" i="41"/>
  <c r="S27" i="41"/>
  <c r="I27" i="41"/>
  <c r="S26" i="41"/>
  <c r="I26" i="41"/>
  <c r="O25" i="41"/>
  <c r="M25" i="41"/>
  <c r="L25" i="41"/>
  <c r="K25" i="41"/>
  <c r="H25" i="41"/>
  <c r="G25" i="41"/>
  <c r="S24" i="41"/>
  <c r="I24" i="41"/>
  <c r="S23" i="41"/>
  <c r="I23" i="41"/>
  <c r="S22" i="41"/>
  <c r="I22" i="41"/>
  <c r="S21" i="41"/>
  <c r="I21" i="41"/>
  <c r="S20" i="41"/>
  <c r="S25" i="41" s="1"/>
  <c r="I20" i="41"/>
  <c r="O19" i="41"/>
  <c r="M19" i="41"/>
  <c r="L19" i="41"/>
  <c r="K19" i="41"/>
  <c r="H19" i="41"/>
  <c r="G19" i="41"/>
  <c r="S18" i="41"/>
  <c r="I18" i="41"/>
  <c r="S17" i="41"/>
  <c r="I17" i="41"/>
  <c r="S16" i="41"/>
  <c r="I16" i="41"/>
  <c r="S15" i="41"/>
  <c r="I15" i="41"/>
  <c r="S14" i="41"/>
  <c r="I14" i="41"/>
  <c r="S13" i="41"/>
  <c r="I13" i="41"/>
  <c r="S12" i="41"/>
  <c r="I12" i="41"/>
  <c r="S11" i="41"/>
  <c r="I11" i="41"/>
  <c r="S10" i="41"/>
  <c r="I10" i="41"/>
  <c r="S9" i="41"/>
  <c r="I9" i="41"/>
  <c r="S8" i="41"/>
  <c r="I8" i="41"/>
  <c r="S7" i="41"/>
  <c r="I7" i="41"/>
  <c r="S6" i="41"/>
  <c r="I6" i="41"/>
  <c r="S5" i="41"/>
  <c r="I5" i="41"/>
  <c r="A5" i="41"/>
  <c r="A4" i="41"/>
  <c r="A3" i="41"/>
  <c r="A2" i="41"/>
  <c r="A1" i="41"/>
  <c r="I84" i="41" l="1"/>
  <c r="S19" i="41"/>
  <c r="S60" i="41"/>
  <c r="S85" i="41" s="1"/>
  <c r="S50" i="41"/>
  <c r="S70" i="41"/>
  <c r="L85" i="41"/>
  <c r="L4" i="41" s="1"/>
  <c r="K85" i="41"/>
  <c r="K4" i="41" s="1"/>
  <c r="M85" i="41"/>
  <c r="M4" i="41" s="1"/>
  <c r="I19" i="41"/>
  <c r="I50" i="41"/>
  <c r="I38" i="41"/>
  <c r="I25" i="41"/>
  <c r="I70" i="41"/>
  <c r="O85" i="41"/>
  <c r="O3" i="41" s="1"/>
  <c r="H85" i="41"/>
  <c r="I60" i="41"/>
  <c r="G85" i="41"/>
  <c r="I78" i="41"/>
  <c r="A107" i="40"/>
  <c r="A106" i="40"/>
  <c r="A105" i="40"/>
  <c r="A104" i="40"/>
  <c r="A103" i="40"/>
  <c r="A102" i="40"/>
  <c r="A101" i="40"/>
  <c r="A100" i="40"/>
  <c r="A99" i="40"/>
  <c r="A98" i="40"/>
  <c r="A97" i="40"/>
  <c r="A96" i="40"/>
  <c r="A95" i="40"/>
  <c r="A94" i="40"/>
  <c r="A93" i="40"/>
  <c r="A92" i="40"/>
  <c r="A91" i="40"/>
  <c r="A90" i="40"/>
  <c r="A89" i="40"/>
  <c r="A88" i="40"/>
  <c r="A87" i="40"/>
  <c r="A86" i="40"/>
  <c r="A85" i="40"/>
  <c r="O84" i="40"/>
  <c r="M84" i="40"/>
  <c r="L84" i="40"/>
  <c r="K84" i="40"/>
  <c r="H84" i="40"/>
  <c r="G84" i="40"/>
  <c r="S83" i="40"/>
  <c r="I83" i="40"/>
  <c r="S82" i="40"/>
  <c r="I82" i="40"/>
  <c r="S81" i="40"/>
  <c r="I81" i="40"/>
  <c r="S80" i="40"/>
  <c r="I80" i="40"/>
  <c r="S79" i="40"/>
  <c r="I79" i="40"/>
  <c r="A79" i="40"/>
  <c r="O78" i="40"/>
  <c r="M78" i="40"/>
  <c r="L78" i="40"/>
  <c r="K78" i="40"/>
  <c r="H78" i="40"/>
  <c r="G78" i="40"/>
  <c r="S77" i="40"/>
  <c r="I77" i="40"/>
  <c r="S76" i="40"/>
  <c r="I76" i="40"/>
  <c r="S75" i="40"/>
  <c r="I75" i="40"/>
  <c r="S74" i="40"/>
  <c r="I74" i="40"/>
  <c r="S73" i="40"/>
  <c r="I73" i="40"/>
  <c r="S72" i="40"/>
  <c r="I72" i="40"/>
  <c r="S71" i="40"/>
  <c r="I71" i="40"/>
  <c r="A71" i="40"/>
  <c r="O70" i="40"/>
  <c r="M70" i="40"/>
  <c r="L70" i="40"/>
  <c r="K70" i="40"/>
  <c r="H70" i="40"/>
  <c r="G70" i="40"/>
  <c r="S69" i="40"/>
  <c r="I69" i="40"/>
  <c r="S68" i="40"/>
  <c r="I68" i="40"/>
  <c r="S67" i="40"/>
  <c r="I67" i="40"/>
  <c r="S66" i="40"/>
  <c r="I66" i="40"/>
  <c r="S65" i="40"/>
  <c r="I65" i="40"/>
  <c r="S64" i="40"/>
  <c r="I64" i="40"/>
  <c r="S63" i="40"/>
  <c r="I63" i="40"/>
  <c r="S62" i="40"/>
  <c r="I62" i="40"/>
  <c r="S61" i="40"/>
  <c r="I61" i="40"/>
  <c r="A61" i="40"/>
  <c r="O60" i="40"/>
  <c r="M60" i="40"/>
  <c r="L60" i="40"/>
  <c r="K60" i="40"/>
  <c r="H60" i="40"/>
  <c r="G60" i="40"/>
  <c r="S59" i="40"/>
  <c r="I59" i="40"/>
  <c r="S58" i="40"/>
  <c r="I58" i="40"/>
  <c r="S57" i="40"/>
  <c r="I57" i="40"/>
  <c r="S56" i="40"/>
  <c r="I56" i="40"/>
  <c r="S55" i="40"/>
  <c r="I55" i="40"/>
  <c r="S54" i="40"/>
  <c r="I54" i="40"/>
  <c r="S53" i="40"/>
  <c r="I53" i="40"/>
  <c r="S52" i="40"/>
  <c r="I52" i="40"/>
  <c r="S51" i="40"/>
  <c r="S60" i="40" s="1"/>
  <c r="I51" i="40"/>
  <c r="A51" i="40"/>
  <c r="O50" i="40"/>
  <c r="M50" i="40"/>
  <c r="L50" i="40"/>
  <c r="K50" i="40"/>
  <c r="H50" i="40"/>
  <c r="G50" i="40"/>
  <c r="S49" i="40"/>
  <c r="I49" i="40"/>
  <c r="S48" i="40"/>
  <c r="I48" i="40"/>
  <c r="S47" i="40"/>
  <c r="I47" i="40"/>
  <c r="S46" i="40"/>
  <c r="I46" i="40"/>
  <c r="S45" i="40"/>
  <c r="I45" i="40"/>
  <c r="S44" i="40"/>
  <c r="I44" i="40"/>
  <c r="S43" i="40"/>
  <c r="I43" i="40"/>
  <c r="S42" i="40"/>
  <c r="I42" i="40"/>
  <c r="S41" i="40"/>
  <c r="I41" i="40"/>
  <c r="S40" i="40"/>
  <c r="I40" i="40"/>
  <c r="S39" i="40"/>
  <c r="I39" i="40"/>
  <c r="A39" i="40"/>
  <c r="O38" i="40"/>
  <c r="M38" i="40"/>
  <c r="L38" i="40"/>
  <c r="K38" i="40"/>
  <c r="H38" i="40"/>
  <c r="G38" i="40"/>
  <c r="S37" i="40"/>
  <c r="I37" i="40"/>
  <c r="S36" i="40"/>
  <c r="I36" i="40"/>
  <c r="S35" i="40"/>
  <c r="I35" i="40"/>
  <c r="S34" i="40"/>
  <c r="I34" i="40"/>
  <c r="S33" i="40"/>
  <c r="I33" i="40"/>
  <c r="S32" i="40"/>
  <c r="I32" i="40"/>
  <c r="S31" i="40"/>
  <c r="I31" i="40"/>
  <c r="S30" i="40"/>
  <c r="I30" i="40"/>
  <c r="S29" i="40"/>
  <c r="I29" i="40"/>
  <c r="S28" i="40"/>
  <c r="I28" i="40"/>
  <c r="S27" i="40"/>
  <c r="I27" i="40"/>
  <c r="S26" i="40"/>
  <c r="I26" i="40"/>
  <c r="O25" i="40"/>
  <c r="M25" i="40"/>
  <c r="L25" i="40"/>
  <c r="K25" i="40"/>
  <c r="H25" i="40"/>
  <c r="G25" i="40"/>
  <c r="S24" i="40"/>
  <c r="I24" i="40"/>
  <c r="S23" i="40"/>
  <c r="I23" i="40"/>
  <c r="S22" i="40"/>
  <c r="I22" i="40"/>
  <c r="S21" i="40"/>
  <c r="I21" i="40"/>
  <c r="S20" i="40"/>
  <c r="I20" i="40"/>
  <c r="O19" i="40"/>
  <c r="M19" i="40"/>
  <c r="L19" i="40"/>
  <c r="K19" i="40"/>
  <c r="H19" i="40"/>
  <c r="G19" i="40"/>
  <c r="S18" i="40"/>
  <c r="I18" i="40"/>
  <c r="S17" i="40"/>
  <c r="I17" i="40"/>
  <c r="S16" i="40"/>
  <c r="I16" i="40"/>
  <c r="S15" i="40"/>
  <c r="I15" i="40"/>
  <c r="S14" i="40"/>
  <c r="I14" i="40"/>
  <c r="S13" i="40"/>
  <c r="I13" i="40"/>
  <c r="S12" i="40"/>
  <c r="I12" i="40"/>
  <c r="S11" i="40"/>
  <c r="I11" i="40"/>
  <c r="S10" i="40"/>
  <c r="I10" i="40"/>
  <c r="S9" i="40"/>
  <c r="I9" i="40"/>
  <c r="S8" i="40"/>
  <c r="I8" i="40"/>
  <c r="S7" i="40"/>
  <c r="I7" i="40"/>
  <c r="S6" i="40"/>
  <c r="I6" i="40"/>
  <c r="S5" i="40"/>
  <c r="I5" i="40"/>
  <c r="A5" i="40"/>
  <c r="A4" i="40"/>
  <c r="A3" i="40"/>
  <c r="A2" i="40"/>
  <c r="A1" i="40"/>
  <c r="S19" i="40" l="1"/>
  <c r="S84" i="40"/>
  <c r="S50" i="40"/>
  <c r="S70" i="40"/>
  <c r="S25" i="40"/>
  <c r="S78" i="40"/>
  <c r="I50" i="40"/>
  <c r="K85" i="40"/>
  <c r="K4" i="40" s="1"/>
  <c r="M85" i="40"/>
  <c r="M4" i="40" s="1"/>
  <c r="L85" i="40"/>
  <c r="L4" i="40" s="1"/>
  <c r="I60" i="40"/>
  <c r="I84" i="40"/>
  <c r="I70" i="40"/>
  <c r="I38" i="40"/>
  <c r="I25" i="40"/>
  <c r="I19" i="40"/>
  <c r="O85" i="40"/>
  <c r="O3" i="40" s="1"/>
  <c r="H85" i="40"/>
  <c r="G85" i="40"/>
  <c r="I85" i="41"/>
  <c r="G3" i="41" s="1"/>
  <c r="S85" i="40"/>
  <c r="I78" i="40"/>
  <c r="I85" i="40" l="1"/>
  <c r="G3" i="40" s="1"/>
  <c r="A107" i="39" l="1"/>
  <c r="A106" i="39"/>
  <c r="A105" i="39"/>
  <c r="A104" i="39"/>
  <c r="A103" i="39"/>
  <c r="A102" i="39"/>
  <c r="A101" i="39"/>
  <c r="A100" i="39"/>
  <c r="A99" i="39"/>
  <c r="A98" i="39"/>
  <c r="A97" i="39"/>
  <c r="A96" i="39"/>
  <c r="A95" i="39"/>
  <c r="A94" i="39"/>
  <c r="A93" i="39"/>
  <c r="A92" i="39"/>
  <c r="A91" i="39"/>
  <c r="A90" i="39"/>
  <c r="A89" i="39"/>
  <c r="A88" i="39"/>
  <c r="A87" i="39"/>
  <c r="A86" i="39"/>
  <c r="A85" i="39"/>
  <c r="S84" i="39"/>
  <c r="O84" i="39"/>
  <c r="M84" i="39"/>
  <c r="L84" i="39"/>
  <c r="K84" i="39"/>
  <c r="H84" i="39"/>
  <c r="G84" i="39"/>
  <c r="S83" i="39"/>
  <c r="I83" i="39"/>
  <c r="S82" i="39"/>
  <c r="I82" i="39"/>
  <c r="S81" i="39"/>
  <c r="I81" i="39"/>
  <c r="S80" i="39"/>
  <c r="I80" i="39"/>
  <c r="S79" i="39"/>
  <c r="I79" i="39"/>
  <c r="A79" i="39"/>
  <c r="S78" i="39"/>
  <c r="O78" i="39"/>
  <c r="M78" i="39"/>
  <c r="L78" i="39"/>
  <c r="K78" i="39"/>
  <c r="H78" i="39"/>
  <c r="G78" i="39"/>
  <c r="S77" i="39"/>
  <c r="I77" i="39"/>
  <c r="S76" i="39"/>
  <c r="I76" i="39"/>
  <c r="S75" i="39"/>
  <c r="I75" i="39"/>
  <c r="S74" i="39"/>
  <c r="I74" i="39"/>
  <c r="S73" i="39"/>
  <c r="I73" i="39"/>
  <c r="S72" i="39"/>
  <c r="I72" i="39"/>
  <c r="S71" i="39"/>
  <c r="I71" i="39"/>
  <c r="A71" i="39"/>
  <c r="O70" i="39"/>
  <c r="M70" i="39"/>
  <c r="L70" i="39"/>
  <c r="K70" i="39"/>
  <c r="H70" i="39"/>
  <c r="G70" i="39"/>
  <c r="S69" i="39"/>
  <c r="I69" i="39"/>
  <c r="S68" i="39"/>
  <c r="I68" i="39"/>
  <c r="S67" i="39"/>
  <c r="I67" i="39"/>
  <c r="S66" i="39"/>
  <c r="I66" i="39"/>
  <c r="S65" i="39"/>
  <c r="I65" i="39"/>
  <c r="S64" i="39"/>
  <c r="I64" i="39"/>
  <c r="S63" i="39"/>
  <c r="I63" i="39"/>
  <c r="S62" i="39"/>
  <c r="I62" i="39"/>
  <c r="S61" i="39"/>
  <c r="I61" i="39"/>
  <c r="A61" i="39"/>
  <c r="O60" i="39"/>
  <c r="M60" i="39"/>
  <c r="L60" i="39"/>
  <c r="K60" i="39"/>
  <c r="H60" i="39"/>
  <c r="G60" i="39"/>
  <c r="S59" i="39"/>
  <c r="I59" i="39"/>
  <c r="S58" i="39"/>
  <c r="I58" i="39"/>
  <c r="S57" i="39"/>
  <c r="I57" i="39"/>
  <c r="S56" i="39"/>
  <c r="I56" i="39"/>
  <c r="S55" i="39"/>
  <c r="I55" i="39"/>
  <c r="S54" i="39"/>
  <c r="I54" i="39"/>
  <c r="S53" i="39"/>
  <c r="I53" i="39"/>
  <c r="S52" i="39"/>
  <c r="I52" i="39"/>
  <c r="S51" i="39"/>
  <c r="S60" i="39" s="1"/>
  <c r="I51" i="39"/>
  <c r="A51" i="39"/>
  <c r="S50" i="39"/>
  <c r="O50" i="39"/>
  <c r="M50" i="39"/>
  <c r="L50" i="39"/>
  <c r="K50" i="39"/>
  <c r="H50" i="39"/>
  <c r="G50" i="39"/>
  <c r="S49" i="39"/>
  <c r="I49" i="39"/>
  <c r="S48" i="39"/>
  <c r="I48" i="39"/>
  <c r="S47" i="39"/>
  <c r="I47" i="39"/>
  <c r="S46" i="39"/>
  <c r="I46" i="39"/>
  <c r="S45" i="39"/>
  <c r="I45" i="39"/>
  <c r="S44" i="39"/>
  <c r="I44" i="39"/>
  <c r="S43" i="39"/>
  <c r="I43" i="39"/>
  <c r="S42" i="39"/>
  <c r="I42" i="39"/>
  <c r="S41" i="39"/>
  <c r="I41" i="39"/>
  <c r="S40" i="39"/>
  <c r="I40" i="39"/>
  <c r="S39" i="39"/>
  <c r="I39" i="39"/>
  <c r="A39" i="39"/>
  <c r="O38" i="39"/>
  <c r="M38" i="39"/>
  <c r="L38" i="39"/>
  <c r="K38" i="39"/>
  <c r="H38" i="39"/>
  <c r="G38" i="39"/>
  <c r="S37" i="39"/>
  <c r="I37" i="39"/>
  <c r="S36" i="39"/>
  <c r="I36" i="39"/>
  <c r="S35" i="39"/>
  <c r="I35" i="39"/>
  <c r="S34" i="39"/>
  <c r="I34" i="39"/>
  <c r="S33" i="39"/>
  <c r="I33" i="39"/>
  <c r="S32" i="39"/>
  <c r="I32" i="39"/>
  <c r="S31" i="39"/>
  <c r="I31" i="39"/>
  <c r="S30" i="39"/>
  <c r="I30" i="39"/>
  <c r="S29" i="39"/>
  <c r="I29" i="39"/>
  <c r="S28" i="39"/>
  <c r="I28" i="39"/>
  <c r="S27" i="39"/>
  <c r="I27" i="39"/>
  <c r="S26" i="39"/>
  <c r="I26" i="39"/>
  <c r="S25" i="39"/>
  <c r="O25" i="39"/>
  <c r="M25" i="39"/>
  <c r="L25" i="39"/>
  <c r="K25" i="39"/>
  <c r="H25" i="39"/>
  <c r="G25" i="39"/>
  <c r="S24" i="39"/>
  <c r="I24" i="39"/>
  <c r="S23" i="39"/>
  <c r="I23" i="39"/>
  <c r="S22" i="39"/>
  <c r="I22" i="39"/>
  <c r="S21" i="39"/>
  <c r="I21" i="39"/>
  <c r="S20" i="39"/>
  <c r="I20" i="39"/>
  <c r="O19" i="39"/>
  <c r="M19" i="39"/>
  <c r="L19" i="39"/>
  <c r="K19" i="39"/>
  <c r="H19" i="39"/>
  <c r="G19" i="39"/>
  <c r="S18" i="39"/>
  <c r="I18" i="39"/>
  <c r="S17" i="39"/>
  <c r="I17" i="39"/>
  <c r="S16" i="39"/>
  <c r="I16" i="39"/>
  <c r="S15" i="39"/>
  <c r="I15" i="39"/>
  <c r="S14" i="39"/>
  <c r="I14" i="39"/>
  <c r="S13" i="39"/>
  <c r="I13" i="39"/>
  <c r="S12" i="39"/>
  <c r="I12" i="39"/>
  <c r="S11" i="39"/>
  <c r="I11" i="39"/>
  <c r="S10" i="39"/>
  <c r="I10" i="39"/>
  <c r="S9" i="39"/>
  <c r="I9" i="39"/>
  <c r="S8" i="39"/>
  <c r="I8" i="39"/>
  <c r="S7" i="39"/>
  <c r="I7" i="39"/>
  <c r="S6" i="39"/>
  <c r="I6" i="39"/>
  <c r="S5" i="39"/>
  <c r="I5" i="39"/>
  <c r="A5" i="39"/>
  <c r="A4" i="39"/>
  <c r="A3" i="39"/>
  <c r="A2" i="39"/>
  <c r="A1" i="39"/>
  <c r="A107" i="38"/>
  <c r="A106" i="38"/>
  <c r="A105" i="38"/>
  <c r="A104" i="38"/>
  <c r="A103" i="38"/>
  <c r="A102" i="38"/>
  <c r="A101" i="38"/>
  <c r="A100" i="38"/>
  <c r="A99" i="38"/>
  <c r="A98" i="38"/>
  <c r="A97" i="38"/>
  <c r="A96" i="38"/>
  <c r="A95" i="38"/>
  <c r="A94" i="38"/>
  <c r="A93" i="38"/>
  <c r="A92" i="38"/>
  <c r="A91" i="38"/>
  <c r="A90" i="38"/>
  <c r="A89" i="38"/>
  <c r="A88" i="38"/>
  <c r="A87" i="38"/>
  <c r="A86" i="38"/>
  <c r="A85" i="38"/>
  <c r="O84" i="38"/>
  <c r="M84" i="38"/>
  <c r="L84" i="38"/>
  <c r="K84" i="38"/>
  <c r="H84" i="38"/>
  <c r="G84" i="38"/>
  <c r="S83" i="38"/>
  <c r="I83" i="38"/>
  <c r="S82" i="38"/>
  <c r="I82" i="38"/>
  <c r="S81" i="38"/>
  <c r="I81" i="38"/>
  <c r="S80" i="38"/>
  <c r="I80" i="38"/>
  <c r="S79" i="38"/>
  <c r="S84" i="38" s="1"/>
  <c r="I79" i="38"/>
  <c r="A79" i="38"/>
  <c r="O78" i="38"/>
  <c r="M78" i="38"/>
  <c r="L78" i="38"/>
  <c r="K78" i="38"/>
  <c r="H78" i="38"/>
  <c r="G78" i="38"/>
  <c r="S77" i="38"/>
  <c r="I77" i="38"/>
  <c r="S76" i="38"/>
  <c r="I76" i="38"/>
  <c r="S75" i="38"/>
  <c r="I75" i="38"/>
  <c r="S74" i="38"/>
  <c r="I74" i="38"/>
  <c r="S73" i="38"/>
  <c r="I73" i="38"/>
  <c r="S72" i="38"/>
  <c r="I72" i="38"/>
  <c r="S71" i="38"/>
  <c r="S78" i="38" s="1"/>
  <c r="I71" i="38"/>
  <c r="A71" i="38"/>
  <c r="O70" i="38"/>
  <c r="M70" i="38"/>
  <c r="L70" i="38"/>
  <c r="K70" i="38"/>
  <c r="H70" i="38"/>
  <c r="G70" i="38"/>
  <c r="S69" i="38"/>
  <c r="I69" i="38"/>
  <c r="S68" i="38"/>
  <c r="I68" i="38"/>
  <c r="S67" i="38"/>
  <c r="I67" i="38"/>
  <c r="S66" i="38"/>
  <c r="I66" i="38"/>
  <c r="S65" i="38"/>
  <c r="I65" i="38"/>
  <c r="S64" i="38"/>
  <c r="I64" i="38"/>
  <c r="S63" i="38"/>
  <c r="I63" i="38"/>
  <c r="S62" i="38"/>
  <c r="I62" i="38"/>
  <c r="S61" i="38"/>
  <c r="S70" i="38" s="1"/>
  <c r="I61" i="38"/>
  <c r="A61" i="38"/>
  <c r="O60" i="38"/>
  <c r="M60" i="38"/>
  <c r="L60" i="38"/>
  <c r="K60" i="38"/>
  <c r="H60" i="38"/>
  <c r="G60" i="38"/>
  <c r="S59" i="38"/>
  <c r="I59" i="38"/>
  <c r="S58" i="38"/>
  <c r="I58" i="38"/>
  <c r="S57" i="38"/>
  <c r="I57" i="38"/>
  <c r="S56" i="38"/>
  <c r="I56" i="38"/>
  <c r="S55" i="38"/>
  <c r="I55" i="38"/>
  <c r="S54" i="38"/>
  <c r="I54" i="38"/>
  <c r="S53" i="38"/>
  <c r="I53" i="38"/>
  <c r="S52" i="38"/>
  <c r="I52" i="38"/>
  <c r="S51" i="38"/>
  <c r="I51" i="38"/>
  <c r="A51" i="38"/>
  <c r="O50" i="38"/>
  <c r="M50" i="38"/>
  <c r="L50" i="38"/>
  <c r="K50" i="38"/>
  <c r="H50" i="38"/>
  <c r="G50" i="38"/>
  <c r="S49" i="38"/>
  <c r="I49" i="38"/>
  <c r="S48" i="38"/>
  <c r="I48" i="38"/>
  <c r="S47" i="38"/>
  <c r="I47" i="38"/>
  <c r="S46" i="38"/>
  <c r="I46" i="38"/>
  <c r="S45" i="38"/>
  <c r="I45" i="38"/>
  <c r="S44" i="38"/>
  <c r="I44" i="38"/>
  <c r="S43" i="38"/>
  <c r="I43" i="38"/>
  <c r="S42" i="38"/>
  <c r="I42" i="38"/>
  <c r="S41" i="38"/>
  <c r="I41" i="38"/>
  <c r="S40" i="38"/>
  <c r="I40" i="38"/>
  <c r="S39" i="38"/>
  <c r="S50" i="38" s="1"/>
  <c r="I39" i="38"/>
  <c r="A39" i="38"/>
  <c r="O38" i="38"/>
  <c r="M38" i="38"/>
  <c r="L38" i="38"/>
  <c r="K38" i="38"/>
  <c r="H38" i="38"/>
  <c r="G38" i="38"/>
  <c r="S37" i="38"/>
  <c r="I37" i="38"/>
  <c r="S36" i="38"/>
  <c r="I36" i="38"/>
  <c r="S35" i="38"/>
  <c r="I35" i="38"/>
  <c r="S34" i="38"/>
  <c r="I34" i="38"/>
  <c r="S33" i="38"/>
  <c r="I33" i="38"/>
  <c r="S32" i="38"/>
  <c r="I32" i="38"/>
  <c r="S31" i="38"/>
  <c r="I31" i="38"/>
  <c r="S30" i="38"/>
  <c r="I30" i="38"/>
  <c r="S29" i="38"/>
  <c r="I29" i="38"/>
  <c r="S28" i="38"/>
  <c r="I28" i="38"/>
  <c r="S27" i="38"/>
  <c r="I27" i="38"/>
  <c r="S26" i="38"/>
  <c r="I26" i="38"/>
  <c r="O25" i="38"/>
  <c r="M25" i="38"/>
  <c r="L25" i="38"/>
  <c r="K25" i="38"/>
  <c r="H25" i="38"/>
  <c r="G25" i="38"/>
  <c r="S24" i="38"/>
  <c r="I24" i="38"/>
  <c r="S23" i="38"/>
  <c r="I23" i="38"/>
  <c r="S22" i="38"/>
  <c r="I22" i="38"/>
  <c r="S21" i="38"/>
  <c r="I21" i="38"/>
  <c r="S20" i="38"/>
  <c r="S25" i="38" s="1"/>
  <c r="I20" i="38"/>
  <c r="O19" i="38"/>
  <c r="M19" i="38"/>
  <c r="L19" i="38"/>
  <c r="K19" i="38"/>
  <c r="H19" i="38"/>
  <c r="G19" i="38"/>
  <c r="S18" i="38"/>
  <c r="I18" i="38"/>
  <c r="S17" i="38"/>
  <c r="I17" i="38"/>
  <c r="S16" i="38"/>
  <c r="I16" i="38"/>
  <c r="S15" i="38"/>
  <c r="I15" i="38"/>
  <c r="S14" i="38"/>
  <c r="I14" i="38"/>
  <c r="S13" i="38"/>
  <c r="I13" i="38"/>
  <c r="S12" i="38"/>
  <c r="I12" i="38"/>
  <c r="S11" i="38"/>
  <c r="I11" i="38"/>
  <c r="S10" i="38"/>
  <c r="I10" i="38"/>
  <c r="S9" i="38"/>
  <c r="I9" i="38"/>
  <c r="S8" i="38"/>
  <c r="I8" i="38"/>
  <c r="S7" i="38"/>
  <c r="I7" i="38"/>
  <c r="S6" i="38"/>
  <c r="I6" i="38"/>
  <c r="S5" i="38"/>
  <c r="I5" i="38"/>
  <c r="A5" i="38"/>
  <c r="A4" i="38"/>
  <c r="A3" i="38"/>
  <c r="A2" i="38"/>
  <c r="A1" i="38"/>
  <c r="A107" i="37"/>
  <c r="A106" i="37"/>
  <c r="A105" i="37"/>
  <c r="A104" i="37"/>
  <c r="A103" i="37"/>
  <c r="A102" i="37"/>
  <c r="A101" i="37"/>
  <c r="A100" i="37"/>
  <c r="A99" i="37"/>
  <c r="A98" i="37"/>
  <c r="A97" i="37"/>
  <c r="A96" i="37"/>
  <c r="A95" i="37"/>
  <c r="A94" i="37"/>
  <c r="A93" i="37"/>
  <c r="A92" i="37"/>
  <c r="A91" i="37"/>
  <c r="A90" i="37"/>
  <c r="A89" i="37"/>
  <c r="A88" i="37"/>
  <c r="A87" i="37"/>
  <c r="A86" i="37"/>
  <c r="A85" i="37"/>
  <c r="O84" i="37"/>
  <c r="M84" i="37"/>
  <c r="L84" i="37"/>
  <c r="K84" i="37"/>
  <c r="H84" i="37"/>
  <c r="G84" i="37"/>
  <c r="S83" i="37"/>
  <c r="I83" i="37"/>
  <c r="S82" i="37"/>
  <c r="I82" i="37"/>
  <c r="S81" i="37"/>
  <c r="I81" i="37"/>
  <c r="S80" i="37"/>
  <c r="I80" i="37"/>
  <c r="S79" i="37"/>
  <c r="I79" i="37"/>
  <c r="A79" i="37"/>
  <c r="O78" i="37"/>
  <c r="M78" i="37"/>
  <c r="L78" i="37"/>
  <c r="K78" i="37"/>
  <c r="H78" i="37"/>
  <c r="G78" i="37"/>
  <c r="S77" i="37"/>
  <c r="I77" i="37"/>
  <c r="S76" i="37"/>
  <c r="I76" i="37"/>
  <c r="S75" i="37"/>
  <c r="I75" i="37"/>
  <c r="S74" i="37"/>
  <c r="I74" i="37"/>
  <c r="S73" i="37"/>
  <c r="I73" i="37"/>
  <c r="S72" i="37"/>
  <c r="I72" i="37"/>
  <c r="S71" i="37"/>
  <c r="I71" i="37"/>
  <c r="A71" i="37"/>
  <c r="O70" i="37"/>
  <c r="M70" i="37"/>
  <c r="L70" i="37"/>
  <c r="K70" i="37"/>
  <c r="H70" i="37"/>
  <c r="G70" i="37"/>
  <c r="S69" i="37"/>
  <c r="I69" i="37"/>
  <c r="S68" i="37"/>
  <c r="I68" i="37"/>
  <c r="S67" i="37"/>
  <c r="I67" i="37"/>
  <c r="S66" i="37"/>
  <c r="I66" i="37"/>
  <c r="S65" i="37"/>
  <c r="I65" i="37"/>
  <c r="S64" i="37"/>
  <c r="I64" i="37"/>
  <c r="S63" i="37"/>
  <c r="I63" i="37"/>
  <c r="S62" i="37"/>
  <c r="I62" i="37"/>
  <c r="S61" i="37"/>
  <c r="S70" i="37" s="1"/>
  <c r="I61" i="37"/>
  <c r="A61" i="37"/>
  <c r="S60" i="37"/>
  <c r="O60" i="37"/>
  <c r="M60" i="37"/>
  <c r="L60" i="37"/>
  <c r="K60" i="37"/>
  <c r="H60" i="37"/>
  <c r="G60" i="37"/>
  <c r="S59" i="37"/>
  <c r="I59" i="37"/>
  <c r="S58" i="37"/>
  <c r="I58" i="37"/>
  <c r="S57" i="37"/>
  <c r="I57" i="37"/>
  <c r="S56" i="37"/>
  <c r="I56" i="37"/>
  <c r="S55" i="37"/>
  <c r="I55" i="37"/>
  <c r="S54" i="37"/>
  <c r="I54" i="37"/>
  <c r="S53" i="37"/>
  <c r="I53" i="37"/>
  <c r="S52" i="37"/>
  <c r="I52" i="37"/>
  <c r="S51" i="37"/>
  <c r="I51" i="37"/>
  <c r="A51" i="37"/>
  <c r="O50" i="37"/>
  <c r="M50" i="37"/>
  <c r="L50" i="37"/>
  <c r="K50" i="37"/>
  <c r="H50" i="37"/>
  <c r="G50" i="37"/>
  <c r="S49" i="37"/>
  <c r="I49" i="37"/>
  <c r="S48" i="37"/>
  <c r="I48" i="37"/>
  <c r="S47" i="37"/>
  <c r="I47" i="37"/>
  <c r="S46" i="37"/>
  <c r="I46" i="37"/>
  <c r="S45" i="37"/>
  <c r="I45" i="37"/>
  <c r="S44" i="37"/>
  <c r="I44" i="37"/>
  <c r="S43" i="37"/>
  <c r="I43" i="37"/>
  <c r="S42" i="37"/>
  <c r="I42" i="37"/>
  <c r="S41" i="37"/>
  <c r="I41" i="37"/>
  <c r="S40" i="37"/>
  <c r="I40" i="37"/>
  <c r="S39" i="37"/>
  <c r="I39" i="37"/>
  <c r="A39" i="37"/>
  <c r="O38" i="37"/>
  <c r="M38" i="37"/>
  <c r="L38" i="37"/>
  <c r="K38" i="37"/>
  <c r="H38" i="37"/>
  <c r="G38" i="37"/>
  <c r="S37" i="37"/>
  <c r="I37" i="37"/>
  <c r="S36" i="37"/>
  <c r="I36" i="37"/>
  <c r="S35" i="37"/>
  <c r="I35" i="37"/>
  <c r="S34" i="37"/>
  <c r="I34" i="37"/>
  <c r="S33" i="37"/>
  <c r="I33" i="37"/>
  <c r="S32" i="37"/>
  <c r="I32" i="37"/>
  <c r="S31" i="37"/>
  <c r="I31" i="37"/>
  <c r="S30" i="37"/>
  <c r="I30" i="37"/>
  <c r="S29" i="37"/>
  <c r="I29" i="37"/>
  <c r="S28" i="37"/>
  <c r="I28" i="37"/>
  <c r="S27" i="37"/>
  <c r="I27" i="37"/>
  <c r="S26" i="37"/>
  <c r="I26" i="37"/>
  <c r="O25" i="37"/>
  <c r="M25" i="37"/>
  <c r="L25" i="37"/>
  <c r="K25" i="37"/>
  <c r="H25" i="37"/>
  <c r="G25" i="37"/>
  <c r="S24" i="37"/>
  <c r="I24" i="37"/>
  <c r="S23" i="37"/>
  <c r="I23" i="37"/>
  <c r="S22" i="37"/>
  <c r="I22" i="37"/>
  <c r="S21" i="37"/>
  <c r="I21" i="37"/>
  <c r="S20" i="37"/>
  <c r="S25" i="37" s="1"/>
  <c r="I20" i="37"/>
  <c r="O19" i="37"/>
  <c r="M19" i="37"/>
  <c r="L19" i="37"/>
  <c r="K19" i="37"/>
  <c r="H19" i="37"/>
  <c r="G19" i="37"/>
  <c r="S18" i="37"/>
  <c r="I18" i="37"/>
  <c r="S17" i="37"/>
  <c r="I17" i="37"/>
  <c r="S16" i="37"/>
  <c r="I16" i="37"/>
  <c r="S15" i="37"/>
  <c r="I15" i="37"/>
  <c r="S14" i="37"/>
  <c r="I14" i="37"/>
  <c r="S13" i="37"/>
  <c r="I13" i="37"/>
  <c r="S12" i="37"/>
  <c r="I12" i="37"/>
  <c r="S11" i="37"/>
  <c r="I11" i="37"/>
  <c r="S10" i="37"/>
  <c r="I10" i="37"/>
  <c r="S9" i="37"/>
  <c r="I9" i="37"/>
  <c r="S8" i="37"/>
  <c r="I8" i="37"/>
  <c r="S7" i="37"/>
  <c r="I7" i="37"/>
  <c r="S6" i="37"/>
  <c r="I6" i="37"/>
  <c r="S5" i="37"/>
  <c r="S19" i="37" s="1"/>
  <c r="I5" i="37"/>
  <c r="A5" i="37"/>
  <c r="A4" i="37"/>
  <c r="A3" i="37"/>
  <c r="A2" i="37"/>
  <c r="A1" i="37"/>
  <c r="A107" i="36"/>
  <c r="A106" i="36"/>
  <c r="A105" i="36"/>
  <c r="A104" i="36"/>
  <c r="A103" i="36"/>
  <c r="A102" i="36"/>
  <c r="A101" i="36"/>
  <c r="A100" i="36"/>
  <c r="A99" i="36"/>
  <c r="A98" i="36"/>
  <c r="A97" i="36"/>
  <c r="A96" i="36"/>
  <c r="A95" i="36"/>
  <c r="A94" i="36"/>
  <c r="A93" i="36"/>
  <c r="A92" i="36"/>
  <c r="A91" i="36"/>
  <c r="A90" i="36"/>
  <c r="A89" i="36"/>
  <c r="A88" i="36"/>
  <c r="A87" i="36"/>
  <c r="A86" i="36"/>
  <c r="A85" i="36"/>
  <c r="O84" i="36"/>
  <c r="M84" i="36"/>
  <c r="L84" i="36"/>
  <c r="K84" i="36"/>
  <c r="H84" i="36"/>
  <c r="G84" i="36"/>
  <c r="S83" i="36"/>
  <c r="I83" i="36"/>
  <c r="S82" i="36"/>
  <c r="I82" i="36"/>
  <c r="S81" i="36"/>
  <c r="I81" i="36"/>
  <c r="S80" i="36"/>
  <c r="I80" i="36"/>
  <c r="S79" i="36"/>
  <c r="I79" i="36"/>
  <c r="A79" i="36"/>
  <c r="O78" i="36"/>
  <c r="M78" i="36"/>
  <c r="L78" i="36"/>
  <c r="K78" i="36"/>
  <c r="H78" i="36"/>
  <c r="G78" i="36"/>
  <c r="S77" i="36"/>
  <c r="I77" i="36"/>
  <c r="S76" i="36"/>
  <c r="I76" i="36"/>
  <c r="S75" i="36"/>
  <c r="I75" i="36"/>
  <c r="S74" i="36"/>
  <c r="I74" i="36"/>
  <c r="S73" i="36"/>
  <c r="S78" i="36" s="1"/>
  <c r="I73" i="36"/>
  <c r="S72" i="36"/>
  <c r="I72" i="36"/>
  <c r="S71" i="36"/>
  <c r="I71" i="36"/>
  <c r="A71" i="36"/>
  <c r="O70" i="36"/>
  <c r="M70" i="36"/>
  <c r="L70" i="36"/>
  <c r="K70" i="36"/>
  <c r="H70" i="36"/>
  <c r="G70" i="36"/>
  <c r="S69" i="36"/>
  <c r="I69" i="36"/>
  <c r="S68" i="36"/>
  <c r="I68" i="36"/>
  <c r="S67" i="36"/>
  <c r="I67" i="36"/>
  <c r="S66" i="36"/>
  <c r="I66" i="36"/>
  <c r="S65" i="36"/>
  <c r="I65" i="36"/>
  <c r="S64" i="36"/>
  <c r="I64" i="36"/>
  <c r="S63" i="36"/>
  <c r="I63" i="36"/>
  <c r="S62" i="36"/>
  <c r="I62" i="36"/>
  <c r="S61" i="36"/>
  <c r="S70" i="36" s="1"/>
  <c r="I61" i="36"/>
  <c r="A61" i="36"/>
  <c r="O60" i="36"/>
  <c r="M60" i="36"/>
  <c r="L60" i="36"/>
  <c r="K60" i="36"/>
  <c r="K85" i="36" s="1"/>
  <c r="K4" i="36" s="1"/>
  <c r="H60" i="36"/>
  <c r="G60" i="36"/>
  <c r="S59" i="36"/>
  <c r="I59" i="36"/>
  <c r="S58" i="36"/>
  <c r="I58" i="36"/>
  <c r="S57" i="36"/>
  <c r="I57" i="36"/>
  <c r="S56" i="36"/>
  <c r="I56" i="36"/>
  <c r="S55" i="36"/>
  <c r="I55" i="36"/>
  <c r="J55" i="36" s="1"/>
  <c r="S54" i="36"/>
  <c r="I54" i="36"/>
  <c r="S53" i="36"/>
  <c r="I53" i="36"/>
  <c r="S52" i="36"/>
  <c r="I52" i="36"/>
  <c r="S51" i="36"/>
  <c r="I51" i="36"/>
  <c r="A51" i="36"/>
  <c r="O50" i="36"/>
  <c r="M50" i="36"/>
  <c r="L50" i="36"/>
  <c r="K50" i="36"/>
  <c r="H50" i="36"/>
  <c r="G50" i="36"/>
  <c r="S49" i="36"/>
  <c r="I49" i="36"/>
  <c r="S48" i="36"/>
  <c r="I48" i="36"/>
  <c r="S47" i="36"/>
  <c r="I47" i="36"/>
  <c r="S46" i="36"/>
  <c r="I46" i="36"/>
  <c r="S45" i="36"/>
  <c r="I45" i="36"/>
  <c r="S44" i="36"/>
  <c r="I44" i="36"/>
  <c r="S43" i="36"/>
  <c r="I43" i="36"/>
  <c r="S42" i="36"/>
  <c r="I42" i="36"/>
  <c r="S41" i="36"/>
  <c r="I41" i="36"/>
  <c r="S40" i="36"/>
  <c r="I40" i="36"/>
  <c r="S39" i="36"/>
  <c r="I39" i="36"/>
  <c r="A39" i="36"/>
  <c r="O38" i="36"/>
  <c r="M38" i="36"/>
  <c r="L38" i="36"/>
  <c r="K38" i="36"/>
  <c r="H38" i="36"/>
  <c r="G38" i="36"/>
  <c r="S37" i="36"/>
  <c r="I37" i="36"/>
  <c r="S36" i="36"/>
  <c r="I36" i="36"/>
  <c r="S35" i="36"/>
  <c r="I35" i="36"/>
  <c r="S34" i="36"/>
  <c r="I34" i="36"/>
  <c r="S33" i="36"/>
  <c r="I33" i="36"/>
  <c r="S32" i="36"/>
  <c r="I32" i="36"/>
  <c r="S31" i="36"/>
  <c r="I31" i="36"/>
  <c r="S30" i="36"/>
  <c r="I30" i="36"/>
  <c r="J30" i="36" s="1"/>
  <c r="S29" i="36"/>
  <c r="I29" i="36"/>
  <c r="S28" i="36"/>
  <c r="I28" i="36"/>
  <c r="S27" i="36"/>
  <c r="I27" i="36"/>
  <c r="S26" i="36"/>
  <c r="I26" i="36"/>
  <c r="O25" i="36"/>
  <c r="M25" i="36"/>
  <c r="L25" i="36"/>
  <c r="K25" i="36"/>
  <c r="H25" i="36"/>
  <c r="G25" i="36"/>
  <c r="S24" i="36"/>
  <c r="I24" i="36"/>
  <c r="S23" i="36"/>
  <c r="I23" i="36"/>
  <c r="J23" i="36" s="1"/>
  <c r="J23" i="37" s="1"/>
  <c r="J23" i="38" s="1"/>
  <c r="S22" i="36"/>
  <c r="I22" i="36"/>
  <c r="S21" i="36"/>
  <c r="I21" i="36"/>
  <c r="S20" i="36"/>
  <c r="I20" i="36"/>
  <c r="O19" i="36"/>
  <c r="M19" i="36"/>
  <c r="L19" i="36"/>
  <c r="K19" i="36"/>
  <c r="H19" i="36"/>
  <c r="G19" i="36"/>
  <c r="S18" i="36"/>
  <c r="I18" i="36"/>
  <c r="S17" i="36"/>
  <c r="I17" i="36"/>
  <c r="S16" i="36"/>
  <c r="I16" i="36"/>
  <c r="S15" i="36"/>
  <c r="I15" i="36"/>
  <c r="S14" i="36"/>
  <c r="I14" i="36"/>
  <c r="S13" i="36"/>
  <c r="I13" i="36"/>
  <c r="S12" i="36"/>
  <c r="I12" i="36"/>
  <c r="S11" i="36"/>
  <c r="I11" i="36"/>
  <c r="S10" i="36"/>
  <c r="I10" i="36"/>
  <c r="S9" i="36"/>
  <c r="I9" i="36"/>
  <c r="S8" i="36"/>
  <c r="I8" i="36"/>
  <c r="S7" i="36"/>
  <c r="I7" i="36"/>
  <c r="S6" i="36"/>
  <c r="I6" i="36"/>
  <c r="S5" i="36"/>
  <c r="S19" i="36" s="1"/>
  <c r="I5" i="36"/>
  <c r="A5" i="36"/>
  <c r="A4" i="36"/>
  <c r="A3" i="36"/>
  <c r="A2" i="36"/>
  <c r="A1" i="36"/>
  <c r="J77" i="35"/>
  <c r="N77" i="35" s="1"/>
  <c r="A107" i="35"/>
  <c r="A106" i="35"/>
  <c r="A105" i="35"/>
  <c r="A104" i="35"/>
  <c r="A103" i="35"/>
  <c r="A102" i="35"/>
  <c r="A101" i="35"/>
  <c r="A100" i="35"/>
  <c r="A99" i="35"/>
  <c r="A98" i="35"/>
  <c r="A97" i="35"/>
  <c r="A96" i="35"/>
  <c r="A95" i="35"/>
  <c r="A94" i="35"/>
  <c r="A93" i="35"/>
  <c r="A92" i="35"/>
  <c r="A91" i="35"/>
  <c r="A90" i="35"/>
  <c r="A89" i="35"/>
  <c r="A88" i="35"/>
  <c r="A87" i="35"/>
  <c r="A86" i="35"/>
  <c r="A85" i="35"/>
  <c r="O84" i="35"/>
  <c r="M84" i="35"/>
  <c r="L84" i="35"/>
  <c r="K84" i="35"/>
  <c r="H84" i="35"/>
  <c r="G84" i="35"/>
  <c r="S83" i="35"/>
  <c r="I83" i="35"/>
  <c r="J83" i="35" s="1"/>
  <c r="J83" i="36" s="1"/>
  <c r="J83" i="37" s="1"/>
  <c r="S82" i="35"/>
  <c r="I82" i="35"/>
  <c r="J82" i="35" s="1"/>
  <c r="N82" i="35" s="1"/>
  <c r="S81" i="35"/>
  <c r="I81" i="35"/>
  <c r="J81" i="35" s="1"/>
  <c r="N81" i="35" s="1"/>
  <c r="S80" i="35"/>
  <c r="I80" i="35"/>
  <c r="J80" i="35" s="1"/>
  <c r="N80" i="35" s="1"/>
  <c r="S79" i="35"/>
  <c r="I79" i="35"/>
  <c r="A79" i="35"/>
  <c r="O78" i="35"/>
  <c r="L78" i="35"/>
  <c r="K78" i="35"/>
  <c r="H78" i="35"/>
  <c r="G78" i="35"/>
  <c r="S77" i="35"/>
  <c r="I77" i="35"/>
  <c r="S76" i="35"/>
  <c r="I76" i="35"/>
  <c r="J76" i="35" s="1"/>
  <c r="N76" i="35" s="1"/>
  <c r="S75" i="35"/>
  <c r="I75" i="35"/>
  <c r="J75" i="35" s="1"/>
  <c r="S74" i="35"/>
  <c r="I74" i="35"/>
  <c r="J74" i="35" s="1"/>
  <c r="N74" i="35" s="1"/>
  <c r="S73" i="35"/>
  <c r="I73" i="35"/>
  <c r="J73" i="35" s="1"/>
  <c r="S72" i="35"/>
  <c r="I72" i="35"/>
  <c r="J72" i="35" s="1"/>
  <c r="N72" i="35" s="1"/>
  <c r="S71" i="35"/>
  <c r="S78" i="35" s="1"/>
  <c r="M78" i="35"/>
  <c r="I71" i="35"/>
  <c r="A71" i="35"/>
  <c r="O70" i="35"/>
  <c r="L70" i="35"/>
  <c r="K70" i="35"/>
  <c r="H70" i="35"/>
  <c r="G70" i="35"/>
  <c r="S69" i="35"/>
  <c r="I69" i="35"/>
  <c r="J69" i="35" s="1"/>
  <c r="S68" i="35"/>
  <c r="I68" i="35"/>
  <c r="J68" i="35" s="1"/>
  <c r="N68" i="35" s="1"/>
  <c r="S67" i="35"/>
  <c r="I67" i="35"/>
  <c r="J67" i="35" s="1"/>
  <c r="S66" i="35"/>
  <c r="I66" i="35"/>
  <c r="J66" i="35" s="1"/>
  <c r="N66" i="35" s="1"/>
  <c r="S65" i="35"/>
  <c r="I65" i="35"/>
  <c r="J65" i="35" s="1"/>
  <c r="S64" i="35"/>
  <c r="I64" i="35"/>
  <c r="J64" i="35" s="1"/>
  <c r="N64" i="35" s="1"/>
  <c r="S63" i="35"/>
  <c r="S70" i="35" s="1"/>
  <c r="I63" i="35"/>
  <c r="J63" i="35" s="1"/>
  <c r="S62" i="35"/>
  <c r="I62" i="35"/>
  <c r="J62" i="35" s="1"/>
  <c r="N62" i="35" s="1"/>
  <c r="S61" i="35"/>
  <c r="M70" i="35"/>
  <c r="I61" i="35"/>
  <c r="A61" i="35"/>
  <c r="O60" i="35"/>
  <c r="L60" i="35"/>
  <c r="K60" i="35"/>
  <c r="H60" i="35"/>
  <c r="G60" i="35"/>
  <c r="S59" i="35"/>
  <c r="I59" i="35"/>
  <c r="J59" i="35" s="1"/>
  <c r="N59" i="35" s="1"/>
  <c r="S58" i="35"/>
  <c r="I58" i="35"/>
  <c r="J58" i="35" s="1"/>
  <c r="N58" i="35" s="1"/>
  <c r="S57" i="35"/>
  <c r="I57" i="35"/>
  <c r="J57" i="35" s="1"/>
  <c r="N57" i="35" s="1"/>
  <c r="S56" i="35"/>
  <c r="I56" i="35"/>
  <c r="J56" i="35" s="1"/>
  <c r="S55" i="35"/>
  <c r="I55" i="35"/>
  <c r="J55" i="35" s="1"/>
  <c r="N55" i="35" s="1"/>
  <c r="S54" i="35"/>
  <c r="I54" i="35"/>
  <c r="J54" i="35" s="1"/>
  <c r="N54" i="35" s="1"/>
  <c r="S53" i="35"/>
  <c r="I53" i="35"/>
  <c r="J53" i="35" s="1"/>
  <c r="N53" i="35" s="1"/>
  <c r="S52" i="35"/>
  <c r="I52" i="35"/>
  <c r="J52" i="35" s="1"/>
  <c r="N52" i="35" s="1"/>
  <c r="S51" i="35"/>
  <c r="M60" i="35"/>
  <c r="I51" i="35"/>
  <c r="A51" i="35"/>
  <c r="O50" i="35"/>
  <c r="M50" i="35"/>
  <c r="L50" i="35"/>
  <c r="K50" i="35"/>
  <c r="H50" i="35"/>
  <c r="G50" i="35"/>
  <c r="S49" i="35"/>
  <c r="I49" i="35"/>
  <c r="J49" i="35" s="1"/>
  <c r="N49" i="35" s="1"/>
  <c r="S48" i="35"/>
  <c r="I48" i="35"/>
  <c r="J48" i="35" s="1"/>
  <c r="N48" i="35" s="1"/>
  <c r="S47" i="35"/>
  <c r="I47" i="35"/>
  <c r="J47" i="35" s="1"/>
  <c r="S46" i="35"/>
  <c r="I46" i="35"/>
  <c r="J46" i="35" s="1"/>
  <c r="N46" i="35" s="1"/>
  <c r="S45" i="35"/>
  <c r="I45" i="35"/>
  <c r="J45" i="35" s="1"/>
  <c r="N45" i="35" s="1"/>
  <c r="S44" i="35"/>
  <c r="I44" i="35"/>
  <c r="J44" i="35" s="1"/>
  <c r="N44" i="35" s="1"/>
  <c r="S43" i="35"/>
  <c r="I43" i="35"/>
  <c r="J43" i="35" s="1"/>
  <c r="S42" i="35"/>
  <c r="I42" i="35"/>
  <c r="J42" i="35" s="1"/>
  <c r="N42" i="35" s="1"/>
  <c r="S41" i="35"/>
  <c r="I41" i="35"/>
  <c r="J41" i="35" s="1"/>
  <c r="N41" i="35" s="1"/>
  <c r="S40" i="35"/>
  <c r="I40" i="35"/>
  <c r="J40" i="35" s="1"/>
  <c r="N40" i="35" s="1"/>
  <c r="S39" i="35"/>
  <c r="I39" i="35"/>
  <c r="A39" i="35"/>
  <c r="O38" i="35"/>
  <c r="L38" i="35"/>
  <c r="K38" i="35"/>
  <c r="H38" i="35"/>
  <c r="G38" i="35"/>
  <c r="S37" i="35"/>
  <c r="I37" i="35"/>
  <c r="J37" i="35" s="1"/>
  <c r="N37" i="35" s="1"/>
  <c r="S36" i="35"/>
  <c r="I36" i="35"/>
  <c r="J36" i="35" s="1"/>
  <c r="N36" i="35" s="1"/>
  <c r="S35" i="35"/>
  <c r="I35" i="35"/>
  <c r="J35" i="35" s="1"/>
  <c r="N35" i="35" s="1"/>
  <c r="S34" i="35"/>
  <c r="I34" i="35"/>
  <c r="J34" i="35" s="1"/>
  <c r="N34" i="35" s="1"/>
  <c r="S33" i="35"/>
  <c r="I33" i="35"/>
  <c r="J33" i="35" s="1"/>
  <c r="S32" i="35"/>
  <c r="I32" i="35"/>
  <c r="J32" i="35" s="1"/>
  <c r="N32" i="35" s="1"/>
  <c r="S31" i="35"/>
  <c r="I31" i="35"/>
  <c r="J31" i="35" s="1"/>
  <c r="N31" i="35" s="1"/>
  <c r="S30" i="35"/>
  <c r="I30" i="35"/>
  <c r="J30" i="35" s="1"/>
  <c r="N30" i="35" s="1"/>
  <c r="S29" i="35"/>
  <c r="I29" i="35"/>
  <c r="J29" i="35" s="1"/>
  <c r="J29" i="36" s="1"/>
  <c r="J29" i="37" s="1"/>
  <c r="S28" i="35"/>
  <c r="I28" i="35"/>
  <c r="J28" i="35" s="1"/>
  <c r="N28" i="35" s="1"/>
  <c r="S27" i="35"/>
  <c r="I27" i="35"/>
  <c r="J27" i="35" s="1"/>
  <c r="S26" i="35"/>
  <c r="M38" i="35"/>
  <c r="I26" i="35"/>
  <c r="O25" i="35"/>
  <c r="M25" i="35"/>
  <c r="L25" i="35"/>
  <c r="K25" i="35"/>
  <c r="H25" i="35"/>
  <c r="G25" i="35"/>
  <c r="S24" i="35"/>
  <c r="I24" i="35"/>
  <c r="J24" i="35" s="1"/>
  <c r="S23" i="35"/>
  <c r="I23" i="35"/>
  <c r="J23" i="35" s="1"/>
  <c r="N23" i="35" s="1"/>
  <c r="S22" i="35"/>
  <c r="I22" i="35"/>
  <c r="J22" i="35" s="1"/>
  <c r="N22" i="35" s="1"/>
  <c r="S21" i="35"/>
  <c r="I21" i="35"/>
  <c r="J21" i="35" s="1"/>
  <c r="N21" i="35" s="1"/>
  <c r="S20" i="35"/>
  <c r="I20" i="35"/>
  <c r="J20" i="35" s="1"/>
  <c r="O19" i="35"/>
  <c r="L19" i="35"/>
  <c r="K19" i="35"/>
  <c r="H19" i="35"/>
  <c r="G19" i="35"/>
  <c r="S18" i="35"/>
  <c r="I18" i="35"/>
  <c r="J18" i="35" s="1"/>
  <c r="N18" i="35" s="1"/>
  <c r="S17" i="35"/>
  <c r="I17" i="35"/>
  <c r="J17" i="35" s="1"/>
  <c r="S16" i="35"/>
  <c r="I16" i="35"/>
  <c r="J16" i="35" s="1"/>
  <c r="N16" i="35" s="1"/>
  <c r="S15" i="35"/>
  <c r="I15" i="35"/>
  <c r="J15" i="35" s="1"/>
  <c r="S14" i="35"/>
  <c r="I14" i="35"/>
  <c r="J14" i="35" s="1"/>
  <c r="N14" i="35" s="1"/>
  <c r="S13" i="35"/>
  <c r="I13" i="35"/>
  <c r="J13" i="35" s="1"/>
  <c r="N13" i="35" s="1"/>
  <c r="S12" i="35"/>
  <c r="I12" i="35"/>
  <c r="J12" i="35" s="1"/>
  <c r="N12" i="35" s="1"/>
  <c r="S11" i="35"/>
  <c r="I11" i="35"/>
  <c r="J11" i="35" s="1"/>
  <c r="S10" i="35"/>
  <c r="I10" i="35"/>
  <c r="J10" i="35" s="1"/>
  <c r="N10" i="35" s="1"/>
  <c r="S9" i="35"/>
  <c r="I9" i="35"/>
  <c r="J9" i="35" s="1"/>
  <c r="S8" i="35"/>
  <c r="I8" i="35"/>
  <c r="J8" i="35" s="1"/>
  <c r="N8" i="35" s="1"/>
  <c r="S7" i="35"/>
  <c r="I7" i="35"/>
  <c r="J7" i="35" s="1"/>
  <c r="S6" i="35"/>
  <c r="S19" i="35" s="1"/>
  <c r="I6" i="35"/>
  <c r="J6" i="35" s="1"/>
  <c r="N6" i="35" s="1"/>
  <c r="S5" i="35"/>
  <c r="M19" i="35"/>
  <c r="I5" i="35"/>
  <c r="A5" i="35"/>
  <c r="A4" i="35"/>
  <c r="A3" i="35"/>
  <c r="A2" i="35"/>
  <c r="A1" i="35"/>
  <c r="N69" i="35" l="1"/>
  <c r="J69" i="36"/>
  <c r="J69" i="37" s="1"/>
  <c r="S50" i="35"/>
  <c r="S60" i="35"/>
  <c r="S84" i="35"/>
  <c r="J77" i="36"/>
  <c r="N77" i="36" s="1"/>
  <c r="S25" i="35"/>
  <c r="J28" i="36"/>
  <c r="S84" i="37"/>
  <c r="S60" i="38"/>
  <c r="O85" i="35"/>
  <c r="S19" i="38"/>
  <c r="S85" i="38" s="1"/>
  <c r="S70" i="39"/>
  <c r="J42" i="36"/>
  <c r="J42" i="37" s="1"/>
  <c r="J48" i="36"/>
  <c r="J48" i="37" s="1"/>
  <c r="J48" i="38" s="1"/>
  <c r="N48" i="38" s="1"/>
  <c r="J64" i="36"/>
  <c r="S19" i="39"/>
  <c r="I50" i="39"/>
  <c r="M85" i="39"/>
  <c r="M4" i="39" s="1"/>
  <c r="I60" i="39"/>
  <c r="I25" i="39"/>
  <c r="I84" i="39"/>
  <c r="I19" i="39"/>
  <c r="J42" i="38"/>
  <c r="N42" i="38" s="1"/>
  <c r="I50" i="38"/>
  <c r="I19" i="38"/>
  <c r="I25" i="38"/>
  <c r="I84" i="38"/>
  <c r="I60" i="38"/>
  <c r="M85" i="38"/>
  <c r="M4" i="38" s="1"/>
  <c r="J83" i="38"/>
  <c r="J83" i="39" s="1"/>
  <c r="K85" i="37"/>
  <c r="K4" i="37" s="1"/>
  <c r="M85" i="37"/>
  <c r="M4" i="37" s="1"/>
  <c r="I78" i="37"/>
  <c r="J30" i="37"/>
  <c r="J30" i="38" s="1"/>
  <c r="J30" i="39" s="1"/>
  <c r="J30" i="40" s="1"/>
  <c r="J28" i="37"/>
  <c r="I38" i="37"/>
  <c r="I19" i="37"/>
  <c r="J55" i="37"/>
  <c r="J55" i="38" s="1"/>
  <c r="J55" i="39" s="1"/>
  <c r="J55" i="40" s="1"/>
  <c r="J64" i="37"/>
  <c r="J64" i="38" s="1"/>
  <c r="J64" i="39" s="1"/>
  <c r="I70" i="37"/>
  <c r="G85" i="37"/>
  <c r="O85" i="37"/>
  <c r="O3" i="37" s="1"/>
  <c r="I50" i="36"/>
  <c r="J49" i="36"/>
  <c r="J49" i="37" s="1"/>
  <c r="J49" i="38" s="1"/>
  <c r="N49" i="38" s="1"/>
  <c r="I25" i="36"/>
  <c r="I38" i="36"/>
  <c r="I78" i="36"/>
  <c r="O85" i="36"/>
  <c r="O3" i="36" s="1"/>
  <c r="I84" i="35"/>
  <c r="J82" i="36"/>
  <c r="J82" i="37" s="1"/>
  <c r="J82" i="38" s="1"/>
  <c r="N82" i="38" s="1"/>
  <c r="J81" i="36"/>
  <c r="J81" i="37" s="1"/>
  <c r="J79" i="35"/>
  <c r="J59" i="36"/>
  <c r="J59" i="37" s="1"/>
  <c r="J59" i="38" s="1"/>
  <c r="J59" i="39" s="1"/>
  <c r="N75" i="35"/>
  <c r="J75" i="36"/>
  <c r="N75" i="36" s="1"/>
  <c r="J76" i="36"/>
  <c r="J76" i="37" s="1"/>
  <c r="J76" i="38" s="1"/>
  <c r="J76" i="39" s="1"/>
  <c r="J74" i="36"/>
  <c r="J74" i="37" s="1"/>
  <c r="J74" i="38" s="1"/>
  <c r="J73" i="36"/>
  <c r="N73" i="36" s="1"/>
  <c r="N73" i="35"/>
  <c r="I78" i="35"/>
  <c r="J72" i="36"/>
  <c r="J71" i="35"/>
  <c r="N67" i="35"/>
  <c r="J67" i="36"/>
  <c r="J67" i="37" s="1"/>
  <c r="J68" i="36"/>
  <c r="J68" i="37" s="1"/>
  <c r="N68" i="37" s="1"/>
  <c r="J66" i="36"/>
  <c r="J66" i="37" s="1"/>
  <c r="J66" i="38" s="1"/>
  <c r="J66" i="39" s="1"/>
  <c r="J65" i="36"/>
  <c r="J65" i="37" s="1"/>
  <c r="J65" i="38" s="1"/>
  <c r="N65" i="35"/>
  <c r="N63" i="35"/>
  <c r="J63" i="36"/>
  <c r="J63" i="37" s="1"/>
  <c r="J62" i="36"/>
  <c r="J62" i="37" s="1"/>
  <c r="J62" i="38" s="1"/>
  <c r="J62" i="39" s="1"/>
  <c r="J54" i="36"/>
  <c r="J54" i="37" s="1"/>
  <c r="J54" i="38" s="1"/>
  <c r="N54" i="38" s="1"/>
  <c r="J53" i="36"/>
  <c r="J53" i="37" s="1"/>
  <c r="N53" i="37" s="1"/>
  <c r="J52" i="36"/>
  <c r="J52" i="37" s="1"/>
  <c r="J52" i="38" s="1"/>
  <c r="J52" i="39" s="1"/>
  <c r="J58" i="36"/>
  <c r="J58" i="37" s="1"/>
  <c r="J58" i="38" s="1"/>
  <c r="N58" i="38" s="1"/>
  <c r="J57" i="36"/>
  <c r="J57" i="37" s="1"/>
  <c r="N56" i="35"/>
  <c r="J56" i="36"/>
  <c r="J56" i="37" s="1"/>
  <c r="J56" i="38" s="1"/>
  <c r="J56" i="39" s="1"/>
  <c r="N47" i="35"/>
  <c r="J47" i="36"/>
  <c r="N47" i="36" s="1"/>
  <c r="J40" i="36"/>
  <c r="J40" i="37" s="1"/>
  <c r="J40" i="38" s="1"/>
  <c r="J40" i="39" s="1"/>
  <c r="N42" i="37"/>
  <c r="N42" i="36"/>
  <c r="J41" i="36"/>
  <c r="J41" i="37" s="1"/>
  <c r="J41" i="38" s="1"/>
  <c r="N41" i="38" s="1"/>
  <c r="J44" i="36"/>
  <c r="J44" i="37" s="1"/>
  <c r="J44" i="38" s="1"/>
  <c r="N44" i="38" s="1"/>
  <c r="N43" i="35"/>
  <c r="J43" i="36"/>
  <c r="J43" i="37" s="1"/>
  <c r="J43" i="38" s="1"/>
  <c r="N43" i="38" s="1"/>
  <c r="J46" i="36"/>
  <c r="J46" i="37" s="1"/>
  <c r="J46" i="38" s="1"/>
  <c r="J46" i="39" s="1"/>
  <c r="I50" i="35"/>
  <c r="J45" i="36"/>
  <c r="J45" i="37" s="1"/>
  <c r="J45" i="38" s="1"/>
  <c r="N45" i="38" s="1"/>
  <c r="J39" i="35"/>
  <c r="N30" i="36"/>
  <c r="J31" i="36"/>
  <c r="N33" i="35"/>
  <c r="J33" i="36"/>
  <c r="J33" i="37" s="1"/>
  <c r="J33" i="38" s="1"/>
  <c r="N29" i="35"/>
  <c r="N28" i="36"/>
  <c r="N27" i="35"/>
  <c r="J27" i="36"/>
  <c r="J27" i="37" s="1"/>
  <c r="J36" i="36"/>
  <c r="J36" i="37" s="1"/>
  <c r="N36" i="37" s="1"/>
  <c r="J34" i="36"/>
  <c r="J34" i="37" s="1"/>
  <c r="J34" i="38" s="1"/>
  <c r="J34" i="39" s="1"/>
  <c r="I38" i="35"/>
  <c r="J35" i="36"/>
  <c r="J35" i="37" s="1"/>
  <c r="J32" i="36"/>
  <c r="J32" i="37" s="1"/>
  <c r="N32" i="37" s="1"/>
  <c r="N20" i="35"/>
  <c r="J20" i="36"/>
  <c r="J20" i="37" s="1"/>
  <c r="J20" i="38" s="1"/>
  <c r="N20" i="38" s="1"/>
  <c r="J22" i="36"/>
  <c r="J22" i="37" s="1"/>
  <c r="J22" i="38" s="1"/>
  <c r="N22" i="38" s="1"/>
  <c r="J21" i="36"/>
  <c r="N21" i="36" s="1"/>
  <c r="I25" i="35"/>
  <c r="J16" i="36"/>
  <c r="N15" i="35"/>
  <c r="J15" i="36"/>
  <c r="N15" i="36" s="1"/>
  <c r="J14" i="36"/>
  <c r="N14" i="36" s="1"/>
  <c r="J13" i="36"/>
  <c r="N13" i="36" s="1"/>
  <c r="N9" i="35"/>
  <c r="J9" i="36"/>
  <c r="N9" i="36" s="1"/>
  <c r="N7" i="35"/>
  <c r="J7" i="36"/>
  <c r="J7" i="37" s="1"/>
  <c r="J7" i="38" s="1"/>
  <c r="J12" i="36"/>
  <c r="J12" i="37" s="1"/>
  <c r="J12" i="38" s="1"/>
  <c r="J12" i="39" s="1"/>
  <c r="N11" i="35"/>
  <c r="J11" i="36"/>
  <c r="J8" i="36"/>
  <c r="J10" i="36"/>
  <c r="N10" i="36" s="1"/>
  <c r="J6" i="36"/>
  <c r="N6" i="36" s="1"/>
  <c r="N17" i="35"/>
  <c r="J17" i="36"/>
  <c r="N17" i="36" s="1"/>
  <c r="N83" i="36"/>
  <c r="N83" i="35"/>
  <c r="I60" i="35"/>
  <c r="J37" i="36"/>
  <c r="J37" i="37" s="1"/>
  <c r="J37" i="38" s="1"/>
  <c r="N24" i="35"/>
  <c r="J24" i="36"/>
  <c r="J24" i="37" s="1"/>
  <c r="J24" i="38" s="1"/>
  <c r="J24" i="39" s="1"/>
  <c r="J18" i="36"/>
  <c r="J18" i="37" s="1"/>
  <c r="J18" i="38" s="1"/>
  <c r="J18" i="39" s="1"/>
  <c r="J6" i="37"/>
  <c r="J23" i="39"/>
  <c r="N23" i="38"/>
  <c r="N35" i="36"/>
  <c r="N28" i="37"/>
  <c r="J28" i="38"/>
  <c r="N64" i="37"/>
  <c r="J10" i="37"/>
  <c r="N32" i="36"/>
  <c r="N76" i="36"/>
  <c r="N29" i="37"/>
  <c r="J29" i="38"/>
  <c r="J29" i="39" s="1"/>
  <c r="N65" i="37"/>
  <c r="N69" i="37"/>
  <c r="J69" i="38"/>
  <c r="J69" i="39" s="1"/>
  <c r="N59" i="38"/>
  <c r="N66" i="38"/>
  <c r="N23" i="36"/>
  <c r="N20" i="36"/>
  <c r="N48" i="36"/>
  <c r="N55" i="36"/>
  <c r="N64" i="36"/>
  <c r="N74" i="36"/>
  <c r="N41" i="37"/>
  <c r="N49" i="37"/>
  <c r="N66" i="37"/>
  <c r="O85" i="39"/>
  <c r="O3" i="39" s="1"/>
  <c r="H85" i="39"/>
  <c r="I38" i="39"/>
  <c r="K85" i="39"/>
  <c r="K4" i="39" s="1"/>
  <c r="I78" i="39"/>
  <c r="S85" i="39"/>
  <c r="I70" i="39"/>
  <c r="G85" i="39"/>
  <c r="L85" i="39"/>
  <c r="L4" i="39" s="1"/>
  <c r="O85" i="38"/>
  <c r="O3" i="38" s="1"/>
  <c r="H85" i="38"/>
  <c r="I38" i="38"/>
  <c r="K85" i="38"/>
  <c r="K4" i="38" s="1"/>
  <c r="I78" i="38"/>
  <c r="I70" i="38"/>
  <c r="G85" i="38"/>
  <c r="L85" i="38"/>
  <c r="L4" i="38" s="1"/>
  <c r="N83" i="37"/>
  <c r="N23" i="37"/>
  <c r="I25" i="37"/>
  <c r="L85" i="37"/>
  <c r="L4" i="37" s="1"/>
  <c r="I84" i="37"/>
  <c r="I60" i="37"/>
  <c r="H85" i="37"/>
  <c r="I50" i="37"/>
  <c r="S50" i="37"/>
  <c r="S78" i="37"/>
  <c r="S85" i="37" s="1"/>
  <c r="I84" i="36"/>
  <c r="J80" i="36"/>
  <c r="G85" i="36"/>
  <c r="N49" i="36"/>
  <c r="N69" i="36"/>
  <c r="N29" i="36"/>
  <c r="N41" i="36"/>
  <c r="N53" i="36"/>
  <c r="N66" i="36"/>
  <c r="L85" i="36"/>
  <c r="L4" i="36" s="1"/>
  <c r="S50" i="36"/>
  <c r="I70" i="36"/>
  <c r="H85" i="36"/>
  <c r="S25" i="36"/>
  <c r="I60" i="36"/>
  <c r="M85" i="36"/>
  <c r="M4" i="36" s="1"/>
  <c r="I19" i="36"/>
  <c r="S60" i="36"/>
  <c r="S84" i="36"/>
  <c r="O3" i="35"/>
  <c r="I70" i="35"/>
  <c r="J61" i="35"/>
  <c r="J51" i="35"/>
  <c r="J26" i="35"/>
  <c r="G85" i="35"/>
  <c r="I19" i="35"/>
  <c r="J5" i="35"/>
  <c r="H85" i="35"/>
  <c r="K85" i="35"/>
  <c r="K4" i="35" s="1"/>
  <c r="L85" i="35"/>
  <c r="L4" i="35" s="1"/>
  <c r="M85" i="35"/>
  <c r="M4" i="35" s="1"/>
  <c r="N30" i="37" l="1"/>
  <c r="S85" i="35"/>
  <c r="N46" i="36"/>
  <c r="N57" i="36"/>
  <c r="J77" i="37"/>
  <c r="N30" i="39"/>
  <c r="J48" i="39"/>
  <c r="N48" i="39" s="1"/>
  <c r="J42" i="39"/>
  <c r="N42" i="39" s="1"/>
  <c r="N30" i="38"/>
  <c r="N30" i="40"/>
  <c r="J30" i="41"/>
  <c r="N55" i="40"/>
  <c r="J55" i="41"/>
  <c r="N55" i="38"/>
  <c r="J49" i="39"/>
  <c r="J49" i="40" s="1"/>
  <c r="N18" i="38"/>
  <c r="N83" i="39"/>
  <c r="J83" i="40"/>
  <c r="N83" i="38"/>
  <c r="N48" i="37"/>
  <c r="N40" i="39"/>
  <c r="J40" i="40"/>
  <c r="N46" i="39"/>
  <c r="J46" i="40"/>
  <c r="N20" i="37"/>
  <c r="J20" i="39"/>
  <c r="J20" i="40" s="1"/>
  <c r="N76" i="39"/>
  <c r="J76" i="40"/>
  <c r="N29" i="39"/>
  <c r="J29" i="40"/>
  <c r="N34" i="39"/>
  <c r="J34" i="40"/>
  <c r="N12" i="39"/>
  <c r="J12" i="40"/>
  <c r="N54" i="37"/>
  <c r="N52" i="39"/>
  <c r="J52" i="40"/>
  <c r="N52" i="38"/>
  <c r="N55" i="39"/>
  <c r="N55" i="37"/>
  <c r="N56" i="39"/>
  <c r="J56" i="40"/>
  <c r="N23" i="39"/>
  <c r="J23" i="40"/>
  <c r="N49" i="39"/>
  <c r="N24" i="39"/>
  <c r="J24" i="40"/>
  <c r="N24" i="38"/>
  <c r="N64" i="39"/>
  <c r="J64" i="40"/>
  <c r="N66" i="39"/>
  <c r="J66" i="40"/>
  <c r="N62" i="39"/>
  <c r="J62" i="40"/>
  <c r="N18" i="39"/>
  <c r="J18" i="40"/>
  <c r="N69" i="39"/>
  <c r="J69" i="40"/>
  <c r="N59" i="39"/>
  <c r="J59" i="40"/>
  <c r="N81" i="36"/>
  <c r="N63" i="36"/>
  <c r="J47" i="37"/>
  <c r="J47" i="38" s="1"/>
  <c r="N47" i="38" s="1"/>
  <c r="N40" i="38"/>
  <c r="N40" i="37"/>
  <c r="N40" i="36"/>
  <c r="J41" i="39"/>
  <c r="J44" i="39"/>
  <c r="J43" i="39"/>
  <c r="J45" i="39"/>
  <c r="J33" i="39"/>
  <c r="N33" i="38"/>
  <c r="N33" i="37"/>
  <c r="N33" i="36"/>
  <c r="N29" i="38"/>
  <c r="N36" i="36"/>
  <c r="J36" i="38"/>
  <c r="J36" i="39" s="1"/>
  <c r="N34" i="37"/>
  <c r="N34" i="36"/>
  <c r="N34" i="38"/>
  <c r="J32" i="38"/>
  <c r="J32" i="39" s="1"/>
  <c r="J75" i="37"/>
  <c r="J75" i="38" s="1"/>
  <c r="J75" i="39" s="1"/>
  <c r="J13" i="37"/>
  <c r="N13" i="37" s="1"/>
  <c r="N7" i="37"/>
  <c r="N7" i="36"/>
  <c r="N37" i="36"/>
  <c r="N37" i="37"/>
  <c r="N59" i="37"/>
  <c r="N59" i="36"/>
  <c r="N56" i="37"/>
  <c r="J53" i="38"/>
  <c r="J54" i="39"/>
  <c r="N52" i="37"/>
  <c r="J65" i="39"/>
  <c r="N65" i="38"/>
  <c r="N65" i="36"/>
  <c r="N62" i="37"/>
  <c r="N22" i="36"/>
  <c r="J22" i="39"/>
  <c r="N22" i="37"/>
  <c r="J21" i="37"/>
  <c r="N24" i="36"/>
  <c r="N24" i="37"/>
  <c r="J82" i="39"/>
  <c r="N18" i="37"/>
  <c r="N82" i="37"/>
  <c r="N82" i="36"/>
  <c r="J81" i="38"/>
  <c r="J81" i="39" s="1"/>
  <c r="N81" i="37"/>
  <c r="N79" i="35"/>
  <c r="N84" i="35" s="1"/>
  <c r="J79" i="36"/>
  <c r="N51" i="35"/>
  <c r="N60" i="35" s="1"/>
  <c r="J51" i="36"/>
  <c r="N75" i="38"/>
  <c r="N75" i="37"/>
  <c r="N76" i="38"/>
  <c r="N76" i="37"/>
  <c r="J73" i="37"/>
  <c r="J73" i="38" s="1"/>
  <c r="N72" i="36"/>
  <c r="J72" i="37"/>
  <c r="N71" i="35"/>
  <c r="N78" i="35" s="1"/>
  <c r="J71" i="36"/>
  <c r="N67" i="36"/>
  <c r="J68" i="38"/>
  <c r="J68" i="39" s="1"/>
  <c r="N68" i="36"/>
  <c r="N64" i="38"/>
  <c r="N61" i="35"/>
  <c r="N70" i="35" s="1"/>
  <c r="J61" i="36"/>
  <c r="N62" i="36"/>
  <c r="N54" i="36"/>
  <c r="N52" i="36"/>
  <c r="N58" i="37"/>
  <c r="J58" i="39"/>
  <c r="N58" i="36"/>
  <c r="J57" i="38"/>
  <c r="N57" i="37"/>
  <c r="N56" i="36"/>
  <c r="N56" i="38"/>
  <c r="N44" i="36"/>
  <c r="N44" i="37"/>
  <c r="N43" i="37"/>
  <c r="N43" i="36"/>
  <c r="N46" i="38"/>
  <c r="N46" i="37"/>
  <c r="N45" i="37"/>
  <c r="N45" i="36"/>
  <c r="N39" i="35"/>
  <c r="N50" i="35" s="1"/>
  <c r="J39" i="36"/>
  <c r="J31" i="37"/>
  <c r="N31" i="36"/>
  <c r="N27" i="36"/>
  <c r="N36" i="38"/>
  <c r="N26" i="35"/>
  <c r="N38" i="35" s="1"/>
  <c r="J26" i="36"/>
  <c r="N25" i="35"/>
  <c r="N16" i="36"/>
  <c r="J16" i="37"/>
  <c r="J15" i="37"/>
  <c r="N15" i="37" s="1"/>
  <c r="J14" i="37"/>
  <c r="J14" i="38" s="1"/>
  <c r="J9" i="37"/>
  <c r="N9" i="37" s="1"/>
  <c r="J7" i="39"/>
  <c r="N7" i="38"/>
  <c r="N12" i="37"/>
  <c r="N12" i="36"/>
  <c r="J11" i="37"/>
  <c r="N11" i="36"/>
  <c r="J8" i="37"/>
  <c r="N8" i="36"/>
  <c r="J17" i="37"/>
  <c r="J17" i="38" s="1"/>
  <c r="N5" i="35"/>
  <c r="N19" i="35" s="1"/>
  <c r="J5" i="36"/>
  <c r="N69" i="38"/>
  <c r="J37" i="39"/>
  <c r="N37" i="38"/>
  <c r="I85" i="35"/>
  <c r="G3" i="35" s="1"/>
  <c r="N18" i="36"/>
  <c r="J10" i="38"/>
  <c r="N10" i="37"/>
  <c r="J28" i="39"/>
  <c r="N28" i="38"/>
  <c r="N63" i="37"/>
  <c r="J63" i="38"/>
  <c r="N27" i="37"/>
  <c r="J27" i="38"/>
  <c r="J6" i="38"/>
  <c r="N6" i="37"/>
  <c r="N12" i="38"/>
  <c r="J9" i="38"/>
  <c r="J77" i="38"/>
  <c r="N77" i="37"/>
  <c r="J47" i="39"/>
  <c r="N35" i="37"/>
  <c r="J35" i="38"/>
  <c r="N80" i="36"/>
  <c r="J80" i="37"/>
  <c r="N74" i="38"/>
  <c r="J74" i="39"/>
  <c r="N62" i="38"/>
  <c r="N74" i="37"/>
  <c r="N67" i="37"/>
  <c r="J67" i="38"/>
  <c r="I85" i="39"/>
  <c r="G3" i="39" s="1"/>
  <c r="I85" i="38"/>
  <c r="G3" i="38" s="1"/>
  <c r="I85" i="37"/>
  <c r="G3" i="37" s="1"/>
  <c r="S85" i="36"/>
  <c r="I85" i="36"/>
  <c r="G3" i="36" s="1"/>
  <c r="N55" i="41" l="1"/>
  <c r="J55" i="42"/>
  <c r="J13" i="38"/>
  <c r="J13" i="39" s="1"/>
  <c r="N30" i="41"/>
  <c r="J30" i="42"/>
  <c r="N20" i="39"/>
  <c r="J48" i="40"/>
  <c r="N48" i="40" s="1"/>
  <c r="J42" i="40"/>
  <c r="J42" i="41" s="1"/>
  <c r="N12" i="40"/>
  <c r="J12" i="41"/>
  <c r="N29" i="40"/>
  <c r="J29" i="41"/>
  <c r="N34" i="40"/>
  <c r="J34" i="41"/>
  <c r="N64" i="40"/>
  <c r="J64" i="41"/>
  <c r="N66" i="40"/>
  <c r="J66" i="41"/>
  <c r="N62" i="40"/>
  <c r="J62" i="41"/>
  <c r="N23" i="40"/>
  <c r="J23" i="41"/>
  <c r="N82" i="39"/>
  <c r="J82" i="40"/>
  <c r="N81" i="39"/>
  <c r="J81" i="40"/>
  <c r="N52" i="40"/>
  <c r="J52" i="41"/>
  <c r="N56" i="40"/>
  <c r="J56" i="41"/>
  <c r="N76" i="40"/>
  <c r="J76" i="41"/>
  <c r="N69" i="40"/>
  <c r="J69" i="41"/>
  <c r="N59" i="40"/>
  <c r="J59" i="41"/>
  <c r="N49" i="40"/>
  <c r="J49" i="41"/>
  <c r="N24" i="40"/>
  <c r="J24" i="41"/>
  <c r="N18" i="40"/>
  <c r="J18" i="41"/>
  <c r="N83" i="40"/>
  <c r="J83" i="41"/>
  <c r="N47" i="39"/>
  <c r="J47" i="40"/>
  <c r="N40" i="40"/>
  <c r="J40" i="41"/>
  <c r="N41" i="39"/>
  <c r="J41" i="40"/>
  <c r="N44" i="39"/>
  <c r="J44" i="40"/>
  <c r="N43" i="39"/>
  <c r="J43" i="40"/>
  <c r="J46" i="41"/>
  <c r="N46" i="40"/>
  <c r="N45" i="39"/>
  <c r="J45" i="40"/>
  <c r="N20" i="40"/>
  <c r="J20" i="41"/>
  <c r="N75" i="39"/>
  <c r="J75" i="40"/>
  <c r="N74" i="39"/>
  <c r="J74" i="40"/>
  <c r="N33" i="39"/>
  <c r="J33" i="40"/>
  <c r="N28" i="39"/>
  <c r="J28" i="40"/>
  <c r="N36" i="39"/>
  <c r="J36" i="40"/>
  <c r="N32" i="39"/>
  <c r="J32" i="40"/>
  <c r="N32" i="38"/>
  <c r="J15" i="38"/>
  <c r="J15" i="39" s="1"/>
  <c r="N7" i="39"/>
  <c r="J7" i="40"/>
  <c r="N54" i="39"/>
  <c r="J54" i="40"/>
  <c r="N58" i="39"/>
  <c r="J58" i="40"/>
  <c r="N22" i="39"/>
  <c r="J22" i="40"/>
  <c r="N68" i="39"/>
  <c r="J68" i="40"/>
  <c r="N65" i="39"/>
  <c r="J65" i="40"/>
  <c r="N37" i="39"/>
  <c r="J37" i="40"/>
  <c r="N47" i="37"/>
  <c r="N25" i="36"/>
  <c r="N73" i="37"/>
  <c r="N17" i="37"/>
  <c r="J53" i="39"/>
  <c r="N53" i="38"/>
  <c r="N68" i="38"/>
  <c r="J21" i="38"/>
  <c r="N21" i="37"/>
  <c r="N25" i="37" s="1"/>
  <c r="N81" i="38"/>
  <c r="J79" i="37"/>
  <c r="N79" i="36"/>
  <c r="N84" i="36" s="1"/>
  <c r="N60" i="36"/>
  <c r="J51" i="37"/>
  <c r="N51" i="36"/>
  <c r="J72" i="38"/>
  <c r="N72" i="37"/>
  <c r="N71" i="36"/>
  <c r="N78" i="36" s="1"/>
  <c r="J71" i="37"/>
  <c r="J61" i="37"/>
  <c r="N61" i="36"/>
  <c r="N70" i="36" s="1"/>
  <c r="J57" i="39"/>
  <c r="N57" i="38"/>
  <c r="J39" i="37"/>
  <c r="N39" i="36"/>
  <c r="N50" i="36" s="1"/>
  <c r="N31" i="37"/>
  <c r="J31" i="38"/>
  <c r="N85" i="35"/>
  <c r="N4" i="35" s="1"/>
  <c r="J26" i="37"/>
  <c r="N26" i="36"/>
  <c r="N38" i="36" s="1"/>
  <c r="J16" i="38"/>
  <c r="N16" i="37"/>
  <c r="N14" i="37"/>
  <c r="N11" i="37"/>
  <c r="J11" i="38"/>
  <c r="J8" i="38"/>
  <c r="N8" i="37"/>
  <c r="J5" i="37"/>
  <c r="N5" i="36"/>
  <c r="N19" i="36" s="1"/>
  <c r="N14" i="38"/>
  <c r="J14" i="39"/>
  <c r="J77" i="39"/>
  <c r="N77" i="38"/>
  <c r="J27" i="39"/>
  <c r="N27" i="38"/>
  <c r="J80" i="38"/>
  <c r="N80" i="37"/>
  <c r="N6" i="38"/>
  <c r="J6" i="39"/>
  <c r="N10" i="38"/>
  <c r="J10" i="39"/>
  <c r="J9" i="39"/>
  <c r="N9" i="38"/>
  <c r="J63" i="39"/>
  <c r="N63" i="38"/>
  <c r="J67" i="39"/>
  <c r="N67" i="38"/>
  <c r="J73" i="39"/>
  <c r="N73" i="38"/>
  <c r="J35" i="39"/>
  <c r="N35" i="38"/>
  <c r="J17" i="39"/>
  <c r="N17" i="38"/>
  <c r="O84" i="34"/>
  <c r="M84" i="34"/>
  <c r="L84" i="34"/>
  <c r="K84" i="34"/>
  <c r="J84" i="34"/>
  <c r="J84" i="35" s="1"/>
  <c r="H84" i="34"/>
  <c r="O78" i="34"/>
  <c r="O85" i="34" s="1"/>
  <c r="M78" i="34"/>
  <c r="L78" i="34"/>
  <c r="K78" i="34"/>
  <c r="J78" i="34"/>
  <c r="J78" i="35" s="1"/>
  <c r="J78" i="36" s="1"/>
  <c r="J78" i="37" s="1"/>
  <c r="J78" i="38" s="1"/>
  <c r="J78" i="39" s="1"/>
  <c r="J78" i="40" s="1"/>
  <c r="J78" i="41" s="1"/>
  <c r="J78" i="42" s="1"/>
  <c r="J78" i="43" s="1"/>
  <c r="J78" i="44" s="1"/>
  <c r="J78" i="45" s="1"/>
  <c r="J78" i="46" s="1"/>
  <c r="J78" i="47" s="1"/>
  <c r="J78" i="48" s="1"/>
  <c r="J78" i="49" s="1"/>
  <c r="J78" i="50" s="1"/>
  <c r="J78" i="51" s="1"/>
  <c r="J78" i="52" s="1"/>
  <c r="J78" i="53" s="1"/>
  <c r="J78" i="54" s="1"/>
  <c r="J78" i="55" s="1"/>
  <c r="J78" i="56" s="1"/>
  <c r="J78" i="57" s="1"/>
  <c r="J78" i="58" s="1"/>
  <c r="J78" i="59" s="1"/>
  <c r="J78" i="60" s="1"/>
  <c r="J78" i="61" s="1"/>
  <c r="J78" i="62" s="1"/>
  <c r="J78" i="63" s="1"/>
  <c r="J78" i="64" s="1"/>
  <c r="J78" i="65" s="1"/>
  <c r="J78" i="66" s="1"/>
  <c r="J78" i="67" s="1"/>
  <c r="J78" i="68" s="1"/>
  <c r="J78" i="69" s="1"/>
  <c r="J78" i="70" s="1"/>
  <c r="J78" i="71" s="1"/>
  <c r="J78" i="72" s="1"/>
  <c r="J78" i="73" s="1"/>
  <c r="J78" i="74" s="1"/>
  <c r="J78" i="75" s="1"/>
  <c r="J78" i="76" s="1"/>
  <c r="J78" i="80" s="1"/>
  <c r="J78" i="81" s="1"/>
  <c r="J78" i="82" s="1"/>
  <c r="J78" i="83" s="1"/>
  <c r="J78" i="84" s="1"/>
  <c r="J78" i="85" s="1"/>
  <c r="J78" i="86" s="1"/>
  <c r="J78" i="89" s="1"/>
  <c r="J78" i="90" s="1"/>
  <c r="J78" i="91" s="1"/>
  <c r="J78" i="92" s="1"/>
  <c r="J78" i="93" s="1"/>
  <c r="J78" i="94" s="1"/>
  <c r="J78" i="95" s="1"/>
  <c r="J78" i="96" s="1"/>
  <c r="J78" i="97" s="1"/>
  <c r="J78" i="98" s="1"/>
  <c r="J78" i="99" s="1"/>
  <c r="J78" i="100" s="1"/>
  <c r="J78" i="101" s="1"/>
  <c r="J78" i="102" s="1"/>
  <c r="J78" i="103" s="1"/>
  <c r="J78" i="104" s="1"/>
  <c r="J78" i="105" s="1"/>
  <c r="J78" i="106" s="1"/>
  <c r="J78" i="107" s="1"/>
  <c r="J78" i="108" s="1"/>
  <c r="J78" i="109" s="1"/>
  <c r="J78" i="110" s="1"/>
  <c r="J78" i="111" s="1"/>
  <c r="J78" i="112" s="1"/>
  <c r="J78" i="113" s="1"/>
  <c r="J78" i="114" s="1"/>
  <c r="J78" i="115" s="1"/>
  <c r="J78" i="116" s="1"/>
  <c r="J78" i="117" s="1"/>
  <c r="J78" i="118" s="1"/>
  <c r="J78" i="119" s="1"/>
  <c r="J78" i="120" s="1"/>
  <c r="J78" i="121" s="1"/>
  <c r="J78" i="122" s="1"/>
  <c r="J78" i="123" s="1"/>
  <c r="J78" i="124" s="1"/>
  <c r="J78" i="125" s="1"/>
  <c r="J78" i="126" s="1"/>
  <c r="J78" i="127" s="1"/>
  <c r="J78" i="128" s="1"/>
  <c r="J78" i="129" s="1"/>
  <c r="J78" i="130" s="1"/>
  <c r="J78" i="131" s="1"/>
  <c r="J78" i="132" s="1"/>
  <c r="J78" i="133" s="1"/>
  <c r="J78" i="134" s="1"/>
  <c r="J78" i="135" s="1"/>
  <c r="J78" i="136" s="1"/>
  <c r="J78" i="137" s="1"/>
  <c r="J78" i="138" s="1"/>
  <c r="J78" i="139" s="1"/>
  <c r="J78" i="140" s="1"/>
  <c r="J78" i="141" s="1"/>
  <c r="J78" i="142" s="1"/>
  <c r="J78" i="143" s="1"/>
  <c r="J78" i="144" s="1"/>
  <c r="J78" i="145" s="1"/>
  <c r="J78" i="146" s="1"/>
  <c r="J78" i="147" s="1"/>
  <c r="J78" i="148" s="1"/>
  <c r="J78" i="149" s="1"/>
  <c r="J78" i="150" s="1"/>
  <c r="J78" i="151" s="1"/>
  <c r="J78" i="152" s="1"/>
  <c r="J78" i="153" s="1"/>
  <c r="J78" i="154" s="1"/>
  <c r="J78" i="155" s="1"/>
  <c r="J78" i="156" s="1"/>
  <c r="J78" i="157" s="1"/>
  <c r="J78" i="158" s="1"/>
  <c r="J78" i="159" s="1"/>
  <c r="J78" i="160" s="1"/>
  <c r="J78" i="161" s="1"/>
  <c r="J78" i="162" s="1"/>
  <c r="J78" i="163" s="1"/>
  <c r="J78" i="164" s="1"/>
  <c r="J78" i="165" s="1"/>
  <c r="J78" i="166" s="1"/>
  <c r="J78" i="167" s="1"/>
  <c r="J78" i="168" s="1"/>
  <c r="H78" i="34"/>
  <c r="O70" i="34"/>
  <c r="M70" i="34"/>
  <c r="L70" i="34"/>
  <c r="K70" i="34"/>
  <c r="J70" i="34"/>
  <c r="J70" i="35" s="1"/>
  <c r="J70" i="36" s="1"/>
  <c r="J70" i="37" s="1"/>
  <c r="J70" i="38" s="1"/>
  <c r="J70" i="39" s="1"/>
  <c r="J70" i="40" s="1"/>
  <c r="J70" i="41" s="1"/>
  <c r="J70" i="42" s="1"/>
  <c r="J70" i="43" s="1"/>
  <c r="J70" i="44" s="1"/>
  <c r="J70" i="45" s="1"/>
  <c r="J70" i="46" s="1"/>
  <c r="J70" i="47" s="1"/>
  <c r="J70" i="48" s="1"/>
  <c r="J70" i="49" s="1"/>
  <c r="J70" i="50" s="1"/>
  <c r="J70" i="51" s="1"/>
  <c r="J70" i="52" s="1"/>
  <c r="J70" i="53" s="1"/>
  <c r="J70" i="54" s="1"/>
  <c r="J70" i="55" s="1"/>
  <c r="J70" i="56" s="1"/>
  <c r="J70" i="57" s="1"/>
  <c r="J70" i="58" s="1"/>
  <c r="J70" i="59" s="1"/>
  <c r="J70" i="60" s="1"/>
  <c r="J70" i="61" s="1"/>
  <c r="J70" i="62" s="1"/>
  <c r="J70" i="63" s="1"/>
  <c r="J70" i="64" s="1"/>
  <c r="J70" i="65" s="1"/>
  <c r="J70" i="66" s="1"/>
  <c r="J70" i="67" s="1"/>
  <c r="J70" i="68" s="1"/>
  <c r="J70" i="69" s="1"/>
  <c r="J70" i="70" s="1"/>
  <c r="J70" i="71" s="1"/>
  <c r="J70" i="72" s="1"/>
  <c r="J70" i="73" s="1"/>
  <c r="J70" i="74" s="1"/>
  <c r="J70" i="75" s="1"/>
  <c r="J70" i="76" s="1"/>
  <c r="J70" i="80" s="1"/>
  <c r="J70" i="81" s="1"/>
  <c r="J70" i="82" s="1"/>
  <c r="J70" i="83" s="1"/>
  <c r="J70" i="84" s="1"/>
  <c r="J70" i="85" s="1"/>
  <c r="J70" i="86" s="1"/>
  <c r="J70" i="89" s="1"/>
  <c r="J70" i="90" s="1"/>
  <c r="J70" i="91" s="1"/>
  <c r="J70" i="92" s="1"/>
  <c r="J70" i="93" s="1"/>
  <c r="J70" i="94" s="1"/>
  <c r="J70" i="95" s="1"/>
  <c r="J70" i="96" s="1"/>
  <c r="J70" i="97" s="1"/>
  <c r="J70" i="98" s="1"/>
  <c r="J70" i="99" s="1"/>
  <c r="J70" i="100" s="1"/>
  <c r="J70" i="101" s="1"/>
  <c r="J70" i="102" s="1"/>
  <c r="J70" i="103" s="1"/>
  <c r="J70" i="104" s="1"/>
  <c r="J70" i="105" s="1"/>
  <c r="J70" i="106" s="1"/>
  <c r="J70" i="107" s="1"/>
  <c r="J70" i="108" s="1"/>
  <c r="J70" i="109" s="1"/>
  <c r="J70" i="110" s="1"/>
  <c r="J70" i="111" s="1"/>
  <c r="J70" i="112" s="1"/>
  <c r="J70" i="113" s="1"/>
  <c r="J70" i="114" s="1"/>
  <c r="J70" i="115" s="1"/>
  <c r="J70" i="116" s="1"/>
  <c r="J70" i="117" s="1"/>
  <c r="J70" i="118" s="1"/>
  <c r="J70" i="119" s="1"/>
  <c r="J70" i="120" s="1"/>
  <c r="J70" i="121" s="1"/>
  <c r="J70" i="122" s="1"/>
  <c r="J70" i="123" s="1"/>
  <c r="J70" i="124" s="1"/>
  <c r="J70" i="125" s="1"/>
  <c r="J70" i="126" s="1"/>
  <c r="J70" i="127" s="1"/>
  <c r="J70" i="128" s="1"/>
  <c r="J70" i="129" s="1"/>
  <c r="J70" i="130" s="1"/>
  <c r="J70" i="131" s="1"/>
  <c r="J70" i="132" s="1"/>
  <c r="J70" i="133" s="1"/>
  <c r="J70" i="134" s="1"/>
  <c r="J70" i="135" s="1"/>
  <c r="J70" i="136" s="1"/>
  <c r="J70" i="137" s="1"/>
  <c r="J70" i="138" s="1"/>
  <c r="J70" i="139" s="1"/>
  <c r="J70" i="140" s="1"/>
  <c r="J70" i="141" s="1"/>
  <c r="J70" i="142" s="1"/>
  <c r="J70" i="143" s="1"/>
  <c r="J70" i="144" s="1"/>
  <c r="J70" i="145" s="1"/>
  <c r="J70" i="146" s="1"/>
  <c r="J70" i="147" s="1"/>
  <c r="J70" i="148" s="1"/>
  <c r="J70" i="149" s="1"/>
  <c r="J70" i="150" s="1"/>
  <c r="J70" i="151" s="1"/>
  <c r="J70" i="152" s="1"/>
  <c r="J70" i="153" s="1"/>
  <c r="J70" i="154" s="1"/>
  <c r="J70" i="155" s="1"/>
  <c r="J70" i="156" s="1"/>
  <c r="J70" i="157" s="1"/>
  <c r="J70" i="158" s="1"/>
  <c r="J70" i="159" s="1"/>
  <c r="J70" i="160" s="1"/>
  <c r="J70" i="161" s="1"/>
  <c r="J70" i="162" s="1"/>
  <c r="J70" i="163" s="1"/>
  <c r="J70" i="164" s="1"/>
  <c r="J70" i="165" s="1"/>
  <c r="J70" i="166" s="1"/>
  <c r="J70" i="167" s="1"/>
  <c r="J70" i="168" s="1"/>
  <c r="H70" i="34"/>
  <c r="O60" i="34"/>
  <c r="M60" i="34"/>
  <c r="L60" i="34"/>
  <c r="K60" i="34"/>
  <c r="J60" i="34"/>
  <c r="J60" i="35" s="1"/>
  <c r="J60" i="36" s="1"/>
  <c r="J60" i="37" s="1"/>
  <c r="J60" i="38" s="1"/>
  <c r="J60" i="39" s="1"/>
  <c r="J60" i="40" s="1"/>
  <c r="J60" i="41" s="1"/>
  <c r="J60" i="42" s="1"/>
  <c r="J60" i="43" s="1"/>
  <c r="J60" i="44" s="1"/>
  <c r="J60" i="45" s="1"/>
  <c r="J60" i="46" s="1"/>
  <c r="J60" i="47" s="1"/>
  <c r="J60" i="48" s="1"/>
  <c r="J60" i="49" s="1"/>
  <c r="J60" i="50" s="1"/>
  <c r="J60" i="51" s="1"/>
  <c r="J60" i="52" s="1"/>
  <c r="J60" i="53" s="1"/>
  <c r="J60" i="54" s="1"/>
  <c r="J60" i="55" s="1"/>
  <c r="J60" i="56" s="1"/>
  <c r="J60" i="57" s="1"/>
  <c r="J60" i="58" s="1"/>
  <c r="J60" i="59" s="1"/>
  <c r="J60" i="60" s="1"/>
  <c r="J60" i="61" s="1"/>
  <c r="J60" i="62" s="1"/>
  <c r="J60" i="63" s="1"/>
  <c r="J60" i="64" s="1"/>
  <c r="J60" i="65" s="1"/>
  <c r="J60" i="66" s="1"/>
  <c r="J60" i="67" s="1"/>
  <c r="J60" i="68" s="1"/>
  <c r="J60" i="69" s="1"/>
  <c r="J60" i="70" s="1"/>
  <c r="J60" i="71" s="1"/>
  <c r="J60" i="72" s="1"/>
  <c r="J60" i="73" s="1"/>
  <c r="J60" i="74" s="1"/>
  <c r="J60" i="75" s="1"/>
  <c r="J60" i="76" s="1"/>
  <c r="J60" i="80" s="1"/>
  <c r="J60" i="81" s="1"/>
  <c r="J60" i="82" s="1"/>
  <c r="J60" i="83" s="1"/>
  <c r="J60" i="84" s="1"/>
  <c r="J60" i="85" s="1"/>
  <c r="J60" i="86" s="1"/>
  <c r="J60" i="89" s="1"/>
  <c r="J60" i="90" s="1"/>
  <c r="J60" i="91" s="1"/>
  <c r="J60" i="92" s="1"/>
  <c r="J60" i="93" s="1"/>
  <c r="J60" i="94" s="1"/>
  <c r="J60" i="95" s="1"/>
  <c r="J60" i="96" s="1"/>
  <c r="J60" i="97" s="1"/>
  <c r="J60" i="98" s="1"/>
  <c r="J60" i="99" s="1"/>
  <c r="J60" i="100" s="1"/>
  <c r="J60" i="101" s="1"/>
  <c r="J60" i="102" s="1"/>
  <c r="J60" i="103" s="1"/>
  <c r="J60" i="104" s="1"/>
  <c r="J60" i="105" s="1"/>
  <c r="J60" i="106" s="1"/>
  <c r="J60" i="107" s="1"/>
  <c r="J60" i="108" s="1"/>
  <c r="J60" i="109" s="1"/>
  <c r="J60" i="110" s="1"/>
  <c r="J60" i="111" s="1"/>
  <c r="J60" i="112" s="1"/>
  <c r="J60" i="113" s="1"/>
  <c r="J60" i="114" s="1"/>
  <c r="J60" i="115" s="1"/>
  <c r="J60" i="116" s="1"/>
  <c r="J60" i="117" s="1"/>
  <c r="J60" i="118" s="1"/>
  <c r="J60" i="119" s="1"/>
  <c r="J60" i="120" s="1"/>
  <c r="J60" i="121" s="1"/>
  <c r="J60" i="122" s="1"/>
  <c r="J60" i="123" s="1"/>
  <c r="J60" i="124" s="1"/>
  <c r="J60" i="125" s="1"/>
  <c r="J60" i="126" s="1"/>
  <c r="J60" i="127" s="1"/>
  <c r="J60" i="128" s="1"/>
  <c r="J60" i="129" s="1"/>
  <c r="J60" i="130" s="1"/>
  <c r="J60" i="131" s="1"/>
  <c r="J60" i="132" s="1"/>
  <c r="J60" i="133" s="1"/>
  <c r="J60" i="134" s="1"/>
  <c r="J60" i="135" s="1"/>
  <c r="J60" i="136" s="1"/>
  <c r="J60" i="137" s="1"/>
  <c r="J60" i="138" s="1"/>
  <c r="J60" i="139" s="1"/>
  <c r="J60" i="140" s="1"/>
  <c r="J60" i="141" s="1"/>
  <c r="J60" i="142" s="1"/>
  <c r="J60" i="143" s="1"/>
  <c r="J60" i="144" s="1"/>
  <c r="J60" i="145" s="1"/>
  <c r="J60" i="146" s="1"/>
  <c r="J60" i="147" s="1"/>
  <c r="J60" i="148" s="1"/>
  <c r="J60" i="149" s="1"/>
  <c r="J60" i="150" s="1"/>
  <c r="J60" i="151" s="1"/>
  <c r="J60" i="152" s="1"/>
  <c r="J60" i="153" s="1"/>
  <c r="J60" i="154" s="1"/>
  <c r="J60" i="155" s="1"/>
  <c r="J60" i="156" s="1"/>
  <c r="J60" i="157" s="1"/>
  <c r="J60" i="158" s="1"/>
  <c r="J60" i="159" s="1"/>
  <c r="J60" i="160" s="1"/>
  <c r="J60" i="161" s="1"/>
  <c r="J60" i="162" s="1"/>
  <c r="J60" i="163" s="1"/>
  <c r="J60" i="164" s="1"/>
  <c r="J60" i="165" s="1"/>
  <c r="J60" i="166" s="1"/>
  <c r="J60" i="167" s="1"/>
  <c r="J60" i="168" s="1"/>
  <c r="H60" i="34"/>
  <c r="O50" i="34"/>
  <c r="M50" i="34"/>
  <c r="L50" i="34"/>
  <c r="K50" i="34"/>
  <c r="J50" i="34"/>
  <c r="J50" i="35" s="1"/>
  <c r="J50" i="36" s="1"/>
  <c r="J50" i="37" s="1"/>
  <c r="J50" i="38" s="1"/>
  <c r="J50" i="39" s="1"/>
  <c r="J50" i="40" s="1"/>
  <c r="J50" i="41" s="1"/>
  <c r="J50" i="42" s="1"/>
  <c r="J50" i="43" s="1"/>
  <c r="J50" i="44" s="1"/>
  <c r="J50" i="45" s="1"/>
  <c r="J50" i="46" s="1"/>
  <c r="J50" i="47" s="1"/>
  <c r="J50" i="48" s="1"/>
  <c r="J50" i="49" s="1"/>
  <c r="J50" i="50" s="1"/>
  <c r="J50" i="51" s="1"/>
  <c r="J50" i="52" s="1"/>
  <c r="J50" i="53" s="1"/>
  <c r="J50" i="54" s="1"/>
  <c r="J50" i="55" s="1"/>
  <c r="J50" i="56" s="1"/>
  <c r="J50" i="57" s="1"/>
  <c r="J50" i="58" s="1"/>
  <c r="J50" i="59" s="1"/>
  <c r="J50" i="60" s="1"/>
  <c r="J50" i="61" s="1"/>
  <c r="J50" i="62" s="1"/>
  <c r="J50" i="63" s="1"/>
  <c r="J50" i="64" s="1"/>
  <c r="J50" i="65" s="1"/>
  <c r="J50" i="66" s="1"/>
  <c r="J50" i="67" s="1"/>
  <c r="J50" i="68" s="1"/>
  <c r="J50" i="69" s="1"/>
  <c r="J50" i="70" s="1"/>
  <c r="J50" i="71" s="1"/>
  <c r="J50" i="72" s="1"/>
  <c r="J50" i="73" s="1"/>
  <c r="J50" i="74" s="1"/>
  <c r="J50" i="75" s="1"/>
  <c r="J50" i="76" s="1"/>
  <c r="J50" i="80" s="1"/>
  <c r="J50" i="81" s="1"/>
  <c r="J50" i="82" s="1"/>
  <c r="J50" i="83" s="1"/>
  <c r="J50" i="84" s="1"/>
  <c r="J50" i="85" s="1"/>
  <c r="J50" i="86" s="1"/>
  <c r="J50" i="89" s="1"/>
  <c r="J50" i="90" s="1"/>
  <c r="J50" i="91" s="1"/>
  <c r="J50" i="92" s="1"/>
  <c r="J50" i="93" s="1"/>
  <c r="J50" i="94" s="1"/>
  <c r="J50" i="95" s="1"/>
  <c r="J50" i="96" s="1"/>
  <c r="J50" i="97" s="1"/>
  <c r="J50" i="98" s="1"/>
  <c r="J50" i="99" s="1"/>
  <c r="J50" i="100" s="1"/>
  <c r="J50" i="101" s="1"/>
  <c r="J50" i="102" s="1"/>
  <c r="J50" i="103" s="1"/>
  <c r="J50" i="104" s="1"/>
  <c r="J50" i="105" s="1"/>
  <c r="J50" i="106" s="1"/>
  <c r="J50" i="107" s="1"/>
  <c r="J50" i="108" s="1"/>
  <c r="J50" i="109" s="1"/>
  <c r="J50" i="110" s="1"/>
  <c r="J50" i="111" s="1"/>
  <c r="J50" i="112" s="1"/>
  <c r="J50" i="113" s="1"/>
  <c r="J50" i="114" s="1"/>
  <c r="J50" i="115" s="1"/>
  <c r="J50" i="116" s="1"/>
  <c r="J50" i="117" s="1"/>
  <c r="J50" i="118" s="1"/>
  <c r="J50" i="119" s="1"/>
  <c r="J50" i="120" s="1"/>
  <c r="J50" i="121" s="1"/>
  <c r="J50" i="122" s="1"/>
  <c r="J50" i="123" s="1"/>
  <c r="J50" i="124" s="1"/>
  <c r="J50" i="125" s="1"/>
  <c r="J50" i="126" s="1"/>
  <c r="J50" i="127" s="1"/>
  <c r="J50" i="128" s="1"/>
  <c r="J50" i="129" s="1"/>
  <c r="J50" i="130" s="1"/>
  <c r="J50" i="131" s="1"/>
  <c r="J50" i="132" s="1"/>
  <c r="J50" i="133" s="1"/>
  <c r="J50" i="134" s="1"/>
  <c r="J50" i="135" s="1"/>
  <c r="J50" i="136" s="1"/>
  <c r="J50" i="137" s="1"/>
  <c r="J50" i="138" s="1"/>
  <c r="J50" i="139" s="1"/>
  <c r="J50" i="140" s="1"/>
  <c r="J50" i="141" s="1"/>
  <c r="J50" i="142" s="1"/>
  <c r="J50" i="143" s="1"/>
  <c r="J50" i="144" s="1"/>
  <c r="J50" i="145" s="1"/>
  <c r="J50" i="146" s="1"/>
  <c r="J50" i="147" s="1"/>
  <c r="J50" i="148" s="1"/>
  <c r="J50" i="149" s="1"/>
  <c r="J50" i="150" s="1"/>
  <c r="J50" i="151" s="1"/>
  <c r="J50" i="152" s="1"/>
  <c r="J50" i="153" s="1"/>
  <c r="J50" i="154" s="1"/>
  <c r="J50" i="155" s="1"/>
  <c r="J50" i="156" s="1"/>
  <c r="J50" i="157" s="1"/>
  <c r="J50" i="158" s="1"/>
  <c r="J50" i="159" s="1"/>
  <c r="J50" i="160" s="1"/>
  <c r="J50" i="161" s="1"/>
  <c r="J50" i="162" s="1"/>
  <c r="J50" i="163" s="1"/>
  <c r="J50" i="164" s="1"/>
  <c r="J50" i="165" s="1"/>
  <c r="J50" i="166" s="1"/>
  <c r="J50" i="167" s="1"/>
  <c r="J50" i="168" s="1"/>
  <c r="H50" i="34"/>
  <c r="H85" i="34" s="1"/>
  <c r="O38" i="34"/>
  <c r="M38" i="34"/>
  <c r="L38" i="34"/>
  <c r="K38" i="34"/>
  <c r="J38" i="34"/>
  <c r="J38" i="35" s="1"/>
  <c r="J38" i="36" s="1"/>
  <c r="J38" i="37" s="1"/>
  <c r="J38" i="38" s="1"/>
  <c r="J38" i="39" s="1"/>
  <c r="J38" i="40" s="1"/>
  <c r="J38" i="41" s="1"/>
  <c r="J38" i="42" s="1"/>
  <c r="J38" i="43" s="1"/>
  <c r="J38" i="44" s="1"/>
  <c r="J38" i="45" s="1"/>
  <c r="J38" i="46" s="1"/>
  <c r="J38" i="47" s="1"/>
  <c r="J38" i="48" s="1"/>
  <c r="J38" i="49" s="1"/>
  <c r="J38" i="50" s="1"/>
  <c r="J38" i="51" s="1"/>
  <c r="J38" i="52" s="1"/>
  <c r="J38" i="53" s="1"/>
  <c r="J38" i="54" s="1"/>
  <c r="J38" i="55" s="1"/>
  <c r="J38" i="56" s="1"/>
  <c r="J38" i="57" s="1"/>
  <c r="J38" i="58" s="1"/>
  <c r="J38" i="59" s="1"/>
  <c r="J38" i="60" s="1"/>
  <c r="J38" i="61" s="1"/>
  <c r="J38" i="62" s="1"/>
  <c r="J38" i="63" s="1"/>
  <c r="J38" i="64" s="1"/>
  <c r="J38" i="65" s="1"/>
  <c r="J38" i="66" s="1"/>
  <c r="J38" i="67" s="1"/>
  <c r="J38" i="68" s="1"/>
  <c r="J38" i="69" s="1"/>
  <c r="J38" i="70" s="1"/>
  <c r="J38" i="71" s="1"/>
  <c r="J38" i="72" s="1"/>
  <c r="J38" i="73" s="1"/>
  <c r="J38" i="74" s="1"/>
  <c r="J38" i="75" s="1"/>
  <c r="J38" i="76" s="1"/>
  <c r="J38" i="80" s="1"/>
  <c r="J38" i="81" s="1"/>
  <c r="J38" i="82" s="1"/>
  <c r="J38" i="83" s="1"/>
  <c r="J38" i="84" s="1"/>
  <c r="J38" i="85" s="1"/>
  <c r="J38" i="86" s="1"/>
  <c r="J38" i="89" s="1"/>
  <c r="J38" i="90" s="1"/>
  <c r="J38" i="91" s="1"/>
  <c r="J38" i="92" s="1"/>
  <c r="J38" i="93" s="1"/>
  <c r="J38" i="94" s="1"/>
  <c r="J38" i="95" s="1"/>
  <c r="J38" i="96" s="1"/>
  <c r="J38" i="97" s="1"/>
  <c r="J38" i="98" s="1"/>
  <c r="J38" i="99" s="1"/>
  <c r="J38" i="100" s="1"/>
  <c r="J38" i="101" s="1"/>
  <c r="J38" i="102" s="1"/>
  <c r="J38" i="103" s="1"/>
  <c r="J38" i="104" s="1"/>
  <c r="J38" i="105" s="1"/>
  <c r="J38" i="106" s="1"/>
  <c r="J38" i="107" s="1"/>
  <c r="J38" i="108" s="1"/>
  <c r="J38" i="109" s="1"/>
  <c r="J38" i="110" s="1"/>
  <c r="J38" i="111" s="1"/>
  <c r="J38" i="112" s="1"/>
  <c r="J38" i="113" s="1"/>
  <c r="J38" i="114" s="1"/>
  <c r="J38" i="115" s="1"/>
  <c r="J38" i="116" s="1"/>
  <c r="J38" i="117" s="1"/>
  <c r="J38" i="118" s="1"/>
  <c r="J38" i="119" s="1"/>
  <c r="J38" i="120" s="1"/>
  <c r="J38" i="121" s="1"/>
  <c r="J38" i="122" s="1"/>
  <c r="J38" i="123" s="1"/>
  <c r="J38" i="124" s="1"/>
  <c r="J38" i="125" s="1"/>
  <c r="J38" i="126" s="1"/>
  <c r="J38" i="127" s="1"/>
  <c r="J38" i="128" s="1"/>
  <c r="J38" i="129" s="1"/>
  <c r="J38" i="130" s="1"/>
  <c r="J38" i="131" s="1"/>
  <c r="J38" i="132" s="1"/>
  <c r="J38" i="133" s="1"/>
  <c r="J38" i="134" s="1"/>
  <c r="J38" i="135" s="1"/>
  <c r="J38" i="136" s="1"/>
  <c r="J38" i="137" s="1"/>
  <c r="J38" i="138" s="1"/>
  <c r="J38" i="139" s="1"/>
  <c r="J38" i="140" s="1"/>
  <c r="J38" i="141" s="1"/>
  <c r="J38" i="142" s="1"/>
  <c r="J38" i="143" s="1"/>
  <c r="J38" i="144" s="1"/>
  <c r="J38" i="145" s="1"/>
  <c r="J38" i="146" s="1"/>
  <c r="J38" i="147" s="1"/>
  <c r="J38" i="148" s="1"/>
  <c r="J38" i="149" s="1"/>
  <c r="J38" i="150" s="1"/>
  <c r="J38" i="151" s="1"/>
  <c r="J38" i="152" s="1"/>
  <c r="J38" i="153" s="1"/>
  <c r="J38" i="154" s="1"/>
  <c r="J38" i="155" s="1"/>
  <c r="J38" i="156" s="1"/>
  <c r="J38" i="157" s="1"/>
  <c r="J38" i="158" s="1"/>
  <c r="J38" i="159" s="1"/>
  <c r="J38" i="160" s="1"/>
  <c r="J38" i="161" s="1"/>
  <c r="J38" i="162" s="1"/>
  <c r="J38" i="163" s="1"/>
  <c r="J38" i="164" s="1"/>
  <c r="J38" i="165" s="1"/>
  <c r="J38" i="166" s="1"/>
  <c r="J38" i="167" s="1"/>
  <c r="J38" i="168" s="1"/>
  <c r="H38" i="34"/>
  <c r="O25" i="34"/>
  <c r="M25" i="34"/>
  <c r="L25" i="34"/>
  <c r="K25" i="34"/>
  <c r="J25" i="34"/>
  <c r="J25" i="35" s="1"/>
  <c r="J25" i="36" s="1"/>
  <c r="J25" i="37" s="1"/>
  <c r="J25" i="38" s="1"/>
  <c r="J25" i="39" s="1"/>
  <c r="J25" i="40" s="1"/>
  <c r="J25" i="41" s="1"/>
  <c r="J25" i="42" s="1"/>
  <c r="J25" i="43" s="1"/>
  <c r="J25" i="44" s="1"/>
  <c r="J25" i="45" s="1"/>
  <c r="J25" i="46" s="1"/>
  <c r="J25" i="47" s="1"/>
  <c r="J25" i="48" s="1"/>
  <c r="J25" i="49" s="1"/>
  <c r="J25" i="50" s="1"/>
  <c r="J25" i="51" s="1"/>
  <c r="J25" i="52" s="1"/>
  <c r="J25" i="53" s="1"/>
  <c r="J25" i="54" s="1"/>
  <c r="J25" i="55" s="1"/>
  <c r="J25" i="56" s="1"/>
  <c r="J25" i="57" s="1"/>
  <c r="J25" i="58" s="1"/>
  <c r="J25" i="59" s="1"/>
  <c r="J25" i="60" s="1"/>
  <c r="J25" i="61" s="1"/>
  <c r="J25" i="62" s="1"/>
  <c r="J25" i="63" s="1"/>
  <c r="J25" i="64" s="1"/>
  <c r="J25" i="65" s="1"/>
  <c r="J25" i="66" s="1"/>
  <c r="J25" i="67" s="1"/>
  <c r="J25" i="68" s="1"/>
  <c r="J25" i="69" s="1"/>
  <c r="J25" i="70" s="1"/>
  <c r="J25" i="71" s="1"/>
  <c r="J25" i="72" s="1"/>
  <c r="J25" i="73" s="1"/>
  <c r="J25" i="74" s="1"/>
  <c r="J25" i="75" s="1"/>
  <c r="J25" i="76" s="1"/>
  <c r="J25" i="80" s="1"/>
  <c r="J25" i="81" s="1"/>
  <c r="J25" i="82" s="1"/>
  <c r="J25" i="83" s="1"/>
  <c r="J25" i="84" s="1"/>
  <c r="J25" i="85" s="1"/>
  <c r="J25" i="86" s="1"/>
  <c r="J25" i="89" s="1"/>
  <c r="J25" i="90" s="1"/>
  <c r="J25" i="91" s="1"/>
  <c r="J25" i="92" s="1"/>
  <c r="J25" i="93" s="1"/>
  <c r="J25" i="94" s="1"/>
  <c r="J25" i="95" s="1"/>
  <c r="J25" i="96" s="1"/>
  <c r="J25" i="97" s="1"/>
  <c r="J25" i="98" s="1"/>
  <c r="J25" i="99" s="1"/>
  <c r="J25" i="100" s="1"/>
  <c r="J25" i="101" s="1"/>
  <c r="J25" i="102" s="1"/>
  <c r="J25" i="103" s="1"/>
  <c r="J25" i="104" s="1"/>
  <c r="J25" i="105" s="1"/>
  <c r="J25" i="106" s="1"/>
  <c r="J25" i="107" s="1"/>
  <c r="J25" i="108" s="1"/>
  <c r="J25" i="109" s="1"/>
  <c r="J25" i="110" s="1"/>
  <c r="J25" i="111" s="1"/>
  <c r="J25" i="112" s="1"/>
  <c r="J25" i="113" s="1"/>
  <c r="J25" i="114" s="1"/>
  <c r="J25" i="115" s="1"/>
  <c r="J25" i="116" s="1"/>
  <c r="J25" i="117" s="1"/>
  <c r="J25" i="118" s="1"/>
  <c r="J25" i="119" s="1"/>
  <c r="J25" i="120" s="1"/>
  <c r="J25" i="121" s="1"/>
  <c r="J25" i="122" s="1"/>
  <c r="J25" i="123" s="1"/>
  <c r="J25" i="124" s="1"/>
  <c r="J25" i="125" s="1"/>
  <c r="J25" i="126" s="1"/>
  <c r="J25" i="127" s="1"/>
  <c r="J25" i="128" s="1"/>
  <c r="J25" i="129" s="1"/>
  <c r="J25" i="130" s="1"/>
  <c r="J25" i="131" s="1"/>
  <c r="J25" i="132" s="1"/>
  <c r="J25" i="133" s="1"/>
  <c r="J25" i="134" s="1"/>
  <c r="J25" i="135" s="1"/>
  <c r="J25" i="136" s="1"/>
  <c r="J25" i="137" s="1"/>
  <c r="J25" i="138" s="1"/>
  <c r="J25" i="139" s="1"/>
  <c r="J25" i="140" s="1"/>
  <c r="J25" i="141" s="1"/>
  <c r="J25" i="142" s="1"/>
  <c r="J25" i="143" s="1"/>
  <c r="J25" i="144" s="1"/>
  <c r="J25" i="145" s="1"/>
  <c r="J25" i="146" s="1"/>
  <c r="J25" i="147" s="1"/>
  <c r="J25" i="148" s="1"/>
  <c r="J25" i="149" s="1"/>
  <c r="J25" i="150" s="1"/>
  <c r="J25" i="151" s="1"/>
  <c r="J25" i="152" s="1"/>
  <c r="J25" i="153" s="1"/>
  <c r="J25" i="154" s="1"/>
  <c r="J25" i="155" s="1"/>
  <c r="J25" i="156" s="1"/>
  <c r="J25" i="157" s="1"/>
  <c r="J25" i="158" s="1"/>
  <c r="J25" i="159" s="1"/>
  <c r="J25" i="160" s="1"/>
  <c r="J25" i="161" s="1"/>
  <c r="J25" i="162" s="1"/>
  <c r="J25" i="163" s="1"/>
  <c r="J25" i="164" s="1"/>
  <c r="J25" i="165" s="1"/>
  <c r="J25" i="166" s="1"/>
  <c r="J25" i="167" s="1"/>
  <c r="J25" i="168" s="1"/>
  <c r="H25" i="34"/>
  <c r="O19" i="34"/>
  <c r="M19" i="34"/>
  <c r="L19" i="34"/>
  <c r="K19" i="34"/>
  <c r="J19" i="34"/>
  <c r="J19" i="35" s="1"/>
  <c r="J19" i="36" s="1"/>
  <c r="J19" i="37" s="1"/>
  <c r="H19" i="34"/>
  <c r="N20" i="41" l="1"/>
  <c r="J20" i="42"/>
  <c r="N40" i="41"/>
  <c r="J40" i="42"/>
  <c r="N18" i="41"/>
  <c r="J18" i="42"/>
  <c r="N59" i="41"/>
  <c r="J59" i="42"/>
  <c r="N56" i="41"/>
  <c r="J56" i="42"/>
  <c r="N66" i="41"/>
  <c r="J66" i="42"/>
  <c r="N29" i="41"/>
  <c r="J29" i="42"/>
  <c r="N13" i="38"/>
  <c r="J30" i="43"/>
  <c r="N30" i="42"/>
  <c r="N24" i="41"/>
  <c r="J24" i="42"/>
  <c r="N69" i="41"/>
  <c r="J69" i="42"/>
  <c r="N52" i="41"/>
  <c r="J52" i="42"/>
  <c r="N23" i="41"/>
  <c r="J23" i="42"/>
  <c r="N64" i="41"/>
  <c r="J64" i="42"/>
  <c r="N12" i="41"/>
  <c r="J12" i="42"/>
  <c r="J84" i="36"/>
  <c r="J85" i="35"/>
  <c r="J4" i="35" s="1"/>
  <c r="N83" i="41"/>
  <c r="J83" i="42"/>
  <c r="N49" i="41"/>
  <c r="J49" i="42"/>
  <c r="N76" i="41"/>
  <c r="J76" i="42"/>
  <c r="N62" i="41"/>
  <c r="J62" i="42"/>
  <c r="N34" i="41"/>
  <c r="J34" i="42"/>
  <c r="N42" i="41"/>
  <c r="J42" i="42"/>
  <c r="N55" i="42"/>
  <c r="J55" i="43"/>
  <c r="J85" i="34"/>
  <c r="N46" i="41"/>
  <c r="J46" i="42"/>
  <c r="J48" i="41"/>
  <c r="N42" i="40"/>
  <c r="N15" i="38"/>
  <c r="N7" i="40"/>
  <c r="J7" i="41"/>
  <c r="N33" i="40"/>
  <c r="J33" i="41"/>
  <c r="N28" i="40"/>
  <c r="J28" i="41"/>
  <c r="N36" i="40"/>
  <c r="J36" i="41"/>
  <c r="N32" i="40"/>
  <c r="J32" i="41"/>
  <c r="N68" i="40"/>
  <c r="J68" i="41"/>
  <c r="N65" i="40"/>
  <c r="J65" i="41"/>
  <c r="N22" i="40"/>
  <c r="J22" i="41"/>
  <c r="J82" i="41"/>
  <c r="N82" i="40"/>
  <c r="J81" i="41"/>
  <c r="N81" i="40"/>
  <c r="N54" i="40"/>
  <c r="J54" i="41"/>
  <c r="N58" i="40"/>
  <c r="J58" i="41"/>
  <c r="N75" i="40"/>
  <c r="J75" i="41"/>
  <c r="N74" i="40"/>
  <c r="J74" i="41"/>
  <c r="N37" i="40"/>
  <c r="J37" i="41"/>
  <c r="N47" i="40"/>
  <c r="J47" i="41"/>
  <c r="J41" i="41"/>
  <c r="N41" i="40"/>
  <c r="N44" i="40"/>
  <c r="J44" i="41"/>
  <c r="N43" i="40"/>
  <c r="J43" i="41"/>
  <c r="J45" i="41"/>
  <c r="N45" i="40"/>
  <c r="N73" i="39"/>
  <c r="J73" i="40"/>
  <c r="N27" i="39"/>
  <c r="J27" i="40"/>
  <c r="N35" i="39"/>
  <c r="J35" i="40"/>
  <c r="N15" i="39"/>
  <c r="J15" i="40"/>
  <c r="N14" i="39"/>
  <c r="J14" i="40"/>
  <c r="N13" i="39"/>
  <c r="J13" i="40"/>
  <c r="N9" i="39"/>
  <c r="J9" i="40"/>
  <c r="N10" i="39"/>
  <c r="J10" i="40"/>
  <c r="N6" i="39"/>
  <c r="J6" i="40"/>
  <c r="N17" i="39"/>
  <c r="J17" i="40"/>
  <c r="N53" i="39"/>
  <c r="J53" i="40"/>
  <c r="N57" i="39"/>
  <c r="J57" i="40"/>
  <c r="N67" i="39"/>
  <c r="J67" i="40"/>
  <c r="N63" i="39"/>
  <c r="J63" i="40"/>
  <c r="N77" i="39"/>
  <c r="J77" i="40"/>
  <c r="N21" i="38"/>
  <c r="N25" i="38" s="1"/>
  <c r="J21" i="39"/>
  <c r="J79" i="38"/>
  <c r="N79" i="37"/>
  <c r="N84" i="37" s="1"/>
  <c r="J51" i="38"/>
  <c r="N51" i="37"/>
  <c r="N60" i="37" s="1"/>
  <c r="J72" i="39"/>
  <c r="N72" i="38"/>
  <c r="J71" i="38"/>
  <c r="N71" i="37"/>
  <c r="N78" i="37" s="1"/>
  <c r="N61" i="37"/>
  <c r="N70" i="37" s="1"/>
  <c r="J61" i="38"/>
  <c r="J39" i="38"/>
  <c r="N39" i="37"/>
  <c r="N50" i="37" s="1"/>
  <c r="J31" i="39"/>
  <c r="N31" i="38"/>
  <c r="N85" i="36"/>
  <c r="N4" i="36" s="1"/>
  <c r="J26" i="38"/>
  <c r="N26" i="37"/>
  <c r="N38" i="37" s="1"/>
  <c r="J16" i="39"/>
  <c r="N16" i="38"/>
  <c r="J11" i="39"/>
  <c r="N11" i="38"/>
  <c r="J8" i="39"/>
  <c r="N8" i="38"/>
  <c r="J5" i="38"/>
  <c r="N5" i="37"/>
  <c r="N19" i="37" s="1"/>
  <c r="J19" i="38"/>
  <c r="J80" i="39"/>
  <c r="N80" i="38"/>
  <c r="M85" i="34"/>
  <c r="K85" i="34"/>
  <c r="L85" i="34"/>
  <c r="N83" i="34"/>
  <c r="N82" i="34"/>
  <c r="N81" i="34"/>
  <c r="N80" i="34"/>
  <c r="N79" i="34"/>
  <c r="N77" i="34"/>
  <c r="N76" i="34"/>
  <c r="N75" i="34"/>
  <c r="N74" i="34"/>
  <c r="N73" i="34"/>
  <c r="N72" i="34"/>
  <c r="N71" i="34"/>
  <c r="N69" i="34"/>
  <c r="N68" i="34"/>
  <c r="N67" i="34"/>
  <c r="N66" i="34"/>
  <c r="N65" i="34"/>
  <c r="N64" i="34"/>
  <c r="N63" i="34"/>
  <c r="N62" i="34"/>
  <c r="N61" i="34"/>
  <c r="N59" i="34"/>
  <c r="N58" i="34"/>
  <c r="N57" i="34"/>
  <c r="N56" i="34"/>
  <c r="N55" i="34"/>
  <c r="N54" i="34"/>
  <c r="N53" i="34"/>
  <c r="N52" i="34"/>
  <c r="N51" i="34"/>
  <c r="N49" i="34"/>
  <c r="N48" i="34"/>
  <c r="N47" i="34"/>
  <c r="N46" i="34"/>
  <c r="N45" i="34"/>
  <c r="N44" i="34"/>
  <c r="N43" i="34"/>
  <c r="N42" i="34"/>
  <c r="N41" i="34"/>
  <c r="N40" i="34"/>
  <c r="N39" i="34"/>
  <c r="N37" i="34"/>
  <c r="N36" i="34"/>
  <c r="N35" i="34"/>
  <c r="N34" i="34"/>
  <c r="N33" i="34"/>
  <c r="N32" i="34"/>
  <c r="N31" i="34"/>
  <c r="N30" i="34"/>
  <c r="N29" i="34"/>
  <c r="N28" i="34"/>
  <c r="N27" i="34"/>
  <c r="N26" i="34"/>
  <c r="N24" i="34"/>
  <c r="N23" i="34"/>
  <c r="N22" i="34"/>
  <c r="N21" i="34"/>
  <c r="N20" i="34"/>
  <c r="N18" i="34"/>
  <c r="N17" i="34"/>
  <c r="N16" i="34"/>
  <c r="N15" i="34"/>
  <c r="N14" i="34"/>
  <c r="N13" i="34"/>
  <c r="N12" i="34"/>
  <c r="N11" i="34"/>
  <c r="N10" i="34"/>
  <c r="N9" i="34"/>
  <c r="N8" i="34"/>
  <c r="N7" i="34"/>
  <c r="N6" i="34"/>
  <c r="N5" i="34"/>
  <c r="N58" i="41" l="1"/>
  <c r="J58" i="42"/>
  <c r="N45" i="41"/>
  <c r="J45" i="42"/>
  <c r="N41" i="41"/>
  <c r="J41" i="42"/>
  <c r="N46" i="42"/>
  <c r="J46" i="43"/>
  <c r="J84" i="37"/>
  <c r="J85" i="36"/>
  <c r="J4" i="36" s="1"/>
  <c r="N66" i="42"/>
  <c r="J66" i="43"/>
  <c r="J18" i="43"/>
  <c r="N18" i="42"/>
  <c r="N44" i="41"/>
  <c r="J44" i="42"/>
  <c r="N28" i="41"/>
  <c r="J28" i="42"/>
  <c r="N43" i="41"/>
  <c r="J43" i="42"/>
  <c r="N47" i="41"/>
  <c r="J47" i="42"/>
  <c r="N75" i="41"/>
  <c r="J75" i="42"/>
  <c r="N65" i="41"/>
  <c r="J65" i="42"/>
  <c r="N36" i="41"/>
  <c r="J36" i="42"/>
  <c r="N7" i="41"/>
  <c r="J7" i="42"/>
  <c r="J34" i="43"/>
  <c r="N34" i="42"/>
  <c r="J49" i="43"/>
  <c r="N49" i="42"/>
  <c r="J12" i="43"/>
  <c r="N12" i="42"/>
  <c r="J52" i="43"/>
  <c r="N52" i="42"/>
  <c r="N68" i="41"/>
  <c r="J68" i="42"/>
  <c r="N84" i="34"/>
  <c r="N81" i="41"/>
  <c r="J81" i="42"/>
  <c r="N30" i="43"/>
  <c r="J30" i="44"/>
  <c r="N56" i="42"/>
  <c r="J56" i="43"/>
  <c r="J40" i="43"/>
  <c r="N40" i="42"/>
  <c r="N55" i="43"/>
  <c r="J55" i="44"/>
  <c r="J62" i="43"/>
  <c r="N62" i="42"/>
  <c r="J83" i="43"/>
  <c r="N83" i="42"/>
  <c r="J69" i="43"/>
  <c r="N69" i="42"/>
  <c r="N82" i="41"/>
  <c r="J82" i="42"/>
  <c r="J29" i="43"/>
  <c r="N29" i="42"/>
  <c r="N59" i="42"/>
  <c r="J59" i="43"/>
  <c r="J20" i="43"/>
  <c r="N20" i="42"/>
  <c r="N37" i="41"/>
  <c r="J37" i="42"/>
  <c r="J64" i="43"/>
  <c r="N64" i="42"/>
  <c r="N74" i="41"/>
  <c r="J74" i="42"/>
  <c r="N54" i="41"/>
  <c r="J54" i="42"/>
  <c r="N22" i="41"/>
  <c r="J22" i="42"/>
  <c r="N32" i="41"/>
  <c r="J32" i="42"/>
  <c r="N33" i="41"/>
  <c r="J33" i="42"/>
  <c r="N48" i="41"/>
  <c r="J48" i="42"/>
  <c r="N42" i="42"/>
  <c r="J42" i="43"/>
  <c r="J76" i="43"/>
  <c r="N76" i="42"/>
  <c r="N23" i="42"/>
  <c r="J23" i="43"/>
  <c r="N24" i="42"/>
  <c r="J24" i="43"/>
  <c r="N15" i="40"/>
  <c r="J15" i="41"/>
  <c r="N14" i="40"/>
  <c r="J14" i="41"/>
  <c r="N13" i="40"/>
  <c r="J13" i="41"/>
  <c r="N9" i="40"/>
  <c r="J9" i="41"/>
  <c r="N10" i="40"/>
  <c r="J10" i="41"/>
  <c r="N6" i="40"/>
  <c r="J6" i="41"/>
  <c r="N17" i="40"/>
  <c r="J17" i="41"/>
  <c r="N27" i="40"/>
  <c r="J27" i="41"/>
  <c r="N35" i="40"/>
  <c r="J35" i="41"/>
  <c r="N67" i="40"/>
  <c r="J67" i="41"/>
  <c r="N63" i="40"/>
  <c r="J63" i="41"/>
  <c r="N80" i="39"/>
  <c r="J80" i="40"/>
  <c r="N57" i="40"/>
  <c r="J57" i="41"/>
  <c r="N73" i="40"/>
  <c r="J73" i="41"/>
  <c r="N77" i="40"/>
  <c r="J77" i="41"/>
  <c r="N53" i="40"/>
  <c r="J53" i="41"/>
  <c r="N72" i="39"/>
  <c r="J72" i="40"/>
  <c r="N31" i="39"/>
  <c r="J31" i="40"/>
  <c r="N16" i="39"/>
  <c r="J16" i="40"/>
  <c r="N11" i="39"/>
  <c r="J11" i="40"/>
  <c r="N8" i="39"/>
  <c r="J8" i="40"/>
  <c r="N21" i="39"/>
  <c r="N25" i="39" s="1"/>
  <c r="J21" i="40"/>
  <c r="J79" i="39"/>
  <c r="N79" i="38"/>
  <c r="N84" i="38" s="1"/>
  <c r="J51" i="39"/>
  <c r="N51" i="38"/>
  <c r="N60" i="38" s="1"/>
  <c r="J71" i="39"/>
  <c r="N71" i="38"/>
  <c r="N78" i="38" s="1"/>
  <c r="J61" i="39"/>
  <c r="N61" i="38"/>
  <c r="N70" i="38" s="1"/>
  <c r="J39" i="39"/>
  <c r="N39" i="38"/>
  <c r="N50" i="38" s="1"/>
  <c r="N85" i="37"/>
  <c r="N4" i="37" s="1"/>
  <c r="J26" i="39"/>
  <c r="N26" i="38"/>
  <c r="N38" i="38" s="1"/>
  <c r="J5" i="39"/>
  <c r="N5" i="38"/>
  <c r="N19" i="38" s="1"/>
  <c r="J19" i="39"/>
  <c r="N78" i="34"/>
  <c r="N70" i="34"/>
  <c r="N60" i="34"/>
  <c r="N50" i="34"/>
  <c r="N38" i="34"/>
  <c r="N25" i="34"/>
  <c r="N19" i="34"/>
  <c r="L4" i="34"/>
  <c r="K4" i="34"/>
  <c r="N73" i="41" l="1"/>
  <c r="J73" i="42"/>
  <c r="N10" i="41"/>
  <c r="J10" i="42"/>
  <c r="N48" i="42"/>
  <c r="J48" i="43"/>
  <c r="N30" i="44"/>
  <c r="J30" i="45"/>
  <c r="J84" i="38"/>
  <c r="J85" i="37"/>
  <c r="J4" i="37" s="1"/>
  <c r="N76" i="43"/>
  <c r="J76" i="44"/>
  <c r="J29" i="44"/>
  <c r="N29" i="43"/>
  <c r="J83" i="44"/>
  <c r="N83" i="43"/>
  <c r="N40" i="43"/>
  <c r="J40" i="44"/>
  <c r="J7" i="43"/>
  <c r="N7" i="42"/>
  <c r="J75" i="43"/>
  <c r="N75" i="42"/>
  <c r="J28" i="43"/>
  <c r="N28" i="42"/>
  <c r="J66" i="44"/>
  <c r="N66" i="43"/>
  <c r="J41" i="43"/>
  <c r="N41" i="42"/>
  <c r="N77" i="41"/>
  <c r="J77" i="42"/>
  <c r="N35" i="41"/>
  <c r="J35" i="42"/>
  <c r="N6" i="41"/>
  <c r="J6" i="42"/>
  <c r="N13" i="41"/>
  <c r="J13" i="42"/>
  <c r="J24" i="44"/>
  <c r="N24" i="43"/>
  <c r="J42" i="44"/>
  <c r="N42" i="43"/>
  <c r="N32" i="42"/>
  <c r="J32" i="43"/>
  <c r="N74" i="42"/>
  <c r="J74" i="43"/>
  <c r="J82" i="43"/>
  <c r="N82" i="42"/>
  <c r="J56" i="44"/>
  <c r="N56" i="43"/>
  <c r="N12" i="43"/>
  <c r="J12" i="44"/>
  <c r="N63" i="41"/>
  <c r="J63" i="42"/>
  <c r="N14" i="41"/>
  <c r="J14" i="42"/>
  <c r="N59" i="43"/>
  <c r="J59" i="44"/>
  <c r="J20" i="44"/>
  <c r="N20" i="43"/>
  <c r="J62" i="44"/>
  <c r="N62" i="43"/>
  <c r="J68" i="43"/>
  <c r="N68" i="42"/>
  <c r="N36" i="42"/>
  <c r="J36" i="43"/>
  <c r="J47" i="43"/>
  <c r="N47" i="42"/>
  <c r="J44" i="43"/>
  <c r="N44" i="42"/>
  <c r="J45" i="43"/>
  <c r="N45" i="42"/>
  <c r="N27" i="41"/>
  <c r="J27" i="42"/>
  <c r="J22" i="43"/>
  <c r="N22" i="42"/>
  <c r="N55" i="44"/>
  <c r="J55" i="45"/>
  <c r="J49" i="44"/>
  <c r="N49" i="43"/>
  <c r="N64" i="43"/>
  <c r="J64" i="44"/>
  <c r="J69" i="44"/>
  <c r="N69" i="43"/>
  <c r="J65" i="43"/>
  <c r="N65" i="42"/>
  <c r="N43" i="42"/>
  <c r="J43" i="43"/>
  <c r="J46" i="44"/>
  <c r="N46" i="43"/>
  <c r="N58" i="42"/>
  <c r="J58" i="43"/>
  <c r="N23" i="43"/>
  <c r="J23" i="44"/>
  <c r="N53" i="41"/>
  <c r="J53" i="42"/>
  <c r="N57" i="41"/>
  <c r="J57" i="42"/>
  <c r="N67" i="41"/>
  <c r="J67" i="42"/>
  <c r="N17" i="41"/>
  <c r="J17" i="42"/>
  <c r="N9" i="41"/>
  <c r="J9" i="42"/>
  <c r="N15" i="41"/>
  <c r="J15" i="42"/>
  <c r="J33" i="43"/>
  <c r="N33" i="42"/>
  <c r="J54" i="43"/>
  <c r="N54" i="42"/>
  <c r="N37" i="42"/>
  <c r="J37" i="43"/>
  <c r="N81" i="42"/>
  <c r="J81" i="43"/>
  <c r="J52" i="44"/>
  <c r="N52" i="43"/>
  <c r="J34" i="44"/>
  <c r="N34" i="43"/>
  <c r="J18" i="44"/>
  <c r="N18" i="43"/>
  <c r="N16" i="40"/>
  <c r="J16" i="41"/>
  <c r="N11" i="40"/>
  <c r="J11" i="41"/>
  <c r="N8" i="40"/>
  <c r="J8" i="41"/>
  <c r="N31" i="40"/>
  <c r="J31" i="41"/>
  <c r="N21" i="40"/>
  <c r="N25" i="40" s="1"/>
  <c r="J21" i="41"/>
  <c r="N80" i="40"/>
  <c r="J80" i="41"/>
  <c r="N79" i="39"/>
  <c r="N84" i="39" s="1"/>
  <c r="J79" i="40"/>
  <c r="N72" i="40"/>
  <c r="J72" i="41"/>
  <c r="N39" i="39"/>
  <c r="N50" i="39" s="1"/>
  <c r="J39" i="40"/>
  <c r="N71" i="39"/>
  <c r="N78" i="39" s="1"/>
  <c r="J71" i="40"/>
  <c r="N26" i="39"/>
  <c r="N38" i="39" s="1"/>
  <c r="J26" i="40"/>
  <c r="N5" i="39"/>
  <c r="N19" i="39" s="1"/>
  <c r="J5" i="40"/>
  <c r="N51" i="39"/>
  <c r="N60" i="39" s="1"/>
  <c r="J51" i="40"/>
  <c r="N61" i="39"/>
  <c r="N70" i="39" s="1"/>
  <c r="J61" i="40"/>
  <c r="J19" i="40"/>
  <c r="N85" i="38"/>
  <c r="N4" i="38" s="1"/>
  <c r="N85" i="34"/>
  <c r="A107" i="34"/>
  <c r="A106" i="34"/>
  <c r="A105" i="34"/>
  <c r="A104" i="34"/>
  <c r="A103" i="34"/>
  <c r="A102" i="34"/>
  <c r="A101" i="34"/>
  <c r="A100" i="34"/>
  <c r="A99" i="34"/>
  <c r="A98" i="34"/>
  <c r="A97" i="34"/>
  <c r="A96" i="34"/>
  <c r="A95" i="34"/>
  <c r="A94" i="34"/>
  <c r="A93" i="34"/>
  <c r="A92" i="34"/>
  <c r="A91" i="34"/>
  <c r="A90" i="34"/>
  <c r="A89" i="34"/>
  <c r="A88" i="34"/>
  <c r="A87" i="34"/>
  <c r="A86" i="34"/>
  <c r="A85" i="34"/>
  <c r="G84" i="34"/>
  <c r="S83" i="34"/>
  <c r="I83" i="34"/>
  <c r="S82" i="34"/>
  <c r="I82" i="34"/>
  <c r="S81" i="34"/>
  <c r="I81" i="34"/>
  <c r="S80" i="34"/>
  <c r="I80" i="34"/>
  <c r="S79" i="34"/>
  <c r="I79" i="34"/>
  <c r="A79" i="34"/>
  <c r="G78" i="34"/>
  <c r="S77" i="34"/>
  <c r="I77" i="34"/>
  <c r="S76" i="34"/>
  <c r="I76" i="34"/>
  <c r="S75" i="34"/>
  <c r="I75" i="34"/>
  <c r="S74" i="34"/>
  <c r="I74" i="34"/>
  <c r="S73" i="34"/>
  <c r="I73" i="34"/>
  <c r="S72" i="34"/>
  <c r="I72" i="34"/>
  <c r="S71" i="34"/>
  <c r="I71" i="34"/>
  <c r="I78" i="34" s="1"/>
  <c r="A71" i="34"/>
  <c r="G70" i="34"/>
  <c r="S69" i="34"/>
  <c r="I69" i="34"/>
  <c r="S68" i="34"/>
  <c r="I68" i="34"/>
  <c r="S67" i="34"/>
  <c r="I67" i="34"/>
  <c r="S66" i="34"/>
  <c r="I66" i="34"/>
  <c r="S65" i="34"/>
  <c r="I65" i="34"/>
  <c r="S64" i="34"/>
  <c r="I64" i="34"/>
  <c r="S63" i="34"/>
  <c r="I63" i="34"/>
  <c r="S62" i="34"/>
  <c r="I62" i="34"/>
  <c r="S61" i="34"/>
  <c r="I61" i="34"/>
  <c r="A61" i="34"/>
  <c r="G60" i="34"/>
  <c r="S59" i="34"/>
  <c r="I59" i="34"/>
  <c r="S58" i="34"/>
  <c r="I58" i="34"/>
  <c r="S57" i="34"/>
  <c r="I57" i="34"/>
  <c r="S56" i="34"/>
  <c r="I56" i="34"/>
  <c r="S55" i="34"/>
  <c r="I55" i="34"/>
  <c r="S54" i="34"/>
  <c r="I54" i="34"/>
  <c r="S53" i="34"/>
  <c r="I53" i="34"/>
  <c r="S52" i="34"/>
  <c r="I52" i="34"/>
  <c r="S51" i="34"/>
  <c r="I51" i="34"/>
  <c r="A51" i="34"/>
  <c r="G50" i="34"/>
  <c r="S49" i="34"/>
  <c r="I49" i="34"/>
  <c r="S48" i="34"/>
  <c r="I48" i="34"/>
  <c r="S47" i="34"/>
  <c r="I47" i="34"/>
  <c r="S46" i="34"/>
  <c r="I46" i="34"/>
  <c r="S45" i="34"/>
  <c r="I45" i="34"/>
  <c r="S44" i="34"/>
  <c r="I44" i="34"/>
  <c r="S43" i="34"/>
  <c r="I43" i="34"/>
  <c r="S42" i="34"/>
  <c r="I42" i="34"/>
  <c r="S41" i="34"/>
  <c r="I41" i="34"/>
  <c r="S40" i="34"/>
  <c r="I40" i="34"/>
  <c r="S39" i="34"/>
  <c r="I39" i="34"/>
  <c r="A39" i="34"/>
  <c r="G38" i="34"/>
  <c r="S37" i="34"/>
  <c r="I37" i="34"/>
  <c r="S36" i="34"/>
  <c r="I36" i="34"/>
  <c r="S35" i="34"/>
  <c r="I35" i="34"/>
  <c r="S34" i="34"/>
  <c r="I34" i="34"/>
  <c r="S33" i="34"/>
  <c r="I33" i="34"/>
  <c r="S32" i="34"/>
  <c r="I32" i="34"/>
  <c r="S31" i="34"/>
  <c r="I31" i="34"/>
  <c r="S30" i="34"/>
  <c r="I30" i="34"/>
  <c r="S29" i="34"/>
  <c r="I29" i="34"/>
  <c r="S28" i="34"/>
  <c r="I28" i="34"/>
  <c r="S27" i="34"/>
  <c r="I27" i="34"/>
  <c r="S26" i="34"/>
  <c r="I26" i="34"/>
  <c r="I38" i="34" s="1"/>
  <c r="G25" i="34"/>
  <c r="S24" i="34"/>
  <c r="I24" i="34"/>
  <c r="S23" i="34"/>
  <c r="I23" i="34"/>
  <c r="S22" i="34"/>
  <c r="I22" i="34"/>
  <c r="S21" i="34"/>
  <c r="I21" i="34"/>
  <c r="S20" i="34"/>
  <c r="I20" i="34"/>
  <c r="I25" i="34" s="1"/>
  <c r="G19" i="34"/>
  <c r="S18" i="34"/>
  <c r="I18" i="34"/>
  <c r="S17" i="34"/>
  <c r="I17" i="34"/>
  <c r="S16" i="34"/>
  <c r="I16" i="34"/>
  <c r="S15" i="34"/>
  <c r="I15" i="34"/>
  <c r="S14" i="34"/>
  <c r="I14" i="34"/>
  <c r="S13" i="34"/>
  <c r="I13" i="34"/>
  <c r="S12" i="34"/>
  <c r="I12" i="34"/>
  <c r="S11" i="34"/>
  <c r="I11" i="34"/>
  <c r="S10" i="34"/>
  <c r="I10" i="34"/>
  <c r="S9" i="34"/>
  <c r="I9" i="34"/>
  <c r="S8" i="34"/>
  <c r="I8" i="34"/>
  <c r="S7" i="34"/>
  <c r="I7" i="34"/>
  <c r="S6" i="34"/>
  <c r="I6" i="34"/>
  <c r="S5" i="34"/>
  <c r="I5" i="34"/>
  <c r="A5" i="34"/>
  <c r="A4" i="34"/>
  <c r="A3" i="34"/>
  <c r="A2" i="34"/>
  <c r="A1" i="34"/>
  <c r="S78" i="34" l="1"/>
  <c r="J37" i="44"/>
  <c r="N37" i="43"/>
  <c r="I70" i="34"/>
  <c r="I84" i="34"/>
  <c r="N80" i="41"/>
  <c r="J80" i="42"/>
  <c r="N8" i="41"/>
  <c r="J8" i="42"/>
  <c r="N52" i="44"/>
  <c r="J52" i="45"/>
  <c r="N54" i="43"/>
  <c r="J54" i="44"/>
  <c r="J65" i="44"/>
  <c r="N65" i="43"/>
  <c r="J49" i="45"/>
  <c r="N49" i="44"/>
  <c r="N47" i="43"/>
  <c r="J47" i="44"/>
  <c r="N62" i="44"/>
  <c r="J62" i="45"/>
  <c r="N56" i="44"/>
  <c r="J56" i="45"/>
  <c r="J32" i="44"/>
  <c r="N32" i="43"/>
  <c r="J13" i="43"/>
  <c r="N13" i="42"/>
  <c r="J77" i="43"/>
  <c r="N77" i="42"/>
  <c r="N40" i="44"/>
  <c r="J40" i="45"/>
  <c r="N76" i="44"/>
  <c r="J76" i="45"/>
  <c r="N48" i="43"/>
  <c r="J48" i="44"/>
  <c r="N81" i="43"/>
  <c r="J81" i="44"/>
  <c r="J17" i="43"/>
  <c r="N17" i="42"/>
  <c r="J53" i="43"/>
  <c r="N53" i="42"/>
  <c r="N55" i="45"/>
  <c r="J55" i="46"/>
  <c r="J36" i="44"/>
  <c r="N36" i="43"/>
  <c r="J63" i="43"/>
  <c r="N63" i="42"/>
  <c r="J28" i="44"/>
  <c r="N28" i="43"/>
  <c r="N72" i="41"/>
  <c r="J72" i="42"/>
  <c r="N21" i="41"/>
  <c r="N25" i="41" s="1"/>
  <c r="J21" i="42"/>
  <c r="N11" i="41"/>
  <c r="J11" i="42"/>
  <c r="N18" i="44"/>
  <c r="J18" i="45"/>
  <c r="N33" i="43"/>
  <c r="J33" i="44"/>
  <c r="N46" i="44"/>
  <c r="J46" i="45"/>
  <c r="N69" i="44"/>
  <c r="J69" i="45"/>
  <c r="J45" i="44"/>
  <c r="N45" i="43"/>
  <c r="J20" i="45"/>
  <c r="N20" i="44"/>
  <c r="N82" i="43"/>
  <c r="J82" i="44"/>
  <c r="J6" i="43"/>
  <c r="N6" i="42"/>
  <c r="J10" i="43"/>
  <c r="N10" i="42"/>
  <c r="J15" i="43"/>
  <c r="N15" i="42"/>
  <c r="N43" i="43"/>
  <c r="J43" i="44"/>
  <c r="N42" i="44"/>
  <c r="J42" i="45"/>
  <c r="J41" i="44"/>
  <c r="N41" i="43"/>
  <c r="J84" i="39"/>
  <c r="J85" i="38"/>
  <c r="J4" i="38" s="1"/>
  <c r="N67" i="42"/>
  <c r="J67" i="43"/>
  <c r="N64" i="44"/>
  <c r="J64" i="45"/>
  <c r="N59" i="44"/>
  <c r="J59" i="45"/>
  <c r="N75" i="43"/>
  <c r="J75" i="44"/>
  <c r="G85" i="34"/>
  <c r="N51" i="40"/>
  <c r="N60" i="40" s="1"/>
  <c r="J51" i="41"/>
  <c r="N31" i="41"/>
  <c r="J31" i="42"/>
  <c r="N16" i="41"/>
  <c r="J16" i="42"/>
  <c r="N34" i="44"/>
  <c r="J34" i="45"/>
  <c r="J22" i="44"/>
  <c r="N22" i="43"/>
  <c r="N44" i="43"/>
  <c r="J44" i="44"/>
  <c r="N68" i="43"/>
  <c r="J68" i="44"/>
  <c r="N74" i="43"/>
  <c r="J74" i="44"/>
  <c r="J35" i="43"/>
  <c r="N35" i="42"/>
  <c r="N30" i="45"/>
  <c r="J30" i="46"/>
  <c r="J73" i="43"/>
  <c r="N73" i="42"/>
  <c r="N23" i="44"/>
  <c r="J23" i="45"/>
  <c r="N12" i="44"/>
  <c r="J12" i="45"/>
  <c r="N83" i="44"/>
  <c r="J83" i="45"/>
  <c r="I19" i="34"/>
  <c r="I50" i="34"/>
  <c r="I60" i="34"/>
  <c r="J9" i="43"/>
  <c r="N9" i="42"/>
  <c r="J57" i="43"/>
  <c r="N57" i="42"/>
  <c r="N58" i="43"/>
  <c r="J58" i="44"/>
  <c r="J27" i="43"/>
  <c r="N27" i="42"/>
  <c r="J14" i="43"/>
  <c r="N14" i="42"/>
  <c r="N24" i="44"/>
  <c r="J24" i="45"/>
  <c r="N66" i="44"/>
  <c r="J66" i="45"/>
  <c r="N7" i="43"/>
  <c r="J7" i="44"/>
  <c r="N29" i="44"/>
  <c r="J29" i="45"/>
  <c r="N5" i="40"/>
  <c r="N19" i="40" s="1"/>
  <c r="J5" i="41"/>
  <c r="N26" i="40"/>
  <c r="N38" i="40" s="1"/>
  <c r="J26" i="41"/>
  <c r="N61" i="40"/>
  <c r="N70" i="40" s="1"/>
  <c r="J61" i="41"/>
  <c r="N79" i="40"/>
  <c r="N84" i="40" s="1"/>
  <c r="J79" i="41"/>
  <c r="N71" i="40"/>
  <c r="N78" i="40" s="1"/>
  <c r="J71" i="41"/>
  <c r="J19" i="41"/>
  <c r="N39" i="40"/>
  <c r="N50" i="40" s="1"/>
  <c r="J39" i="41"/>
  <c r="N85" i="39"/>
  <c r="N4" i="39" s="1"/>
  <c r="S19" i="34"/>
  <c r="S60" i="34"/>
  <c r="S50" i="34"/>
  <c r="S70" i="34"/>
  <c r="S25" i="34"/>
  <c r="S84" i="34"/>
  <c r="O3" i="34"/>
  <c r="A107" i="33"/>
  <c r="A106" i="33"/>
  <c r="A105" i="33"/>
  <c r="A104" i="33"/>
  <c r="A103" i="33"/>
  <c r="A102" i="33"/>
  <c r="A101" i="33"/>
  <c r="A100" i="33"/>
  <c r="A99" i="33"/>
  <c r="A98" i="33"/>
  <c r="A97" i="33"/>
  <c r="A96" i="33"/>
  <c r="A95" i="33"/>
  <c r="A94" i="33"/>
  <c r="A93" i="33"/>
  <c r="A92" i="33"/>
  <c r="A91" i="33"/>
  <c r="A90" i="33"/>
  <c r="A89" i="33"/>
  <c r="A88" i="33"/>
  <c r="A87" i="33"/>
  <c r="A86" i="33"/>
  <c r="A85" i="33"/>
  <c r="O84" i="33"/>
  <c r="H84" i="33"/>
  <c r="G84" i="33"/>
  <c r="L83" i="33"/>
  <c r="I83" i="33"/>
  <c r="L82" i="33"/>
  <c r="I82" i="33"/>
  <c r="L81" i="33"/>
  <c r="I81" i="33"/>
  <c r="L80" i="33"/>
  <c r="I80" i="33"/>
  <c r="L79" i="33"/>
  <c r="I79" i="33"/>
  <c r="A79" i="33"/>
  <c r="O78" i="33"/>
  <c r="H78" i="33"/>
  <c r="G78" i="33"/>
  <c r="L77" i="33"/>
  <c r="I77" i="33"/>
  <c r="L76" i="33"/>
  <c r="I76" i="33"/>
  <c r="L75" i="33"/>
  <c r="I75" i="33"/>
  <c r="L74" i="33"/>
  <c r="I74" i="33"/>
  <c r="L73" i="33"/>
  <c r="I73" i="33"/>
  <c r="L72" i="33"/>
  <c r="I72" i="33"/>
  <c r="L71" i="33"/>
  <c r="I71" i="33"/>
  <c r="A71" i="33"/>
  <c r="O70" i="33"/>
  <c r="H70" i="33"/>
  <c r="G70" i="33"/>
  <c r="L69" i="33"/>
  <c r="I69" i="33"/>
  <c r="L68" i="33"/>
  <c r="I68" i="33"/>
  <c r="L67" i="33"/>
  <c r="I67" i="33"/>
  <c r="L66" i="33"/>
  <c r="I66" i="33"/>
  <c r="L65" i="33"/>
  <c r="I65" i="33"/>
  <c r="L64" i="33"/>
  <c r="I64" i="33"/>
  <c r="L63" i="33"/>
  <c r="I63" i="33"/>
  <c r="L62" i="33"/>
  <c r="I62" i="33"/>
  <c r="L61" i="33"/>
  <c r="I61" i="33"/>
  <c r="A61" i="33"/>
  <c r="O60" i="33"/>
  <c r="H60" i="33"/>
  <c r="G60" i="33"/>
  <c r="L59" i="33"/>
  <c r="I59" i="33"/>
  <c r="L58" i="33"/>
  <c r="I58" i="33"/>
  <c r="L57" i="33"/>
  <c r="I57" i="33"/>
  <c r="L56" i="33"/>
  <c r="I56" i="33"/>
  <c r="L55" i="33"/>
  <c r="I55" i="33"/>
  <c r="L54" i="33"/>
  <c r="I54" i="33"/>
  <c r="L53" i="33"/>
  <c r="I53" i="33"/>
  <c r="L52" i="33"/>
  <c r="I52" i="33"/>
  <c r="L51" i="33"/>
  <c r="I51" i="33"/>
  <c r="A51" i="33"/>
  <c r="O50" i="33"/>
  <c r="H50" i="33"/>
  <c r="G50" i="33"/>
  <c r="L49" i="33"/>
  <c r="I49" i="33"/>
  <c r="L48" i="33"/>
  <c r="I48" i="33"/>
  <c r="L47" i="33"/>
  <c r="I47" i="33"/>
  <c r="L46" i="33"/>
  <c r="I46" i="33"/>
  <c r="L45" i="33"/>
  <c r="I45" i="33"/>
  <c r="L44" i="33"/>
  <c r="I44" i="33"/>
  <c r="L43" i="33"/>
  <c r="I43" i="33"/>
  <c r="L42" i="33"/>
  <c r="I42" i="33"/>
  <c r="L41" i="33"/>
  <c r="I41" i="33"/>
  <c r="L40" i="33"/>
  <c r="I40" i="33"/>
  <c r="L39" i="33"/>
  <c r="I39" i="33"/>
  <c r="A39" i="33"/>
  <c r="O38" i="33"/>
  <c r="H38" i="33"/>
  <c r="G38" i="33"/>
  <c r="L37" i="33"/>
  <c r="I37" i="33"/>
  <c r="L36" i="33"/>
  <c r="I36" i="33"/>
  <c r="L35" i="33"/>
  <c r="I35" i="33"/>
  <c r="L34" i="33"/>
  <c r="I34" i="33"/>
  <c r="L33" i="33"/>
  <c r="I33" i="33"/>
  <c r="L32" i="33"/>
  <c r="I32" i="33"/>
  <c r="L31" i="33"/>
  <c r="I31" i="33"/>
  <c r="L30" i="33"/>
  <c r="I30" i="33"/>
  <c r="L29" i="33"/>
  <c r="I29" i="33"/>
  <c r="L28" i="33"/>
  <c r="I28" i="33"/>
  <c r="L27" i="33"/>
  <c r="I27" i="33"/>
  <c r="L26" i="33"/>
  <c r="I26" i="33"/>
  <c r="O25" i="33"/>
  <c r="H25" i="33"/>
  <c r="G25" i="33"/>
  <c r="L24" i="33"/>
  <c r="I24" i="33"/>
  <c r="L23" i="33"/>
  <c r="I23" i="33"/>
  <c r="L22" i="33"/>
  <c r="I22" i="33"/>
  <c r="L21" i="33"/>
  <c r="I21" i="33"/>
  <c r="L20" i="33"/>
  <c r="I20" i="33"/>
  <c r="O19" i="33"/>
  <c r="H19" i="33"/>
  <c r="G19" i="33"/>
  <c r="L18" i="33"/>
  <c r="I18" i="33"/>
  <c r="L17" i="33"/>
  <c r="I17" i="33"/>
  <c r="L16" i="33"/>
  <c r="I16" i="33"/>
  <c r="L15" i="33"/>
  <c r="I15" i="33"/>
  <c r="L14" i="33"/>
  <c r="I14" i="33"/>
  <c r="L13" i="33"/>
  <c r="I13" i="33"/>
  <c r="L12" i="33"/>
  <c r="I12" i="33"/>
  <c r="L11" i="33"/>
  <c r="I11" i="33"/>
  <c r="L10" i="33"/>
  <c r="I10" i="33"/>
  <c r="L9" i="33"/>
  <c r="I9" i="33"/>
  <c r="L8" i="33"/>
  <c r="I8" i="33"/>
  <c r="L7" i="33"/>
  <c r="I7" i="33"/>
  <c r="L6" i="33"/>
  <c r="I6" i="33"/>
  <c r="L5" i="33"/>
  <c r="I5" i="33"/>
  <c r="A5" i="33"/>
  <c r="A4" i="33"/>
  <c r="A3" i="33"/>
  <c r="A2" i="33"/>
  <c r="A1" i="33"/>
  <c r="L60" i="33" l="1"/>
  <c r="N39" i="41"/>
  <c r="N50" i="41" s="1"/>
  <c r="J39" i="42"/>
  <c r="N79" i="41"/>
  <c r="N84" i="41" s="1"/>
  <c r="J79" i="42"/>
  <c r="N5" i="41"/>
  <c r="N19" i="41" s="1"/>
  <c r="J5" i="42"/>
  <c r="N66" i="45"/>
  <c r="J66" i="46"/>
  <c r="N73" i="43"/>
  <c r="J73" i="44"/>
  <c r="J22" i="45"/>
  <c r="N22" i="44"/>
  <c r="N59" i="45"/>
  <c r="J59" i="46"/>
  <c r="J43" i="45"/>
  <c r="N43" i="44"/>
  <c r="N33" i="44"/>
  <c r="J33" i="45"/>
  <c r="J21" i="43"/>
  <c r="N21" i="42"/>
  <c r="N25" i="42" s="1"/>
  <c r="N32" i="44"/>
  <c r="J32" i="45"/>
  <c r="N27" i="43"/>
  <c r="J27" i="44"/>
  <c r="N9" i="43"/>
  <c r="J9" i="44"/>
  <c r="N12" i="45"/>
  <c r="J12" i="46"/>
  <c r="N30" i="46"/>
  <c r="J30" i="47"/>
  <c r="N68" i="44"/>
  <c r="J68" i="45"/>
  <c r="N34" i="45"/>
  <c r="J34" i="46"/>
  <c r="J51" i="42"/>
  <c r="N51" i="41"/>
  <c r="N60" i="41" s="1"/>
  <c r="N85" i="41" s="1"/>
  <c r="N4" i="41" s="1"/>
  <c r="J84" i="40"/>
  <c r="J85" i="39"/>
  <c r="J4" i="39" s="1"/>
  <c r="N6" i="43"/>
  <c r="J6" i="44"/>
  <c r="J45" i="45"/>
  <c r="N45" i="44"/>
  <c r="N63" i="43"/>
  <c r="J63" i="44"/>
  <c r="N48" i="44"/>
  <c r="J48" i="45"/>
  <c r="J56" i="46"/>
  <c r="N56" i="45"/>
  <c r="N52" i="45"/>
  <c r="J52" i="46"/>
  <c r="I85" i="34"/>
  <c r="L25" i="33"/>
  <c r="J19" i="42"/>
  <c r="J19" i="43" s="1"/>
  <c r="J19" i="44" s="1"/>
  <c r="J19" i="45" s="1"/>
  <c r="J19" i="46" s="1"/>
  <c r="J19" i="47" s="1"/>
  <c r="J19" i="48" s="1"/>
  <c r="J19" i="49" s="1"/>
  <c r="J19" i="50" s="1"/>
  <c r="J19" i="51" s="1"/>
  <c r="J19" i="52" s="1"/>
  <c r="J19" i="53" s="1"/>
  <c r="J19" i="54" s="1"/>
  <c r="J19" i="55" s="1"/>
  <c r="J19" i="56" s="1"/>
  <c r="J19" i="57" s="1"/>
  <c r="J19" i="58" s="1"/>
  <c r="J19" i="59" s="1"/>
  <c r="J19" i="60" s="1"/>
  <c r="J19" i="61" s="1"/>
  <c r="J19" i="62" s="1"/>
  <c r="J19" i="63" s="1"/>
  <c r="J19" i="64" s="1"/>
  <c r="J19" i="65" s="1"/>
  <c r="J19" i="66" s="1"/>
  <c r="J19" i="67" s="1"/>
  <c r="J19" i="68" s="1"/>
  <c r="J19" i="69" s="1"/>
  <c r="J19" i="70" s="1"/>
  <c r="J19" i="71" s="1"/>
  <c r="J19" i="72" s="1"/>
  <c r="J19" i="73" s="1"/>
  <c r="J19" i="74" s="1"/>
  <c r="J19" i="75" s="1"/>
  <c r="J19" i="76" s="1"/>
  <c r="J19" i="80" s="1"/>
  <c r="J19" i="81" s="1"/>
  <c r="J19" i="82" s="1"/>
  <c r="J19" i="83" s="1"/>
  <c r="J19" i="84" s="1"/>
  <c r="J19" i="85" s="1"/>
  <c r="J19" i="86" s="1"/>
  <c r="J19" i="89" s="1"/>
  <c r="J19" i="90" s="1"/>
  <c r="J19" i="91" s="1"/>
  <c r="J19" i="92" s="1"/>
  <c r="J19" i="93" s="1"/>
  <c r="J19" i="94" s="1"/>
  <c r="J19" i="95" s="1"/>
  <c r="J19" i="96" s="1"/>
  <c r="J19" i="97" s="1"/>
  <c r="J19" i="98" s="1"/>
  <c r="J19" i="99" s="1"/>
  <c r="J19" i="100" s="1"/>
  <c r="J19" i="101" s="1"/>
  <c r="J19" i="102" s="1"/>
  <c r="J19" i="103" s="1"/>
  <c r="J19" i="104" s="1"/>
  <c r="J19" i="105" s="1"/>
  <c r="J19" i="106" s="1"/>
  <c r="J19" i="107" s="1"/>
  <c r="J19" i="108" s="1"/>
  <c r="J19" i="109" s="1"/>
  <c r="J19" i="110" s="1"/>
  <c r="J19" i="111" s="1"/>
  <c r="J19" i="112" s="1"/>
  <c r="J19" i="113" s="1"/>
  <c r="J19" i="114" s="1"/>
  <c r="J19" i="115" s="1"/>
  <c r="J19" i="116" s="1"/>
  <c r="J19" i="117" s="1"/>
  <c r="J19" i="118" s="1"/>
  <c r="J19" i="119" s="1"/>
  <c r="J19" i="120" s="1"/>
  <c r="J19" i="121" s="1"/>
  <c r="J19" i="122" s="1"/>
  <c r="J19" i="123" s="1"/>
  <c r="J19" i="124" s="1"/>
  <c r="J19" i="125" s="1"/>
  <c r="J19" i="126" s="1"/>
  <c r="J19" i="127" s="1"/>
  <c r="J19" i="128" s="1"/>
  <c r="J19" i="129" s="1"/>
  <c r="J19" i="130" s="1"/>
  <c r="J19" i="131" s="1"/>
  <c r="J19" i="132" s="1"/>
  <c r="J19" i="133" s="1"/>
  <c r="J19" i="134" s="1"/>
  <c r="J19" i="135" s="1"/>
  <c r="J19" i="136" s="1"/>
  <c r="J19" i="137" s="1"/>
  <c r="J19" i="138" s="1"/>
  <c r="J19" i="139" s="1"/>
  <c r="J19" i="140" s="1"/>
  <c r="J19" i="141" s="1"/>
  <c r="J19" i="142" s="1"/>
  <c r="J19" i="143" s="1"/>
  <c r="J19" i="144" s="1"/>
  <c r="J19" i="145" s="1"/>
  <c r="J19" i="146" s="1"/>
  <c r="J19" i="147" s="1"/>
  <c r="J19" i="148" s="1"/>
  <c r="J19" i="149" s="1"/>
  <c r="J19" i="150" s="1"/>
  <c r="J19" i="151" s="1"/>
  <c r="J19" i="152" s="1"/>
  <c r="J19" i="153" s="1"/>
  <c r="J19" i="154" s="1"/>
  <c r="J19" i="155" s="1"/>
  <c r="J19" i="156" s="1"/>
  <c r="J19" i="157" s="1"/>
  <c r="N61" i="41"/>
  <c r="N70" i="41" s="1"/>
  <c r="J61" i="42"/>
  <c r="N29" i="45"/>
  <c r="J29" i="46"/>
  <c r="N24" i="45"/>
  <c r="J24" i="46"/>
  <c r="N58" i="44"/>
  <c r="J58" i="45"/>
  <c r="N64" i="45"/>
  <c r="J64" i="46"/>
  <c r="J82" i="45"/>
  <c r="N82" i="44"/>
  <c r="N69" i="45"/>
  <c r="J69" i="46"/>
  <c r="N18" i="45"/>
  <c r="J18" i="46"/>
  <c r="N72" i="42"/>
  <c r="J72" i="43"/>
  <c r="J53" i="44"/>
  <c r="N53" i="43"/>
  <c r="N77" i="43"/>
  <c r="J77" i="44"/>
  <c r="N49" i="45"/>
  <c r="J49" i="46"/>
  <c r="N44" i="44"/>
  <c r="J44" i="45"/>
  <c r="J16" i="43"/>
  <c r="N16" i="42"/>
  <c r="J41" i="45"/>
  <c r="N41" i="44"/>
  <c r="N15" i="43"/>
  <c r="J15" i="44"/>
  <c r="J76" i="46"/>
  <c r="N76" i="45"/>
  <c r="N62" i="45"/>
  <c r="J62" i="46"/>
  <c r="J8" i="43"/>
  <c r="N8" i="42"/>
  <c r="J23" i="46"/>
  <c r="N23" i="45"/>
  <c r="N71" i="41"/>
  <c r="N78" i="41" s="1"/>
  <c r="J71" i="42"/>
  <c r="N26" i="41"/>
  <c r="N38" i="41" s="1"/>
  <c r="J26" i="42"/>
  <c r="N7" i="44"/>
  <c r="J7" i="45"/>
  <c r="N35" i="43"/>
  <c r="J35" i="44"/>
  <c r="J75" i="45"/>
  <c r="N75" i="44"/>
  <c r="N67" i="43"/>
  <c r="J67" i="44"/>
  <c r="N42" i="45"/>
  <c r="J42" i="46"/>
  <c r="N46" i="45"/>
  <c r="J46" i="46"/>
  <c r="J11" i="43"/>
  <c r="N11" i="42"/>
  <c r="N36" i="44"/>
  <c r="J36" i="45"/>
  <c r="N17" i="43"/>
  <c r="J17" i="44"/>
  <c r="N13" i="43"/>
  <c r="J13" i="44"/>
  <c r="N65" i="44"/>
  <c r="J65" i="45"/>
  <c r="N37" i="44"/>
  <c r="J37" i="45"/>
  <c r="L50" i="33"/>
  <c r="N14" i="43"/>
  <c r="J14" i="44"/>
  <c r="J57" i="44"/>
  <c r="N57" i="43"/>
  <c r="J83" i="46"/>
  <c r="N83" i="45"/>
  <c r="J74" i="45"/>
  <c r="N74" i="44"/>
  <c r="N31" i="42"/>
  <c r="J31" i="43"/>
  <c r="N10" i="43"/>
  <c r="J10" i="44"/>
  <c r="J20" i="46"/>
  <c r="N20" i="45"/>
  <c r="N28" i="44"/>
  <c r="J28" i="45"/>
  <c r="J55" i="47"/>
  <c r="N55" i="46"/>
  <c r="J81" i="45"/>
  <c r="N81" i="44"/>
  <c r="J40" i="46"/>
  <c r="N40" i="45"/>
  <c r="J47" i="45"/>
  <c r="N47" i="44"/>
  <c r="J54" i="45"/>
  <c r="N54" i="44"/>
  <c r="J80" i="43"/>
  <c r="N80" i="42"/>
  <c r="N85" i="40"/>
  <c r="N4" i="40" s="1"/>
  <c r="S85" i="34"/>
  <c r="M4" i="34"/>
  <c r="G3" i="34"/>
  <c r="O85" i="33"/>
  <c r="I25" i="33"/>
  <c r="I19" i="33"/>
  <c r="L19" i="33"/>
  <c r="I50" i="33"/>
  <c r="I60" i="33"/>
  <c r="I70" i="33"/>
  <c r="L78" i="33"/>
  <c r="L70" i="33"/>
  <c r="I84" i="33"/>
  <c r="I38" i="33"/>
  <c r="I78" i="33"/>
  <c r="L84" i="33"/>
  <c r="O78" i="32"/>
  <c r="O84" i="32"/>
  <c r="N31" i="43" l="1"/>
  <c r="J31" i="44"/>
  <c r="N72" i="43"/>
  <c r="J72" i="44"/>
  <c r="N80" i="43"/>
  <c r="J80" i="44"/>
  <c r="J46" i="47"/>
  <c r="N46" i="46"/>
  <c r="N30" i="47"/>
  <c r="J30" i="48"/>
  <c r="N27" i="44"/>
  <c r="J27" i="45"/>
  <c r="N14" i="44"/>
  <c r="J14" i="45"/>
  <c r="N26" i="42"/>
  <c r="N38" i="42" s="1"/>
  <c r="J26" i="43"/>
  <c r="N77" i="44"/>
  <c r="J77" i="45"/>
  <c r="N18" i="46"/>
  <c r="J18" i="47"/>
  <c r="N64" i="46"/>
  <c r="J64" i="47"/>
  <c r="N29" i="46"/>
  <c r="J29" i="47"/>
  <c r="J56" i="47"/>
  <c r="N56" i="46"/>
  <c r="N45" i="45"/>
  <c r="J45" i="46"/>
  <c r="J51" i="43"/>
  <c r="N51" i="42"/>
  <c r="N60" i="42" s="1"/>
  <c r="J43" i="46"/>
  <c r="N43" i="45"/>
  <c r="J23" i="47"/>
  <c r="N23" i="46"/>
  <c r="N41" i="45"/>
  <c r="J41" i="46"/>
  <c r="N73" i="44"/>
  <c r="J73" i="45"/>
  <c r="N54" i="45"/>
  <c r="J54" i="46"/>
  <c r="J74" i="46"/>
  <c r="N74" i="45"/>
  <c r="N65" i="45"/>
  <c r="J65" i="46"/>
  <c r="N36" i="45"/>
  <c r="J36" i="46"/>
  <c r="N75" i="45"/>
  <c r="J75" i="46"/>
  <c r="J76" i="47"/>
  <c r="N76" i="46"/>
  <c r="N16" i="43"/>
  <c r="J16" i="44"/>
  <c r="J48" i="46"/>
  <c r="N48" i="45"/>
  <c r="N6" i="44"/>
  <c r="J6" i="45"/>
  <c r="N34" i="46"/>
  <c r="J34" i="47"/>
  <c r="N12" i="46"/>
  <c r="J12" i="47"/>
  <c r="N59" i="46"/>
  <c r="J59" i="47"/>
  <c r="N66" i="46"/>
  <c r="J66" i="47"/>
  <c r="J39" i="43"/>
  <c r="N39" i="42"/>
  <c r="N50" i="42" s="1"/>
  <c r="N67" i="44"/>
  <c r="J67" i="45"/>
  <c r="N7" i="45"/>
  <c r="J7" i="46"/>
  <c r="N62" i="46"/>
  <c r="J62" i="47"/>
  <c r="J49" i="47"/>
  <c r="N49" i="46"/>
  <c r="J40" i="47"/>
  <c r="N40" i="46"/>
  <c r="N57" i="44"/>
  <c r="J57" i="45"/>
  <c r="N17" i="44"/>
  <c r="J17" i="45"/>
  <c r="N82" i="45"/>
  <c r="J82" i="46"/>
  <c r="N32" i="45"/>
  <c r="J32" i="46"/>
  <c r="J81" i="46"/>
  <c r="N81" i="45"/>
  <c r="J20" i="47"/>
  <c r="N20" i="46"/>
  <c r="N10" i="44"/>
  <c r="J10" i="45"/>
  <c r="N42" i="46"/>
  <c r="J42" i="47"/>
  <c r="N35" i="44"/>
  <c r="J35" i="45"/>
  <c r="J71" i="43"/>
  <c r="N71" i="42"/>
  <c r="N78" i="42" s="1"/>
  <c r="N15" i="44"/>
  <c r="J15" i="45"/>
  <c r="J44" i="46"/>
  <c r="N44" i="45"/>
  <c r="N69" i="46"/>
  <c r="J69" i="47"/>
  <c r="N58" i="45"/>
  <c r="J58" i="46"/>
  <c r="J61" i="43"/>
  <c r="N61" i="42"/>
  <c r="N70" i="42" s="1"/>
  <c r="N21" i="43"/>
  <c r="N25" i="43" s="1"/>
  <c r="J21" i="44"/>
  <c r="N28" i="45"/>
  <c r="J28" i="46"/>
  <c r="N11" i="43"/>
  <c r="J11" i="44"/>
  <c r="N24" i="46"/>
  <c r="J24" i="47"/>
  <c r="N37" i="45"/>
  <c r="J37" i="46"/>
  <c r="J79" i="43"/>
  <c r="N79" i="42"/>
  <c r="N84" i="42" s="1"/>
  <c r="J47" i="46"/>
  <c r="N47" i="45"/>
  <c r="J55" i="48"/>
  <c r="N55" i="47"/>
  <c r="J83" i="47"/>
  <c r="N83" i="46"/>
  <c r="N13" i="44"/>
  <c r="J13" i="45"/>
  <c r="N8" i="43"/>
  <c r="J8" i="44"/>
  <c r="N53" i="44"/>
  <c r="J53" i="45"/>
  <c r="N52" i="46"/>
  <c r="J52" i="47"/>
  <c r="N63" i="44"/>
  <c r="J63" i="45"/>
  <c r="N68" i="45"/>
  <c r="J68" i="46"/>
  <c r="N9" i="44"/>
  <c r="J9" i="45"/>
  <c r="N33" i="45"/>
  <c r="J33" i="46"/>
  <c r="N5" i="42"/>
  <c r="N19" i="42" s="1"/>
  <c r="J5" i="43"/>
  <c r="J19" i="158"/>
  <c r="J19" i="159" s="1"/>
  <c r="J19" i="160" s="1"/>
  <c r="J19" i="161" s="1"/>
  <c r="J19" i="162" s="1"/>
  <c r="J19" i="163" s="1"/>
  <c r="J19" i="164" s="1"/>
  <c r="J19" i="165" s="1"/>
  <c r="J19" i="166" s="1"/>
  <c r="J19" i="167" s="1"/>
  <c r="J19" i="168" s="1"/>
  <c r="J84" i="41"/>
  <c r="J85" i="40"/>
  <c r="J4" i="40" s="1"/>
  <c r="N22" i="45"/>
  <c r="J22" i="46"/>
  <c r="N4" i="34"/>
  <c r="J4" i="34"/>
  <c r="L85" i="33"/>
  <c r="I85" i="33"/>
  <c r="L5" i="32"/>
  <c r="I5" i="32"/>
  <c r="G84" i="32"/>
  <c r="H84" i="32"/>
  <c r="G25" i="32"/>
  <c r="H25" i="32"/>
  <c r="A107" i="32"/>
  <c r="A106" i="32"/>
  <c r="A105" i="32"/>
  <c r="A104" i="32"/>
  <c r="A103" i="32"/>
  <c r="A102" i="32"/>
  <c r="A101" i="32"/>
  <c r="A100" i="32"/>
  <c r="A99" i="32"/>
  <c r="A98" i="32"/>
  <c r="A97" i="32"/>
  <c r="A96" i="32"/>
  <c r="A95" i="32"/>
  <c r="A94" i="32"/>
  <c r="A93" i="32"/>
  <c r="A92" i="32"/>
  <c r="A91" i="32"/>
  <c r="A90" i="32"/>
  <c r="A89" i="32"/>
  <c r="A88" i="32"/>
  <c r="A87" i="32"/>
  <c r="A86" i="32"/>
  <c r="A85" i="32"/>
  <c r="L83" i="32"/>
  <c r="I83" i="32"/>
  <c r="L82" i="32"/>
  <c r="I82" i="32"/>
  <c r="L81" i="32"/>
  <c r="I81" i="32"/>
  <c r="L80" i="32"/>
  <c r="I80" i="32"/>
  <c r="L79" i="32"/>
  <c r="I79" i="32"/>
  <c r="A79" i="32"/>
  <c r="H78" i="32"/>
  <c r="G78" i="32"/>
  <c r="L77" i="32"/>
  <c r="I77" i="32"/>
  <c r="L76" i="32"/>
  <c r="I76" i="32"/>
  <c r="L75" i="32"/>
  <c r="I75" i="32"/>
  <c r="L74" i="32"/>
  <c r="I74" i="32"/>
  <c r="L73" i="32"/>
  <c r="I73" i="32"/>
  <c r="L72" i="32"/>
  <c r="I72" i="32"/>
  <c r="L71" i="32"/>
  <c r="I71" i="32"/>
  <c r="A71" i="32"/>
  <c r="O70" i="32"/>
  <c r="O85" i="32" s="1"/>
  <c r="H70" i="32"/>
  <c r="G70" i="32"/>
  <c r="L69" i="32"/>
  <c r="I69" i="32"/>
  <c r="L68" i="32"/>
  <c r="I68" i="32"/>
  <c r="L67" i="32"/>
  <c r="I67" i="32"/>
  <c r="L66" i="32"/>
  <c r="I66" i="32"/>
  <c r="L65" i="32"/>
  <c r="I65" i="32"/>
  <c r="L64" i="32"/>
  <c r="I64" i="32"/>
  <c r="L63" i="32"/>
  <c r="I63" i="32"/>
  <c r="L62" i="32"/>
  <c r="I62" i="32"/>
  <c r="L61" i="32"/>
  <c r="N61" i="32" s="1"/>
  <c r="N61" i="33" s="1"/>
  <c r="I61" i="32"/>
  <c r="A61" i="32"/>
  <c r="O60" i="32"/>
  <c r="L60" i="32"/>
  <c r="H60" i="32"/>
  <c r="G60" i="32"/>
  <c r="L59" i="32"/>
  <c r="I59" i="32"/>
  <c r="L58" i="32"/>
  <c r="I58" i="32"/>
  <c r="L57" i="32"/>
  <c r="I57" i="32"/>
  <c r="L56" i="32"/>
  <c r="I56" i="32"/>
  <c r="L55" i="32"/>
  <c r="I55" i="32"/>
  <c r="L54" i="32"/>
  <c r="I54" i="32"/>
  <c r="L53" i="32"/>
  <c r="N53" i="32" s="1"/>
  <c r="N53" i="33" s="1"/>
  <c r="I53" i="32"/>
  <c r="L52" i="32"/>
  <c r="I52" i="32"/>
  <c r="L51" i="32"/>
  <c r="I51" i="32"/>
  <c r="A51" i="32"/>
  <c r="O50" i="32"/>
  <c r="H50" i="32"/>
  <c r="G50" i="32"/>
  <c r="L49" i="32"/>
  <c r="I49" i="32"/>
  <c r="L48" i="32"/>
  <c r="I48" i="32"/>
  <c r="L47" i="32"/>
  <c r="I47" i="32"/>
  <c r="L46" i="32"/>
  <c r="I46" i="32"/>
  <c r="L45" i="32"/>
  <c r="I45" i="32"/>
  <c r="L44" i="32"/>
  <c r="I44" i="32"/>
  <c r="L43" i="32"/>
  <c r="I43" i="32"/>
  <c r="L42" i="32"/>
  <c r="I42" i="32"/>
  <c r="L41" i="32"/>
  <c r="I41" i="32"/>
  <c r="L40" i="32"/>
  <c r="I40" i="32"/>
  <c r="L39" i="32"/>
  <c r="I39" i="32"/>
  <c r="A39" i="32"/>
  <c r="O38" i="32"/>
  <c r="H38" i="32"/>
  <c r="G38" i="32"/>
  <c r="L37" i="32"/>
  <c r="I37" i="32"/>
  <c r="L36" i="32"/>
  <c r="I36" i="32"/>
  <c r="L35" i="32"/>
  <c r="I35" i="32"/>
  <c r="L34" i="32"/>
  <c r="I34" i="32"/>
  <c r="L33" i="32"/>
  <c r="I33" i="32"/>
  <c r="L32" i="32"/>
  <c r="I32" i="32"/>
  <c r="L31" i="32"/>
  <c r="I31" i="32"/>
  <c r="L30" i="32"/>
  <c r="I30" i="32"/>
  <c r="L29" i="32"/>
  <c r="I29" i="32"/>
  <c r="L28" i="32"/>
  <c r="I28" i="32"/>
  <c r="L27" i="32"/>
  <c r="I27" i="32"/>
  <c r="L26" i="32"/>
  <c r="I26" i="32"/>
  <c r="O25" i="32"/>
  <c r="L24" i="32"/>
  <c r="I24" i="32"/>
  <c r="L23" i="32"/>
  <c r="I23" i="32"/>
  <c r="L22" i="32"/>
  <c r="I22" i="32"/>
  <c r="L21" i="32"/>
  <c r="I21" i="32"/>
  <c r="L20" i="32"/>
  <c r="I20" i="32"/>
  <c r="O19" i="32"/>
  <c r="H19" i="32"/>
  <c r="G19" i="32"/>
  <c r="L18" i="32"/>
  <c r="I18" i="32"/>
  <c r="L17" i="32"/>
  <c r="I17" i="32"/>
  <c r="L16" i="32"/>
  <c r="I16" i="32"/>
  <c r="L15" i="32"/>
  <c r="I15" i="32"/>
  <c r="L14" i="32"/>
  <c r="I14" i="32"/>
  <c r="L13" i="32"/>
  <c r="I13" i="32"/>
  <c r="L12" i="32"/>
  <c r="I12" i="32"/>
  <c r="L11" i="32"/>
  <c r="I11" i="32"/>
  <c r="L10" i="32"/>
  <c r="I10" i="32"/>
  <c r="L9" i="32"/>
  <c r="I9" i="32"/>
  <c r="L8" i="32"/>
  <c r="I8" i="32"/>
  <c r="L7" i="32"/>
  <c r="I7" i="32"/>
  <c r="L6" i="32"/>
  <c r="I6" i="32"/>
  <c r="A5" i="32"/>
  <c r="A4" i="32"/>
  <c r="A3" i="32"/>
  <c r="A2" i="32"/>
  <c r="A1" i="32"/>
  <c r="I5" i="30"/>
  <c r="J84" i="42" l="1"/>
  <c r="J85" i="41"/>
  <c r="J4" i="41" s="1"/>
  <c r="J55" i="49"/>
  <c r="N55" i="48"/>
  <c r="N23" i="47"/>
  <c r="J23" i="48"/>
  <c r="N32" i="46"/>
  <c r="J32" i="47"/>
  <c r="J57" i="46"/>
  <c r="N57" i="45"/>
  <c r="J47" i="47"/>
  <c r="N47" i="46"/>
  <c r="N71" i="43"/>
  <c r="N78" i="43" s="1"/>
  <c r="J71" i="44"/>
  <c r="N12" i="47"/>
  <c r="J12" i="48"/>
  <c r="J75" i="47"/>
  <c r="N75" i="46"/>
  <c r="J43" i="47"/>
  <c r="N43" i="46"/>
  <c r="N56" i="47"/>
  <c r="J56" i="48"/>
  <c r="N6" i="45"/>
  <c r="J6" i="46"/>
  <c r="J52" i="48"/>
  <c r="N52" i="47"/>
  <c r="J21" i="45"/>
  <c r="N21" i="44"/>
  <c r="N25" i="44" s="1"/>
  <c r="N72" i="44"/>
  <c r="J72" i="45"/>
  <c r="N22" i="46"/>
  <c r="J22" i="47"/>
  <c r="N5" i="43"/>
  <c r="N19" i="43" s="1"/>
  <c r="J5" i="44"/>
  <c r="N68" i="46"/>
  <c r="J68" i="47"/>
  <c r="J53" i="46"/>
  <c r="N53" i="45"/>
  <c r="N85" i="42"/>
  <c r="N4" i="42" s="1"/>
  <c r="N11" i="44"/>
  <c r="J11" i="45"/>
  <c r="N35" i="45"/>
  <c r="J35" i="46"/>
  <c r="N82" i="46"/>
  <c r="J82" i="47"/>
  <c r="N7" i="46"/>
  <c r="J7" i="47"/>
  <c r="N39" i="43"/>
  <c r="N50" i="43" s="1"/>
  <c r="J39" i="44"/>
  <c r="J48" i="47"/>
  <c r="N48" i="46"/>
  <c r="N74" i="46"/>
  <c r="J74" i="47"/>
  <c r="J41" i="47"/>
  <c r="N41" i="46"/>
  <c r="N29" i="47"/>
  <c r="J29" i="48"/>
  <c r="N77" i="45"/>
  <c r="J77" i="46"/>
  <c r="N46" i="47"/>
  <c r="J46" i="48"/>
  <c r="N31" i="44"/>
  <c r="J31" i="45"/>
  <c r="J59" i="48"/>
  <c r="N59" i="47"/>
  <c r="N65" i="46"/>
  <c r="J65" i="47"/>
  <c r="N30" i="48"/>
  <c r="J30" i="49"/>
  <c r="N9" i="45"/>
  <c r="J9" i="46"/>
  <c r="N13" i="45"/>
  <c r="J13" i="46"/>
  <c r="N24" i="47"/>
  <c r="J24" i="48"/>
  <c r="N69" i="47"/>
  <c r="J69" i="48"/>
  <c r="N10" i="45"/>
  <c r="J10" i="46"/>
  <c r="N62" i="47"/>
  <c r="J62" i="48"/>
  <c r="J18" i="48"/>
  <c r="N18" i="47"/>
  <c r="N83" i="47"/>
  <c r="J83" i="48"/>
  <c r="J79" i="44"/>
  <c r="N79" i="43"/>
  <c r="N84" i="43" s="1"/>
  <c r="J61" i="44"/>
  <c r="N61" i="43"/>
  <c r="N70" i="43" s="1"/>
  <c r="J44" i="47"/>
  <c r="N44" i="46"/>
  <c r="N20" i="47"/>
  <c r="J20" i="48"/>
  <c r="N40" i="47"/>
  <c r="J40" i="48"/>
  <c r="N66" i="47"/>
  <c r="J66" i="48"/>
  <c r="N34" i="47"/>
  <c r="J34" i="48"/>
  <c r="N16" i="44"/>
  <c r="J16" i="45"/>
  <c r="N36" i="46"/>
  <c r="J36" i="47"/>
  <c r="N54" i="46"/>
  <c r="J54" i="47"/>
  <c r="J51" i="44"/>
  <c r="N51" i="43"/>
  <c r="N60" i="43" s="1"/>
  <c r="N27" i="45"/>
  <c r="J27" i="46"/>
  <c r="N80" i="44"/>
  <c r="J80" i="45"/>
  <c r="J81" i="47"/>
  <c r="N81" i="46"/>
  <c r="N49" i="47"/>
  <c r="J49" i="48"/>
  <c r="J76" i="48"/>
  <c r="N76" i="47"/>
  <c r="N73" i="45"/>
  <c r="J73" i="46"/>
  <c r="N14" i="45"/>
  <c r="J14" i="46"/>
  <c r="N33" i="46"/>
  <c r="J33" i="47"/>
  <c r="N63" i="45"/>
  <c r="J63" i="46"/>
  <c r="N8" i="44"/>
  <c r="J8" i="45"/>
  <c r="N37" i="46"/>
  <c r="J37" i="47"/>
  <c r="N28" i="46"/>
  <c r="J28" i="47"/>
  <c r="N58" i="46"/>
  <c r="J58" i="47"/>
  <c r="N15" i="45"/>
  <c r="J15" i="46"/>
  <c r="N42" i="47"/>
  <c r="J42" i="48"/>
  <c r="N17" i="45"/>
  <c r="J17" i="46"/>
  <c r="N67" i="45"/>
  <c r="J67" i="46"/>
  <c r="J45" i="47"/>
  <c r="N45" i="46"/>
  <c r="N64" i="47"/>
  <c r="J64" i="48"/>
  <c r="J26" i="44"/>
  <c r="N26" i="43"/>
  <c r="N38" i="43" s="1"/>
  <c r="I19" i="32"/>
  <c r="I25" i="32"/>
  <c r="I38" i="32"/>
  <c r="I60" i="32"/>
  <c r="L19" i="32"/>
  <c r="L25" i="32"/>
  <c r="I50" i="32"/>
  <c r="L50" i="32"/>
  <c r="I70" i="32"/>
  <c r="I84" i="32"/>
  <c r="L70" i="32"/>
  <c r="I78" i="32"/>
  <c r="L84" i="32"/>
  <c r="L78" i="32"/>
  <c r="H84" i="30"/>
  <c r="G84" i="30"/>
  <c r="H78" i="30"/>
  <c r="G78" i="30"/>
  <c r="H70" i="30"/>
  <c r="G70" i="30"/>
  <c r="H60" i="30"/>
  <c r="G60" i="30"/>
  <c r="H50" i="30"/>
  <c r="G50" i="30"/>
  <c r="H38" i="30"/>
  <c r="G38" i="30"/>
  <c r="H25" i="30"/>
  <c r="G25" i="30"/>
  <c r="H19" i="30"/>
  <c r="G19" i="30"/>
  <c r="N68" i="47" l="1"/>
  <c r="J68" i="48"/>
  <c r="N71" i="44"/>
  <c r="N78" i="44" s="1"/>
  <c r="J71" i="45"/>
  <c r="J64" i="49"/>
  <c r="N64" i="48"/>
  <c r="N17" i="46"/>
  <c r="J17" i="47"/>
  <c r="J58" i="48"/>
  <c r="N58" i="47"/>
  <c r="N8" i="45"/>
  <c r="J8" i="46"/>
  <c r="N14" i="46"/>
  <c r="J14" i="47"/>
  <c r="J80" i="46"/>
  <c r="N80" i="45"/>
  <c r="J54" i="48"/>
  <c r="N54" i="47"/>
  <c r="N34" i="48"/>
  <c r="J34" i="49"/>
  <c r="J20" i="49"/>
  <c r="N20" i="48"/>
  <c r="N85" i="43"/>
  <c r="N4" i="43" s="1"/>
  <c r="N30" i="49"/>
  <c r="J30" i="50"/>
  <c r="N11" i="45"/>
  <c r="J11" i="46"/>
  <c r="N43" i="47"/>
  <c r="J43" i="48"/>
  <c r="J76" i="49"/>
  <c r="N76" i="48"/>
  <c r="J62" i="49"/>
  <c r="N62" i="48"/>
  <c r="J59" i="49"/>
  <c r="N59" i="48"/>
  <c r="N77" i="46"/>
  <c r="J77" i="47"/>
  <c r="N7" i="47"/>
  <c r="J7" i="48"/>
  <c r="J72" i="46"/>
  <c r="N72" i="45"/>
  <c r="N6" i="46"/>
  <c r="J6" i="47"/>
  <c r="J79" i="45"/>
  <c r="N79" i="44"/>
  <c r="N84" i="44" s="1"/>
  <c r="N10" i="46"/>
  <c r="J10" i="47"/>
  <c r="N13" i="46"/>
  <c r="J13" i="47"/>
  <c r="N31" i="45"/>
  <c r="J31" i="46"/>
  <c r="N29" i="48"/>
  <c r="J29" i="49"/>
  <c r="N82" i="47"/>
  <c r="J82" i="48"/>
  <c r="N5" i="44"/>
  <c r="N19" i="44" s="1"/>
  <c r="J5" i="45"/>
  <c r="N57" i="46"/>
  <c r="J57" i="47"/>
  <c r="N55" i="49"/>
  <c r="J55" i="50"/>
  <c r="N26" i="44"/>
  <c r="N38" i="44" s="1"/>
  <c r="J26" i="45"/>
  <c r="N81" i="47"/>
  <c r="J81" i="48"/>
  <c r="J51" i="45"/>
  <c r="N51" i="44"/>
  <c r="N60" i="44" s="1"/>
  <c r="N61" i="44"/>
  <c r="N70" i="44" s="1"/>
  <c r="J61" i="45"/>
  <c r="J24" i="49"/>
  <c r="N24" i="48"/>
  <c r="J74" i="48"/>
  <c r="N74" i="47"/>
  <c r="J42" i="49"/>
  <c r="N42" i="48"/>
  <c r="N28" i="47"/>
  <c r="J28" i="48"/>
  <c r="N63" i="46"/>
  <c r="J63" i="47"/>
  <c r="N73" i="46"/>
  <c r="J73" i="47"/>
  <c r="J49" i="49"/>
  <c r="N49" i="48"/>
  <c r="N27" i="46"/>
  <c r="J27" i="47"/>
  <c r="N36" i="47"/>
  <c r="J36" i="48"/>
  <c r="J66" i="49"/>
  <c r="N66" i="48"/>
  <c r="J83" i="49"/>
  <c r="N83" i="48"/>
  <c r="N65" i="47"/>
  <c r="J65" i="48"/>
  <c r="J48" i="48"/>
  <c r="N48" i="47"/>
  <c r="J21" i="46"/>
  <c r="N21" i="45"/>
  <c r="N25" i="45" s="1"/>
  <c r="N75" i="47"/>
  <c r="J75" i="48"/>
  <c r="N47" i="47"/>
  <c r="J47" i="48"/>
  <c r="N32" i="47"/>
  <c r="J32" i="48"/>
  <c r="N44" i="47"/>
  <c r="J44" i="48"/>
  <c r="J69" i="49"/>
  <c r="N69" i="48"/>
  <c r="N9" i="46"/>
  <c r="J9" i="47"/>
  <c r="J46" i="49"/>
  <c r="N46" i="48"/>
  <c r="J39" i="45"/>
  <c r="N39" i="44"/>
  <c r="N50" i="44" s="1"/>
  <c r="N22" i="47"/>
  <c r="J22" i="48"/>
  <c r="N56" i="48"/>
  <c r="J56" i="49"/>
  <c r="J12" i="49"/>
  <c r="N12" i="48"/>
  <c r="J84" i="43"/>
  <c r="J85" i="42"/>
  <c r="J4" i="42" s="1"/>
  <c r="N45" i="47"/>
  <c r="J45" i="48"/>
  <c r="N67" i="46"/>
  <c r="J67" i="47"/>
  <c r="N15" i="46"/>
  <c r="J15" i="47"/>
  <c r="N37" i="47"/>
  <c r="J37" i="48"/>
  <c r="N33" i="47"/>
  <c r="J33" i="48"/>
  <c r="N16" i="45"/>
  <c r="J16" i="46"/>
  <c r="J40" i="49"/>
  <c r="N40" i="48"/>
  <c r="N18" i="48"/>
  <c r="J18" i="49"/>
  <c r="N41" i="47"/>
  <c r="J41" i="48"/>
  <c r="N35" i="46"/>
  <c r="J35" i="47"/>
  <c r="N53" i="46"/>
  <c r="J53" i="47"/>
  <c r="J52" i="49"/>
  <c r="N52" i="48"/>
  <c r="J23" i="49"/>
  <c r="N23" i="48"/>
  <c r="L85" i="32"/>
  <c r="I85" i="32"/>
  <c r="L83" i="30"/>
  <c r="L80" i="30"/>
  <c r="L81" i="30"/>
  <c r="L82" i="30"/>
  <c r="L79" i="30"/>
  <c r="L72" i="30"/>
  <c r="L73" i="30"/>
  <c r="L74" i="30"/>
  <c r="L75" i="30"/>
  <c r="L76" i="30"/>
  <c r="L77" i="30"/>
  <c r="L71" i="30"/>
  <c r="L62" i="30"/>
  <c r="L63" i="30"/>
  <c r="L64" i="30"/>
  <c r="L65" i="30"/>
  <c r="L66" i="30"/>
  <c r="L67" i="30"/>
  <c r="L68" i="30"/>
  <c r="L69" i="30"/>
  <c r="L61" i="30"/>
  <c r="L52" i="30"/>
  <c r="L53" i="30"/>
  <c r="L54" i="30"/>
  <c r="L55" i="30"/>
  <c r="L56" i="30"/>
  <c r="L57" i="30"/>
  <c r="L58" i="30"/>
  <c r="L59" i="30"/>
  <c r="L51" i="30"/>
  <c r="L40" i="30"/>
  <c r="L41" i="30"/>
  <c r="L42" i="30"/>
  <c r="L43" i="30"/>
  <c r="L44" i="30"/>
  <c r="L45" i="30"/>
  <c r="L46" i="30"/>
  <c r="L47" i="30"/>
  <c r="L48" i="30"/>
  <c r="L49" i="30"/>
  <c r="L39" i="30"/>
  <c r="L27" i="30"/>
  <c r="L28" i="30"/>
  <c r="L29" i="30"/>
  <c r="L30" i="30"/>
  <c r="L31" i="30"/>
  <c r="L32" i="30"/>
  <c r="L33" i="30"/>
  <c r="L34" i="30"/>
  <c r="L35" i="30"/>
  <c r="L36" i="30"/>
  <c r="L37" i="30"/>
  <c r="L26" i="30"/>
  <c r="L21" i="30"/>
  <c r="L22" i="30"/>
  <c r="L23" i="30"/>
  <c r="L24" i="30"/>
  <c r="L20" i="30"/>
  <c r="L6" i="30"/>
  <c r="L7" i="30"/>
  <c r="L8" i="30"/>
  <c r="L9" i="30"/>
  <c r="L10" i="30"/>
  <c r="L11" i="30"/>
  <c r="L12" i="30"/>
  <c r="L13" i="30"/>
  <c r="L14" i="30"/>
  <c r="L15" i="30"/>
  <c r="L16" i="30"/>
  <c r="L17" i="30"/>
  <c r="L18" i="30"/>
  <c r="L5" i="30"/>
  <c r="I80" i="30"/>
  <c r="I81" i="30"/>
  <c r="I82" i="30"/>
  <c r="I83" i="30"/>
  <c r="I79" i="30"/>
  <c r="I72" i="30"/>
  <c r="I73" i="30"/>
  <c r="I74" i="30"/>
  <c r="I75" i="30"/>
  <c r="I76" i="30"/>
  <c r="I77" i="30"/>
  <c r="I71" i="30"/>
  <c r="I62" i="30"/>
  <c r="I63" i="30"/>
  <c r="I64" i="30"/>
  <c r="I65" i="30"/>
  <c r="I66" i="30"/>
  <c r="I67" i="30"/>
  <c r="I68" i="30"/>
  <c r="I69" i="30"/>
  <c r="I61" i="30"/>
  <c r="I52" i="30"/>
  <c r="I53" i="30"/>
  <c r="I54" i="30"/>
  <c r="I55" i="30"/>
  <c r="I56" i="30"/>
  <c r="I57" i="30"/>
  <c r="I58" i="30"/>
  <c r="I59" i="30"/>
  <c r="I51" i="30"/>
  <c r="I40" i="30"/>
  <c r="I41" i="30"/>
  <c r="I42" i="30"/>
  <c r="I43" i="30"/>
  <c r="I44" i="30"/>
  <c r="I45" i="30"/>
  <c r="I46" i="30"/>
  <c r="I47" i="30"/>
  <c r="I48" i="30"/>
  <c r="I49" i="30"/>
  <c r="I39" i="30"/>
  <c r="I27" i="30"/>
  <c r="I28" i="30"/>
  <c r="I29" i="30"/>
  <c r="I30" i="30"/>
  <c r="I31" i="30"/>
  <c r="I32" i="30"/>
  <c r="I33" i="30"/>
  <c r="I34" i="30"/>
  <c r="I35" i="30"/>
  <c r="I36" i="30"/>
  <c r="I37" i="30"/>
  <c r="I26" i="30"/>
  <c r="I21" i="30"/>
  <c r="I22" i="30"/>
  <c r="I23" i="30"/>
  <c r="I24" i="30"/>
  <c r="I20" i="30"/>
  <c r="I6" i="30"/>
  <c r="I7" i="30"/>
  <c r="I8" i="30"/>
  <c r="I9" i="30"/>
  <c r="I10" i="30"/>
  <c r="I11" i="30"/>
  <c r="I12" i="30"/>
  <c r="I13" i="30"/>
  <c r="I14" i="30"/>
  <c r="I15" i="30"/>
  <c r="I16" i="30"/>
  <c r="I17" i="30"/>
  <c r="I18" i="30"/>
  <c r="N37" i="48" l="1"/>
  <c r="J37" i="49"/>
  <c r="N12" i="49"/>
  <c r="J12" i="50"/>
  <c r="N69" i="49"/>
  <c r="J69" i="50"/>
  <c r="N66" i="49"/>
  <c r="J66" i="50"/>
  <c r="N85" i="44"/>
  <c r="N4" i="44" s="1"/>
  <c r="N8" i="46"/>
  <c r="J8" i="47"/>
  <c r="N56" i="49"/>
  <c r="J56" i="50"/>
  <c r="J75" i="49"/>
  <c r="N75" i="48"/>
  <c r="N36" i="48"/>
  <c r="J36" i="49"/>
  <c r="J74" i="49"/>
  <c r="N74" i="48"/>
  <c r="J54" i="49"/>
  <c r="N54" i="48"/>
  <c r="N64" i="49"/>
  <c r="J64" i="50"/>
  <c r="J41" i="49"/>
  <c r="N41" i="48"/>
  <c r="N16" i="46"/>
  <c r="J16" i="47"/>
  <c r="J15" i="48"/>
  <c r="N15" i="47"/>
  <c r="N46" i="49"/>
  <c r="J46" i="50"/>
  <c r="N42" i="49"/>
  <c r="J42" i="50"/>
  <c r="J81" i="49"/>
  <c r="N81" i="48"/>
  <c r="N55" i="50"/>
  <c r="J55" i="51"/>
  <c r="J82" i="49"/>
  <c r="N82" i="48"/>
  <c r="N13" i="47"/>
  <c r="J13" i="48"/>
  <c r="J7" i="49"/>
  <c r="N7" i="48"/>
  <c r="J71" i="46"/>
  <c r="N71" i="45"/>
  <c r="N78" i="45" s="1"/>
  <c r="J39" i="46"/>
  <c r="N39" i="45"/>
  <c r="N50" i="45" s="1"/>
  <c r="N31" i="46"/>
  <c r="J31" i="47"/>
  <c r="N65" i="48"/>
  <c r="J65" i="49"/>
  <c r="J73" i="48"/>
  <c r="N73" i="47"/>
  <c r="J79" i="46"/>
  <c r="N79" i="45"/>
  <c r="N84" i="45" s="1"/>
  <c r="J72" i="47"/>
  <c r="N72" i="46"/>
  <c r="N59" i="49"/>
  <c r="J59" i="50"/>
  <c r="J43" i="49"/>
  <c r="N43" i="48"/>
  <c r="N52" i="49"/>
  <c r="J52" i="50"/>
  <c r="J22" i="49"/>
  <c r="N22" i="48"/>
  <c r="N9" i="47"/>
  <c r="J9" i="48"/>
  <c r="J32" i="49"/>
  <c r="N32" i="48"/>
  <c r="N27" i="47"/>
  <c r="J27" i="48"/>
  <c r="N63" i="47"/>
  <c r="J63" i="48"/>
  <c r="N24" i="49"/>
  <c r="J24" i="50"/>
  <c r="N62" i="49"/>
  <c r="J62" i="50"/>
  <c r="N11" i="46"/>
  <c r="J11" i="47"/>
  <c r="N20" i="49"/>
  <c r="J20" i="50"/>
  <c r="N80" i="46"/>
  <c r="J80" i="47"/>
  <c r="J58" i="49"/>
  <c r="N58" i="48"/>
  <c r="N35" i="47"/>
  <c r="J35" i="48"/>
  <c r="N40" i="49"/>
  <c r="J40" i="50"/>
  <c r="N51" i="45"/>
  <c r="N60" i="45" s="1"/>
  <c r="J51" i="46"/>
  <c r="N18" i="49"/>
  <c r="J18" i="50"/>
  <c r="J67" i="48"/>
  <c r="N67" i="47"/>
  <c r="N83" i="49"/>
  <c r="J83" i="50"/>
  <c r="N29" i="49"/>
  <c r="J29" i="50"/>
  <c r="J10" i="48"/>
  <c r="N10" i="47"/>
  <c r="J77" i="48"/>
  <c r="N77" i="47"/>
  <c r="N14" i="47"/>
  <c r="J14" i="48"/>
  <c r="N17" i="47"/>
  <c r="J17" i="48"/>
  <c r="N68" i="48"/>
  <c r="J68" i="49"/>
  <c r="J45" i="49"/>
  <c r="N45" i="48"/>
  <c r="J48" i="49"/>
  <c r="N48" i="48"/>
  <c r="J49" i="50"/>
  <c r="N49" i="49"/>
  <c r="N5" i="45"/>
  <c r="N19" i="45" s="1"/>
  <c r="J5" i="46"/>
  <c r="N23" i="49"/>
  <c r="J23" i="50"/>
  <c r="J44" i="49"/>
  <c r="N44" i="48"/>
  <c r="J53" i="48"/>
  <c r="N53" i="47"/>
  <c r="N33" i="48"/>
  <c r="J33" i="49"/>
  <c r="J84" i="44"/>
  <c r="J85" i="43"/>
  <c r="J4" i="43" s="1"/>
  <c r="J21" i="47"/>
  <c r="N21" i="46"/>
  <c r="N25" i="46" s="1"/>
  <c r="N61" i="45"/>
  <c r="N70" i="45" s="1"/>
  <c r="J61" i="46"/>
  <c r="N26" i="45"/>
  <c r="N38" i="45" s="1"/>
  <c r="J26" i="46"/>
  <c r="J57" i="48"/>
  <c r="N57" i="47"/>
  <c r="N6" i="47"/>
  <c r="J6" i="48"/>
  <c r="N34" i="49"/>
  <c r="J34" i="50"/>
  <c r="J47" i="49"/>
  <c r="N47" i="48"/>
  <c r="N28" i="48"/>
  <c r="J28" i="49"/>
  <c r="N76" i="49"/>
  <c r="J76" i="50"/>
  <c r="N30" i="50"/>
  <c r="J30" i="51"/>
  <c r="L84" i="30"/>
  <c r="I25" i="30"/>
  <c r="I50" i="30"/>
  <c r="I38" i="30"/>
  <c r="I60" i="30"/>
  <c r="I84" i="30"/>
  <c r="I70" i="30"/>
  <c r="I19" i="30"/>
  <c r="I78" i="30"/>
  <c r="N17" i="48" l="1"/>
  <c r="J17" i="49"/>
  <c r="N40" i="50"/>
  <c r="J40" i="51"/>
  <c r="N27" i="48"/>
  <c r="J27" i="49"/>
  <c r="N74" i="49"/>
  <c r="J74" i="50"/>
  <c r="N10" i="48"/>
  <c r="J10" i="49"/>
  <c r="N67" i="48"/>
  <c r="J67" i="49"/>
  <c r="N22" i="49"/>
  <c r="J22" i="50"/>
  <c r="N73" i="48"/>
  <c r="J73" i="49"/>
  <c r="J39" i="47"/>
  <c r="N39" i="46"/>
  <c r="N50" i="46" s="1"/>
  <c r="J13" i="49"/>
  <c r="N13" i="48"/>
  <c r="N64" i="50"/>
  <c r="J64" i="51"/>
  <c r="N36" i="49"/>
  <c r="J36" i="50"/>
  <c r="N8" i="47"/>
  <c r="J8" i="48"/>
  <c r="N41" i="49"/>
  <c r="J41" i="50"/>
  <c r="N30" i="51"/>
  <c r="J30" i="52"/>
  <c r="N47" i="49"/>
  <c r="J47" i="50"/>
  <c r="J57" i="49"/>
  <c r="N57" i="48"/>
  <c r="J53" i="49"/>
  <c r="N53" i="48"/>
  <c r="N29" i="50"/>
  <c r="J29" i="51"/>
  <c r="N18" i="50"/>
  <c r="J18" i="51"/>
  <c r="J20" i="51"/>
  <c r="N20" i="50"/>
  <c r="N52" i="50"/>
  <c r="J52" i="51"/>
  <c r="N65" i="49"/>
  <c r="J65" i="50"/>
  <c r="J81" i="50"/>
  <c r="N81" i="49"/>
  <c r="N15" i="48"/>
  <c r="J15" i="49"/>
  <c r="N12" i="50"/>
  <c r="J12" i="51"/>
  <c r="J23" i="51"/>
  <c r="N23" i="50"/>
  <c r="N80" i="47"/>
  <c r="J80" i="48"/>
  <c r="N62" i="50"/>
  <c r="J62" i="51"/>
  <c r="N59" i="50"/>
  <c r="J59" i="51"/>
  <c r="N7" i="49"/>
  <c r="J7" i="50"/>
  <c r="J69" i="51"/>
  <c r="N69" i="50"/>
  <c r="N48" i="49"/>
  <c r="J48" i="50"/>
  <c r="J21" i="48"/>
  <c r="N21" i="47"/>
  <c r="N25" i="47" s="1"/>
  <c r="N5" i="46"/>
  <c r="N19" i="46" s="1"/>
  <c r="J5" i="47"/>
  <c r="N14" i="48"/>
  <c r="J14" i="49"/>
  <c r="N35" i="48"/>
  <c r="J35" i="49"/>
  <c r="N24" i="50"/>
  <c r="J24" i="51"/>
  <c r="N76" i="50"/>
  <c r="J76" i="51"/>
  <c r="N34" i="50"/>
  <c r="J34" i="51"/>
  <c r="N26" i="46"/>
  <c r="N38" i="46" s="1"/>
  <c r="J26" i="47"/>
  <c r="J45" i="50"/>
  <c r="N45" i="49"/>
  <c r="N32" i="49"/>
  <c r="J32" i="50"/>
  <c r="N72" i="47"/>
  <c r="J72" i="48"/>
  <c r="J71" i="47"/>
  <c r="N71" i="46"/>
  <c r="N78" i="46" s="1"/>
  <c r="N42" i="50"/>
  <c r="J42" i="51"/>
  <c r="N16" i="47"/>
  <c r="J16" i="48"/>
  <c r="J51" i="47"/>
  <c r="N51" i="46"/>
  <c r="N60" i="46" s="1"/>
  <c r="N11" i="47"/>
  <c r="J11" i="48"/>
  <c r="J63" i="49"/>
  <c r="N63" i="48"/>
  <c r="N9" i="48"/>
  <c r="J9" i="49"/>
  <c r="N85" i="45"/>
  <c r="N4" i="45" s="1"/>
  <c r="N31" i="47"/>
  <c r="J31" i="48"/>
  <c r="J82" i="50"/>
  <c r="N82" i="49"/>
  <c r="J54" i="50"/>
  <c r="N54" i="49"/>
  <c r="N75" i="49"/>
  <c r="J75" i="50"/>
  <c r="N66" i="50"/>
  <c r="J66" i="51"/>
  <c r="N37" i="49"/>
  <c r="J37" i="50"/>
  <c r="J84" i="45"/>
  <c r="J85" i="44"/>
  <c r="J4" i="44" s="1"/>
  <c r="N68" i="49"/>
  <c r="J68" i="50"/>
  <c r="N83" i="50"/>
  <c r="J83" i="51"/>
  <c r="N28" i="49"/>
  <c r="J28" i="50"/>
  <c r="J6" i="49"/>
  <c r="N6" i="48"/>
  <c r="N61" i="46"/>
  <c r="N70" i="46" s="1"/>
  <c r="J61" i="47"/>
  <c r="N33" i="49"/>
  <c r="J33" i="50"/>
  <c r="N44" i="49"/>
  <c r="J44" i="50"/>
  <c r="N49" i="50"/>
  <c r="J49" i="51"/>
  <c r="N77" i="48"/>
  <c r="J77" i="49"/>
  <c r="J58" i="50"/>
  <c r="N58" i="49"/>
  <c r="N43" i="49"/>
  <c r="J43" i="50"/>
  <c r="J79" i="47"/>
  <c r="N79" i="46"/>
  <c r="N84" i="46" s="1"/>
  <c r="J55" i="52"/>
  <c r="N55" i="51"/>
  <c r="N46" i="50"/>
  <c r="J46" i="51"/>
  <c r="N56" i="50"/>
  <c r="J56" i="51"/>
  <c r="I85" i="30"/>
  <c r="N44" i="50" l="1"/>
  <c r="J44" i="51"/>
  <c r="N66" i="51"/>
  <c r="J66" i="52"/>
  <c r="N48" i="50"/>
  <c r="J48" i="51"/>
  <c r="N55" i="52"/>
  <c r="J55" i="53"/>
  <c r="N45" i="50"/>
  <c r="J45" i="51"/>
  <c r="N27" i="49"/>
  <c r="J27" i="50"/>
  <c r="N56" i="51"/>
  <c r="J56" i="52"/>
  <c r="N75" i="50"/>
  <c r="J75" i="51"/>
  <c r="N31" i="48"/>
  <c r="J31" i="49"/>
  <c r="N63" i="49"/>
  <c r="J63" i="50"/>
  <c r="J26" i="48"/>
  <c r="N26" i="47"/>
  <c r="N38" i="47" s="1"/>
  <c r="N24" i="51"/>
  <c r="J24" i="52"/>
  <c r="N5" i="47"/>
  <c r="N19" i="47" s="1"/>
  <c r="J5" i="48"/>
  <c r="N62" i="51"/>
  <c r="J62" i="52"/>
  <c r="J23" i="52"/>
  <c r="N23" i="51"/>
  <c r="N81" i="50"/>
  <c r="J81" i="51"/>
  <c r="J20" i="52"/>
  <c r="N20" i="51"/>
  <c r="N53" i="49"/>
  <c r="J53" i="50"/>
  <c r="N39" i="47"/>
  <c r="N50" i="47" s="1"/>
  <c r="J39" i="48"/>
  <c r="N30" i="52"/>
  <c r="J30" i="53"/>
  <c r="N36" i="50"/>
  <c r="J36" i="51"/>
  <c r="N67" i="49"/>
  <c r="J67" i="50"/>
  <c r="N85" i="46"/>
  <c r="N4" i="46" s="1"/>
  <c r="N77" i="49"/>
  <c r="J77" i="50"/>
  <c r="N33" i="50"/>
  <c r="J33" i="51"/>
  <c r="N28" i="50"/>
  <c r="J28" i="51"/>
  <c r="N79" i="47"/>
  <c r="N84" i="47" s="1"/>
  <c r="J79" i="48"/>
  <c r="J84" i="46"/>
  <c r="J85" i="45"/>
  <c r="J4" i="45" s="1"/>
  <c r="N11" i="48"/>
  <c r="J11" i="49"/>
  <c r="J42" i="52"/>
  <c r="N42" i="51"/>
  <c r="N32" i="50"/>
  <c r="J32" i="51"/>
  <c r="N69" i="51"/>
  <c r="J69" i="52"/>
  <c r="N12" i="51"/>
  <c r="J12" i="52"/>
  <c r="N65" i="50"/>
  <c r="J65" i="51"/>
  <c r="N18" i="51"/>
  <c r="J18" i="52"/>
  <c r="N41" i="50"/>
  <c r="J41" i="51"/>
  <c r="N64" i="51"/>
  <c r="J64" i="52"/>
  <c r="N73" i="49"/>
  <c r="J73" i="50"/>
  <c r="N10" i="49"/>
  <c r="J10" i="50"/>
  <c r="J40" i="52"/>
  <c r="N40" i="51"/>
  <c r="J51" i="48"/>
  <c r="N51" i="47"/>
  <c r="N60" i="47" s="1"/>
  <c r="J71" i="48"/>
  <c r="N71" i="47"/>
  <c r="N78" i="47" s="1"/>
  <c r="N76" i="51"/>
  <c r="J76" i="52"/>
  <c r="N59" i="51"/>
  <c r="J59" i="52"/>
  <c r="N58" i="50"/>
  <c r="J58" i="51"/>
  <c r="N6" i="49"/>
  <c r="J6" i="50"/>
  <c r="N82" i="50"/>
  <c r="J82" i="51"/>
  <c r="J16" i="49"/>
  <c r="N16" i="48"/>
  <c r="N72" i="48"/>
  <c r="J72" i="49"/>
  <c r="J46" i="52"/>
  <c r="N46" i="51"/>
  <c r="N43" i="50"/>
  <c r="J43" i="51"/>
  <c r="J49" i="52"/>
  <c r="N49" i="51"/>
  <c r="N61" i="47"/>
  <c r="N70" i="47" s="1"/>
  <c r="J61" i="48"/>
  <c r="N83" i="51"/>
  <c r="J83" i="52"/>
  <c r="N37" i="50"/>
  <c r="J37" i="51"/>
  <c r="N34" i="51"/>
  <c r="J34" i="52"/>
  <c r="N35" i="49"/>
  <c r="J35" i="50"/>
  <c r="N7" i="50"/>
  <c r="J7" i="51"/>
  <c r="J80" i="49"/>
  <c r="N80" i="48"/>
  <c r="N57" i="49"/>
  <c r="J57" i="50"/>
  <c r="N54" i="50"/>
  <c r="J54" i="51"/>
  <c r="N9" i="49"/>
  <c r="J9" i="50"/>
  <c r="J21" i="49"/>
  <c r="N21" i="48"/>
  <c r="N25" i="48" s="1"/>
  <c r="N15" i="49"/>
  <c r="J15" i="50"/>
  <c r="N52" i="51"/>
  <c r="J52" i="52"/>
  <c r="N29" i="51"/>
  <c r="J29" i="52"/>
  <c r="N47" i="50"/>
  <c r="J47" i="51"/>
  <c r="N8" i="48"/>
  <c r="J8" i="49"/>
  <c r="N22" i="50"/>
  <c r="J22" i="51"/>
  <c r="N74" i="50"/>
  <c r="J74" i="51"/>
  <c r="N17" i="49"/>
  <c r="J17" i="50"/>
  <c r="N68" i="50"/>
  <c r="J68" i="51"/>
  <c r="N14" i="49"/>
  <c r="J14" i="50"/>
  <c r="N13" i="49"/>
  <c r="J13" i="50"/>
  <c r="J42" i="53" l="1"/>
  <c r="N42" i="52"/>
  <c r="N13" i="50"/>
  <c r="J13" i="51"/>
  <c r="N52" i="52"/>
  <c r="J52" i="53"/>
  <c r="N34" i="52"/>
  <c r="J34" i="53"/>
  <c r="N61" i="48"/>
  <c r="N70" i="48" s="1"/>
  <c r="J61" i="49"/>
  <c r="J82" i="52"/>
  <c r="N82" i="51"/>
  <c r="N59" i="52"/>
  <c r="J59" i="53"/>
  <c r="N85" i="47"/>
  <c r="N4" i="47" s="1"/>
  <c r="N73" i="50"/>
  <c r="J73" i="51"/>
  <c r="N18" i="52"/>
  <c r="J18" i="53"/>
  <c r="N69" i="52"/>
  <c r="J69" i="53"/>
  <c r="N11" i="49"/>
  <c r="J11" i="50"/>
  <c r="N28" i="51"/>
  <c r="J28" i="52"/>
  <c r="J20" i="53"/>
  <c r="N20" i="52"/>
  <c r="N26" i="48"/>
  <c r="N38" i="48" s="1"/>
  <c r="J26" i="49"/>
  <c r="J75" i="52"/>
  <c r="N75" i="51"/>
  <c r="J71" i="49"/>
  <c r="N71" i="48"/>
  <c r="N78" i="48" s="1"/>
  <c r="N30" i="53"/>
  <c r="J30" i="54"/>
  <c r="N8" i="49"/>
  <c r="J8" i="50"/>
  <c r="N80" i="49"/>
  <c r="J80" i="50"/>
  <c r="J46" i="53"/>
  <c r="N46" i="52"/>
  <c r="J51" i="49"/>
  <c r="N51" i="48"/>
  <c r="N60" i="48" s="1"/>
  <c r="N67" i="50"/>
  <c r="J67" i="51"/>
  <c r="J39" i="49"/>
  <c r="N39" i="48"/>
  <c r="N50" i="48" s="1"/>
  <c r="J81" i="52"/>
  <c r="N81" i="51"/>
  <c r="J5" i="49"/>
  <c r="N5" i="48"/>
  <c r="N19" i="48" s="1"/>
  <c r="J45" i="52"/>
  <c r="N45" i="51"/>
  <c r="N66" i="52"/>
  <c r="J66" i="53"/>
  <c r="N21" i="49"/>
  <c r="N25" i="49" s="1"/>
  <c r="J21" i="50"/>
  <c r="N48" i="51"/>
  <c r="J48" i="52"/>
  <c r="N9" i="50"/>
  <c r="J9" i="51"/>
  <c r="N14" i="50"/>
  <c r="J14" i="51"/>
  <c r="N74" i="51"/>
  <c r="J74" i="52"/>
  <c r="J47" i="52"/>
  <c r="N47" i="51"/>
  <c r="N15" i="50"/>
  <c r="J15" i="51"/>
  <c r="J54" i="52"/>
  <c r="N54" i="51"/>
  <c r="N7" i="51"/>
  <c r="J7" i="52"/>
  <c r="N37" i="51"/>
  <c r="J37" i="52"/>
  <c r="N72" i="49"/>
  <c r="J72" i="50"/>
  <c r="N6" i="50"/>
  <c r="J6" i="51"/>
  <c r="N76" i="52"/>
  <c r="J76" i="53"/>
  <c r="N64" i="52"/>
  <c r="J64" i="53"/>
  <c r="N65" i="51"/>
  <c r="J65" i="52"/>
  <c r="N32" i="51"/>
  <c r="J32" i="52"/>
  <c r="N33" i="51"/>
  <c r="J33" i="52"/>
  <c r="N63" i="50"/>
  <c r="J63" i="51"/>
  <c r="J56" i="53"/>
  <c r="N56" i="52"/>
  <c r="N17" i="50"/>
  <c r="J17" i="51"/>
  <c r="J49" i="53"/>
  <c r="N49" i="52"/>
  <c r="N40" i="52"/>
  <c r="J40" i="53"/>
  <c r="J84" i="47"/>
  <c r="J85" i="46"/>
  <c r="J4" i="46" s="1"/>
  <c r="N36" i="51"/>
  <c r="J36" i="52"/>
  <c r="N53" i="50"/>
  <c r="J53" i="51"/>
  <c r="J24" i="53"/>
  <c r="N24" i="52"/>
  <c r="N55" i="53"/>
  <c r="J55" i="54"/>
  <c r="N44" i="51"/>
  <c r="J44" i="52"/>
  <c r="N16" i="49"/>
  <c r="J16" i="50"/>
  <c r="N62" i="52"/>
  <c r="J62" i="53"/>
  <c r="N68" i="51"/>
  <c r="J68" i="52"/>
  <c r="J22" i="52"/>
  <c r="N22" i="51"/>
  <c r="N29" i="52"/>
  <c r="J29" i="53"/>
  <c r="N57" i="50"/>
  <c r="J57" i="51"/>
  <c r="N35" i="50"/>
  <c r="J35" i="51"/>
  <c r="J83" i="53"/>
  <c r="N83" i="52"/>
  <c r="J43" i="52"/>
  <c r="N43" i="51"/>
  <c r="N58" i="51"/>
  <c r="J58" i="52"/>
  <c r="N10" i="50"/>
  <c r="J10" i="51"/>
  <c r="J41" i="52"/>
  <c r="N41" i="51"/>
  <c r="N12" i="52"/>
  <c r="J12" i="53"/>
  <c r="J79" i="49"/>
  <c r="N79" i="48"/>
  <c r="N84" i="48" s="1"/>
  <c r="N77" i="50"/>
  <c r="J77" i="51"/>
  <c r="N23" i="52"/>
  <c r="J23" i="53"/>
  <c r="N31" i="49"/>
  <c r="J31" i="50"/>
  <c r="N27" i="50"/>
  <c r="J27" i="51"/>
  <c r="A107" i="30"/>
  <c r="A106" i="30"/>
  <c r="A105" i="30"/>
  <c r="A104" i="30"/>
  <c r="A103" i="30"/>
  <c r="A102" i="30"/>
  <c r="A101" i="30"/>
  <c r="A100" i="30"/>
  <c r="A99" i="30"/>
  <c r="A98" i="30"/>
  <c r="A97" i="30"/>
  <c r="A96" i="30"/>
  <c r="A95" i="30"/>
  <c r="A94" i="30"/>
  <c r="A93" i="30"/>
  <c r="A92" i="30"/>
  <c r="A91" i="30"/>
  <c r="A90" i="30"/>
  <c r="A89" i="30"/>
  <c r="A88" i="30"/>
  <c r="A87" i="30"/>
  <c r="A86" i="30"/>
  <c r="A85" i="30"/>
  <c r="A79" i="30"/>
  <c r="O78" i="30"/>
  <c r="L78" i="30"/>
  <c r="A71" i="30"/>
  <c r="O70" i="30"/>
  <c r="L70" i="30"/>
  <c r="A61" i="30"/>
  <c r="O60" i="30"/>
  <c r="L60" i="30"/>
  <c r="A51" i="30"/>
  <c r="O50" i="30"/>
  <c r="L50" i="30"/>
  <c r="A39" i="30"/>
  <c r="O38" i="30"/>
  <c r="O25" i="30"/>
  <c r="L25" i="30"/>
  <c r="O19" i="30"/>
  <c r="L19" i="30"/>
  <c r="A5" i="30"/>
  <c r="A4" i="30"/>
  <c r="A3" i="30"/>
  <c r="A2" i="30"/>
  <c r="A1" i="30"/>
  <c r="N33" i="52" l="1"/>
  <c r="J33" i="53"/>
  <c r="N30" i="54"/>
  <c r="J30" i="55"/>
  <c r="J82" i="53"/>
  <c r="N82" i="52"/>
  <c r="N68" i="52"/>
  <c r="J68" i="53"/>
  <c r="J40" i="54"/>
  <c r="N40" i="53"/>
  <c r="N46" i="53"/>
  <c r="J46" i="54"/>
  <c r="J41" i="53"/>
  <c r="N41" i="52"/>
  <c r="J43" i="53"/>
  <c r="N43" i="52"/>
  <c r="N32" i="52"/>
  <c r="J32" i="53"/>
  <c r="N76" i="53"/>
  <c r="J76" i="54"/>
  <c r="N37" i="52"/>
  <c r="J37" i="53"/>
  <c r="N15" i="51"/>
  <c r="J15" i="52"/>
  <c r="N14" i="51"/>
  <c r="J14" i="52"/>
  <c r="N21" i="50"/>
  <c r="N25" i="50" s="1"/>
  <c r="J21" i="51"/>
  <c r="N67" i="51"/>
  <c r="J67" i="52"/>
  <c r="N80" i="50"/>
  <c r="J80" i="51"/>
  <c r="N69" i="53"/>
  <c r="J69" i="54"/>
  <c r="N17" i="51"/>
  <c r="J17" i="52"/>
  <c r="J74" i="53"/>
  <c r="N74" i="52"/>
  <c r="N26" i="49"/>
  <c r="N38" i="49" s="1"/>
  <c r="J26" i="50"/>
  <c r="N73" i="51"/>
  <c r="J73" i="52"/>
  <c r="N27" i="51"/>
  <c r="J27" i="52"/>
  <c r="J45" i="53"/>
  <c r="N45" i="52"/>
  <c r="N61" i="49"/>
  <c r="N70" i="49" s="1"/>
  <c r="J61" i="50"/>
  <c r="N85" i="48"/>
  <c r="N4" i="48" s="1"/>
  <c r="N10" i="51"/>
  <c r="J10" i="52"/>
  <c r="J29" i="54"/>
  <c r="N29" i="53"/>
  <c r="J62" i="54"/>
  <c r="N62" i="53"/>
  <c r="N55" i="54"/>
  <c r="J55" i="55"/>
  <c r="N36" i="52"/>
  <c r="J36" i="53"/>
  <c r="N56" i="53"/>
  <c r="J56" i="54"/>
  <c r="N5" i="49"/>
  <c r="N19" i="49" s="1"/>
  <c r="J5" i="50"/>
  <c r="N71" i="49"/>
  <c r="N78" i="49" s="1"/>
  <c r="J71" i="50"/>
  <c r="N20" i="53"/>
  <c r="J20" i="54"/>
  <c r="N59" i="53"/>
  <c r="J59" i="54"/>
  <c r="N34" i="53"/>
  <c r="J34" i="54"/>
  <c r="J84" i="48"/>
  <c r="J85" i="47"/>
  <c r="J4" i="47" s="1"/>
  <c r="N72" i="50"/>
  <c r="J72" i="51"/>
  <c r="N48" i="52"/>
  <c r="J48" i="53"/>
  <c r="N11" i="50"/>
  <c r="J11" i="51"/>
  <c r="N77" i="51"/>
  <c r="J77" i="52"/>
  <c r="N57" i="51"/>
  <c r="J57" i="52"/>
  <c r="N53" i="51"/>
  <c r="J53" i="52"/>
  <c r="N54" i="52"/>
  <c r="J54" i="53"/>
  <c r="N39" i="49"/>
  <c r="N50" i="49" s="1"/>
  <c r="J39" i="50"/>
  <c r="N13" i="51"/>
  <c r="J13" i="52"/>
  <c r="N31" i="50"/>
  <c r="J31" i="51"/>
  <c r="N79" i="49"/>
  <c r="N84" i="49" s="1"/>
  <c r="J79" i="50"/>
  <c r="N83" i="53"/>
  <c r="J83" i="54"/>
  <c r="N49" i="53"/>
  <c r="J49" i="54"/>
  <c r="N63" i="51"/>
  <c r="J63" i="52"/>
  <c r="N65" i="52"/>
  <c r="J65" i="53"/>
  <c r="N6" i="51"/>
  <c r="J6" i="52"/>
  <c r="N7" i="52"/>
  <c r="J7" i="53"/>
  <c r="N9" i="51"/>
  <c r="J9" i="52"/>
  <c r="J66" i="54"/>
  <c r="N66" i="53"/>
  <c r="N8" i="50"/>
  <c r="J8" i="51"/>
  <c r="N28" i="52"/>
  <c r="J28" i="53"/>
  <c r="J18" i="54"/>
  <c r="N18" i="53"/>
  <c r="N22" i="52"/>
  <c r="J22" i="53"/>
  <c r="N24" i="53"/>
  <c r="J24" i="54"/>
  <c r="N64" i="53"/>
  <c r="J64" i="54"/>
  <c r="N44" i="52"/>
  <c r="J44" i="53"/>
  <c r="N23" i="53"/>
  <c r="J23" i="54"/>
  <c r="J12" i="54"/>
  <c r="N12" i="53"/>
  <c r="N58" i="52"/>
  <c r="J58" i="53"/>
  <c r="N35" i="51"/>
  <c r="J35" i="52"/>
  <c r="N16" i="50"/>
  <c r="J16" i="51"/>
  <c r="J47" i="53"/>
  <c r="N47" i="52"/>
  <c r="J81" i="53"/>
  <c r="N81" i="52"/>
  <c r="J51" i="50"/>
  <c r="N51" i="49"/>
  <c r="N60" i="49" s="1"/>
  <c r="N75" i="52"/>
  <c r="J75" i="53"/>
  <c r="N52" i="53"/>
  <c r="J52" i="54"/>
  <c r="J42" i="54"/>
  <c r="N42" i="53"/>
  <c r="L85" i="30"/>
  <c r="O85" i="30"/>
  <c r="G60" i="29"/>
  <c r="J84" i="49" l="1"/>
  <c r="J85" i="48"/>
  <c r="J4" i="48" s="1"/>
  <c r="N62" i="54"/>
  <c r="J62" i="55"/>
  <c r="N27" i="52"/>
  <c r="J27" i="53"/>
  <c r="J21" i="52"/>
  <c r="N21" i="51"/>
  <c r="N25" i="51" s="1"/>
  <c r="N24" i="54"/>
  <c r="J24" i="55"/>
  <c r="J57" i="53"/>
  <c r="N57" i="52"/>
  <c r="N34" i="54"/>
  <c r="J34" i="55"/>
  <c r="N36" i="53"/>
  <c r="J36" i="54"/>
  <c r="J43" i="54"/>
  <c r="N43" i="53"/>
  <c r="N30" i="55"/>
  <c r="J30" i="56"/>
  <c r="J44" i="54"/>
  <c r="N44" i="53"/>
  <c r="N28" i="53"/>
  <c r="J28" i="54"/>
  <c r="N9" i="52"/>
  <c r="J9" i="53"/>
  <c r="N65" i="53"/>
  <c r="J65" i="54"/>
  <c r="N83" i="54"/>
  <c r="J83" i="55"/>
  <c r="N29" i="54"/>
  <c r="J29" i="55"/>
  <c r="J61" i="51"/>
  <c r="N61" i="50"/>
  <c r="N70" i="50" s="1"/>
  <c r="N74" i="53"/>
  <c r="J74" i="54"/>
  <c r="N80" i="51"/>
  <c r="J80" i="52"/>
  <c r="N14" i="52"/>
  <c r="J14" i="53"/>
  <c r="N76" i="54"/>
  <c r="J76" i="55"/>
  <c r="N68" i="53"/>
  <c r="J68" i="54"/>
  <c r="J49" i="55"/>
  <c r="N49" i="54"/>
  <c r="N82" i="53"/>
  <c r="J82" i="54"/>
  <c r="N75" i="53"/>
  <c r="J75" i="54"/>
  <c r="N18" i="54"/>
  <c r="J18" i="55"/>
  <c r="N66" i="54"/>
  <c r="J66" i="55"/>
  <c r="N31" i="51"/>
  <c r="J31" i="52"/>
  <c r="J39" i="51"/>
  <c r="N39" i="50"/>
  <c r="N50" i="50" s="1"/>
  <c r="N48" i="53"/>
  <c r="J48" i="54"/>
  <c r="N71" i="50"/>
  <c r="N78" i="50" s="1"/>
  <c r="J71" i="51"/>
  <c r="N40" i="54"/>
  <c r="J40" i="55"/>
  <c r="N47" i="53"/>
  <c r="J47" i="54"/>
  <c r="N16" i="51"/>
  <c r="J16" i="52"/>
  <c r="N22" i="53"/>
  <c r="J22" i="54"/>
  <c r="N54" i="53"/>
  <c r="J54" i="54"/>
  <c r="J77" i="53"/>
  <c r="N77" i="52"/>
  <c r="N72" i="51"/>
  <c r="J72" i="52"/>
  <c r="N59" i="54"/>
  <c r="J59" i="55"/>
  <c r="N5" i="50"/>
  <c r="N19" i="50" s="1"/>
  <c r="J5" i="51"/>
  <c r="N55" i="55"/>
  <c r="J55" i="56"/>
  <c r="N10" i="52"/>
  <c r="J10" i="53"/>
  <c r="N73" i="52"/>
  <c r="J73" i="53"/>
  <c r="N17" i="52"/>
  <c r="J17" i="53"/>
  <c r="N41" i="53"/>
  <c r="J41" i="54"/>
  <c r="J33" i="54"/>
  <c r="N33" i="53"/>
  <c r="J81" i="54"/>
  <c r="N81" i="53"/>
  <c r="J37" i="54"/>
  <c r="N37" i="53"/>
  <c r="N58" i="53"/>
  <c r="J58" i="54"/>
  <c r="N8" i="51"/>
  <c r="J8" i="52"/>
  <c r="N63" i="52"/>
  <c r="J63" i="53"/>
  <c r="N79" i="50"/>
  <c r="N84" i="50" s="1"/>
  <c r="N85" i="50" s="1"/>
  <c r="N4" i="50" s="1"/>
  <c r="J79" i="51"/>
  <c r="N67" i="52"/>
  <c r="J67" i="53"/>
  <c r="N15" i="52"/>
  <c r="J15" i="53"/>
  <c r="N32" i="53"/>
  <c r="J32" i="54"/>
  <c r="J46" i="55"/>
  <c r="N46" i="54"/>
  <c r="N6" i="52"/>
  <c r="J6" i="53"/>
  <c r="J42" i="55"/>
  <c r="N42" i="54"/>
  <c r="N51" i="50"/>
  <c r="N60" i="50" s="1"/>
  <c r="J51" i="51"/>
  <c r="N12" i="54"/>
  <c r="J12" i="55"/>
  <c r="N7" i="53"/>
  <c r="J7" i="54"/>
  <c r="N52" i="54"/>
  <c r="J52" i="55"/>
  <c r="N35" i="52"/>
  <c r="J35" i="53"/>
  <c r="N23" i="54"/>
  <c r="J23" i="55"/>
  <c r="N64" i="54"/>
  <c r="J64" i="55"/>
  <c r="N85" i="49"/>
  <c r="N4" i="49" s="1"/>
  <c r="N13" i="52"/>
  <c r="J13" i="53"/>
  <c r="J53" i="53"/>
  <c r="N53" i="52"/>
  <c r="N11" i="51"/>
  <c r="J11" i="52"/>
  <c r="J20" i="55"/>
  <c r="N20" i="54"/>
  <c r="J56" i="55"/>
  <c r="N56" i="54"/>
  <c r="N45" i="53"/>
  <c r="J45" i="54"/>
  <c r="N26" i="50"/>
  <c r="N38" i="50" s="1"/>
  <c r="J26" i="51"/>
  <c r="N69" i="54"/>
  <c r="J69" i="55"/>
  <c r="K60" i="29"/>
  <c r="J47" i="55" l="1"/>
  <c r="N47" i="54"/>
  <c r="J76" i="56"/>
  <c r="N76" i="55"/>
  <c r="J74" i="55"/>
  <c r="N74" i="54"/>
  <c r="N28" i="54"/>
  <c r="J28" i="55"/>
  <c r="J27" i="54"/>
  <c r="N27" i="53"/>
  <c r="J51" i="52"/>
  <c r="N51" i="51"/>
  <c r="N60" i="51" s="1"/>
  <c r="N8" i="52"/>
  <c r="J8" i="53"/>
  <c r="N43" i="54"/>
  <c r="J43" i="55"/>
  <c r="N46" i="55"/>
  <c r="J46" i="56"/>
  <c r="N17" i="53"/>
  <c r="J17" i="54"/>
  <c r="J55" i="57"/>
  <c r="N55" i="56"/>
  <c r="N72" i="52"/>
  <c r="J72" i="53"/>
  <c r="J22" i="55"/>
  <c r="N22" i="54"/>
  <c r="N40" i="55"/>
  <c r="J40" i="56"/>
  <c r="N18" i="55"/>
  <c r="J18" i="56"/>
  <c r="N14" i="53"/>
  <c r="J14" i="54"/>
  <c r="N65" i="54"/>
  <c r="J65" i="55"/>
  <c r="N36" i="54"/>
  <c r="J36" i="55"/>
  <c r="J24" i="56"/>
  <c r="N24" i="55"/>
  <c r="N62" i="55"/>
  <c r="J62" i="56"/>
  <c r="N37" i="54"/>
  <c r="J37" i="55"/>
  <c r="J59" i="56"/>
  <c r="N59" i="55"/>
  <c r="J48" i="55"/>
  <c r="N48" i="54"/>
  <c r="N66" i="55"/>
  <c r="J66" i="56"/>
  <c r="N83" i="55"/>
  <c r="J83" i="56"/>
  <c r="N57" i="53"/>
  <c r="J57" i="54"/>
  <c r="N69" i="55"/>
  <c r="J69" i="56"/>
  <c r="J56" i="56"/>
  <c r="N56" i="55"/>
  <c r="N53" i="53"/>
  <c r="J53" i="54"/>
  <c r="N23" i="55"/>
  <c r="J23" i="56"/>
  <c r="N7" i="54"/>
  <c r="J7" i="55"/>
  <c r="N32" i="54"/>
  <c r="J32" i="55"/>
  <c r="J79" i="52"/>
  <c r="N79" i="51"/>
  <c r="N84" i="51" s="1"/>
  <c r="J58" i="55"/>
  <c r="N58" i="54"/>
  <c r="J81" i="55"/>
  <c r="N81" i="54"/>
  <c r="J39" i="52"/>
  <c r="N39" i="51"/>
  <c r="N50" i="51" s="1"/>
  <c r="J49" i="56"/>
  <c r="N49" i="55"/>
  <c r="N61" i="51"/>
  <c r="N70" i="51" s="1"/>
  <c r="J61" i="52"/>
  <c r="N44" i="54"/>
  <c r="J44" i="55"/>
  <c r="N11" i="52"/>
  <c r="J11" i="53"/>
  <c r="J41" i="55"/>
  <c r="N41" i="54"/>
  <c r="N64" i="55"/>
  <c r="J64" i="56"/>
  <c r="J67" i="54"/>
  <c r="N67" i="53"/>
  <c r="N5" i="51"/>
  <c r="N19" i="51" s="1"/>
  <c r="J5" i="52"/>
  <c r="N16" i="52"/>
  <c r="J16" i="53"/>
  <c r="N31" i="52"/>
  <c r="J31" i="53"/>
  <c r="N68" i="54"/>
  <c r="J68" i="55"/>
  <c r="N29" i="55"/>
  <c r="J29" i="56"/>
  <c r="J9" i="54"/>
  <c r="N9" i="53"/>
  <c r="N30" i="56"/>
  <c r="J30" i="57"/>
  <c r="N34" i="55"/>
  <c r="J34" i="56"/>
  <c r="J45" i="55"/>
  <c r="N45" i="54"/>
  <c r="N10" i="53"/>
  <c r="J10" i="54"/>
  <c r="J54" i="55"/>
  <c r="N54" i="54"/>
  <c r="J82" i="55"/>
  <c r="N82" i="54"/>
  <c r="J52" i="56"/>
  <c r="N52" i="55"/>
  <c r="N26" i="51"/>
  <c r="N38" i="51" s="1"/>
  <c r="J26" i="52"/>
  <c r="J13" i="54"/>
  <c r="N13" i="53"/>
  <c r="J42" i="56"/>
  <c r="N42" i="55"/>
  <c r="J73" i="54"/>
  <c r="N73" i="53"/>
  <c r="J71" i="52"/>
  <c r="N71" i="51"/>
  <c r="N78" i="51" s="1"/>
  <c r="N75" i="54"/>
  <c r="J75" i="55"/>
  <c r="N80" i="52"/>
  <c r="J80" i="53"/>
  <c r="J20" i="56"/>
  <c r="N20" i="55"/>
  <c r="J35" i="54"/>
  <c r="N35" i="53"/>
  <c r="N12" i="55"/>
  <c r="J12" i="56"/>
  <c r="N6" i="53"/>
  <c r="J6" i="54"/>
  <c r="N15" i="53"/>
  <c r="J15" i="54"/>
  <c r="N63" i="53"/>
  <c r="J63" i="54"/>
  <c r="N33" i="54"/>
  <c r="J33" i="55"/>
  <c r="J77" i="54"/>
  <c r="N77" i="53"/>
  <c r="J21" i="53"/>
  <c r="N21" i="52"/>
  <c r="N25" i="52" s="1"/>
  <c r="J84" i="50"/>
  <c r="J85" i="49"/>
  <c r="J4" i="49" s="1"/>
  <c r="A109" i="29"/>
  <c r="A108" i="29"/>
  <c r="A107" i="29"/>
  <c r="A106" i="29"/>
  <c r="A105" i="29"/>
  <c r="A104" i="29"/>
  <c r="A103" i="29"/>
  <c r="A102" i="29"/>
  <c r="A101" i="29"/>
  <c r="A100" i="29"/>
  <c r="A99" i="29"/>
  <c r="A98" i="29"/>
  <c r="A97" i="29"/>
  <c r="A96" i="29"/>
  <c r="A95" i="29"/>
  <c r="A94" i="29"/>
  <c r="A93" i="29"/>
  <c r="A92" i="29"/>
  <c r="A91" i="29"/>
  <c r="A90" i="29"/>
  <c r="A89" i="29"/>
  <c r="A88" i="29"/>
  <c r="A87" i="29"/>
  <c r="A86" i="29"/>
  <c r="A85" i="29"/>
  <c r="H84" i="29"/>
  <c r="G84" i="29"/>
  <c r="A79" i="29"/>
  <c r="K78" i="29"/>
  <c r="H78" i="29"/>
  <c r="G78" i="29"/>
  <c r="A71" i="29"/>
  <c r="K70" i="29"/>
  <c r="H70" i="29"/>
  <c r="G70" i="29"/>
  <c r="A61" i="29"/>
  <c r="H60" i="29"/>
  <c r="A51" i="29"/>
  <c r="K50" i="29"/>
  <c r="H50" i="29"/>
  <c r="G50" i="29"/>
  <c r="A39" i="29"/>
  <c r="K38" i="29"/>
  <c r="G38" i="29"/>
  <c r="K25" i="29"/>
  <c r="H25" i="29"/>
  <c r="G25" i="29"/>
  <c r="K19" i="29"/>
  <c r="H19" i="29"/>
  <c r="G19" i="29"/>
  <c r="A5" i="29"/>
  <c r="A4" i="29"/>
  <c r="A3" i="29"/>
  <c r="A2" i="29"/>
  <c r="A1" i="29"/>
  <c r="N21" i="53" l="1"/>
  <c r="N25" i="53" s="1"/>
  <c r="J21" i="54"/>
  <c r="J73" i="55"/>
  <c r="N73" i="54"/>
  <c r="J54" i="56"/>
  <c r="N54" i="55"/>
  <c r="N64" i="56"/>
  <c r="J64" i="57"/>
  <c r="N44" i="55"/>
  <c r="J44" i="56"/>
  <c r="N85" i="51"/>
  <c r="N4" i="51" s="1"/>
  <c r="J23" i="57"/>
  <c r="N23" i="56"/>
  <c r="N69" i="56"/>
  <c r="J69" i="57"/>
  <c r="J66" i="57"/>
  <c r="N66" i="56"/>
  <c r="N37" i="55"/>
  <c r="J37" i="56"/>
  <c r="N36" i="55"/>
  <c r="J36" i="56"/>
  <c r="N18" i="56"/>
  <c r="J18" i="57"/>
  <c r="N72" i="53"/>
  <c r="J72" i="54"/>
  <c r="N46" i="56"/>
  <c r="J46" i="57"/>
  <c r="J52" i="57"/>
  <c r="N52" i="56"/>
  <c r="N15" i="54"/>
  <c r="J15" i="55"/>
  <c r="N75" i="55"/>
  <c r="J75" i="56"/>
  <c r="N10" i="54"/>
  <c r="J10" i="55"/>
  <c r="N30" i="57"/>
  <c r="J30" i="58"/>
  <c r="N68" i="55"/>
  <c r="J68" i="56"/>
  <c r="N5" i="52"/>
  <c r="N19" i="52" s="1"/>
  <c r="J5" i="53"/>
  <c r="J39" i="53"/>
  <c r="N39" i="52"/>
  <c r="N50" i="52" s="1"/>
  <c r="J79" i="53"/>
  <c r="N79" i="52"/>
  <c r="N84" i="52" s="1"/>
  <c r="N85" i="52" s="1"/>
  <c r="N4" i="52" s="1"/>
  <c r="N51" i="52"/>
  <c r="N60" i="52" s="1"/>
  <c r="J51" i="53"/>
  <c r="J74" i="56"/>
  <c r="N74" i="55"/>
  <c r="J77" i="55"/>
  <c r="N77" i="54"/>
  <c r="N35" i="54"/>
  <c r="J35" i="55"/>
  <c r="N42" i="56"/>
  <c r="J42" i="57"/>
  <c r="N61" i="52"/>
  <c r="N70" i="52" s="1"/>
  <c r="J61" i="53"/>
  <c r="N32" i="55"/>
  <c r="J32" i="56"/>
  <c r="N53" i="54"/>
  <c r="J53" i="55"/>
  <c r="J57" i="55"/>
  <c r="N57" i="54"/>
  <c r="N62" i="56"/>
  <c r="J62" i="57"/>
  <c r="N65" i="55"/>
  <c r="J65" i="56"/>
  <c r="J40" i="57"/>
  <c r="N40" i="56"/>
  <c r="J43" i="56"/>
  <c r="N43" i="55"/>
  <c r="N33" i="55"/>
  <c r="J33" i="56"/>
  <c r="N6" i="54"/>
  <c r="J6" i="55"/>
  <c r="N31" i="53"/>
  <c r="J31" i="54"/>
  <c r="J41" i="56"/>
  <c r="N41" i="55"/>
  <c r="N81" i="55"/>
  <c r="J81" i="56"/>
  <c r="N48" i="55"/>
  <c r="J48" i="56"/>
  <c r="N55" i="57"/>
  <c r="J55" i="58"/>
  <c r="N27" i="54"/>
  <c r="J27" i="55"/>
  <c r="J76" i="57"/>
  <c r="N76" i="56"/>
  <c r="J84" i="51"/>
  <c r="J85" i="50"/>
  <c r="J4" i="50" s="1"/>
  <c r="J20" i="57"/>
  <c r="N20" i="56"/>
  <c r="N71" i="52"/>
  <c r="N78" i="52" s="1"/>
  <c r="J71" i="53"/>
  <c r="N13" i="54"/>
  <c r="J13" i="55"/>
  <c r="J82" i="56"/>
  <c r="N82" i="55"/>
  <c r="J45" i="56"/>
  <c r="N45" i="55"/>
  <c r="N9" i="54"/>
  <c r="J9" i="55"/>
  <c r="J11" i="54"/>
  <c r="N11" i="53"/>
  <c r="N7" i="55"/>
  <c r="J7" i="56"/>
  <c r="J83" i="57"/>
  <c r="N83" i="56"/>
  <c r="N14" i="54"/>
  <c r="J14" i="55"/>
  <c r="N17" i="54"/>
  <c r="J17" i="55"/>
  <c r="J8" i="54"/>
  <c r="N8" i="53"/>
  <c r="N28" i="55"/>
  <c r="J28" i="56"/>
  <c r="N63" i="54"/>
  <c r="J63" i="55"/>
  <c r="N12" i="56"/>
  <c r="J12" i="57"/>
  <c r="J80" i="54"/>
  <c r="N80" i="53"/>
  <c r="N26" i="52"/>
  <c r="N38" i="52" s="1"/>
  <c r="J26" i="53"/>
  <c r="N34" i="56"/>
  <c r="J34" i="57"/>
  <c r="N29" i="56"/>
  <c r="J29" i="57"/>
  <c r="J16" i="54"/>
  <c r="N16" i="53"/>
  <c r="N67" i="54"/>
  <c r="J67" i="55"/>
  <c r="J49" i="57"/>
  <c r="N49" i="56"/>
  <c r="J58" i="56"/>
  <c r="N58" i="55"/>
  <c r="J56" i="57"/>
  <c r="N56" i="56"/>
  <c r="J59" i="57"/>
  <c r="N59" i="56"/>
  <c r="J24" i="57"/>
  <c r="N24" i="56"/>
  <c r="J22" i="56"/>
  <c r="N22" i="55"/>
  <c r="J47" i="56"/>
  <c r="N47" i="55"/>
  <c r="K85" i="29"/>
  <c r="G85" i="29"/>
  <c r="H85" i="29"/>
  <c r="A109" i="28"/>
  <c r="A108" i="28"/>
  <c r="A107" i="28"/>
  <c r="A106" i="28"/>
  <c r="A105" i="28"/>
  <c r="A104" i="28"/>
  <c r="A103" i="28"/>
  <c r="A102" i="28"/>
  <c r="A101" i="28"/>
  <c r="A100" i="28"/>
  <c r="A99" i="28"/>
  <c r="A98" i="28"/>
  <c r="A97" i="28"/>
  <c r="A96" i="28"/>
  <c r="A95" i="28"/>
  <c r="A94" i="28"/>
  <c r="A93" i="28"/>
  <c r="A92" i="28"/>
  <c r="A91" i="28"/>
  <c r="A90" i="28"/>
  <c r="A89" i="28"/>
  <c r="A88" i="28"/>
  <c r="A87" i="28"/>
  <c r="A86" i="28"/>
  <c r="A85" i="28"/>
  <c r="H84" i="28"/>
  <c r="G84" i="28"/>
  <c r="A79" i="28"/>
  <c r="K78" i="28"/>
  <c r="H78" i="28"/>
  <c r="G78" i="28"/>
  <c r="A71" i="28"/>
  <c r="K70" i="28"/>
  <c r="H70" i="28"/>
  <c r="G70" i="28"/>
  <c r="A61" i="28"/>
  <c r="K60" i="28"/>
  <c r="H60" i="28"/>
  <c r="G60" i="28"/>
  <c r="A51" i="28"/>
  <c r="K50" i="28"/>
  <c r="H50" i="28"/>
  <c r="G50" i="28"/>
  <c r="A39" i="28"/>
  <c r="K38" i="28"/>
  <c r="G38" i="28"/>
  <c r="K25" i="28"/>
  <c r="H25" i="28"/>
  <c r="G25" i="28"/>
  <c r="K19" i="28"/>
  <c r="H19" i="28"/>
  <c r="G19" i="28"/>
  <c r="A5" i="28"/>
  <c r="A4" i="28"/>
  <c r="A3" i="28"/>
  <c r="A2" i="28"/>
  <c r="A1" i="28"/>
  <c r="N56" i="57" l="1"/>
  <c r="J56" i="58"/>
  <c r="N9" i="55"/>
  <c r="J9" i="56"/>
  <c r="N26" i="53"/>
  <c r="N38" i="53" s="1"/>
  <c r="J26" i="54"/>
  <c r="J83" i="58"/>
  <c r="N83" i="57"/>
  <c r="J84" i="52"/>
  <c r="J85" i="51"/>
  <c r="J4" i="51" s="1"/>
  <c r="N77" i="55"/>
  <c r="J77" i="56"/>
  <c r="N52" i="57"/>
  <c r="J52" i="58"/>
  <c r="N66" i="57"/>
  <c r="J66" i="58"/>
  <c r="N24" i="57"/>
  <c r="J24" i="58"/>
  <c r="N58" i="56"/>
  <c r="J58" i="57"/>
  <c r="N16" i="54"/>
  <c r="J16" i="55"/>
  <c r="N17" i="55"/>
  <c r="J17" i="56"/>
  <c r="N7" i="56"/>
  <c r="J7" i="57"/>
  <c r="J71" i="54"/>
  <c r="N71" i="53"/>
  <c r="N78" i="53" s="1"/>
  <c r="J41" i="57"/>
  <c r="N41" i="56"/>
  <c r="N33" i="56"/>
  <c r="J33" i="57"/>
  <c r="N65" i="56"/>
  <c r="J65" i="57"/>
  <c r="N53" i="55"/>
  <c r="J53" i="56"/>
  <c r="J42" i="58"/>
  <c r="N42" i="57"/>
  <c r="N30" i="58"/>
  <c r="J30" i="59"/>
  <c r="N15" i="55"/>
  <c r="J15" i="56"/>
  <c r="J46" i="58"/>
  <c r="N46" i="57"/>
  <c r="N36" i="56"/>
  <c r="J36" i="57"/>
  <c r="N69" i="57"/>
  <c r="J69" i="58"/>
  <c r="N73" i="55"/>
  <c r="J73" i="56"/>
  <c r="N22" i="56"/>
  <c r="J22" i="57"/>
  <c r="N75" i="56"/>
  <c r="J75" i="57"/>
  <c r="N18" i="57"/>
  <c r="J18" i="58"/>
  <c r="N54" i="56"/>
  <c r="J54" i="57"/>
  <c r="N79" i="53"/>
  <c r="N84" i="53" s="1"/>
  <c r="J79" i="54"/>
  <c r="N29" i="57"/>
  <c r="J29" i="58"/>
  <c r="J45" i="57"/>
  <c r="N45" i="56"/>
  <c r="J48" i="57"/>
  <c r="N48" i="56"/>
  <c r="N31" i="54"/>
  <c r="J31" i="55"/>
  <c r="J74" i="57"/>
  <c r="N74" i="56"/>
  <c r="J39" i="54"/>
  <c r="N39" i="53"/>
  <c r="N50" i="53" s="1"/>
  <c r="N64" i="57"/>
  <c r="J64" i="58"/>
  <c r="J21" i="55"/>
  <c r="N21" i="54"/>
  <c r="N25" i="54" s="1"/>
  <c r="N13" i="55"/>
  <c r="J13" i="56"/>
  <c r="N6" i="55"/>
  <c r="J6" i="56"/>
  <c r="N61" i="53"/>
  <c r="N70" i="53" s="1"/>
  <c r="J61" i="54"/>
  <c r="N68" i="56"/>
  <c r="J68" i="57"/>
  <c r="N63" i="55"/>
  <c r="J63" i="56"/>
  <c r="N8" i="54"/>
  <c r="J8" i="55"/>
  <c r="N55" i="58"/>
  <c r="J55" i="59"/>
  <c r="N40" i="57"/>
  <c r="J40" i="58"/>
  <c r="N57" i="55"/>
  <c r="J57" i="56"/>
  <c r="J44" i="57"/>
  <c r="N44" i="56"/>
  <c r="N47" i="56"/>
  <c r="J47" i="57"/>
  <c r="N59" i="57"/>
  <c r="J59" i="58"/>
  <c r="J49" i="58"/>
  <c r="N49" i="57"/>
  <c r="N80" i="54"/>
  <c r="J80" i="55"/>
  <c r="N28" i="56"/>
  <c r="J28" i="57"/>
  <c r="N14" i="55"/>
  <c r="J14" i="56"/>
  <c r="J76" i="58"/>
  <c r="N76" i="57"/>
  <c r="N62" i="57"/>
  <c r="J62" i="58"/>
  <c r="N32" i="56"/>
  <c r="J32" i="57"/>
  <c r="N35" i="55"/>
  <c r="J35" i="56"/>
  <c r="N51" i="53"/>
  <c r="N60" i="53" s="1"/>
  <c r="J51" i="54"/>
  <c r="J5" i="54"/>
  <c r="N5" i="53"/>
  <c r="N19" i="53" s="1"/>
  <c r="N10" i="55"/>
  <c r="J10" i="56"/>
  <c r="J72" i="55"/>
  <c r="N72" i="54"/>
  <c r="N37" i="56"/>
  <c r="J37" i="57"/>
  <c r="N67" i="55"/>
  <c r="J67" i="56"/>
  <c r="N34" i="57"/>
  <c r="J34" i="58"/>
  <c r="N12" i="57"/>
  <c r="J12" i="58"/>
  <c r="N11" i="54"/>
  <c r="J11" i="55"/>
  <c r="J82" i="57"/>
  <c r="N82" i="56"/>
  <c r="J20" i="58"/>
  <c r="N20" i="57"/>
  <c r="N27" i="55"/>
  <c r="J27" i="56"/>
  <c r="N81" i="56"/>
  <c r="J81" i="57"/>
  <c r="N43" i="56"/>
  <c r="J43" i="57"/>
  <c r="J23" i="58"/>
  <c r="N23" i="57"/>
  <c r="K85" i="28"/>
  <c r="H85" i="28"/>
  <c r="G85" i="28"/>
  <c r="A109" i="27"/>
  <c r="A108" i="27"/>
  <c r="A107" i="27"/>
  <c r="A106" i="27"/>
  <c r="A105" i="27"/>
  <c r="A104" i="27"/>
  <c r="A103" i="27"/>
  <c r="A102" i="27"/>
  <c r="A101" i="27"/>
  <c r="A100" i="27"/>
  <c r="A99" i="27"/>
  <c r="A98" i="27"/>
  <c r="A97" i="27"/>
  <c r="A96" i="27"/>
  <c r="A95" i="27"/>
  <c r="A94" i="27"/>
  <c r="A93" i="27"/>
  <c r="A92" i="27"/>
  <c r="A91" i="27"/>
  <c r="A90" i="27"/>
  <c r="A89" i="27"/>
  <c r="A88" i="27"/>
  <c r="A87" i="27"/>
  <c r="A86" i="27"/>
  <c r="A85" i="27"/>
  <c r="H84" i="27"/>
  <c r="G84" i="27"/>
  <c r="A79" i="27"/>
  <c r="K78" i="27"/>
  <c r="H78" i="27"/>
  <c r="G78" i="27"/>
  <c r="A71" i="27"/>
  <c r="K70" i="27"/>
  <c r="H70" i="27"/>
  <c r="G70" i="27"/>
  <c r="A61" i="27"/>
  <c r="K60" i="27"/>
  <c r="H60" i="27"/>
  <c r="G60" i="27"/>
  <c r="A51" i="27"/>
  <c r="K50" i="27"/>
  <c r="H50" i="27"/>
  <c r="G50" i="27"/>
  <c r="A39" i="27"/>
  <c r="K38" i="27"/>
  <c r="G38" i="27"/>
  <c r="K25" i="27"/>
  <c r="H25" i="27"/>
  <c r="G25" i="27"/>
  <c r="K19" i="27"/>
  <c r="H19" i="27"/>
  <c r="G19" i="27"/>
  <c r="A5" i="27"/>
  <c r="A4" i="27"/>
  <c r="A3" i="27"/>
  <c r="A2" i="27"/>
  <c r="A1" i="27"/>
  <c r="J55" i="60" l="1"/>
  <c r="N55" i="59"/>
  <c r="N68" i="57"/>
  <c r="J68" i="58"/>
  <c r="N13" i="56"/>
  <c r="J13" i="57"/>
  <c r="J79" i="55"/>
  <c r="N79" i="54"/>
  <c r="N84" i="54" s="1"/>
  <c r="N75" i="57"/>
  <c r="J75" i="58"/>
  <c r="N69" i="58"/>
  <c r="J69" i="59"/>
  <c r="N15" i="56"/>
  <c r="J15" i="57"/>
  <c r="N53" i="56"/>
  <c r="J53" i="57"/>
  <c r="N17" i="56"/>
  <c r="J17" i="57"/>
  <c r="J24" i="59"/>
  <c r="N24" i="58"/>
  <c r="N77" i="56"/>
  <c r="J77" i="57"/>
  <c r="N26" i="54"/>
  <c r="N38" i="54" s="1"/>
  <c r="J26" i="55"/>
  <c r="J81" i="58"/>
  <c r="N81" i="57"/>
  <c r="N34" i="58"/>
  <c r="J34" i="59"/>
  <c r="N51" i="54"/>
  <c r="N60" i="54" s="1"/>
  <c r="J51" i="55"/>
  <c r="N62" i="58"/>
  <c r="J62" i="59"/>
  <c r="J49" i="59"/>
  <c r="N49" i="58"/>
  <c r="N44" i="57"/>
  <c r="J44" i="58"/>
  <c r="J39" i="55"/>
  <c r="N39" i="54"/>
  <c r="N50" i="54" s="1"/>
  <c r="N48" i="57"/>
  <c r="J48" i="58"/>
  <c r="N85" i="53"/>
  <c r="N4" i="53" s="1"/>
  <c r="J41" i="58"/>
  <c r="N41" i="57"/>
  <c r="N5" i="54"/>
  <c r="N19" i="54" s="1"/>
  <c r="J5" i="55"/>
  <c r="N36" i="57"/>
  <c r="J36" i="58"/>
  <c r="N30" i="59"/>
  <c r="J30" i="60"/>
  <c r="N65" i="57"/>
  <c r="J65" i="58"/>
  <c r="N16" i="55"/>
  <c r="J16" i="56"/>
  <c r="N66" i="58"/>
  <c r="J66" i="59"/>
  <c r="N9" i="56"/>
  <c r="J9" i="57"/>
  <c r="J21" i="56"/>
  <c r="N21" i="55"/>
  <c r="N25" i="55" s="1"/>
  <c r="J74" i="58"/>
  <c r="N74" i="57"/>
  <c r="J45" i="58"/>
  <c r="N45" i="57"/>
  <c r="N71" i="54"/>
  <c r="N78" i="54" s="1"/>
  <c r="J71" i="55"/>
  <c r="J84" i="53"/>
  <c r="J85" i="52"/>
  <c r="J4" i="52" s="1"/>
  <c r="N14" i="56"/>
  <c r="J14" i="57"/>
  <c r="J82" i="58"/>
  <c r="N82" i="57"/>
  <c r="J72" i="56"/>
  <c r="N72" i="55"/>
  <c r="J59" i="59"/>
  <c r="N59" i="58"/>
  <c r="N8" i="55"/>
  <c r="J8" i="56"/>
  <c r="J22" i="58"/>
  <c r="N22" i="57"/>
  <c r="N27" i="56"/>
  <c r="J27" i="57"/>
  <c r="N11" i="55"/>
  <c r="J11" i="56"/>
  <c r="N67" i="56"/>
  <c r="J67" i="57"/>
  <c r="N10" i="56"/>
  <c r="J10" i="57"/>
  <c r="N35" i="56"/>
  <c r="J35" i="57"/>
  <c r="N23" i="58"/>
  <c r="J23" i="59"/>
  <c r="J76" i="59"/>
  <c r="N76" i="58"/>
  <c r="J80" i="56"/>
  <c r="N80" i="55"/>
  <c r="J47" i="58"/>
  <c r="N47" i="57"/>
  <c r="N40" i="58"/>
  <c r="J40" i="59"/>
  <c r="N63" i="56"/>
  <c r="J63" i="57"/>
  <c r="N6" i="56"/>
  <c r="J6" i="57"/>
  <c r="N64" i="58"/>
  <c r="J64" i="59"/>
  <c r="N31" i="55"/>
  <c r="J31" i="56"/>
  <c r="N29" i="58"/>
  <c r="J29" i="59"/>
  <c r="N18" i="58"/>
  <c r="J18" i="59"/>
  <c r="N73" i="56"/>
  <c r="J73" i="57"/>
  <c r="N33" i="57"/>
  <c r="J33" i="58"/>
  <c r="N7" i="57"/>
  <c r="J7" i="58"/>
  <c r="J58" i="58"/>
  <c r="N58" i="57"/>
  <c r="N52" i="58"/>
  <c r="J52" i="59"/>
  <c r="N56" i="58"/>
  <c r="J56" i="59"/>
  <c r="J20" i="59"/>
  <c r="N20" i="58"/>
  <c r="N28" i="57"/>
  <c r="J28" i="58"/>
  <c r="N57" i="56"/>
  <c r="J57" i="57"/>
  <c r="N61" i="54"/>
  <c r="N70" i="54" s="1"/>
  <c r="J61" i="55"/>
  <c r="J54" i="58"/>
  <c r="N54" i="57"/>
  <c r="J43" i="58"/>
  <c r="N43" i="57"/>
  <c r="N12" i="58"/>
  <c r="J12" i="59"/>
  <c r="N37" i="57"/>
  <c r="J37" i="58"/>
  <c r="N32" i="57"/>
  <c r="J32" i="58"/>
  <c r="J46" i="59"/>
  <c r="N46" i="58"/>
  <c r="J42" i="59"/>
  <c r="N42" i="58"/>
  <c r="N83" i="58"/>
  <c r="J83" i="59"/>
  <c r="K85" i="27"/>
  <c r="G85" i="27"/>
  <c r="H85" i="27"/>
  <c r="A109" i="26"/>
  <c r="A108" i="26"/>
  <c r="A107" i="26"/>
  <c r="A106" i="26"/>
  <c r="A105" i="26"/>
  <c r="A104" i="26"/>
  <c r="A103" i="26"/>
  <c r="A102" i="26"/>
  <c r="A101" i="26"/>
  <c r="A100" i="26"/>
  <c r="A99" i="26"/>
  <c r="A98" i="26"/>
  <c r="A97" i="26"/>
  <c r="A96" i="26"/>
  <c r="A95" i="26"/>
  <c r="A94" i="26"/>
  <c r="A93" i="26"/>
  <c r="A92" i="26"/>
  <c r="A91" i="26"/>
  <c r="A90" i="26"/>
  <c r="A89" i="26"/>
  <c r="A88" i="26"/>
  <c r="A87" i="26"/>
  <c r="A86" i="26"/>
  <c r="A85" i="26"/>
  <c r="H84" i="26"/>
  <c r="G84" i="26"/>
  <c r="A79" i="26"/>
  <c r="K78" i="26"/>
  <c r="H78" i="26"/>
  <c r="G78" i="26"/>
  <c r="A71" i="26"/>
  <c r="K70" i="26"/>
  <c r="H70" i="26"/>
  <c r="G70" i="26"/>
  <c r="A61" i="26"/>
  <c r="K60" i="26"/>
  <c r="H60" i="26"/>
  <c r="G60" i="26"/>
  <c r="A51" i="26"/>
  <c r="K50" i="26"/>
  <c r="H50" i="26"/>
  <c r="G50" i="26"/>
  <c r="A39" i="26"/>
  <c r="K38" i="26"/>
  <c r="G38" i="26"/>
  <c r="K25" i="26"/>
  <c r="H25" i="26"/>
  <c r="G25" i="26"/>
  <c r="K19" i="26"/>
  <c r="H19" i="26"/>
  <c r="G19" i="26"/>
  <c r="A5" i="26"/>
  <c r="A4" i="26"/>
  <c r="A3" i="26"/>
  <c r="A2" i="26"/>
  <c r="A1" i="26"/>
  <c r="J74" i="59" l="1"/>
  <c r="N74" i="58"/>
  <c r="J41" i="59"/>
  <c r="N41" i="58"/>
  <c r="N44" i="58"/>
  <c r="J44" i="59"/>
  <c r="N26" i="55"/>
  <c r="N38" i="55" s="1"/>
  <c r="J26" i="56"/>
  <c r="N17" i="57"/>
  <c r="J17" i="58"/>
  <c r="N13" i="57"/>
  <c r="J13" i="58"/>
  <c r="N46" i="59"/>
  <c r="J46" i="60"/>
  <c r="N35" i="57"/>
  <c r="J35" i="58"/>
  <c r="N8" i="56"/>
  <c r="J8" i="57"/>
  <c r="N71" i="55"/>
  <c r="N78" i="55" s="1"/>
  <c r="J71" i="56"/>
  <c r="N16" i="56"/>
  <c r="J16" i="57"/>
  <c r="N36" i="58"/>
  <c r="J36" i="59"/>
  <c r="N12" i="59"/>
  <c r="J12" i="60"/>
  <c r="J84" i="54"/>
  <c r="J85" i="53"/>
  <c r="J4" i="53" s="1"/>
  <c r="J51" i="56"/>
  <c r="N51" i="55"/>
  <c r="N60" i="55" s="1"/>
  <c r="N69" i="59"/>
  <c r="J69" i="60"/>
  <c r="N61" i="55"/>
  <c r="N70" i="55" s="1"/>
  <c r="J61" i="56"/>
  <c r="N73" i="57"/>
  <c r="J73" i="58"/>
  <c r="N31" i="56"/>
  <c r="J31" i="57"/>
  <c r="N63" i="57"/>
  <c r="J63" i="58"/>
  <c r="N11" i="56"/>
  <c r="J11" i="57"/>
  <c r="N83" i="59"/>
  <c r="J83" i="60"/>
  <c r="N32" i="58"/>
  <c r="J32" i="59"/>
  <c r="N20" i="59"/>
  <c r="J20" i="60"/>
  <c r="J58" i="59"/>
  <c r="N58" i="58"/>
  <c r="J80" i="57"/>
  <c r="N80" i="56"/>
  <c r="J82" i="59"/>
  <c r="N82" i="58"/>
  <c r="J21" i="57"/>
  <c r="N21" i="56"/>
  <c r="N25" i="56" s="1"/>
  <c r="N48" i="58"/>
  <c r="J48" i="59"/>
  <c r="N34" i="59"/>
  <c r="J34" i="60"/>
  <c r="N77" i="57"/>
  <c r="J77" i="58"/>
  <c r="J53" i="58"/>
  <c r="N53" i="57"/>
  <c r="N75" i="58"/>
  <c r="J75" i="59"/>
  <c r="N68" i="58"/>
  <c r="J68" i="59"/>
  <c r="N9" i="57"/>
  <c r="J9" i="58"/>
  <c r="N65" i="58"/>
  <c r="J65" i="59"/>
  <c r="N5" i="55"/>
  <c r="N19" i="55" s="1"/>
  <c r="J5" i="56"/>
  <c r="N49" i="59"/>
  <c r="J49" i="60"/>
  <c r="J54" i="59"/>
  <c r="N54" i="58"/>
  <c r="J47" i="59"/>
  <c r="N47" i="58"/>
  <c r="J72" i="57"/>
  <c r="N72" i="56"/>
  <c r="N14" i="57"/>
  <c r="J14" i="58"/>
  <c r="N37" i="58"/>
  <c r="J37" i="59"/>
  <c r="N43" i="58"/>
  <c r="J43" i="59"/>
  <c r="N76" i="59"/>
  <c r="J76" i="60"/>
  <c r="J59" i="60"/>
  <c r="N59" i="59"/>
  <c r="J45" i="59"/>
  <c r="N45" i="58"/>
  <c r="N62" i="59"/>
  <c r="J62" i="60"/>
  <c r="N15" i="57"/>
  <c r="J15" i="58"/>
  <c r="N85" i="54"/>
  <c r="N4" i="54" s="1"/>
  <c r="J22" i="59"/>
  <c r="N22" i="58"/>
  <c r="J57" i="58"/>
  <c r="N57" i="57"/>
  <c r="J56" i="60"/>
  <c r="N56" i="59"/>
  <c r="N7" i="58"/>
  <c r="J7" i="59"/>
  <c r="N18" i="59"/>
  <c r="J18" i="60"/>
  <c r="N64" i="59"/>
  <c r="J64" i="60"/>
  <c r="N40" i="59"/>
  <c r="J40" i="60"/>
  <c r="N10" i="57"/>
  <c r="J10" i="58"/>
  <c r="N27" i="57"/>
  <c r="J27" i="58"/>
  <c r="N42" i="59"/>
  <c r="J42" i="60"/>
  <c r="N28" i="58"/>
  <c r="J28" i="59"/>
  <c r="N52" i="59"/>
  <c r="J52" i="60"/>
  <c r="N33" i="58"/>
  <c r="J33" i="59"/>
  <c r="N29" i="59"/>
  <c r="J29" i="60"/>
  <c r="N6" i="57"/>
  <c r="J6" i="58"/>
  <c r="N23" i="59"/>
  <c r="J23" i="60"/>
  <c r="N67" i="57"/>
  <c r="J67" i="58"/>
  <c r="N66" i="59"/>
  <c r="J66" i="60"/>
  <c r="N30" i="60"/>
  <c r="J30" i="61"/>
  <c r="J39" i="56"/>
  <c r="N39" i="55"/>
  <c r="N50" i="55" s="1"/>
  <c r="J81" i="59"/>
  <c r="N81" i="58"/>
  <c r="N24" i="59"/>
  <c r="J24" i="60"/>
  <c r="J79" i="56"/>
  <c r="N79" i="55"/>
  <c r="N84" i="55" s="1"/>
  <c r="N55" i="60"/>
  <c r="J55" i="61"/>
  <c r="K85" i="26"/>
  <c r="G85" i="26"/>
  <c r="H85" i="26"/>
  <c r="G78" i="25"/>
  <c r="H78" i="25"/>
  <c r="A109" i="25"/>
  <c r="A108" i="25"/>
  <c r="A107" i="25"/>
  <c r="A106" i="25"/>
  <c r="A105" i="25"/>
  <c r="A104" i="25"/>
  <c r="A103" i="25"/>
  <c r="A102" i="25"/>
  <c r="A101" i="25"/>
  <c r="A100" i="25"/>
  <c r="A99" i="25"/>
  <c r="A98" i="25"/>
  <c r="A97" i="25"/>
  <c r="A96" i="25"/>
  <c r="A95" i="25"/>
  <c r="A94" i="25"/>
  <c r="A93" i="25"/>
  <c r="A92" i="25"/>
  <c r="A91" i="25"/>
  <c r="A90" i="25"/>
  <c r="A89" i="25"/>
  <c r="A88" i="25"/>
  <c r="A87" i="25"/>
  <c r="A86" i="25"/>
  <c r="A85" i="25"/>
  <c r="H84" i="25"/>
  <c r="G84" i="25"/>
  <c r="A79" i="25"/>
  <c r="K78" i="25"/>
  <c r="A71" i="25"/>
  <c r="K70" i="25"/>
  <c r="H70" i="25"/>
  <c r="G70" i="25"/>
  <c r="A61" i="25"/>
  <c r="K60" i="25"/>
  <c r="H60" i="25"/>
  <c r="G60" i="25"/>
  <c r="A51" i="25"/>
  <c r="K50" i="25"/>
  <c r="H50" i="25"/>
  <c r="G50" i="25"/>
  <c r="A39" i="25"/>
  <c r="K38" i="25"/>
  <c r="G38" i="25"/>
  <c r="K25" i="25"/>
  <c r="H25" i="25"/>
  <c r="G25" i="25"/>
  <c r="K19" i="25"/>
  <c r="H19" i="25"/>
  <c r="G19" i="25"/>
  <c r="A5" i="25"/>
  <c r="A4" i="25"/>
  <c r="A3" i="25"/>
  <c r="A2" i="25"/>
  <c r="A1" i="25"/>
  <c r="J42" i="61" l="1"/>
  <c r="N42" i="60"/>
  <c r="N82" i="59"/>
  <c r="J82" i="60"/>
  <c r="N36" i="59"/>
  <c r="J36" i="60"/>
  <c r="J49" i="61"/>
  <c r="N49" i="60"/>
  <c r="N48" i="59"/>
  <c r="J48" i="60"/>
  <c r="N32" i="59"/>
  <c r="J32" i="60"/>
  <c r="N55" i="61"/>
  <c r="J55" i="62"/>
  <c r="N66" i="60"/>
  <c r="J66" i="61"/>
  <c r="N6" i="58"/>
  <c r="J6" i="59"/>
  <c r="N52" i="60"/>
  <c r="J52" i="61"/>
  <c r="N27" i="58"/>
  <c r="J27" i="59"/>
  <c r="N64" i="60"/>
  <c r="J64" i="61"/>
  <c r="N45" i="59"/>
  <c r="J45" i="60"/>
  <c r="J72" i="58"/>
  <c r="N72" i="57"/>
  <c r="N53" i="58"/>
  <c r="J53" i="59"/>
  <c r="J80" i="58"/>
  <c r="N80" i="57"/>
  <c r="N61" i="56"/>
  <c r="N70" i="56" s="1"/>
  <c r="J61" i="57"/>
  <c r="N16" i="57"/>
  <c r="J16" i="58"/>
  <c r="N35" i="58"/>
  <c r="J35" i="59"/>
  <c r="N17" i="58"/>
  <c r="J17" i="59"/>
  <c r="N30" i="61"/>
  <c r="J30" i="62"/>
  <c r="N40" i="60"/>
  <c r="J40" i="61"/>
  <c r="N44" i="59"/>
  <c r="J44" i="60"/>
  <c r="N22" i="59"/>
  <c r="J22" i="60"/>
  <c r="N43" i="59"/>
  <c r="J43" i="60"/>
  <c r="N9" i="58"/>
  <c r="J9" i="59"/>
  <c r="N63" i="58"/>
  <c r="J63" i="59"/>
  <c r="J51" i="57"/>
  <c r="N51" i="56"/>
  <c r="N60" i="56" s="1"/>
  <c r="N81" i="59"/>
  <c r="J81" i="60"/>
  <c r="N56" i="60"/>
  <c r="J56" i="61"/>
  <c r="N15" i="58"/>
  <c r="J15" i="59"/>
  <c r="N37" i="59"/>
  <c r="J37" i="60"/>
  <c r="N5" i="56"/>
  <c r="N19" i="56" s="1"/>
  <c r="J5" i="57"/>
  <c r="N68" i="59"/>
  <c r="J68" i="60"/>
  <c r="N77" i="58"/>
  <c r="J77" i="59"/>
  <c r="N83" i="60"/>
  <c r="J83" i="61"/>
  <c r="N31" i="57"/>
  <c r="J31" i="58"/>
  <c r="J84" i="55"/>
  <c r="J85" i="54"/>
  <c r="J4" i="54" s="1"/>
  <c r="N41" i="59"/>
  <c r="J41" i="60"/>
  <c r="N24" i="60"/>
  <c r="J24" i="61"/>
  <c r="N23" i="60"/>
  <c r="J23" i="61"/>
  <c r="N33" i="59"/>
  <c r="J33" i="60"/>
  <c r="N7" i="59"/>
  <c r="J7" i="60"/>
  <c r="N13" i="58"/>
  <c r="J13" i="59"/>
  <c r="N10" i="58"/>
  <c r="J10" i="59"/>
  <c r="N69" i="60"/>
  <c r="J69" i="61"/>
  <c r="J46" i="61"/>
  <c r="N46" i="60"/>
  <c r="J54" i="60"/>
  <c r="N54" i="59"/>
  <c r="N8" i="57"/>
  <c r="J8" i="58"/>
  <c r="N85" i="55"/>
  <c r="N4" i="55" s="1"/>
  <c r="N67" i="58"/>
  <c r="J67" i="59"/>
  <c r="N29" i="60"/>
  <c r="J29" i="61"/>
  <c r="N28" i="59"/>
  <c r="J28" i="60"/>
  <c r="N18" i="60"/>
  <c r="J18" i="61"/>
  <c r="N59" i="60"/>
  <c r="J59" i="61"/>
  <c r="N47" i="59"/>
  <c r="J47" i="60"/>
  <c r="J21" i="58"/>
  <c r="N21" i="57"/>
  <c r="N25" i="57" s="1"/>
  <c r="J58" i="60"/>
  <c r="N58" i="59"/>
  <c r="N12" i="60"/>
  <c r="J12" i="61"/>
  <c r="N71" i="56"/>
  <c r="N78" i="56" s="1"/>
  <c r="J71" i="57"/>
  <c r="N26" i="56"/>
  <c r="N38" i="56" s="1"/>
  <c r="J26" i="57"/>
  <c r="J79" i="57"/>
  <c r="N79" i="56"/>
  <c r="N84" i="56" s="1"/>
  <c r="J39" i="57"/>
  <c r="N39" i="56"/>
  <c r="N50" i="56" s="1"/>
  <c r="N57" i="58"/>
  <c r="J57" i="59"/>
  <c r="N62" i="60"/>
  <c r="J62" i="61"/>
  <c r="N76" i="60"/>
  <c r="J76" i="61"/>
  <c r="N14" i="58"/>
  <c r="J14" i="59"/>
  <c r="N65" i="59"/>
  <c r="J65" i="60"/>
  <c r="J75" i="60"/>
  <c r="N75" i="59"/>
  <c r="N34" i="60"/>
  <c r="J34" i="61"/>
  <c r="J20" i="61"/>
  <c r="N20" i="60"/>
  <c r="N11" i="57"/>
  <c r="J11" i="58"/>
  <c r="N73" i="58"/>
  <c r="J73" i="59"/>
  <c r="J74" i="60"/>
  <c r="N74" i="59"/>
  <c r="K85" i="25"/>
  <c r="G85" i="25"/>
  <c r="H85" i="25"/>
  <c r="A109" i="24"/>
  <c r="A108" i="24"/>
  <c r="A107" i="24"/>
  <c r="A106" i="24"/>
  <c r="A105" i="24"/>
  <c r="A104" i="24"/>
  <c r="A103" i="24"/>
  <c r="A102" i="24"/>
  <c r="A101" i="24"/>
  <c r="A100" i="24"/>
  <c r="A99" i="24"/>
  <c r="A98" i="24"/>
  <c r="A97" i="24"/>
  <c r="A96" i="24"/>
  <c r="A95" i="24"/>
  <c r="A94" i="24"/>
  <c r="A93" i="24"/>
  <c r="A92" i="24"/>
  <c r="A91" i="24"/>
  <c r="A90" i="24"/>
  <c r="A89" i="24"/>
  <c r="A88" i="24"/>
  <c r="A87" i="24"/>
  <c r="A86" i="24"/>
  <c r="A85" i="24"/>
  <c r="H84" i="24"/>
  <c r="G84" i="24"/>
  <c r="A79" i="24"/>
  <c r="K78" i="24"/>
  <c r="H78" i="24"/>
  <c r="G78" i="24"/>
  <c r="A71" i="24"/>
  <c r="K70" i="24"/>
  <c r="H70" i="24"/>
  <c r="G70" i="24"/>
  <c r="A61" i="24"/>
  <c r="K60" i="24"/>
  <c r="H60" i="24"/>
  <c r="G60" i="24"/>
  <c r="A51" i="24"/>
  <c r="K50" i="24"/>
  <c r="H50" i="24"/>
  <c r="G50" i="24"/>
  <c r="A39" i="24"/>
  <c r="K38" i="24"/>
  <c r="G38" i="24"/>
  <c r="K25" i="24"/>
  <c r="H25" i="24"/>
  <c r="G25" i="24"/>
  <c r="K19" i="24"/>
  <c r="H19" i="24"/>
  <c r="G19" i="24"/>
  <c r="A5" i="24"/>
  <c r="A4" i="24"/>
  <c r="A3" i="24"/>
  <c r="A2" i="24"/>
  <c r="A1" i="24"/>
  <c r="N11" i="58" l="1"/>
  <c r="J11" i="59"/>
  <c r="J30" i="63"/>
  <c r="N30" i="62"/>
  <c r="N6" i="59"/>
  <c r="J6" i="60"/>
  <c r="N75" i="60"/>
  <c r="J75" i="61"/>
  <c r="J39" i="58"/>
  <c r="N39" i="57"/>
  <c r="N50" i="57" s="1"/>
  <c r="J21" i="59"/>
  <c r="N21" i="58"/>
  <c r="N25" i="58" s="1"/>
  <c r="N13" i="59"/>
  <c r="J13" i="60"/>
  <c r="N23" i="61"/>
  <c r="J23" i="62"/>
  <c r="N77" i="59"/>
  <c r="J77" i="60"/>
  <c r="N37" i="60"/>
  <c r="J37" i="61"/>
  <c r="J81" i="61"/>
  <c r="N81" i="60"/>
  <c r="N9" i="59"/>
  <c r="J9" i="60"/>
  <c r="N44" i="60"/>
  <c r="J44" i="61"/>
  <c r="N36" i="60"/>
  <c r="J36" i="61"/>
  <c r="N85" i="56"/>
  <c r="N4" i="56" s="1"/>
  <c r="N12" i="61"/>
  <c r="J12" i="62"/>
  <c r="N47" i="60"/>
  <c r="J47" i="61"/>
  <c r="N28" i="60"/>
  <c r="J28" i="61"/>
  <c r="N46" i="61"/>
  <c r="J46" i="62"/>
  <c r="J84" i="56"/>
  <c r="J85" i="55"/>
  <c r="J4" i="55" s="1"/>
  <c r="N17" i="59"/>
  <c r="J17" i="60"/>
  <c r="N61" i="57"/>
  <c r="N70" i="57" s="1"/>
  <c r="J61" i="58"/>
  <c r="N27" i="59"/>
  <c r="J27" i="60"/>
  <c r="N66" i="61"/>
  <c r="J66" i="62"/>
  <c r="N48" i="60"/>
  <c r="J48" i="61"/>
  <c r="J82" i="61"/>
  <c r="N82" i="60"/>
  <c r="J54" i="61"/>
  <c r="N54" i="60"/>
  <c r="N32" i="60"/>
  <c r="J32" i="61"/>
  <c r="N65" i="60"/>
  <c r="J65" i="61"/>
  <c r="N62" i="61"/>
  <c r="J62" i="62"/>
  <c r="J74" i="61"/>
  <c r="N74" i="60"/>
  <c r="N20" i="61"/>
  <c r="J20" i="62"/>
  <c r="J79" i="58"/>
  <c r="N79" i="57"/>
  <c r="N84" i="57" s="1"/>
  <c r="N85" i="57" s="1"/>
  <c r="N4" i="57" s="1"/>
  <c r="N8" i="58"/>
  <c r="J8" i="59"/>
  <c r="N69" i="61"/>
  <c r="J69" i="62"/>
  <c r="N7" i="60"/>
  <c r="J7" i="61"/>
  <c r="N24" i="61"/>
  <c r="J24" i="62"/>
  <c r="N31" i="58"/>
  <c r="J31" i="59"/>
  <c r="N68" i="60"/>
  <c r="J68" i="61"/>
  <c r="N15" i="59"/>
  <c r="J15" i="60"/>
  <c r="N43" i="60"/>
  <c r="J43" i="61"/>
  <c r="N72" i="58"/>
  <c r="J72" i="59"/>
  <c r="J76" i="62"/>
  <c r="N76" i="61"/>
  <c r="N18" i="61"/>
  <c r="J18" i="62"/>
  <c r="N67" i="59"/>
  <c r="J67" i="60"/>
  <c r="N16" i="58"/>
  <c r="J16" i="59"/>
  <c r="N53" i="59"/>
  <c r="J53" i="60"/>
  <c r="N34" i="61"/>
  <c r="J34" i="62"/>
  <c r="N26" i="57"/>
  <c r="N38" i="57" s="1"/>
  <c r="J26" i="58"/>
  <c r="N59" i="61"/>
  <c r="J59" i="62"/>
  <c r="N51" i="57"/>
  <c r="N60" i="57" s="1"/>
  <c r="J51" i="58"/>
  <c r="N40" i="61"/>
  <c r="J40" i="62"/>
  <c r="N35" i="59"/>
  <c r="J35" i="60"/>
  <c r="J45" i="61"/>
  <c r="N45" i="60"/>
  <c r="N52" i="61"/>
  <c r="J52" i="62"/>
  <c r="N55" i="62"/>
  <c r="J55" i="63"/>
  <c r="N71" i="57"/>
  <c r="N78" i="57" s="1"/>
  <c r="J71" i="58"/>
  <c r="N64" i="61"/>
  <c r="J64" i="62"/>
  <c r="N73" i="59"/>
  <c r="J73" i="60"/>
  <c r="N14" i="59"/>
  <c r="J14" i="60"/>
  <c r="J57" i="60"/>
  <c r="N57" i="59"/>
  <c r="N29" i="61"/>
  <c r="J29" i="62"/>
  <c r="N58" i="60"/>
  <c r="J58" i="61"/>
  <c r="N10" i="59"/>
  <c r="J10" i="60"/>
  <c r="N33" i="60"/>
  <c r="J33" i="61"/>
  <c r="J41" i="61"/>
  <c r="N41" i="60"/>
  <c r="N83" i="61"/>
  <c r="J83" i="62"/>
  <c r="N5" i="57"/>
  <c r="N19" i="57" s="1"/>
  <c r="J5" i="58"/>
  <c r="N56" i="61"/>
  <c r="J56" i="62"/>
  <c r="N63" i="59"/>
  <c r="J63" i="60"/>
  <c r="J22" i="61"/>
  <c r="N22" i="60"/>
  <c r="J80" i="59"/>
  <c r="N80" i="58"/>
  <c r="J49" i="62"/>
  <c r="N49" i="61"/>
  <c r="N42" i="61"/>
  <c r="J42" i="62"/>
  <c r="K85" i="24"/>
  <c r="G85" i="24"/>
  <c r="H85" i="24"/>
  <c r="A109" i="23"/>
  <c r="A108" i="23"/>
  <c r="A107" i="23"/>
  <c r="A106" i="23"/>
  <c r="A105" i="23"/>
  <c r="A104" i="23"/>
  <c r="A103" i="23"/>
  <c r="A102" i="23"/>
  <c r="A101" i="23"/>
  <c r="A100" i="23"/>
  <c r="A99" i="23"/>
  <c r="A98" i="23"/>
  <c r="A97" i="23"/>
  <c r="A96" i="23"/>
  <c r="A95" i="23"/>
  <c r="A94" i="23"/>
  <c r="A93" i="23"/>
  <c r="A92" i="23"/>
  <c r="A91" i="23"/>
  <c r="A90" i="23"/>
  <c r="A89" i="23"/>
  <c r="A88" i="23"/>
  <c r="A87" i="23"/>
  <c r="A86" i="23"/>
  <c r="A85" i="23"/>
  <c r="H84" i="23"/>
  <c r="G84" i="23"/>
  <c r="A79" i="23"/>
  <c r="K78" i="23"/>
  <c r="H78" i="23"/>
  <c r="G78" i="23"/>
  <c r="A71" i="23"/>
  <c r="K70" i="23"/>
  <c r="H70" i="23"/>
  <c r="G70" i="23"/>
  <c r="A61" i="23"/>
  <c r="K60" i="23"/>
  <c r="H60" i="23"/>
  <c r="G60" i="23"/>
  <c r="A51" i="23"/>
  <c r="K50" i="23"/>
  <c r="H50" i="23"/>
  <c r="G50" i="23"/>
  <c r="A39" i="23"/>
  <c r="K38" i="23"/>
  <c r="G38" i="23"/>
  <c r="K25" i="23"/>
  <c r="H25" i="23"/>
  <c r="G25" i="23"/>
  <c r="K19" i="23"/>
  <c r="H19" i="23"/>
  <c r="G19" i="23"/>
  <c r="A5" i="23"/>
  <c r="A4" i="23"/>
  <c r="A3" i="23"/>
  <c r="A2" i="23"/>
  <c r="A1" i="23"/>
  <c r="N56" i="62" l="1"/>
  <c r="J56" i="63"/>
  <c r="J51" i="59"/>
  <c r="N51" i="58"/>
  <c r="N60" i="58" s="1"/>
  <c r="J45" i="62"/>
  <c r="N45" i="61"/>
  <c r="N42" i="62"/>
  <c r="J42" i="63"/>
  <c r="N5" i="58"/>
  <c r="N19" i="58" s="1"/>
  <c r="J5" i="59"/>
  <c r="N33" i="61"/>
  <c r="J33" i="62"/>
  <c r="N29" i="62"/>
  <c r="J29" i="63"/>
  <c r="J73" i="61"/>
  <c r="N73" i="60"/>
  <c r="N55" i="63"/>
  <c r="J55" i="64"/>
  <c r="N35" i="60"/>
  <c r="J35" i="61"/>
  <c r="J59" i="63"/>
  <c r="N59" i="62"/>
  <c r="J53" i="61"/>
  <c r="N53" i="60"/>
  <c r="J18" i="63"/>
  <c r="N18" i="62"/>
  <c r="N43" i="61"/>
  <c r="J43" i="62"/>
  <c r="N31" i="59"/>
  <c r="J31" i="60"/>
  <c r="J69" i="63"/>
  <c r="N69" i="62"/>
  <c r="N20" i="62"/>
  <c r="J20" i="63"/>
  <c r="N65" i="61"/>
  <c r="J65" i="62"/>
  <c r="N27" i="60"/>
  <c r="J27" i="61"/>
  <c r="N47" i="61"/>
  <c r="J47" i="62"/>
  <c r="N36" i="61"/>
  <c r="J36" i="62"/>
  <c r="N23" i="62"/>
  <c r="J23" i="63"/>
  <c r="N71" i="58"/>
  <c r="N78" i="58" s="1"/>
  <c r="J71" i="59"/>
  <c r="J34" i="63"/>
  <c r="N34" i="62"/>
  <c r="N72" i="59"/>
  <c r="J72" i="60"/>
  <c r="N7" i="61"/>
  <c r="J7" i="62"/>
  <c r="J66" i="63"/>
  <c r="N66" i="62"/>
  <c r="N17" i="60"/>
  <c r="J17" i="61"/>
  <c r="N6" i="60"/>
  <c r="J6" i="61"/>
  <c r="N80" i="59"/>
  <c r="J80" i="60"/>
  <c r="N54" i="61"/>
  <c r="J54" i="62"/>
  <c r="J22" i="62"/>
  <c r="N22" i="61"/>
  <c r="N82" i="61"/>
  <c r="J82" i="62"/>
  <c r="J84" i="57"/>
  <c r="J85" i="56"/>
  <c r="J4" i="56" s="1"/>
  <c r="N81" i="61"/>
  <c r="J81" i="62"/>
  <c r="J39" i="59"/>
  <c r="N39" i="58"/>
  <c r="N50" i="58" s="1"/>
  <c r="J30" i="64"/>
  <c r="N30" i="63"/>
  <c r="N58" i="61"/>
  <c r="J58" i="62"/>
  <c r="N14" i="60"/>
  <c r="J14" i="61"/>
  <c r="N67" i="60"/>
  <c r="J67" i="61"/>
  <c r="N68" i="61"/>
  <c r="J68" i="62"/>
  <c r="J62" i="63"/>
  <c r="N62" i="62"/>
  <c r="N28" i="61"/>
  <c r="J28" i="62"/>
  <c r="J77" i="61"/>
  <c r="N77" i="60"/>
  <c r="J41" i="62"/>
  <c r="N41" i="61"/>
  <c r="N21" i="59"/>
  <c r="N25" i="59" s="1"/>
  <c r="J21" i="60"/>
  <c r="N63" i="60"/>
  <c r="J63" i="61"/>
  <c r="N83" i="62"/>
  <c r="J83" i="63"/>
  <c r="N10" i="60"/>
  <c r="J10" i="61"/>
  <c r="N64" i="62"/>
  <c r="J64" i="63"/>
  <c r="N52" i="62"/>
  <c r="J52" i="63"/>
  <c r="N40" i="62"/>
  <c r="J40" i="63"/>
  <c r="N26" i="58"/>
  <c r="N38" i="58" s="1"/>
  <c r="J26" i="59"/>
  <c r="N16" i="59"/>
  <c r="J16" i="60"/>
  <c r="N15" i="60"/>
  <c r="J15" i="61"/>
  <c r="N24" i="62"/>
  <c r="J24" i="63"/>
  <c r="N8" i="59"/>
  <c r="J8" i="60"/>
  <c r="N32" i="61"/>
  <c r="J32" i="62"/>
  <c r="N48" i="61"/>
  <c r="J48" i="62"/>
  <c r="N61" i="58"/>
  <c r="N70" i="58" s="1"/>
  <c r="J61" i="59"/>
  <c r="N46" i="62"/>
  <c r="J46" i="63"/>
  <c r="N12" i="62"/>
  <c r="J12" i="63"/>
  <c r="N44" i="61"/>
  <c r="J44" i="62"/>
  <c r="N37" i="61"/>
  <c r="J37" i="62"/>
  <c r="N13" i="60"/>
  <c r="J13" i="61"/>
  <c r="N75" i="61"/>
  <c r="J75" i="62"/>
  <c r="N11" i="59"/>
  <c r="J11" i="60"/>
  <c r="N9" i="60"/>
  <c r="J9" i="61"/>
  <c r="J79" i="59"/>
  <c r="N79" i="58"/>
  <c r="N84" i="58" s="1"/>
  <c r="N49" i="62"/>
  <c r="J49" i="63"/>
  <c r="J57" i="61"/>
  <c r="N57" i="60"/>
  <c r="N76" i="62"/>
  <c r="J76" i="63"/>
  <c r="N74" i="61"/>
  <c r="J74" i="62"/>
  <c r="K85" i="23"/>
  <c r="G85" i="23"/>
  <c r="H85" i="23"/>
  <c r="A109" i="22"/>
  <c r="A108" i="22"/>
  <c r="A107" i="22"/>
  <c r="A106" i="22"/>
  <c r="A105" i="22"/>
  <c r="A104" i="22"/>
  <c r="A103" i="22"/>
  <c r="A102" i="22"/>
  <c r="A101" i="22"/>
  <c r="A100" i="22"/>
  <c r="A99" i="22"/>
  <c r="A98" i="22"/>
  <c r="A97" i="22"/>
  <c r="A96" i="22"/>
  <c r="A95" i="22"/>
  <c r="A94" i="22"/>
  <c r="A93" i="22"/>
  <c r="A92" i="22"/>
  <c r="A91" i="22"/>
  <c r="A90" i="22"/>
  <c r="A89" i="22"/>
  <c r="A88" i="22"/>
  <c r="A87" i="22"/>
  <c r="A86" i="22"/>
  <c r="A85" i="22"/>
  <c r="K84" i="22"/>
  <c r="H84" i="22"/>
  <c r="G84" i="22"/>
  <c r="A79" i="22"/>
  <c r="K78" i="22"/>
  <c r="H78" i="22"/>
  <c r="G78" i="22"/>
  <c r="A71" i="22"/>
  <c r="K70" i="22"/>
  <c r="H70" i="22"/>
  <c r="G70" i="22"/>
  <c r="A61" i="22"/>
  <c r="K60" i="22"/>
  <c r="H60" i="22"/>
  <c r="G60" i="22"/>
  <c r="A51" i="22"/>
  <c r="K50" i="22"/>
  <c r="H50" i="22"/>
  <c r="G50" i="22"/>
  <c r="A39" i="22"/>
  <c r="K38" i="22"/>
  <c r="G38" i="22"/>
  <c r="K25" i="22"/>
  <c r="H25" i="22"/>
  <c r="G25" i="22"/>
  <c r="K19" i="22"/>
  <c r="H19" i="22"/>
  <c r="G19" i="22"/>
  <c r="A5" i="22"/>
  <c r="A4" i="22"/>
  <c r="A3" i="22"/>
  <c r="A2" i="22"/>
  <c r="A1" i="22"/>
  <c r="J66" i="64" l="1"/>
  <c r="N66" i="63"/>
  <c r="J34" i="64"/>
  <c r="N34" i="63"/>
  <c r="N53" i="61"/>
  <c r="J53" i="62"/>
  <c r="N45" i="62"/>
  <c r="J45" i="63"/>
  <c r="N57" i="61"/>
  <c r="J57" i="62"/>
  <c r="J77" i="62"/>
  <c r="N77" i="61"/>
  <c r="N6" i="61"/>
  <c r="J6" i="62"/>
  <c r="J7" i="63"/>
  <c r="N7" i="62"/>
  <c r="J71" i="60"/>
  <c r="N71" i="59"/>
  <c r="N78" i="59" s="1"/>
  <c r="N47" i="62"/>
  <c r="J47" i="63"/>
  <c r="J20" i="64"/>
  <c r="N20" i="63"/>
  <c r="N43" i="62"/>
  <c r="J43" i="63"/>
  <c r="N5" i="59"/>
  <c r="N19" i="59" s="1"/>
  <c r="J5" i="60"/>
  <c r="N41" i="62"/>
  <c r="J41" i="63"/>
  <c r="N39" i="59"/>
  <c r="N50" i="59" s="1"/>
  <c r="J39" i="60"/>
  <c r="J65" i="63"/>
  <c r="N65" i="62"/>
  <c r="J33" i="63"/>
  <c r="N33" i="62"/>
  <c r="N9" i="61"/>
  <c r="J9" i="62"/>
  <c r="N12" i="63"/>
  <c r="J12" i="64"/>
  <c r="N63" i="61"/>
  <c r="J63" i="62"/>
  <c r="N68" i="62"/>
  <c r="J68" i="63"/>
  <c r="J74" i="63"/>
  <c r="N74" i="62"/>
  <c r="J49" i="64"/>
  <c r="N49" i="63"/>
  <c r="N11" i="60"/>
  <c r="J11" i="61"/>
  <c r="J37" i="63"/>
  <c r="N37" i="62"/>
  <c r="J46" i="64"/>
  <c r="N46" i="63"/>
  <c r="N32" i="62"/>
  <c r="J32" i="63"/>
  <c r="N15" i="61"/>
  <c r="J15" i="62"/>
  <c r="N40" i="63"/>
  <c r="J40" i="64"/>
  <c r="N10" i="61"/>
  <c r="J10" i="62"/>
  <c r="J21" i="61"/>
  <c r="N21" i="60"/>
  <c r="N25" i="60" s="1"/>
  <c r="N28" i="62"/>
  <c r="J28" i="63"/>
  <c r="N67" i="61"/>
  <c r="J67" i="62"/>
  <c r="N22" i="62"/>
  <c r="J22" i="63"/>
  <c r="N59" i="63"/>
  <c r="J59" i="64"/>
  <c r="J73" i="62"/>
  <c r="N73" i="61"/>
  <c r="J51" i="60"/>
  <c r="N51" i="59"/>
  <c r="N60" i="59" s="1"/>
  <c r="J62" i="64"/>
  <c r="N62" i="63"/>
  <c r="N80" i="60"/>
  <c r="J80" i="61"/>
  <c r="J55" i="65"/>
  <c r="N55" i="64"/>
  <c r="N26" i="59"/>
  <c r="N38" i="59" s="1"/>
  <c r="J26" i="60"/>
  <c r="N58" i="62"/>
  <c r="J58" i="63"/>
  <c r="N30" i="64"/>
  <c r="J30" i="65"/>
  <c r="J84" i="58"/>
  <c r="J85" i="57"/>
  <c r="J4" i="57" s="1"/>
  <c r="N54" i="62"/>
  <c r="J54" i="63"/>
  <c r="N17" i="61"/>
  <c r="J17" i="62"/>
  <c r="N72" i="60"/>
  <c r="J72" i="61"/>
  <c r="N23" i="63"/>
  <c r="J23" i="64"/>
  <c r="N27" i="61"/>
  <c r="J27" i="62"/>
  <c r="N35" i="61"/>
  <c r="J35" i="62"/>
  <c r="N29" i="63"/>
  <c r="J29" i="64"/>
  <c r="J42" i="64"/>
  <c r="N42" i="63"/>
  <c r="N56" i="63"/>
  <c r="J56" i="64"/>
  <c r="N79" i="59"/>
  <c r="N84" i="59" s="1"/>
  <c r="N85" i="59" s="1"/>
  <c r="N4" i="59" s="1"/>
  <c r="J79" i="60"/>
  <c r="N36" i="62"/>
  <c r="J36" i="63"/>
  <c r="N31" i="60"/>
  <c r="J31" i="61"/>
  <c r="N13" i="61"/>
  <c r="J13" i="62"/>
  <c r="N48" i="62"/>
  <c r="J48" i="63"/>
  <c r="J24" i="64"/>
  <c r="N24" i="63"/>
  <c r="N64" i="63"/>
  <c r="J64" i="64"/>
  <c r="N81" i="62"/>
  <c r="J81" i="63"/>
  <c r="N76" i="63"/>
  <c r="J76" i="64"/>
  <c r="N85" i="58"/>
  <c r="N4" i="58" s="1"/>
  <c r="J75" i="63"/>
  <c r="N75" i="62"/>
  <c r="N44" i="62"/>
  <c r="J44" i="63"/>
  <c r="N61" i="59"/>
  <c r="N70" i="59" s="1"/>
  <c r="J61" i="60"/>
  <c r="N8" i="60"/>
  <c r="J8" i="61"/>
  <c r="N16" i="60"/>
  <c r="J16" i="61"/>
  <c r="N52" i="63"/>
  <c r="J52" i="64"/>
  <c r="N83" i="63"/>
  <c r="J83" i="64"/>
  <c r="N14" i="61"/>
  <c r="J14" i="62"/>
  <c r="N82" i="62"/>
  <c r="J82" i="63"/>
  <c r="J69" i="64"/>
  <c r="N69" i="63"/>
  <c r="J18" i="64"/>
  <c r="N18" i="63"/>
  <c r="K85" i="22"/>
  <c r="H85" i="22"/>
  <c r="G85" i="22"/>
  <c r="A109" i="21"/>
  <c r="A108" i="21"/>
  <c r="A107" i="21"/>
  <c r="A106" i="21"/>
  <c r="A105" i="21"/>
  <c r="A104" i="21"/>
  <c r="A103" i="21"/>
  <c r="A102" i="21"/>
  <c r="A101" i="21"/>
  <c r="A100" i="21"/>
  <c r="A99" i="21"/>
  <c r="A98" i="21"/>
  <c r="A97" i="21"/>
  <c r="A96" i="21"/>
  <c r="A95" i="21"/>
  <c r="A94" i="21"/>
  <c r="A93" i="21"/>
  <c r="A92" i="21"/>
  <c r="A91" i="21"/>
  <c r="A90" i="21"/>
  <c r="A89" i="21"/>
  <c r="A88" i="21"/>
  <c r="A87" i="21"/>
  <c r="A86" i="21"/>
  <c r="A85" i="21"/>
  <c r="K84" i="21"/>
  <c r="H84" i="21"/>
  <c r="G84" i="21"/>
  <c r="A79" i="21"/>
  <c r="K78" i="21"/>
  <c r="H78" i="21"/>
  <c r="G78" i="21"/>
  <c r="A71" i="21"/>
  <c r="K70" i="21"/>
  <c r="H70" i="21"/>
  <c r="G70" i="21"/>
  <c r="A61" i="21"/>
  <c r="K60" i="21"/>
  <c r="H60" i="21"/>
  <c r="G60" i="21"/>
  <c r="A51" i="21"/>
  <c r="K50" i="21"/>
  <c r="H50" i="21"/>
  <c r="G50" i="21"/>
  <c r="A39" i="21"/>
  <c r="K38" i="21"/>
  <c r="G38" i="21"/>
  <c r="K25" i="21"/>
  <c r="H25" i="21"/>
  <c r="G25" i="21"/>
  <c r="K19" i="21"/>
  <c r="H19" i="21"/>
  <c r="G19" i="21"/>
  <c r="A5" i="21"/>
  <c r="A4" i="21"/>
  <c r="A3" i="21"/>
  <c r="A2" i="21"/>
  <c r="A1" i="21"/>
  <c r="N73" i="62" l="1"/>
  <c r="J73" i="63"/>
  <c r="N32" i="63"/>
  <c r="J32" i="64"/>
  <c r="J39" i="61"/>
  <c r="N39" i="60"/>
  <c r="N50" i="60" s="1"/>
  <c r="N53" i="62"/>
  <c r="J53" i="63"/>
  <c r="N76" i="64"/>
  <c r="J76" i="65"/>
  <c r="N31" i="61"/>
  <c r="J31" i="62"/>
  <c r="N35" i="62"/>
  <c r="J35" i="63"/>
  <c r="N71" i="60"/>
  <c r="N78" i="60" s="1"/>
  <c r="J71" i="61"/>
  <c r="N14" i="62"/>
  <c r="J14" i="63"/>
  <c r="N16" i="61"/>
  <c r="J16" i="62"/>
  <c r="N44" i="63"/>
  <c r="J44" i="64"/>
  <c r="N24" i="64"/>
  <c r="J24" i="65"/>
  <c r="J84" i="59"/>
  <c r="J85" i="58"/>
  <c r="J4" i="58" s="1"/>
  <c r="N62" i="64"/>
  <c r="J62" i="65"/>
  <c r="N28" i="63"/>
  <c r="J28" i="64"/>
  <c r="N40" i="64"/>
  <c r="J40" i="65"/>
  <c r="J63" i="63"/>
  <c r="N63" i="62"/>
  <c r="N41" i="63"/>
  <c r="J41" i="64"/>
  <c r="N57" i="62"/>
  <c r="J57" i="63"/>
  <c r="J52" i="65"/>
  <c r="N52" i="64"/>
  <c r="N9" i="62"/>
  <c r="J9" i="63"/>
  <c r="J59" i="65"/>
  <c r="N59" i="64"/>
  <c r="N18" i="64"/>
  <c r="J18" i="65"/>
  <c r="N81" i="63"/>
  <c r="J81" i="64"/>
  <c r="N48" i="63"/>
  <c r="J48" i="64"/>
  <c r="N36" i="63"/>
  <c r="J36" i="64"/>
  <c r="N27" i="62"/>
  <c r="J27" i="63"/>
  <c r="N17" i="62"/>
  <c r="J17" i="63"/>
  <c r="N30" i="65"/>
  <c r="J30" i="66"/>
  <c r="N46" i="64"/>
  <c r="J46" i="65"/>
  <c r="N49" i="64"/>
  <c r="J49" i="65"/>
  <c r="J33" i="64"/>
  <c r="N33" i="63"/>
  <c r="N20" i="64"/>
  <c r="J20" i="65"/>
  <c r="N7" i="63"/>
  <c r="J7" i="64"/>
  <c r="J34" i="65"/>
  <c r="N34" i="64"/>
  <c r="J67" i="63"/>
  <c r="N67" i="62"/>
  <c r="N11" i="61"/>
  <c r="J11" i="62"/>
  <c r="N43" i="63"/>
  <c r="J43" i="64"/>
  <c r="J72" i="62"/>
  <c r="N72" i="61"/>
  <c r="N26" i="60"/>
  <c r="N38" i="60" s="1"/>
  <c r="J26" i="61"/>
  <c r="N77" i="62"/>
  <c r="J77" i="63"/>
  <c r="N83" i="64"/>
  <c r="J83" i="65"/>
  <c r="N8" i="61"/>
  <c r="J8" i="62"/>
  <c r="N42" i="64"/>
  <c r="J42" i="65"/>
  <c r="J55" i="66"/>
  <c r="N55" i="65"/>
  <c r="N51" i="60"/>
  <c r="N60" i="60" s="1"/>
  <c r="J51" i="61"/>
  <c r="J22" i="64"/>
  <c r="N22" i="63"/>
  <c r="J15" i="63"/>
  <c r="N15" i="62"/>
  <c r="N12" i="64"/>
  <c r="J12" i="65"/>
  <c r="N5" i="60"/>
  <c r="N19" i="60" s="1"/>
  <c r="J5" i="61"/>
  <c r="N47" i="63"/>
  <c r="J47" i="64"/>
  <c r="J6" i="63"/>
  <c r="N6" i="62"/>
  <c r="J45" i="64"/>
  <c r="N45" i="63"/>
  <c r="N82" i="63"/>
  <c r="J82" i="64"/>
  <c r="N61" i="60"/>
  <c r="N70" i="60" s="1"/>
  <c r="J61" i="61"/>
  <c r="N10" i="62"/>
  <c r="J10" i="63"/>
  <c r="J68" i="64"/>
  <c r="N68" i="63"/>
  <c r="J56" i="65"/>
  <c r="N56" i="64"/>
  <c r="N69" i="64"/>
  <c r="J69" i="65"/>
  <c r="N75" i="63"/>
  <c r="J75" i="64"/>
  <c r="J64" i="65"/>
  <c r="N64" i="64"/>
  <c r="N13" i="62"/>
  <c r="J13" i="63"/>
  <c r="J79" i="61"/>
  <c r="N79" i="60"/>
  <c r="N84" i="60" s="1"/>
  <c r="N29" i="64"/>
  <c r="J29" i="65"/>
  <c r="N23" i="64"/>
  <c r="J23" i="65"/>
  <c r="J54" i="64"/>
  <c r="N54" i="63"/>
  <c r="J58" i="64"/>
  <c r="N58" i="63"/>
  <c r="N80" i="61"/>
  <c r="J80" i="62"/>
  <c r="J21" i="62"/>
  <c r="N21" i="61"/>
  <c r="N25" i="61" s="1"/>
  <c r="N37" i="63"/>
  <c r="J37" i="64"/>
  <c r="N74" i="63"/>
  <c r="J74" i="64"/>
  <c r="J65" i="64"/>
  <c r="N65" i="63"/>
  <c r="N66" i="64"/>
  <c r="J66" i="65"/>
  <c r="K85" i="21"/>
  <c r="H85" i="21"/>
  <c r="G85" i="21"/>
  <c r="J5" i="8"/>
  <c r="N74" i="64" l="1"/>
  <c r="J74" i="65"/>
  <c r="N13" i="63"/>
  <c r="J13" i="64"/>
  <c r="N30" i="66"/>
  <c r="J30" i="67"/>
  <c r="J36" i="65"/>
  <c r="N36" i="64"/>
  <c r="N22" i="64"/>
  <c r="J22" i="65"/>
  <c r="J33" i="65"/>
  <c r="N33" i="64"/>
  <c r="N62" i="65"/>
  <c r="J62" i="66"/>
  <c r="N39" i="61"/>
  <c r="N50" i="61" s="1"/>
  <c r="J39" i="62"/>
  <c r="N61" i="61"/>
  <c r="N70" i="61" s="1"/>
  <c r="J61" i="62"/>
  <c r="N12" i="65"/>
  <c r="J12" i="66"/>
  <c r="N51" i="61"/>
  <c r="N60" i="61" s="1"/>
  <c r="J51" i="62"/>
  <c r="N8" i="62"/>
  <c r="J8" i="63"/>
  <c r="N26" i="61"/>
  <c r="N38" i="61" s="1"/>
  <c r="J26" i="62"/>
  <c r="J11" i="63"/>
  <c r="N11" i="62"/>
  <c r="J7" i="65"/>
  <c r="N7" i="64"/>
  <c r="J49" i="66"/>
  <c r="N49" i="65"/>
  <c r="N17" i="63"/>
  <c r="J17" i="64"/>
  <c r="N48" i="64"/>
  <c r="J48" i="65"/>
  <c r="N57" i="63"/>
  <c r="J57" i="64"/>
  <c r="N63" i="63"/>
  <c r="J63" i="64"/>
  <c r="N71" i="61"/>
  <c r="N78" i="61" s="1"/>
  <c r="J71" i="62"/>
  <c r="N76" i="65"/>
  <c r="J76" i="66"/>
  <c r="N32" i="64"/>
  <c r="J32" i="65"/>
  <c r="J23" i="66"/>
  <c r="N23" i="65"/>
  <c r="N5" i="61"/>
  <c r="N19" i="61" s="1"/>
  <c r="J5" i="62"/>
  <c r="N37" i="64"/>
  <c r="J37" i="65"/>
  <c r="J64" i="66"/>
  <c r="N64" i="65"/>
  <c r="J56" i="66"/>
  <c r="N56" i="65"/>
  <c r="N6" i="63"/>
  <c r="J6" i="64"/>
  <c r="N59" i="65"/>
  <c r="J59" i="66"/>
  <c r="J40" i="66"/>
  <c r="N40" i="65"/>
  <c r="N16" i="62"/>
  <c r="J16" i="63"/>
  <c r="N80" i="62"/>
  <c r="J80" i="63"/>
  <c r="N42" i="65"/>
  <c r="J42" i="66"/>
  <c r="J18" i="66"/>
  <c r="N18" i="65"/>
  <c r="N44" i="64"/>
  <c r="J44" i="65"/>
  <c r="N66" i="65"/>
  <c r="J66" i="66"/>
  <c r="N85" i="60"/>
  <c r="N4" i="60" s="1"/>
  <c r="J75" i="65"/>
  <c r="N75" i="64"/>
  <c r="N82" i="64"/>
  <c r="J82" i="65"/>
  <c r="N47" i="64"/>
  <c r="J47" i="65"/>
  <c r="J83" i="66"/>
  <c r="N83" i="65"/>
  <c r="J20" i="66"/>
  <c r="N20" i="65"/>
  <c r="N46" i="65"/>
  <c r="J46" i="66"/>
  <c r="N27" i="63"/>
  <c r="J27" i="64"/>
  <c r="N81" i="64"/>
  <c r="J81" i="65"/>
  <c r="N9" i="63"/>
  <c r="J9" i="64"/>
  <c r="J84" i="60"/>
  <c r="J85" i="59"/>
  <c r="J4" i="59" s="1"/>
  <c r="N35" i="63"/>
  <c r="J35" i="64"/>
  <c r="N53" i="63"/>
  <c r="J53" i="64"/>
  <c r="N73" i="63"/>
  <c r="J73" i="64"/>
  <c r="J69" i="66"/>
  <c r="N69" i="65"/>
  <c r="N10" i="63"/>
  <c r="J10" i="64"/>
  <c r="N77" i="63"/>
  <c r="J77" i="64"/>
  <c r="N43" i="64"/>
  <c r="J43" i="65"/>
  <c r="N31" i="62"/>
  <c r="J31" i="63"/>
  <c r="N45" i="64"/>
  <c r="J45" i="65"/>
  <c r="N34" i="65"/>
  <c r="J34" i="66"/>
  <c r="N52" i="65"/>
  <c r="J52" i="66"/>
  <c r="J29" i="66"/>
  <c r="N29" i="65"/>
  <c r="N58" i="64"/>
  <c r="J58" i="65"/>
  <c r="N65" i="64"/>
  <c r="J65" i="65"/>
  <c r="N21" i="62"/>
  <c r="N25" i="62" s="1"/>
  <c r="J21" i="63"/>
  <c r="N54" i="64"/>
  <c r="J54" i="65"/>
  <c r="N79" i="61"/>
  <c r="N84" i="61" s="1"/>
  <c r="J79" i="62"/>
  <c r="J68" i="65"/>
  <c r="N68" i="64"/>
  <c r="N15" i="63"/>
  <c r="J15" i="64"/>
  <c r="J55" i="67"/>
  <c r="N55" i="66"/>
  <c r="N72" i="62"/>
  <c r="J72" i="63"/>
  <c r="N67" i="63"/>
  <c r="J67" i="64"/>
  <c r="N41" i="64"/>
  <c r="J41" i="65"/>
  <c r="N28" i="64"/>
  <c r="J28" i="65"/>
  <c r="N24" i="65"/>
  <c r="J24" i="66"/>
  <c r="N14" i="63"/>
  <c r="J14" i="64"/>
  <c r="A109" i="20"/>
  <c r="A108" i="20"/>
  <c r="A107" i="20"/>
  <c r="A106" i="20"/>
  <c r="A105" i="20"/>
  <c r="A104" i="20"/>
  <c r="A103" i="20"/>
  <c r="A102" i="20"/>
  <c r="A101" i="20"/>
  <c r="A100" i="20"/>
  <c r="A99" i="20"/>
  <c r="A98" i="20"/>
  <c r="A97" i="20"/>
  <c r="A96" i="20"/>
  <c r="A95" i="20"/>
  <c r="A94" i="20"/>
  <c r="A93" i="20"/>
  <c r="A92" i="20"/>
  <c r="A91" i="20"/>
  <c r="A90" i="20"/>
  <c r="A89" i="20"/>
  <c r="A88" i="20"/>
  <c r="A87" i="20"/>
  <c r="A86" i="20"/>
  <c r="A85" i="20"/>
  <c r="K84" i="20"/>
  <c r="H84" i="20"/>
  <c r="G84" i="20"/>
  <c r="A79" i="20"/>
  <c r="K78" i="20"/>
  <c r="H78" i="20"/>
  <c r="G78" i="20"/>
  <c r="A71" i="20"/>
  <c r="K70" i="20"/>
  <c r="H70" i="20"/>
  <c r="G70" i="20"/>
  <c r="A61" i="20"/>
  <c r="K60" i="20"/>
  <c r="H60" i="20"/>
  <c r="G60" i="20"/>
  <c r="A51" i="20"/>
  <c r="K50" i="20"/>
  <c r="H50" i="20"/>
  <c r="G50" i="20"/>
  <c r="A39" i="20"/>
  <c r="K38" i="20"/>
  <c r="G38" i="20"/>
  <c r="K25" i="20"/>
  <c r="H25" i="20"/>
  <c r="G25" i="20"/>
  <c r="K19" i="20"/>
  <c r="H19" i="20"/>
  <c r="G19" i="20"/>
  <c r="A5" i="20"/>
  <c r="A4" i="20"/>
  <c r="A3" i="20"/>
  <c r="A2" i="20"/>
  <c r="A1" i="20"/>
  <c r="J69" i="67" l="1"/>
  <c r="N69" i="66"/>
  <c r="J20" i="67"/>
  <c r="N20" i="66"/>
  <c r="N80" i="63"/>
  <c r="J80" i="64"/>
  <c r="J30" i="68"/>
  <c r="N30" i="67"/>
  <c r="N21" i="63"/>
  <c r="N25" i="63" s="1"/>
  <c r="J21" i="64"/>
  <c r="J45" i="66"/>
  <c r="N45" i="65"/>
  <c r="J73" i="65"/>
  <c r="N73" i="64"/>
  <c r="J27" i="65"/>
  <c r="N27" i="64"/>
  <c r="N64" i="66"/>
  <c r="J64" i="67"/>
  <c r="N14" i="64"/>
  <c r="J14" i="65"/>
  <c r="J41" i="66"/>
  <c r="N41" i="65"/>
  <c r="N68" i="65"/>
  <c r="J68" i="66"/>
  <c r="N29" i="66"/>
  <c r="J29" i="67"/>
  <c r="J84" i="61"/>
  <c r="J85" i="60"/>
  <c r="J4" i="60" s="1"/>
  <c r="N83" i="66"/>
  <c r="J83" i="67"/>
  <c r="J75" i="66"/>
  <c r="N75" i="65"/>
  <c r="N16" i="63"/>
  <c r="J16" i="64"/>
  <c r="N6" i="64"/>
  <c r="J6" i="65"/>
  <c r="N37" i="65"/>
  <c r="J37" i="66"/>
  <c r="N32" i="65"/>
  <c r="J32" i="66"/>
  <c r="N63" i="64"/>
  <c r="J63" i="65"/>
  <c r="J17" i="65"/>
  <c r="N17" i="64"/>
  <c r="J51" i="63"/>
  <c r="N51" i="62"/>
  <c r="N60" i="62" s="1"/>
  <c r="N39" i="62"/>
  <c r="N50" i="62" s="1"/>
  <c r="J39" i="63"/>
  <c r="J22" i="66"/>
  <c r="N22" i="65"/>
  <c r="N13" i="64"/>
  <c r="J13" i="65"/>
  <c r="J28" i="66"/>
  <c r="N28" i="65"/>
  <c r="J59" i="67"/>
  <c r="N59" i="66"/>
  <c r="J48" i="66"/>
  <c r="N48" i="65"/>
  <c r="J61" i="63"/>
  <c r="N61" i="62"/>
  <c r="N70" i="62" s="1"/>
  <c r="N72" i="63"/>
  <c r="J72" i="64"/>
  <c r="J23" i="67"/>
  <c r="N23" i="66"/>
  <c r="J7" i="66"/>
  <c r="N7" i="65"/>
  <c r="N79" i="62"/>
  <c r="N84" i="62" s="1"/>
  <c r="J79" i="63"/>
  <c r="J65" i="66"/>
  <c r="N65" i="65"/>
  <c r="N52" i="66"/>
  <c r="J52" i="67"/>
  <c r="N31" i="63"/>
  <c r="J31" i="64"/>
  <c r="N10" i="64"/>
  <c r="J10" i="65"/>
  <c r="J53" i="65"/>
  <c r="N53" i="64"/>
  <c r="J9" i="65"/>
  <c r="N9" i="64"/>
  <c r="N46" i="66"/>
  <c r="J46" i="67"/>
  <c r="J47" i="66"/>
  <c r="N47" i="65"/>
  <c r="J18" i="67"/>
  <c r="N18" i="66"/>
  <c r="N11" i="63"/>
  <c r="J11" i="64"/>
  <c r="J44" i="66"/>
  <c r="N44" i="65"/>
  <c r="J71" i="63"/>
  <c r="N71" i="62"/>
  <c r="N78" i="62" s="1"/>
  <c r="N8" i="63"/>
  <c r="J8" i="64"/>
  <c r="N77" i="64"/>
  <c r="J77" i="65"/>
  <c r="N24" i="66"/>
  <c r="J24" i="67"/>
  <c r="N85" i="61"/>
  <c r="N4" i="61" s="1"/>
  <c r="N66" i="66"/>
  <c r="J66" i="67"/>
  <c r="N42" i="66"/>
  <c r="J42" i="67"/>
  <c r="N5" i="62"/>
  <c r="N19" i="62" s="1"/>
  <c r="J5" i="63"/>
  <c r="N76" i="66"/>
  <c r="J76" i="67"/>
  <c r="N57" i="64"/>
  <c r="J57" i="65"/>
  <c r="J26" i="63"/>
  <c r="N26" i="62"/>
  <c r="N38" i="62" s="1"/>
  <c r="N12" i="66"/>
  <c r="J12" i="67"/>
  <c r="N62" i="66"/>
  <c r="J62" i="67"/>
  <c r="N74" i="65"/>
  <c r="J74" i="66"/>
  <c r="N33" i="65"/>
  <c r="J33" i="66"/>
  <c r="J55" i="68"/>
  <c r="N55" i="67"/>
  <c r="J67" i="65"/>
  <c r="N67" i="64"/>
  <c r="J15" i="65"/>
  <c r="N15" i="64"/>
  <c r="J54" i="66"/>
  <c r="N54" i="65"/>
  <c r="J58" i="66"/>
  <c r="N58" i="65"/>
  <c r="N34" i="66"/>
  <c r="J34" i="67"/>
  <c r="J43" i="66"/>
  <c r="N43" i="65"/>
  <c r="J35" i="65"/>
  <c r="N35" i="64"/>
  <c r="N81" i="65"/>
  <c r="J81" i="66"/>
  <c r="J82" i="66"/>
  <c r="N82" i="65"/>
  <c r="J40" i="67"/>
  <c r="N40" i="66"/>
  <c r="N56" i="66"/>
  <c r="J56" i="67"/>
  <c r="J49" i="67"/>
  <c r="N49" i="66"/>
  <c r="N36" i="65"/>
  <c r="J36" i="66"/>
  <c r="K85" i="20"/>
  <c r="G85" i="20"/>
  <c r="H85" i="20"/>
  <c r="A109" i="19"/>
  <c r="A108" i="19"/>
  <c r="A107" i="19"/>
  <c r="A106" i="19"/>
  <c r="A105" i="19"/>
  <c r="A104" i="19"/>
  <c r="A103" i="19"/>
  <c r="A102" i="19"/>
  <c r="A101" i="19"/>
  <c r="A100" i="19"/>
  <c r="A99" i="19"/>
  <c r="A98" i="19"/>
  <c r="A97" i="19"/>
  <c r="A96" i="19"/>
  <c r="A95" i="19"/>
  <c r="A94" i="19"/>
  <c r="A93" i="19"/>
  <c r="A92" i="19"/>
  <c r="A91" i="19"/>
  <c r="A90" i="19"/>
  <c r="A89" i="19"/>
  <c r="A88" i="19"/>
  <c r="A87" i="19"/>
  <c r="A86" i="19"/>
  <c r="A85" i="19"/>
  <c r="K84" i="19"/>
  <c r="H84" i="19"/>
  <c r="G84" i="19"/>
  <c r="A79" i="19"/>
  <c r="K78" i="19"/>
  <c r="H78" i="19"/>
  <c r="G78" i="19"/>
  <c r="A71" i="19"/>
  <c r="K70" i="19"/>
  <c r="H70" i="19"/>
  <c r="G70" i="19"/>
  <c r="A61" i="19"/>
  <c r="K60" i="19"/>
  <c r="H60" i="19"/>
  <c r="G60" i="19"/>
  <c r="A51" i="19"/>
  <c r="K50" i="19"/>
  <c r="H50" i="19"/>
  <c r="G50" i="19"/>
  <c r="A39" i="19"/>
  <c r="K38" i="19"/>
  <c r="G38" i="19"/>
  <c r="K25" i="19"/>
  <c r="H25" i="19"/>
  <c r="G25" i="19"/>
  <c r="K19" i="19"/>
  <c r="H19" i="19"/>
  <c r="G19" i="19"/>
  <c r="A5" i="19"/>
  <c r="A4" i="19"/>
  <c r="A3" i="19"/>
  <c r="A2" i="19"/>
  <c r="A1" i="19"/>
  <c r="N43" i="66" l="1"/>
  <c r="J43" i="67"/>
  <c r="J55" i="69"/>
  <c r="N55" i="68"/>
  <c r="J63" i="66"/>
  <c r="N63" i="65"/>
  <c r="J64" i="68"/>
  <c r="N64" i="67"/>
  <c r="J12" i="68"/>
  <c r="N12" i="67"/>
  <c r="N53" i="65"/>
  <c r="J53" i="66"/>
  <c r="N28" i="66"/>
  <c r="J28" i="67"/>
  <c r="N36" i="66"/>
  <c r="J36" i="67"/>
  <c r="J15" i="66"/>
  <c r="N15" i="65"/>
  <c r="J8" i="65"/>
  <c r="N8" i="64"/>
  <c r="J11" i="65"/>
  <c r="N11" i="64"/>
  <c r="J46" i="68"/>
  <c r="N46" i="67"/>
  <c r="N10" i="65"/>
  <c r="J10" i="66"/>
  <c r="N13" i="65"/>
  <c r="J13" i="66"/>
  <c r="N32" i="66"/>
  <c r="J32" i="67"/>
  <c r="N16" i="64"/>
  <c r="J16" i="65"/>
  <c r="N21" i="64"/>
  <c r="N25" i="64" s="1"/>
  <c r="J21" i="65"/>
  <c r="J54" i="67"/>
  <c r="N54" i="66"/>
  <c r="N83" i="67"/>
  <c r="J83" i="68"/>
  <c r="J66" i="68"/>
  <c r="N66" i="67"/>
  <c r="N40" i="67"/>
  <c r="J40" i="68"/>
  <c r="N74" i="66"/>
  <c r="J74" i="67"/>
  <c r="N5" i="63"/>
  <c r="N19" i="63" s="1"/>
  <c r="J5" i="64"/>
  <c r="J65" i="67"/>
  <c r="N65" i="66"/>
  <c r="J23" i="68"/>
  <c r="N23" i="67"/>
  <c r="J48" i="67"/>
  <c r="N48" i="66"/>
  <c r="J51" i="64"/>
  <c r="N51" i="63"/>
  <c r="N60" i="63" s="1"/>
  <c r="J84" i="62"/>
  <c r="J85" i="61"/>
  <c r="J4" i="61" s="1"/>
  <c r="J41" i="67"/>
  <c r="N41" i="66"/>
  <c r="N27" i="65"/>
  <c r="J27" i="66"/>
  <c r="J20" i="68"/>
  <c r="N20" i="67"/>
  <c r="J77" i="66"/>
  <c r="N77" i="65"/>
  <c r="N39" i="63"/>
  <c r="N50" i="63" s="1"/>
  <c r="J39" i="64"/>
  <c r="J6" i="66"/>
  <c r="N6" i="65"/>
  <c r="J68" i="67"/>
  <c r="N68" i="66"/>
  <c r="N81" i="66"/>
  <c r="J81" i="67"/>
  <c r="J76" i="68"/>
  <c r="N76" i="67"/>
  <c r="J44" i="67"/>
  <c r="N44" i="66"/>
  <c r="N35" i="65"/>
  <c r="J35" i="66"/>
  <c r="J58" i="67"/>
  <c r="N58" i="66"/>
  <c r="N67" i="65"/>
  <c r="J67" i="66"/>
  <c r="J26" i="64"/>
  <c r="N26" i="63"/>
  <c r="N38" i="63" s="1"/>
  <c r="J24" i="68"/>
  <c r="N24" i="67"/>
  <c r="N31" i="64"/>
  <c r="J31" i="65"/>
  <c r="N79" i="63"/>
  <c r="N84" i="63" s="1"/>
  <c r="N85" i="63" s="1"/>
  <c r="N4" i="63" s="1"/>
  <c r="J79" i="64"/>
  <c r="J72" i="65"/>
  <c r="N72" i="64"/>
  <c r="N37" i="66"/>
  <c r="J37" i="67"/>
  <c r="J29" i="68"/>
  <c r="N29" i="67"/>
  <c r="N14" i="65"/>
  <c r="J14" i="66"/>
  <c r="J56" i="68"/>
  <c r="N56" i="67"/>
  <c r="J52" i="68"/>
  <c r="N52" i="67"/>
  <c r="N80" i="64"/>
  <c r="J80" i="65"/>
  <c r="J34" i="68"/>
  <c r="N34" i="67"/>
  <c r="N33" i="66"/>
  <c r="J33" i="67"/>
  <c r="J47" i="67"/>
  <c r="N47" i="66"/>
  <c r="N7" i="66"/>
  <c r="J7" i="67"/>
  <c r="J61" i="64"/>
  <c r="N61" i="63"/>
  <c r="N70" i="63" s="1"/>
  <c r="J45" i="67"/>
  <c r="N45" i="66"/>
  <c r="J49" i="68"/>
  <c r="N49" i="67"/>
  <c r="J82" i="67"/>
  <c r="N82" i="66"/>
  <c r="J62" i="68"/>
  <c r="N62" i="67"/>
  <c r="J57" i="66"/>
  <c r="N57" i="65"/>
  <c r="J42" i="68"/>
  <c r="N42" i="67"/>
  <c r="N71" i="63"/>
  <c r="N78" i="63" s="1"/>
  <c r="J71" i="64"/>
  <c r="J18" i="68"/>
  <c r="N18" i="67"/>
  <c r="N9" i="65"/>
  <c r="J9" i="66"/>
  <c r="N85" i="62"/>
  <c r="N4" i="62" s="1"/>
  <c r="N59" i="67"/>
  <c r="J59" i="68"/>
  <c r="J22" i="67"/>
  <c r="N22" i="66"/>
  <c r="N17" i="65"/>
  <c r="J17" i="66"/>
  <c r="N75" i="66"/>
  <c r="J75" i="67"/>
  <c r="N73" i="65"/>
  <c r="J73" i="66"/>
  <c r="N30" i="68"/>
  <c r="J30" i="69"/>
  <c r="J69" i="68"/>
  <c r="N69" i="67"/>
  <c r="K85" i="19"/>
  <c r="H85" i="19"/>
  <c r="G85" i="19"/>
  <c r="A109" i="18"/>
  <c r="A108" i="18"/>
  <c r="A107" i="18"/>
  <c r="A106" i="18"/>
  <c r="A105" i="18"/>
  <c r="A104" i="18"/>
  <c r="A103" i="18"/>
  <c r="A102" i="18"/>
  <c r="A101" i="18"/>
  <c r="A100" i="18"/>
  <c r="A99" i="18"/>
  <c r="A98" i="18"/>
  <c r="A97" i="18"/>
  <c r="A96" i="18"/>
  <c r="A95" i="18"/>
  <c r="A94" i="18"/>
  <c r="A93" i="18"/>
  <c r="A92" i="18"/>
  <c r="A91" i="18"/>
  <c r="A90" i="18"/>
  <c r="A89" i="18"/>
  <c r="A88" i="18"/>
  <c r="A87" i="18"/>
  <c r="A86" i="18"/>
  <c r="A85" i="18"/>
  <c r="K84" i="18"/>
  <c r="H84" i="18"/>
  <c r="G84" i="18"/>
  <c r="A79" i="18"/>
  <c r="K78" i="18"/>
  <c r="H78" i="18"/>
  <c r="G78" i="18"/>
  <c r="A71" i="18"/>
  <c r="K70" i="18"/>
  <c r="H70" i="18"/>
  <c r="G70" i="18"/>
  <c r="A61" i="18"/>
  <c r="K60" i="18"/>
  <c r="H60" i="18"/>
  <c r="G60" i="18"/>
  <c r="A51" i="18"/>
  <c r="K50" i="18"/>
  <c r="H50" i="18"/>
  <c r="G50" i="18"/>
  <c r="A39" i="18"/>
  <c r="K38" i="18"/>
  <c r="G38" i="18"/>
  <c r="K25" i="18"/>
  <c r="H25" i="18"/>
  <c r="G25" i="18"/>
  <c r="K19" i="18"/>
  <c r="H19" i="18"/>
  <c r="G19" i="18"/>
  <c r="A5" i="18"/>
  <c r="A4" i="18"/>
  <c r="A3" i="18"/>
  <c r="A2" i="18"/>
  <c r="A1" i="18"/>
  <c r="J73" i="67" l="1"/>
  <c r="N73" i="66"/>
  <c r="J42" i="69"/>
  <c r="N42" i="68"/>
  <c r="J52" i="69"/>
  <c r="N52" i="68"/>
  <c r="J65" i="68"/>
  <c r="N65" i="67"/>
  <c r="J7" i="68"/>
  <c r="N7" i="67"/>
  <c r="J37" i="68"/>
  <c r="N37" i="67"/>
  <c r="N31" i="65"/>
  <c r="J31" i="66"/>
  <c r="J67" i="67"/>
  <c r="N67" i="66"/>
  <c r="J5" i="65"/>
  <c r="N5" i="64"/>
  <c r="N19" i="64" s="1"/>
  <c r="N46" i="68"/>
  <c r="J46" i="69"/>
  <c r="N15" i="66"/>
  <c r="J15" i="67"/>
  <c r="J63" i="67"/>
  <c r="N63" i="66"/>
  <c r="J61" i="65"/>
  <c r="N61" i="64"/>
  <c r="N70" i="64" s="1"/>
  <c r="N18" i="68"/>
  <c r="J18" i="69"/>
  <c r="J57" i="67"/>
  <c r="N57" i="66"/>
  <c r="J49" i="69"/>
  <c r="N49" i="68"/>
  <c r="N34" i="68"/>
  <c r="J34" i="69"/>
  <c r="N56" i="68"/>
  <c r="J56" i="69"/>
  <c r="J44" i="68"/>
  <c r="N44" i="67"/>
  <c r="J68" i="68"/>
  <c r="N68" i="67"/>
  <c r="J77" i="67"/>
  <c r="N77" i="66"/>
  <c r="J41" i="68"/>
  <c r="N41" i="67"/>
  <c r="J48" i="68"/>
  <c r="N48" i="67"/>
  <c r="N66" i="68"/>
  <c r="J66" i="69"/>
  <c r="N21" i="65"/>
  <c r="N25" i="65" s="1"/>
  <c r="J21" i="66"/>
  <c r="J13" i="67"/>
  <c r="N13" i="66"/>
  <c r="J36" i="68"/>
  <c r="N36" i="67"/>
  <c r="J26" i="65"/>
  <c r="N26" i="64"/>
  <c r="N38" i="64" s="1"/>
  <c r="J54" i="68"/>
  <c r="N54" i="67"/>
  <c r="N53" i="66"/>
  <c r="J53" i="67"/>
  <c r="J59" i="69"/>
  <c r="N59" i="68"/>
  <c r="N69" i="68"/>
  <c r="J69" i="69"/>
  <c r="J71" i="65"/>
  <c r="N71" i="64"/>
  <c r="N78" i="64" s="1"/>
  <c r="N80" i="65"/>
  <c r="J80" i="66"/>
  <c r="J14" i="67"/>
  <c r="N14" i="66"/>
  <c r="J74" i="68"/>
  <c r="N74" i="67"/>
  <c r="J83" i="69"/>
  <c r="N83" i="68"/>
  <c r="J11" i="66"/>
  <c r="N11" i="65"/>
  <c r="N12" i="68"/>
  <c r="J12" i="69"/>
  <c r="N55" i="69"/>
  <c r="J55" i="70"/>
  <c r="J82" i="68"/>
  <c r="N82" i="67"/>
  <c r="J29" i="69"/>
  <c r="N29" i="68"/>
  <c r="J51" i="65"/>
  <c r="N51" i="64"/>
  <c r="N60" i="64" s="1"/>
  <c r="N75" i="67"/>
  <c r="J75" i="68"/>
  <c r="J30" i="70"/>
  <c r="N30" i="69"/>
  <c r="N17" i="66"/>
  <c r="J17" i="67"/>
  <c r="J62" i="69"/>
  <c r="N62" i="68"/>
  <c r="J45" i="68"/>
  <c r="N45" i="67"/>
  <c r="J47" i="68"/>
  <c r="N47" i="67"/>
  <c r="N72" i="65"/>
  <c r="J72" i="66"/>
  <c r="N24" i="68"/>
  <c r="J24" i="69"/>
  <c r="J58" i="68"/>
  <c r="N58" i="67"/>
  <c r="N76" i="68"/>
  <c r="J76" i="69"/>
  <c r="J6" i="67"/>
  <c r="N6" i="66"/>
  <c r="J20" i="69"/>
  <c r="N20" i="68"/>
  <c r="J84" i="63"/>
  <c r="J85" i="62"/>
  <c r="J4" i="62" s="1"/>
  <c r="N23" i="68"/>
  <c r="J23" i="69"/>
  <c r="N16" i="65"/>
  <c r="J16" i="66"/>
  <c r="J10" i="67"/>
  <c r="N10" i="66"/>
  <c r="J28" i="68"/>
  <c r="N28" i="67"/>
  <c r="J43" i="68"/>
  <c r="N43" i="67"/>
  <c r="J32" i="68"/>
  <c r="N32" i="67"/>
  <c r="J22" i="68"/>
  <c r="N22" i="67"/>
  <c r="J9" i="67"/>
  <c r="N9" i="66"/>
  <c r="J33" i="68"/>
  <c r="N33" i="67"/>
  <c r="N79" i="64"/>
  <c r="N84" i="64" s="1"/>
  <c r="N85" i="64" s="1"/>
  <c r="N4" i="64" s="1"/>
  <c r="J79" i="65"/>
  <c r="N35" i="66"/>
  <c r="J35" i="67"/>
  <c r="N81" i="67"/>
  <c r="J81" i="68"/>
  <c r="N39" i="64"/>
  <c r="N50" i="64" s="1"/>
  <c r="J39" i="65"/>
  <c r="N27" i="66"/>
  <c r="J27" i="67"/>
  <c r="J40" i="69"/>
  <c r="N40" i="68"/>
  <c r="J8" i="66"/>
  <c r="N8" i="65"/>
  <c r="N64" i="68"/>
  <c r="J64" i="69"/>
  <c r="K85" i="18"/>
  <c r="H85" i="18"/>
  <c r="G85" i="18"/>
  <c r="G70" i="17"/>
  <c r="J77" i="68" l="1"/>
  <c r="N77" i="67"/>
  <c r="J57" i="68"/>
  <c r="N57" i="67"/>
  <c r="J63" i="68"/>
  <c r="N63" i="67"/>
  <c r="N5" i="65"/>
  <c r="N19" i="65" s="1"/>
  <c r="J5" i="66"/>
  <c r="N37" i="68"/>
  <c r="J37" i="69"/>
  <c r="N52" i="69"/>
  <c r="J52" i="70"/>
  <c r="J22" i="69"/>
  <c r="N22" i="68"/>
  <c r="J6" i="68"/>
  <c r="N6" i="67"/>
  <c r="J45" i="69"/>
  <c r="N45" i="68"/>
  <c r="N74" i="68"/>
  <c r="J74" i="69"/>
  <c r="J53" i="68"/>
  <c r="N53" i="67"/>
  <c r="J66" i="70"/>
  <c r="N66" i="69"/>
  <c r="J81" i="69"/>
  <c r="N81" i="68"/>
  <c r="N76" i="69"/>
  <c r="J76" i="70"/>
  <c r="J75" i="69"/>
  <c r="N75" i="68"/>
  <c r="N36" i="68"/>
  <c r="J36" i="69"/>
  <c r="J40" i="70"/>
  <c r="N40" i="69"/>
  <c r="N33" i="68"/>
  <c r="J33" i="69"/>
  <c r="J32" i="69"/>
  <c r="N32" i="68"/>
  <c r="J10" i="68"/>
  <c r="N10" i="67"/>
  <c r="J84" i="64"/>
  <c r="J85" i="63"/>
  <c r="J4" i="63" s="1"/>
  <c r="J62" i="70"/>
  <c r="N62" i="69"/>
  <c r="J82" i="69"/>
  <c r="N82" i="68"/>
  <c r="J11" i="67"/>
  <c r="N11" i="66"/>
  <c r="J69" i="70"/>
  <c r="N69" i="69"/>
  <c r="N34" i="69"/>
  <c r="J34" i="70"/>
  <c r="J18" i="70"/>
  <c r="N18" i="69"/>
  <c r="J15" i="68"/>
  <c r="N15" i="67"/>
  <c r="N8" i="66"/>
  <c r="J8" i="67"/>
  <c r="J28" i="69"/>
  <c r="N28" i="68"/>
  <c r="N29" i="69"/>
  <c r="J29" i="70"/>
  <c r="J17" i="68"/>
  <c r="N17" i="67"/>
  <c r="J55" i="71"/>
  <c r="N55" i="70"/>
  <c r="J14" i="68"/>
  <c r="N14" i="67"/>
  <c r="J54" i="69"/>
  <c r="N54" i="68"/>
  <c r="N13" i="67"/>
  <c r="J13" i="68"/>
  <c r="N48" i="68"/>
  <c r="J48" i="69"/>
  <c r="N68" i="68"/>
  <c r="J68" i="69"/>
  <c r="J67" i="68"/>
  <c r="N67" i="67"/>
  <c r="N7" i="68"/>
  <c r="J7" i="69"/>
  <c r="N42" i="69"/>
  <c r="J42" i="70"/>
  <c r="J30" i="71"/>
  <c r="N30" i="70"/>
  <c r="N56" i="69"/>
  <c r="J56" i="70"/>
  <c r="N72" i="66"/>
  <c r="J72" i="67"/>
  <c r="N71" i="65"/>
  <c r="N78" i="65" s="1"/>
  <c r="J71" i="66"/>
  <c r="J27" i="68"/>
  <c r="N27" i="67"/>
  <c r="N35" i="67"/>
  <c r="J35" i="68"/>
  <c r="N16" i="66"/>
  <c r="J16" i="67"/>
  <c r="J9" i="68"/>
  <c r="N9" i="67"/>
  <c r="N43" i="68"/>
  <c r="J43" i="69"/>
  <c r="J20" i="70"/>
  <c r="N20" i="69"/>
  <c r="J58" i="69"/>
  <c r="N58" i="68"/>
  <c r="J47" i="69"/>
  <c r="N47" i="68"/>
  <c r="J51" i="66"/>
  <c r="N51" i="65"/>
  <c r="N60" i="65" s="1"/>
  <c r="J83" i="70"/>
  <c r="N83" i="69"/>
  <c r="N80" i="66"/>
  <c r="J80" i="67"/>
  <c r="J21" i="67"/>
  <c r="N21" i="66"/>
  <c r="N25" i="66" s="1"/>
  <c r="J46" i="70"/>
  <c r="N46" i="69"/>
  <c r="N31" i="66"/>
  <c r="J31" i="67"/>
  <c r="J64" i="70"/>
  <c r="N64" i="69"/>
  <c r="J39" i="66"/>
  <c r="N39" i="65"/>
  <c r="N50" i="65" s="1"/>
  <c r="J79" i="66"/>
  <c r="N79" i="65"/>
  <c r="N84" i="65" s="1"/>
  <c r="J23" i="70"/>
  <c r="N23" i="69"/>
  <c r="J24" i="70"/>
  <c r="N24" i="69"/>
  <c r="J12" i="70"/>
  <c r="N12" i="69"/>
  <c r="J59" i="70"/>
  <c r="N59" i="69"/>
  <c r="J26" i="66"/>
  <c r="N26" i="65"/>
  <c r="N38" i="65" s="1"/>
  <c r="J41" i="69"/>
  <c r="N41" i="68"/>
  <c r="J44" i="69"/>
  <c r="N44" i="68"/>
  <c r="J49" i="70"/>
  <c r="N49" i="69"/>
  <c r="J61" i="66"/>
  <c r="N61" i="65"/>
  <c r="N70" i="65" s="1"/>
  <c r="J65" i="69"/>
  <c r="N65" i="68"/>
  <c r="J73" i="68"/>
  <c r="N73" i="67"/>
  <c r="A109" i="17"/>
  <c r="A108" i="17"/>
  <c r="A107" i="17"/>
  <c r="A106" i="17"/>
  <c r="A105" i="17"/>
  <c r="A104" i="17"/>
  <c r="A103" i="17"/>
  <c r="A102" i="17"/>
  <c r="A101" i="17"/>
  <c r="A100" i="17"/>
  <c r="A99" i="17"/>
  <c r="A98" i="17"/>
  <c r="A97" i="17"/>
  <c r="A96" i="17"/>
  <c r="A95" i="17"/>
  <c r="A94" i="17"/>
  <c r="A93" i="17"/>
  <c r="A92" i="17"/>
  <c r="A91" i="17"/>
  <c r="A90" i="17"/>
  <c r="A89" i="17"/>
  <c r="A88" i="17"/>
  <c r="A87" i="17"/>
  <c r="A86" i="17"/>
  <c r="A85" i="17"/>
  <c r="K84" i="17"/>
  <c r="H84" i="17"/>
  <c r="G84" i="17"/>
  <c r="A79" i="17"/>
  <c r="K78" i="17"/>
  <c r="H78" i="17"/>
  <c r="G78" i="17"/>
  <c r="A71" i="17"/>
  <c r="K70" i="17"/>
  <c r="H70" i="17"/>
  <c r="A61" i="17"/>
  <c r="K60" i="17"/>
  <c r="H60" i="17"/>
  <c r="G60" i="17"/>
  <c r="A51" i="17"/>
  <c r="K50" i="17"/>
  <c r="H50" i="17"/>
  <c r="G50" i="17"/>
  <c r="A39" i="17"/>
  <c r="K38" i="17"/>
  <c r="G38" i="17"/>
  <c r="K25" i="17"/>
  <c r="H25" i="17"/>
  <c r="G25" i="17"/>
  <c r="K19" i="17"/>
  <c r="H19" i="17"/>
  <c r="G19" i="17"/>
  <c r="A5" i="17"/>
  <c r="A4" i="17"/>
  <c r="A3" i="17"/>
  <c r="A2" i="17"/>
  <c r="A1" i="17"/>
  <c r="N33" i="69" l="1"/>
  <c r="J33" i="70"/>
  <c r="J61" i="67"/>
  <c r="N61" i="66"/>
  <c r="N70" i="66" s="1"/>
  <c r="J41" i="70"/>
  <c r="N41" i="69"/>
  <c r="N12" i="70"/>
  <c r="J12" i="71"/>
  <c r="J79" i="67"/>
  <c r="N79" i="66"/>
  <c r="N84" i="66" s="1"/>
  <c r="J31" i="68"/>
  <c r="N31" i="67"/>
  <c r="J80" i="68"/>
  <c r="N80" i="67"/>
  <c r="N43" i="69"/>
  <c r="J43" i="70"/>
  <c r="J35" i="69"/>
  <c r="N35" i="68"/>
  <c r="J72" i="68"/>
  <c r="N72" i="67"/>
  <c r="N42" i="70"/>
  <c r="J42" i="71"/>
  <c r="N68" i="69"/>
  <c r="J68" i="70"/>
  <c r="N28" i="69"/>
  <c r="J28" i="70"/>
  <c r="J18" i="71"/>
  <c r="N18" i="70"/>
  <c r="J11" i="68"/>
  <c r="N11" i="67"/>
  <c r="J84" i="65"/>
  <c r="J85" i="64"/>
  <c r="J4" i="64" s="1"/>
  <c r="N75" i="69"/>
  <c r="J75" i="70"/>
  <c r="J66" i="71"/>
  <c r="N66" i="70"/>
  <c r="J45" i="70"/>
  <c r="N45" i="69"/>
  <c r="N63" i="68"/>
  <c r="J63" i="69"/>
  <c r="J20" i="71"/>
  <c r="N20" i="70"/>
  <c r="J47" i="70"/>
  <c r="N47" i="69"/>
  <c r="J54" i="70"/>
  <c r="N54" i="69"/>
  <c r="J17" i="69"/>
  <c r="N17" i="68"/>
  <c r="J8" i="68"/>
  <c r="N8" i="67"/>
  <c r="J34" i="71"/>
  <c r="N34" i="70"/>
  <c r="N76" i="70"/>
  <c r="J76" i="71"/>
  <c r="J37" i="70"/>
  <c r="N37" i="69"/>
  <c r="J21" i="68"/>
  <c r="N21" i="67"/>
  <c r="N25" i="67" s="1"/>
  <c r="J30" i="72"/>
  <c r="N30" i="71"/>
  <c r="N67" i="68"/>
  <c r="J67" i="69"/>
  <c r="J73" i="69"/>
  <c r="N73" i="68"/>
  <c r="J49" i="71"/>
  <c r="N49" i="70"/>
  <c r="J24" i="71"/>
  <c r="N24" i="70"/>
  <c r="J39" i="67"/>
  <c r="N39" i="66"/>
  <c r="N50" i="66" s="1"/>
  <c r="N56" i="70"/>
  <c r="J56" i="71"/>
  <c r="N7" i="69"/>
  <c r="J7" i="70"/>
  <c r="J48" i="70"/>
  <c r="N48" i="69"/>
  <c r="J82" i="70"/>
  <c r="N82" i="69"/>
  <c r="N10" i="68"/>
  <c r="J10" i="69"/>
  <c r="J40" i="71"/>
  <c r="N40" i="70"/>
  <c r="J53" i="69"/>
  <c r="N53" i="68"/>
  <c r="N6" i="68"/>
  <c r="J6" i="69"/>
  <c r="N57" i="68"/>
  <c r="J57" i="69"/>
  <c r="N85" i="65"/>
  <c r="N4" i="65" s="1"/>
  <c r="J51" i="67"/>
  <c r="N51" i="66"/>
  <c r="N60" i="66" s="1"/>
  <c r="N55" i="71"/>
  <c r="J55" i="72"/>
  <c r="J52" i="71"/>
  <c r="N52" i="70"/>
  <c r="N26" i="66"/>
  <c r="N38" i="66" s="1"/>
  <c r="J26" i="67"/>
  <c r="J46" i="71"/>
  <c r="N46" i="70"/>
  <c r="N83" i="70"/>
  <c r="J83" i="71"/>
  <c r="N58" i="69"/>
  <c r="J58" i="70"/>
  <c r="N9" i="68"/>
  <c r="J9" i="69"/>
  <c r="N27" i="68"/>
  <c r="J27" i="69"/>
  <c r="N14" i="68"/>
  <c r="J14" i="69"/>
  <c r="N29" i="70"/>
  <c r="J29" i="71"/>
  <c r="J36" i="70"/>
  <c r="N36" i="69"/>
  <c r="N74" i="69"/>
  <c r="J74" i="70"/>
  <c r="J5" i="67"/>
  <c r="N5" i="66"/>
  <c r="N19" i="66" s="1"/>
  <c r="J65" i="70"/>
  <c r="N65" i="69"/>
  <c r="N44" i="69"/>
  <c r="J44" i="70"/>
  <c r="J59" i="71"/>
  <c r="N59" i="70"/>
  <c r="N23" i="70"/>
  <c r="J23" i="71"/>
  <c r="N64" i="70"/>
  <c r="J64" i="71"/>
  <c r="J16" i="68"/>
  <c r="N16" i="67"/>
  <c r="N71" i="66"/>
  <c r="N78" i="66" s="1"/>
  <c r="J71" i="67"/>
  <c r="J13" i="69"/>
  <c r="N13" i="68"/>
  <c r="N15" i="68"/>
  <c r="J15" i="69"/>
  <c r="N69" i="70"/>
  <c r="J69" i="71"/>
  <c r="N62" i="70"/>
  <c r="J62" i="71"/>
  <c r="N32" i="69"/>
  <c r="J32" i="70"/>
  <c r="J81" i="70"/>
  <c r="N81" i="69"/>
  <c r="J22" i="70"/>
  <c r="N22" i="69"/>
  <c r="N77" i="68"/>
  <c r="J77" i="69"/>
  <c r="K85" i="17"/>
  <c r="G85" i="17"/>
  <c r="H85" i="17"/>
  <c r="J81" i="71" l="1"/>
  <c r="N81" i="70"/>
  <c r="N23" i="71"/>
  <c r="J23" i="72"/>
  <c r="J30" i="73"/>
  <c r="N30" i="72"/>
  <c r="N11" i="68"/>
  <c r="J11" i="69"/>
  <c r="J41" i="71"/>
  <c r="N41" i="70"/>
  <c r="N52" i="71"/>
  <c r="J52" i="72"/>
  <c r="J63" i="70"/>
  <c r="N63" i="69"/>
  <c r="J75" i="71"/>
  <c r="N75" i="70"/>
  <c r="J42" i="72"/>
  <c r="N42" i="71"/>
  <c r="J43" i="71"/>
  <c r="N43" i="70"/>
  <c r="N85" i="66"/>
  <c r="N4" i="66" s="1"/>
  <c r="N51" i="67"/>
  <c r="N60" i="67" s="1"/>
  <c r="J51" i="68"/>
  <c r="N76" i="71"/>
  <c r="J76" i="72"/>
  <c r="J32" i="71"/>
  <c r="N32" i="70"/>
  <c r="J65" i="71"/>
  <c r="N65" i="70"/>
  <c r="N27" i="69"/>
  <c r="J27" i="70"/>
  <c r="N53" i="69"/>
  <c r="J53" i="70"/>
  <c r="N20" i="71"/>
  <c r="J20" i="72"/>
  <c r="J31" i="69"/>
  <c r="N31" i="68"/>
  <c r="J16" i="69"/>
  <c r="N16" i="68"/>
  <c r="J57" i="70"/>
  <c r="N57" i="69"/>
  <c r="J5" i="68"/>
  <c r="N5" i="67"/>
  <c r="N19" i="67" s="1"/>
  <c r="J9" i="70"/>
  <c r="N9" i="69"/>
  <c r="J55" i="73"/>
  <c r="N55" i="72"/>
  <c r="J40" i="72"/>
  <c r="N40" i="71"/>
  <c r="J48" i="71"/>
  <c r="N48" i="70"/>
  <c r="J39" i="68"/>
  <c r="N39" i="67"/>
  <c r="N50" i="67" s="1"/>
  <c r="J73" i="70"/>
  <c r="N73" i="69"/>
  <c r="N21" i="68"/>
  <c r="N25" i="68" s="1"/>
  <c r="J21" i="69"/>
  <c r="J34" i="72"/>
  <c r="N34" i="71"/>
  <c r="J54" i="71"/>
  <c r="N54" i="70"/>
  <c r="J18" i="72"/>
  <c r="N18" i="71"/>
  <c r="J79" i="68"/>
  <c r="N79" i="67"/>
  <c r="J61" i="68"/>
  <c r="N61" i="67"/>
  <c r="N70" i="67" s="1"/>
  <c r="N77" i="69"/>
  <c r="J77" i="70"/>
  <c r="J15" i="70"/>
  <c r="N15" i="69"/>
  <c r="J36" i="71"/>
  <c r="N36" i="70"/>
  <c r="N83" i="71"/>
  <c r="J83" i="72"/>
  <c r="J82" i="71"/>
  <c r="N82" i="70"/>
  <c r="N17" i="69"/>
  <c r="J17" i="70"/>
  <c r="J66" i="72"/>
  <c r="N66" i="71"/>
  <c r="N35" i="69"/>
  <c r="J35" i="70"/>
  <c r="J29" i="72"/>
  <c r="N29" i="71"/>
  <c r="J22" i="71"/>
  <c r="N22" i="70"/>
  <c r="J13" i="70"/>
  <c r="N13" i="69"/>
  <c r="N64" i="71"/>
  <c r="J64" i="72"/>
  <c r="J44" i="71"/>
  <c r="N44" i="70"/>
  <c r="J74" i="71"/>
  <c r="N74" i="70"/>
  <c r="N14" i="69"/>
  <c r="J14" i="70"/>
  <c r="J46" i="72"/>
  <c r="N46" i="71"/>
  <c r="N6" i="69"/>
  <c r="J6" i="70"/>
  <c r="J10" i="70"/>
  <c r="N10" i="69"/>
  <c r="N7" i="70"/>
  <c r="J7" i="71"/>
  <c r="J67" i="70"/>
  <c r="N67" i="69"/>
  <c r="N28" i="70"/>
  <c r="J28" i="71"/>
  <c r="N84" i="67"/>
  <c r="N12" i="71"/>
  <c r="J12" i="72"/>
  <c r="N33" i="70"/>
  <c r="J33" i="71"/>
  <c r="J56" i="72"/>
  <c r="N56" i="71"/>
  <c r="J68" i="71"/>
  <c r="N68" i="70"/>
  <c r="J49" i="72"/>
  <c r="N49" i="71"/>
  <c r="N62" i="71"/>
  <c r="J62" i="72"/>
  <c r="N59" i="71"/>
  <c r="J59" i="72"/>
  <c r="J69" i="72"/>
  <c r="N69" i="71"/>
  <c r="J71" i="68"/>
  <c r="N71" i="67"/>
  <c r="N78" i="67" s="1"/>
  <c r="N58" i="70"/>
  <c r="J58" i="71"/>
  <c r="J26" i="68"/>
  <c r="N26" i="67"/>
  <c r="N38" i="67" s="1"/>
  <c r="J24" i="72"/>
  <c r="N24" i="71"/>
  <c r="N37" i="70"/>
  <c r="J37" i="71"/>
  <c r="N8" i="68"/>
  <c r="J8" i="69"/>
  <c r="N47" i="70"/>
  <c r="J47" i="71"/>
  <c r="J45" i="71"/>
  <c r="N45" i="70"/>
  <c r="J84" i="66"/>
  <c r="J85" i="65"/>
  <c r="J4" i="65" s="1"/>
  <c r="J72" i="69"/>
  <c r="N72" i="68"/>
  <c r="N80" i="68"/>
  <c r="J80" i="69"/>
  <c r="A109" i="16"/>
  <c r="A108" i="16"/>
  <c r="A107" i="16"/>
  <c r="A106" i="16"/>
  <c r="A105" i="16"/>
  <c r="A104" i="16"/>
  <c r="A103" i="16"/>
  <c r="A102" i="16"/>
  <c r="A101" i="16"/>
  <c r="A100" i="16"/>
  <c r="A99" i="16"/>
  <c r="A98" i="16"/>
  <c r="A97" i="16"/>
  <c r="A96" i="16"/>
  <c r="A95" i="16"/>
  <c r="A94" i="16"/>
  <c r="A93" i="16"/>
  <c r="A92" i="16"/>
  <c r="A91" i="16"/>
  <c r="A90" i="16"/>
  <c r="A89" i="16"/>
  <c r="A88" i="16"/>
  <c r="A87" i="16"/>
  <c r="A86" i="16"/>
  <c r="A85" i="16"/>
  <c r="K84" i="16"/>
  <c r="H84" i="16"/>
  <c r="G84" i="16"/>
  <c r="A79" i="16"/>
  <c r="K78" i="16"/>
  <c r="H78" i="16"/>
  <c r="A71" i="16"/>
  <c r="K70" i="16"/>
  <c r="H70" i="16"/>
  <c r="A61" i="16"/>
  <c r="K60" i="16"/>
  <c r="H60" i="16"/>
  <c r="G60" i="16"/>
  <c r="A51" i="16"/>
  <c r="K50" i="16"/>
  <c r="H50" i="16"/>
  <c r="G50" i="16"/>
  <c r="A39" i="16"/>
  <c r="K38" i="16"/>
  <c r="G38" i="16"/>
  <c r="K25" i="16"/>
  <c r="H25" i="16"/>
  <c r="G25" i="16"/>
  <c r="K19" i="16"/>
  <c r="H19" i="16"/>
  <c r="G19" i="16"/>
  <c r="A5" i="16"/>
  <c r="A4" i="16"/>
  <c r="A3" i="16"/>
  <c r="A2" i="16"/>
  <c r="A1" i="16"/>
  <c r="N58" i="71" l="1"/>
  <c r="J58" i="72"/>
  <c r="J51" i="69"/>
  <c r="N51" i="68"/>
  <c r="N60" i="68" s="1"/>
  <c r="N30" i="73"/>
  <c r="J30" i="74"/>
  <c r="N68" i="71"/>
  <c r="J68" i="72"/>
  <c r="N83" i="72"/>
  <c r="J83" i="73"/>
  <c r="N39" i="68"/>
  <c r="N50" i="68" s="1"/>
  <c r="J39" i="69"/>
  <c r="J57" i="71"/>
  <c r="N57" i="70"/>
  <c r="N65" i="71"/>
  <c r="J65" i="72"/>
  <c r="N47" i="71"/>
  <c r="J47" i="72"/>
  <c r="J62" i="73"/>
  <c r="N62" i="72"/>
  <c r="N85" i="67"/>
  <c r="N4" i="67" s="1"/>
  <c r="N46" i="72"/>
  <c r="J46" i="73"/>
  <c r="J44" i="72"/>
  <c r="N44" i="71"/>
  <c r="J22" i="72"/>
  <c r="N22" i="71"/>
  <c r="N66" i="72"/>
  <c r="J66" i="73"/>
  <c r="J18" i="73"/>
  <c r="N18" i="72"/>
  <c r="N21" i="69"/>
  <c r="N25" i="69" s="1"/>
  <c r="J21" i="70"/>
  <c r="N53" i="70"/>
  <c r="J53" i="71"/>
  <c r="J75" i="72"/>
  <c r="N75" i="71"/>
  <c r="J41" i="72"/>
  <c r="N41" i="71"/>
  <c r="J23" i="73"/>
  <c r="N23" i="72"/>
  <c r="J80" i="70"/>
  <c r="N80" i="69"/>
  <c r="J12" i="73"/>
  <c r="N12" i="72"/>
  <c r="N13" i="70"/>
  <c r="J13" i="71"/>
  <c r="J82" i="72"/>
  <c r="N82" i="71"/>
  <c r="N7" i="71"/>
  <c r="J7" i="72"/>
  <c r="J34" i="73"/>
  <c r="N34" i="72"/>
  <c r="J72" i="70"/>
  <c r="N72" i="69"/>
  <c r="J24" i="73"/>
  <c r="N24" i="72"/>
  <c r="N71" i="68"/>
  <c r="N78" i="68" s="1"/>
  <c r="J71" i="69"/>
  <c r="N56" i="72"/>
  <c r="J56" i="73"/>
  <c r="N28" i="71"/>
  <c r="J28" i="72"/>
  <c r="N14" i="70"/>
  <c r="J14" i="71"/>
  <c r="N64" i="72"/>
  <c r="J64" i="73"/>
  <c r="J17" i="71"/>
  <c r="N17" i="70"/>
  <c r="J48" i="72"/>
  <c r="N48" i="71"/>
  <c r="N9" i="70"/>
  <c r="J9" i="71"/>
  <c r="J16" i="70"/>
  <c r="N16" i="69"/>
  <c r="J32" i="72"/>
  <c r="N32" i="71"/>
  <c r="J11" i="70"/>
  <c r="N11" i="69"/>
  <c r="J79" i="69"/>
  <c r="N79" i="68"/>
  <c r="J20" i="73"/>
  <c r="N20" i="72"/>
  <c r="N84" i="68"/>
  <c r="N85" i="68" s="1"/>
  <c r="N4" i="68" s="1"/>
  <c r="J45" i="72"/>
  <c r="N45" i="71"/>
  <c r="J77" i="71"/>
  <c r="N77" i="70"/>
  <c r="J55" i="74"/>
  <c r="N55" i="73"/>
  <c r="J33" i="72"/>
  <c r="N33" i="71"/>
  <c r="N10" i="70"/>
  <c r="J10" i="71"/>
  <c r="J29" i="73"/>
  <c r="N29" i="72"/>
  <c r="J36" i="72"/>
  <c r="N36" i="71"/>
  <c r="N61" i="68"/>
  <c r="N70" i="68" s="1"/>
  <c r="J61" i="69"/>
  <c r="J27" i="71"/>
  <c r="N27" i="70"/>
  <c r="N76" i="72"/>
  <c r="J76" i="73"/>
  <c r="J43" i="72"/>
  <c r="N43" i="71"/>
  <c r="N63" i="70"/>
  <c r="J63" i="71"/>
  <c r="N37" i="71"/>
  <c r="J37" i="72"/>
  <c r="J59" i="73"/>
  <c r="N59" i="72"/>
  <c r="J67" i="71"/>
  <c r="N67" i="70"/>
  <c r="N74" i="71"/>
  <c r="J74" i="72"/>
  <c r="N15" i="70"/>
  <c r="J15" i="71"/>
  <c r="J42" i="73"/>
  <c r="N42" i="72"/>
  <c r="N8" i="69"/>
  <c r="J8" i="70"/>
  <c r="J84" i="67"/>
  <c r="J85" i="66"/>
  <c r="J4" i="66" s="1"/>
  <c r="J26" i="69"/>
  <c r="N26" i="68"/>
  <c r="N38" i="68" s="1"/>
  <c r="J69" i="73"/>
  <c r="N69" i="72"/>
  <c r="J49" i="73"/>
  <c r="N49" i="72"/>
  <c r="J6" i="71"/>
  <c r="N6" i="70"/>
  <c r="N35" i="70"/>
  <c r="J35" i="71"/>
  <c r="J54" i="72"/>
  <c r="N54" i="71"/>
  <c r="J73" i="71"/>
  <c r="N73" i="70"/>
  <c r="J40" i="73"/>
  <c r="N40" i="72"/>
  <c r="N5" i="68"/>
  <c r="N19" i="68" s="1"/>
  <c r="J5" i="69"/>
  <c r="J31" i="70"/>
  <c r="N31" i="69"/>
  <c r="N52" i="72"/>
  <c r="J52" i="73"/>
  <c r="J81" i="72"/>
  <c r="N81" i="71"/>
  <c r="K85" i="16"/>
  <c r="H85" i="16"/>
  <c r="G85" i="16"/>
  <c r="K50" i="15"/>
  <c r="N47" i="72" l="1"/>
  <c r="J47" i="73"/>
  <c r="N67" i="71"/>
  <c r="J67" i="72"/>
  <c r="N27" i="71"/>
  <c r="J27" i="72"/>
  <c r="J13" i="72"/>
  <c r="N13" i="71"/>
  <c r="J46" i="74"/>
  <c r="N46" i="73"/>
  <c r="J85" i="67"/>
  <c r="J4" i="67" s="1"/>
  <c r="J84" i="68"/>
  <c r="N15" i="71"/>
  <c r="J15" i="72"/>
  <c r="J61" i="70"/>
  <c r="N61" i="69"/>
  <c r="N70" i="69" s="1"/>
  <c r="J10" i="72"/>
  <c r="N10" i="71"/>
  <c r="J20" i="74"/>
  <c r="N20" i="73"/>
  <c r="J32" i="73"/>
  <c r="N32" i="72"/>
  <c r="J48" i="73"/>
  <c r="N48" i="72"/>
  <c r="J34" i="74"/>
  <c r="N34" i="73"/>
  <c r="J23" i="74"/>
  <c r="N23" i="73"/>
  <c r="J65" i="73"/>
  <c r="N65" i="72"/>
  <c r="N83" i="73"/>
  <c r="J83" i="74"/>
  <c r="N26" i="69"/>
  <c r="N38" i="69" s="1"/>
  <c r="J26" i="70"/>
  <c r="J63" i="72"/>
  <c r="N63" i="71"/>
  <c r="J72" i="71"/>
  <c r="N72" i="70"/>
  <c r="N80" i="70"/>
  <c r="J80" i="71"/>
  <c r="J44" i="73"/>
  <c r="N44" i="72"/>
  <c r="J30" i="75"/>
  <c r="N30" i="74"/>
  <c r="J42" i="74"/>
  <c r="N42" i="73"/>
  <c r="J29" i="74"/>
  <c r="N29" i="73"/>
  <c r="J54" i="73"/>
  <c r="N54" i="72"/>
  <c r="J8" i="71"/>
  <c r="N8" i="70"/>
  <c r="J59" i="74"/>
  <c r="N59" i="73"/>
  <c r="J43" i="73"/>
  <c r="N43" i="72"/>
  <c r="J77" i="72"/>
  <c r="N77" i="71"/>
  <c r="J28" i="73"/>
  <c r="N28" i="72"/>
  <c r="N7" i="72"/>
  <c r="J7" i="73"/>
  <c r="J21" i="71"/>
  <c r="N21" i="70"/>
  <c r="N25" i="70" s="1"/>
  <c r="J51" i="70"/>
  <c r="N51" i="69"/>
  <c r="N60" i="69" s="1"/>
  <c r="N73" i="71"/>
  <c r="J73" i="72"/>
  <c r="J82" i="73"/>
  <c r="N82" i="72"/>
  <c r="J75" i="73"/>
  <c r="N75" i="72"/>
  <c r="N18" i="73"/>
  <c r="J18" i="74"/>
  <c r="J39" i="70"/>
  <c r="N39" i="69"/>
  <c r="N50" i="69" s="1"/>
  <c r="N5" i="69"/>
  <c r="N19" i="69" s="1"/>
  <c r="J5" i="70"/>
  <c r="J55" i="75"/>
  <c r="N55" i="74"/>
  <c r="N71" i="69"/>
  <c r="N78" i="69" s="1"/>
  <c r="J71" i="70"/>
  <c r="J81" i="73"/>
  <c r="N81" i="72"/>
  <c r="J52" i="74"/>
  <c r="N52" i="73"/>
  <c r="N35" i="71"/>
  <c r="J35" i="72"/>
  <c r="N40" i="73"/>
  <c r="J40" i="74"/>
  <c r="J69" i="74"/>
  <c r="N69" i="73"/>
  <c r="N74" i="72"/>
  <c r="J74" i="73"/>
  <c r="N37" i="72"/>
  <c r="J37" i="73"/>
  <c r="J76" i="74"/>
  <c r="N76" i="73"/>
  <c r="J79" i="70"/>
  <c r="N79" i="69"/>
  <c r="J16" i="71"/>
  <c r="N16" i="70"/>
  <c r="J17" i="72"/>
  <c r="N17" i="71"/>
  <c r="N24" i="73"/>
  <c r="J24" i="74"/>
  <c r="J12" i="74"/>
  <c r="N12" i="73"/>
  <c r="J41" i="73"/>
  <c r="N41" i="72"/>
  <c r="J22" i="73"/>
  <c r="N22" i="72"/>
  <c r="N68" i="72"/>
  <c r="J68" i="73"/>
  <c r="N58" i="72"/>
  <c r="J58" i="73"/>
  <c r="N31" i="70"/>
  <c r="J31" i="71"/>
  <c r="N6" i="71"/>
  <c r="J6" i="72"/>
  <c r="N11" i="70"/>
  <c r="J11" i="71"/>
  <c r="N14" i="71"/>
  <c r="J14" i="72"/>
  <c r="N53" i="71"/>
  <c r="J53" i="72"/>
  <c r="J66" i="74"/>
  <c r="N66" i="73"/>
  <c r="J49" i="74"/>
  <c r="N49" i="73"/>
  <c r="J36" i="73"/>
  <c r="N36" i="72"/>
  <c r="J33" i="73"/>
  <c r="N33" i="72"/>
  <c r="J45" i="73"/>
  <c r="N45" i="72"/>
  <c r="N9" i="71"/>
  <c r="J9" i="72"/>
  <c r="N64" i="73"/>
  <c r="J64" i="74"/>
  <c r="N56" i="73"/>
  <c r="J56" i="74"/>
  <c r="N84" i="69"/>
  <c r="N85" i="69" s="1"/>
  <c r="N4" i="69" s="1"/>
  <c r="J62" i="74"/>
  <c r="N62" i="73"/>
  <c r="J57" i="72"/>
  <c r="N57" i="71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A86" i="15"/>
  <c r="A85" i="15"/>
  <c r="K84" i="15"/>
  <c r="H84" i="15"/>
  <c r="G84" i="15"/>
  <c r="A79" i="15"/>
  <c r="K78" i="15"/>
  <c r="H78" i="15"/>
  <c r="G78" i="15"/>
  <c r="A71" i="15"/>
  <c r="K70" i="15"/>
  <c r="H70" i="15"/>
  <c r="G70" i="15"/>
  <c r="A61" i="15"/>
  <c r="K60" i="15"/>
  <c r="H60" i="15"/>
  <c r="G60" i="15"/>
  <c r="A51" i="15"/>
  <c r="H50" i="15"/>
  <c r="G50" i="15"/>
  <c r="A39" i="15"/>
  <c r="K38" i="15"/>
  <c r="G38" i="15"/>
  <c r="K25" i="15"/>
  <c r="H25" i="15"/>
  <c r="G25" i="15"/>
  <c r="K19" i="15"/>
  <c r="H19" i="15"/>
  <c r="G19" i="15"/>
  <c r="A5" i="15"/>
  <c r="A4" i="15"/>
  <c r="A3" i="15"/>
  <c r="A2" i="15"/>
  <c r="A1" i="15"/>
  <c r="J84" i="69" l="1"/>
  <c r="J85" i="68"/>
  <c r="J4" i="68" s="1"/>
  <c r="N14" i="72"/>
  <c r="J14" i="73"/>
  <c r="N51" i="70"/>
  <c r="N60" i="70" s="1"/>
  <c r="J51" i="71"/>
  <c r="N29" i="74"/>
  <c r="J29" i="75"/>
  <c r="J48" i="74"/>
  <c r="N48" i="73"/>
  <c r="J45" i="74"/>
  <c r="N45" i="73"/>
  <c r="J49" i="75"/>
  <c r="N49" i="74"/>
  <c r="N31" i="71"/>
  <c r="J31" i="72"/>
  <c r="J24" i="75"/>
  <c r="N24" i="74"/>
  <c r="J74" i="74"/>
  <c r="N74" i="73"/>
  <c r="J35" i="73"/>
  <c r="N35" i="72"/>
  <c r="J71" i="71"/>
  <c r="N71" i="70"/>
  <c r="N78" i="70" s="1"/>
  <c r="N80" i="71"/>
  <c r="J80" i="72"/>
  <c r="J26" i="71"/>
  <c r="N26" i="70"/>
  <c r="N38" i="70" s="1"/>
  <c r="J67" i="73"/>
  <c r="N67" i="72"/>
  <c r="J36" i="74"/>
  <c r="N36" i="73"/>
  <c r="J22" i="74"/>
  <c r="N22" i="73"/>
  <c r="J79" i="71"/>
  <c r="N79" i="70"/>
  <c r="N84" i="70" s="1"/>
  <c r="N85" i="70" s="1"/>
  <c r="N4" i="70" s="1"/>
  <c r="J82" i="74"/>
  <c r="N82" i="73"/>
  <c r="N21" i="71"/>
  <c r="N25" i="71" s="1"/>
  <c r="J21" i="72"/>
  <c r="J77" i="73"/>
  <c r="N77" i="72"/>
  <c r="J8" i="72"/>
  <c r="N8" i="71"/>
  <c r="J42" i="75"/>
  <c r="N42" i="74"/>
  <c r="J23" i="75"/>
  <c r="N23" i="74"/>
  <c r="J32" i="74"/>
  <c r="N32" i="73"/>
  <c r="N61" i="70"/>
  <c r="N70" i="70" s="1"/>
  <c r="J61" i="71"/>
  <c r="J46" i="75"/>
  <c r="N46" i="74"/>
  <c r="N27" i="72"/>
  <c r="J27" i="73"/>
  <c r="N16" i="71"/>
  <c r="J16" i="72"/>
  <c r="J59" i="75"/>
  <c r="N59" i="74"/>
  <c r="J65" i="74"/>
  <c r="N65" i="73"/>
  <c r="J10" i="73"/>
  <c r="N10" i="72"/>
  <c r="J64" i="75"/>
  <c r="N64" i="74"/>
  <c r="N33" i="73"/>
  <c r="J33" i="74"/>
  <c r="J66" i="75"/>
  <c r="N66" i="74"/>
  <c r="N11" i="71"/>
  <c r="J11" i="72"/>
  <c r="N58" i="73"/>
  <c r="J58" i="74"/>
  <c r="N18" i="74"/>
  <c r="J18" i="75"/>
  <c r="N73" i="72"/>
  <c r="J73" i="73"/>
  <c r="N7" i="73"/>
  <c r="J7" i="74"/>
  <c r="J83" i="75"/>
  <c r="N83" i="74"/>
  <c r="N15" i="72"/>
  <c r="J15" i="73"/>
  <c r="J47" i="74"/>
  <c r="N47" i="73"/>
  <c r="N6" i="72"/>
  <c r="J6" i="73"/>
  <c r="J68" i="74"/>
  <c r="N68" i="73"/>
  <c r="N37" i="73"/>
  <c r="J37" i="74"/>
  <c r="N40" i="74"/>
  <c r="J40" i="75"/>
  <c r="J5" i="71"/>
  <c r="N5" i="70"/>
  <c r="N19" i="70" s="1"/>
  <c r="J56" i="75"/>
  <c r="N56" i="74"/>
  <c r="J12" i="75"/>
  <c r="N12" i="74"/>
  <c r="J81" i="74"/>
  <c r="N81" i="73"/>
  <c r="J75" i="74"/>
  <c r="N75" i="73"/>
  <c r="N28" i="73"/>
  <c r="J28" i="74"/>
  <c r="J44" i="74"/>
  <c r="N44" i="73"/>
  <c r="N63" i="72"/>
  <c r="J63" i="73"/>
  <c r="J57" i="73"/>
  <c r="N57" i="72"/>
  <c r="J39" i="71"/>
  <c r="N39" i="70"/>
  <c r="N50" i="70" s="1"/>
  <c r="J62" i="75"/>
  <c r="N62" i="74"/>
  <c r="J9" i="73"/>
  <c r="N9" i="72"/>
  <c r="N53" i="72"/>
  <c r="J53" i="73"/>
  <c r="N41" i="73"/>
  <c r="J41" i="74"/>
  <c r="J17" i="73"/>
  <c r="N17" i="72"/>
  <c r="N76" i="74"/>
  <c r="J76" i="75"/>
  <c r="J69" i="75"/>
  <c r="N69" i="74"/>
  <c r="J52" i="75"/>
  <c r="N52" i="74"/>
  <c r="N55" i="75"/>
  <c r="J55" i="76"/>
  <c r="J43" i="74"/>
  <c r="N43" i="73"/>
  <c r="J54" i="74"/>
  <c r="N54" i="73"/>
  <c r="J30" i="76"/>
  <c r="N30" i="75"/>
  <c r="J72" i="72"/>
  <c r="N72" i="71"/>
  <c r="J34" i="75"/>
  <c r="N34" i="74"/>
  <c r="N20" i="74"/>
  <c r="J20" i="75"/>
  <c r="J13" i="73"/>
  <c r="N13" i="72"/>
  <c r="K85" i="15"/>
  <c r="H85" i="15"/>
  <c r="G85" i="15"/>
  <c r="A109" i="14"/>
  <c r="A108" i="14"/>
  <c r="A107" i="14"/>
  <c r="A106" i="14"/>
  <c r="A105" i="14"/>
  <c r="A104" i="14"/>
  <c r="A103" i="14"/>
  <c r="A102" i="14"/>
  <c r="A101" i="14"/>
  <c r="A100" i="14"/>
  <c r="A99" i="14"/>
  <c r="A98" i="14"/>
  <c r="A97" i="14"/>
  <c r="A96" i="14"/>
  <c r="A95" i="14"/>
  <c r="A94" i="14"/>
  <c r="A93" i="14"/>
  <c r="A92" i="14"/>
  <c r="A91" i="14"/>
  <c r="A90" i="14"/>
  <c r="A89" i="14"/>
  <c r="A88" i="14"/>
  <c r="A87" i="14"/>
  <c r="A86" i="14"/>
  <c r="A85" i="14"/>
  <c r="K84" i="14"/>
  <c r="H84" i="14"/>
  <c r="G84" i="14"/>
  <c r="A79" i="14"/>
  <c r="K78" i="14"/>
  <c r="H78" i="14"/>
  <c r="G78" i="14"/>
  <c r="A71" i="14"/>
  <c r="K70" i="14"/>
  <c r="H70" i="14"/>
  <c r="G70" i="14"/>
  <c r="A61" i="14"/>
  <c r="K60" i="14"/>
  <c r="H60" i="14"/>
  <c r="G60" i="14"/>
  <c r="A51" i="14"/>
  <c r="K50" i="14"/>
  <c r="H50" i="14"/>
  <c r="G50" i="14"/>
  <c r="A39" i="14"/>
  <c r="K38" i="14"/>
  <c r="G38" i="14"/>
  <c r="K25" i="14"/>
  <c r="H25" i="14"/>
  <c r="G25" i="14"/>
  <c r="K19" i="14"/>
  <c r="H19" i="14"/>
  <c r="G19" i="14"/>
  <c r="A5" i="14"/>
  <c r="A4" i="14"/>
  <c r="A3" i="14"/>
  <c r="A2" i="14"/>
  <c r="A1" i="14"/>
  <c r="J40" i="76" l="1"/>
  <c r="N40" i="75"/>
  <c r="N46" i="75"/>
  <c r="J46" i="76"/>
  <c r="J51" i="72"/>
  <c r="N51" i="71"/>
  <c r="N60" i="71" s="1"/>
  <c r="J34" i="76"/>
  <c r="N34" i="75"/>
  <c r="N9" i="73"/>
  <c r="J9" i="74"/>
  <c r="J18" i="76"/>
  <c r="N18" i="75"/>
  <c r="J77" i="74"/>
  <c r="N77" i="73"/>
  <c r="N71" i="71"/>
  <c r="N78" i="71" s="1"/>
  <c r="J71" i="72"/>
  <c r="J24" i="76"/>
  <c r="N24" i="75"/>
  <c r="J41" i="75"/>
  <c r="N41" i="74"/>
  <c r="N63" i="73"/>
  <c r="J63" i="74"/>
  <c r="J37" i="75"/>
  <c r="N37" i="74"/>
  <c r="J83" i="76"/>
  <c r="N83" i="75"/>
  <c r="N66" i="75"/>
  <c r="J66" i="76"/>
  <c r="N10" i="73"/>
  <c r="J10" i="74"/>
  <c r="N21" i="72"/>
  <c r="N25" i="72" s="1"/>
  <c r="J21" i="73"/>
  <c r="J31" i="73"/>
  <c r="N31" i="72"/>
  <c r="N14" i="73"/>
  <c r="J14" i="74"/>
  <c r="N59" i="75"/>
  <c r="J59" i="76"/>
  <c r="N67" i="73"/>
  <c r="J67" i="74"/>
  <c r="J13" i="74"/>
  <c r="N13" i="73"/>
  <c r="N72" i="72"/>
  <c r="J72" i="73"/>
  <c r="N43" i="74"/>
  <c r="J43" i="75"/>
  <c r="J69" i="76"/>
  <c r="N69" i="75"/>
  <c r="J62" i="76"/>
  <c r="N62" i="75"/>
  <c r="J75" i="75"/>
  <c r="N75" i="74"/>
  <c r="N56" i="75"/>
  <c r="J56" i="76"/>
  <c r="J47" i="75"/>
  <c r="N47" i="74"/>
  <c r="J7" i="75"/>
  <c r="N7" i="74"/>
  <c r="J58" i="75"/>
  <c r="N58" i="74"/>
  <c r="J33" i="75"/>
  <c r="N33" i="74"/>
  <c r="N27" i="73"/>
  <c r="J27" i="74"/>
  <c r="J42" i="76"/>
  <c r="N42" i="75"/>
  <c r="J22" i="75"/>
  <c r="N22" i="74"/>
  <c r="N26" i="71"/>
  <c r="N38" i="71" s="1"/>
  <c r="J26" i="72"/>
  <c r="N35" i="73"/>
  <c r="J35" i="74"/>
  <c r="N48" i="74"/>
  <c r="J48" i="75"/>
  <c r="N6" i="73"/>
  <c r="J6" i="74"/>
  <c r="J64" i="76"/>
  <c r="N64" i="75"/>
  <c r="J54" i="75"/>
  <c r="N54" i="74"/>
  <c r="N17" i="73"/>
  <c r="J17" i="74"/>
  <c r="J12" i="76"/>
  <c r="N12" i="75"/>
  <c r="J16" i="73"/>
  <c r="N16" i="72"/>
  <c r="J79" i="72"/>
  <c r="N79" i="71"/>
  <c r="J45" i="75"/>
  <c r="N45" i="74"/>
  <c r="J20" i="76"/>
  <c r="N20" i="75"/>
  <c r="J55" i="80"/>
  <c r="N55" i="76"/>
  <c r="J76" i="76"/>
  <c r="N76" i="75"/>
  <c r="J53" i="74"/>
  <c r="N53" i="73"/>
  <c r="J15" i="74"/>
  <c r="N15" i="73"/>
  <c r="J65" i="75"/>
  <c r="N65" i="74"/>
  <c r="N32" i="74"/>
  <c r="J32" i="75"/>
  <c r="N80" i="72"/>
  <c r="J80" i="73"/>
  <c r="J29" i="76"/>
  <c r="N29" i="75"/>
  <c r="J28" i="75"/>
  <c r="N28" i="74"/>
  <c r="N23" i="75"/>
  <c r="J23" i="76"/>
  <c r="N52" i="75"/>
  <c r="J52" i="76"/>
  <c r="J57" i="74"/>
  <c r="N57" i="73"/>
  <c r="N61" i="71"/>
  <c r="N70" i="71" s="1"/>
  <c r="J61" i="72"/>
  <c r="J30" i="80"/>
  <c r="N30" i="76"/>
  <c r="N39" i="71"/>
  <c r="N50" i="71" s="1"/>
  <c r="J39" i="72"/>
  <c r="J44" i="75"/>
  <c r="N44" i="74"/>
  <c r="J81" i="75"/>
  <c r="N81" i="74"/>
  <c r="J5" i="72"/>
  <c r="N5" i="71"/>
  <c r="N19" i="71" s="1"/>
  <c r="J68" i="75"/>
  <c r="N68" i="74"/>
  <c r="J73" i="74"/>
  <c r="N73" i="73"/>
  <c r="J11" i="73"/>
  <c r="N11" i="72"/>
  <c r="N8" i="72"/>
  <c r="J8" i="73"/>
  <c r="J82" i="75"/>
  <c r="N82" i="74"/>
  <c r="N36" i="74"/>
  <c r="J36" i="75"/>
  <c r="N84" i="71"/>
  <c r="N74" i="74"/>
  <c r="J74" i="75"/>
  <c r="N49" i="75"/>
  <c r="J49" i="76"/>
  <c r="J84" i="70"/>
  <c r="J85" i="69"/>
  <c r="J4" i="69" s="1"/>
  <c r="K85" i="14"/>
  <c r="H85" i="14"/>
  <c r="G85" i="14"/>
  <c r="J81" i="76" l="1"/>
  <c r="N81" i="75"/>
  <c r="J35" i="75"/>
  <c r="N35" i="74"/>
  <c r="J14" i="75"/>
  <c r="N14" i="74"/>
  <c r="N10" i="74"/>
  <c r="J10" i="75"/>
  <c r="N8" i="73"/>
  <c r="J8" i="74"/>
  <c r="J12" i="80"/>
  <c r="N12" i="76"/>
  <c r="J58" i="76"/>
  <c r="N58" i="75"/>
  <c r="N13" i="74"/>
  <c r="J13" i="75"/>
  <c r="J37" i="76"/>
  <c r="N37" i="75"/>
  <c r="J24" i="80"/>
  <c r="N24" i="76"/>
  <c r="J51" i="73"/>
  <c r="N51" i="72"/>
  <c r="N60" i="72" s="1"/>
  <c r="J68" i="76"/>
  <c r="N68" i="75"/>
  <c r="J23" i="80"/>
  <c r="N23" i="76"/>
  <c r="N17" i="74"/>
  <c r="J17" i="75"/>
  <c r="N6" i="74"/>
  <c r="J6" i="75"/>
  <c r="N26" i="72"/>
  <c r="N38" i="72" s="1"/>
  <c r="J26" i="73"/>
  <c r="N27" i="74"/>
  <c r="J27" i="75"/>
  <c r="J43" i="76"/>
  <c r="N43" i="75"/>
  <c r="N67" i="74"/>
  <c r="J67" i="75"/>
  <c r="J66" i="80"/>
  <c r="N66" i="76"/>
  <c r="J63" i="75"/>
  <c r="N63" i="74"/>
  <c r="N71" i="72"/>
  <c r="N78" i="72" s="1"/>
  <c r="J71" i="73"/>
  <c r="N9" i="74"/>
  <c r="J9" i="75"/>
  <c r="J46" i="80"/>
  <c r="N46" i="76"/>
  <c r="J30" i="81"/>
  <c r="N30" i="80"/>
  <c r="J36" i="76"/>
  <c r="N36" i="75"/>
  <c r="J39" i="73"/>
  <c r="N39" i="72"/>
  <c r="N50" i="72" s="1"/>
  <c r="J15" i="75"/>
  <c r="N15" i="74"/>
  <c r="N55" i="80"/>
  <c r="J55" i="81"/>
  <c r="J79" i="73"/>
  <c r="N79" i="72"/>
  <c r="N84" i="72" s="1"/>
  <c r="N85" i="72" s="1"/>
  <c r="N4" i="72" s="1"/>
  <c r="N7" i="75"/>
  <c r="J7" i="76"/>
  <c r="N75" i="75"/>
  <c r="J75" i="76"/>
  <c r="N31" i="73"/>
  <c r="J31" i="74"/>
  <c r="N74" i="75"/>
  <c r="J74" i="76"/>
  <c r="N73" i="74"/>
  <c r="J73" i="75"/>
  <c r="J52" i="80"/>
  <c r="N52" i="76"/>
  <c r="J29" i="80"/>
  <c r="N29" i="76"/>
  <c r="J76" i="80"/>
  <c r="N76" i="76"/>
  <c r="J69" i="80"/>
  <c r="N69" i="76"/>
  <c r="J61" i="73"/>
  <c r="N61" i="72"/>
  <c r="N70" i="72" s="1"/>
  <c r="J49" i="80"/>
  <c r="N49" i="76"/>
  <c r="N11" i="73"/>
  <c r="J11" i="74"/>
  <c r="J32" i="76"/>
  <c r="N32" i="75"/>
  <c r="N48" i="75"/>
  <c r="J48" i="76"/>
  <c r="N72" i="73"/>
  <c r="J72" i="74"/>
  <c r="J59" i="80"/>
  <c r="N59" i="76"/>
  <c r="J21" i="74"/>
  <c r="N21" i="73"/>
  <c r="N25" i="73" s="1"/>
  <c r="J82" i="76"/>
  <c r="N82" i="75"/>
  <c r="J56" i="80"/>
  <c r="N56" i="76"/>
  <c r="J65" i="76"/>
  <c r="N65" i="75"/>
  <c r="J45" i="76"/>
  <c r="N45" i="75"/>
  <c r="J64" i="80"/>
  <c r="N64" i="76"/>
  <c r="J42" i="80"/>
  <c r="N42" i="76"/>
  <c r="J18" i="80"/>
  <c r="N18" i="76"/>
  <c r="N85" i="71"/>
  <c r="N4" i="71" s="1"/>
  <c r="N44" i="75"/>
  <c r="J44" i="76"/>
  <c r="J80" i="74"/>
  <c r="N80" i="73"/>
  <c r="J84" i="71"/>
  <c r="J85" i="70"/>
  <c r="J4" i="70" s="1"/>
  <c r="J5" i="73"/>
  <c r="N5" i="72"/>
  <c r="N19" i="72" s="1"/>
  <c r="J57" i="75"/>
  <c r="N57" i="74"/>
  <c r="N28" i="75"/>
  <c r="J28" i="76"/>
  <c r="J53" i="75"/>
  <c r="N53" i="74"/>
  <c r="J20" i="80"/>
  <c r="N20" i="76"/>
  <c r="N16" i="73"/>
  <c r="J16" i="74"/>
  <c r="N54" i="75"/>
  <c r="J54" i="76"/>
  <c r="J22" i="76"/>
  <c r="N22" i="75"/>
  <c r="N33" i="75"/>
  <c r="J33" i="76"/>
  <c r="J47" i="76"/>
  <c r="N47" i="75"/>
  <c r="J62" i="80"/>
  <c r="N62" i="76"/>
  <c r="J83" i="80"/>
  <c r="N83" i="76"/>
  <c r="N41" i="75"/>
  <c r="J41" i="76"/>
  <c r="J77" i="75"/>
  <c r="N77" i="74"/>
  <c r="J34" i="80"/>
  <c r="N34" i="76"/>
  <c r="J40" i="80"/>
  <c r="N40" i="76"/>
  <c r="A109" i="13"/>
  <c r="A108" i="13"/>
  <c r="A107" i="13"/>
  <c r="A106" i="13"/>
  <c r="A105" i="13"/>
  <c r="A104" i="13"/>
  <c r="A103" i="13"/>
  <c r="A102" i="13"/>
  <c r="A101" i="13"/>
  <c r="A100" i="13"/>
  <c r="A99" i="13"/>
  <c r="A98" i="13"/>
  <c r="A97" i="13"/>
  <c r="A96" i="13"/>
  <c r="A95" i="13"/>
  <c r="A94" i="13"/>
  <c r="A93" i="13"/>
  <c r="A92" i="13"/>
  <c r="A91" i="13"/>
  <c r="A90" i="13"/>
  <c r="A89" i="13"/>
  <c r="A88" i="13"/>
  <c r="A87" i="13"/>
  <c r="A86" i="13"/>
  <c r="A85" i="13"/>
  <c r="K84" i="13"/>
  <c r="H84" i="13"/>
  <c r="G84" i="13"/>
  <c r="A79" i="13"/>
  <c r="K78" i="13"/>
  <c r="H78" i="13"/>
  <c r="G78" i="13"/>
  <c r="A71" i="13"/>
  <c r="K70" i="13"/>
  <c r="H70" i="13"/>
  <c r="G70" i="13"/>
  <c r="A61" i="13"/>
  <c r="K60" i="13"/>
  <c r="H60" i="13"/>
  <c r="G60" i="13"/>
  <c r="A51" i="13"/>
  <c r="K50" i="13"/>
  <c r="H50" i="13"/>
  <c r="G50" i="13"/>
  <c r="A39" i="13"/>
  <c r="K38" i="13"/>
  <c r="G38" i="13"/>
  <c r="K25" i="13"/>
  <c r="H25" i="13"/>
  <c r="G25" i="13"/>
  <c r="K19" i="13"/>
  <c r="H19" i="13"/>
  <c r="G19" i="13"/>
  <c r="A5" i="13"/>
  <c r="A4" i="13"/>
  <c r="A3" i="13"/>
  <c r="A2" i="13"/>
  <c r="A1" i="13"/>
  <c r="J22" i="80" l="1"/>
  <c r="N22" i="76"/>
  <c r="N80" i="74"/>
  <c r="J80" i="75"/>
  <c r="N55" i="81"/>
  <c r="J55" i="82"/>
  <c r="J39" i="74"/>
  <c r="N39" i="73"/>
  <c r="N50" i="73" s="1"/>
  <c r="N63" i="75"/>
  <c r="J63" i="76"/>
  <c r="J37" i="80"/>
  <c r="N37" i="76"/>
  <c r="N12" i="80"/>
  <c r="J12" i="81"/>
  <c r="J14" i="76"/>
  <c r="N14" i="75"/>
  <c r="N40" i="80"/>
  <c r="J40" i="81"/>
  <c r="J47" i="80"/>
  <c r="N47" i="76"/>
  <c r="N53" i="75"/>
  <c r="J53" i="76"/>
  <c r="N5" i="73"/>
  <c r="N19" i="73" s="1"/>
  <c r="J5" i="74"/>
  <c r="N49" i="80"/>
  <c r="J49" i="81"/>
  <c r="J76" i="81"/>
  <c r="N76" i="80"/>
  <c r="N9" i="75"/>
  <c r="J9" i="76"/>
  <c r="J27" i="76"/>
  <c r="N27" i="75"/>
  <c r="J17" i="76"/>
  <c r="N17" i="75"/>
  <c r="J13" i="76"/>
  <c r="N13" i="75"/>
  <c r="J8" i="75"/>
  <c r="N8" i="74"/>
  <c r="J62" i="81"/>
  <c r="N62" i="80"/>
  <c r="J57" i="76"/>
  <c r="N57" i="75"/>
  <c r="J54" i="80"/>
  <c r="N54" i="76"/>
  <c r="J44" i="80"/>
  <c r="N44" i="76"/>
  <c r="N21" i="74"/>
  <c r="N25" i="74" s="1"/>
  <c r="J21" i="75"/>
  <c r="J73" i="76"/>
  <c r="N73" i="75"/>
  <c r="J75" i="80"/>
  <c r="N75" i="76"/>
  <c r="J43" i="80"/>
  <c r="N43" i="76"/>
  <c r="J16" i="75"/>
  <c r="N16" i="74"/>
  <c r="N64" i="80"/>
  <c r="J64" i="81"/>
  <c r="J56" i="81"/>
  <c r="N56" i="80"/>
  <c r="J59" i="81"/>
  <c r="N59" i="80"/>
  <c r="J74" i="80"/>
  <c r="N74" i="76"/>
  <c r="J7" i="80"/>
  <c r="N7" i="76"/>
  <c r="J36" i="80"/>
  <c r="N36" i="76"/>
  <c r="J66" i="81"/>
  <c r="N66" i="80"/>
  <c r="J51" i="74"/>
  <c r="N51" i="73"/>
  <c r="N60" i="73" s="1"/>
  <c r="N35" i="75"/>
  <c r="J35" i="76"/>
  <c r="N77" i="75"/>
  <c r="J77" i="76"/>
  <c r="J68" i="80"/>
  <c r="N68" i="76"/>
  <c r="J33" i="80"/>
  <c r="N33" i="76"/>
  <c r="J28" i="80"/>
  <c r="N28" i="76"/>
  <c r="N34" i="80"/>
  <c r="J34" i="81"/>
  <c r="N83" i="80"/>
  <c r="J83" i="81"/>
  <c r="J84" i="72"/>
  <c r="J85" i="71"/>
  <c r="J4" i="71" s="1"/>
  <c r="J72" i="75"/>
  <c r="N72" i="74"/>
  <c r="J32" i="80"/>
  <c r="N32" i="76"/>
  <c r="J61" i="74"/>
  <c r="N61" i="73"/>
  <c r="N70" i="73" s="1"/>
  <c r="J29" i="81"/>
  <c r="N29" i="80"/>
  <c r="J15" i="76"/>
  <c r="N15" i="75"/>
  <c r="J71" i="74"/>
  <c r="N71" i="73"/>
  <c r="N78" i="73" s="1"/>
  <c r="N67" i="75"/>
  <c r="J67" i="76"/>
  <c r="J26" i="74"/>
  <c r="N26" i="73"/>
  <c r="N38" i="73" s="1"/>
  <c r="J10" i="76"/>
  <c r="N10" i="75"/>
  <c r="J20" i="81"/>
  <c r="N20" i="80"/>
  <c r="J48" i="80"/>
  <c r="N48" i="76"/>
  <c r="J69" i="81"/>
  <c r="N69" i="80"/>
  <c r="J52" i="81"/>
  <c r="N52" i="80"/>
  <c r="J79" i="74"/>
  <c r="N79" i="73"/>
  <c r="J6" i="76"/>
  <c r="N6" i="75"/>
  <c r="J41" i="80"/>
  <c r="N41" i="76"/>
  <c r="J42" i="81"/>
  <c r="N42" i="80"/>
  <c r="J65" i="80"/>
  <c r="N65" i="76"/>
  <c r="J46" i="81"/>
  <c r="N46" i="80"/>
  <c r="N84" i="73"/>
  <c r="J18" i="81"/>
  <c r="N18" i="80"/>
  <c r="J45" i="80"/>
  <c r="N45" i="76"/>
  <c r="J82" i="80"/>
  <c r="N82" i="76"/>
  <c r="N11" i="74"/>
  <c r="J11" i="75"/>
  <c r="J31" i="75"/>
  <c r="N31" i="74"/>
  <c r="N30" i="81"/>
  <c r="J30" i="82"/>
  <c r="J23" i="81"/>
  <c r="N23" i="80"/>
  <c r="N24" i="80"/>
  <c r="J24" i="81"/>
  <c r="J58" i="80"/>
  <c r="N58" i="76"/>
  <c r="J81" i="80"/>
  <c r="N81" i="76"/>
  <c r="K85" i="13"/>
  <c r="G85" i="13"/>
  <c r="H85" i="13"/>
  <c r="A109" i="12"/>
  <c r="A108" i="12"/>
  <c r="A107" i="12"/>
  <c r="A106" i="12"/>
  <c r="A105" i="12"/>
  <c r="A104" i="12"/>
  <c r="A103" i="12"/>
  <c r="A102" i="12"/>
  <c r="A101" i="12"/>
  <c r="A100" i="12"/>
  <c r="A99" i="12"/>
  <c r="A98" i="12"/>
  <c r="A97" i="12"/>
  <c r="A96" i="12"/>
  <c r="A95" i="12"/>
  <c r="A94" i="12"/>
  <c r="A93" i="12"/>
  <c r="A92" i="12"/>
  <c r="A91" i="12"/>
  <c r="A90" i="12"/>
  <c r="A89" i="12"/>
  <c r="A88" i="12"/>
  <c r="A87" i="12"/>
  <c r="A86" i="12"/>
  <c r="A85" i="12"/>
  <c r="K84" i="12"/>
  <c r="H84" i="12"/>
  <c r="G84" i="12"/>
  <c r="A79" i="12"/>
  <c r="K78" i="12"/>
  <c r="H78" i="12"/>
  <c r="G78" i="12"/>
  <c r="A71" i="12"/>
  <c r="K70" i="12"/>
  <c r="H70" i="12"/>
  <c r="G70" i="12"/>
  <c r="A61" i="12"/>
  <c r="K60" i="12"/>
  <c r="H60" i="12"/>
  <c r="G60" i="12"/>
  <c r="A51" i="12"/>
  <c r="K50" i="12"/>
  <c r="H50" i="12"/>
  <c r="G50" i="12"/>
  <c r="A39" i="12"/>
  <c r="K38" i="12"/>
  <c r="G38" i="12"/>
  <c r="K25" i="12"/>
  <c r="H25" i="12"/>
  <c r="G25" i="12"/>
  <c r="K19" i="12"/>
  <c r="H19" i="12"/>
  <c r="G19" i="12"/>
  <c r="A5" i="12"/>
  <c r="A4" i="12"/>
  <c r="A3" i="12"/>
  <c r="A2" i="12"/>
  <c r="A1" i="12"/>
  <c r="J67" i="80" l="1"/>
  <c r="N67" i="76"/>
  <c r="N55" i="82"/>
  <c r="J55" i="83"/>
  <c r="N20" i="81"/>
  <c r="J20" i="82"/>
  <c r="J56" i="82"/>
  <c r="N56" i="81"/>
  <c r="J37" i="81"/>
  <c r="N37" i="80"/>
  <c r="J11" i="76"/>
  <c r="N11" i="75"/>
  <c r="J77" i="80"/>
  <c r="N77" i="76"/>
  <c r="N64" i="81"/>
  <c r="J64" i="82"/>
  <c r="J53" i="80"/>
  <c r="N53" i="76"/>
  <c r="J63" i="80"/>
  <c r="N63" i="76"/>
  <c r="J80" i="76"/>
  <c r="N80" i="75"/>
  <c r="J34" i="82"/>
  <c r="N34" i="81"/>
  <c r="J21" i="76"/>
  <c r="N21" i="75"/>
  <c r="N25" i="75" s="1"/>
  <c r="J9" i="80"/>
  <c r="N9" i="76"/>
  <c r="N45" i="80"/>
  <c r="J45" i="81"/>
  <c r="N46" i="81"/>
  <c r="J46" i="82"/>
  <c r="N52" i="81"/>
  <c r="J52" i="82"/>
  <c r="J29" i="82"/>
  <c r="N29" i="81"/>
  <c r="N68" i="80"/>
  <c r="J68" i="81"/>
  <c r="J7" i="81"/>
  <c r="N7" i="80"/>
  <c r="J43" i="81"/>
  <c r="N43" i="80"/>
  <c r="J13" i="80"/>
  <c r="N13" i="76"/>
  <c r="J81" i="81"/>
  <c r="N81" i="80"/>
  <c r="N23" i="81"/>
  <c r="J23" i="82"/>
  <c r="N18" i="81"/>
  <c r="J18" i="82"/>
  <c r="N65" i="80"/>
  <c r="J65" i="81"/>
  <c r="J6" i="80"/>
  <c r="N6" i="76"/>
  <c r="J69" i="82"/>
  <c r="N69" i="81"/>
  <c r="J10" i="80"/>
  <c r="N10" i="76"/>
  <c r="N71" i="74"/>
  <c r="N78" i="74" s="1"/>
  <c r="J71" i="75"/>
  <c r="J61" i="75"/>
  <c r="N61" i="74"/>
  <c r="N70" i="74" s="1"/>
  <c r="J84" i="73"/>
  <c r="J85" i="72"/>
  <c r="J4" i="72" s="1"/>
  <c r="N28" i="80"/>
  <c r="J28" i="81"/>
  <c r="J66" i="82"/>
  <c r="N66" i="81"/>
  <c r="N74" i="80"/>
  <c r="J74" i="81"/>
  <c r="J75" i="81"/>
  <c r="N75" i="80"/>
  <c r="J44" i="81"/>
  <c r="N44" i="80"/>
  <c r="J62" i="82"/>
  <c r="N62" i="81"/>
  <c r="J17" i="80"/>
  <c r="N17" i="76"/>
  <c r="J76" i="82"/>
  <c r="N76" i="81"/>
  <c r="J14" i="80"/>
  <c r="N14" i="76"/>
  <c r="N24" i="81"/>
  <c r="J24" i="82"/>
  <c r="N40" i="81"/>
  <c r="J40" i="82"/>
  <c r="J31" i="76"/>
  <c r="N31" i="75"/>
  <c r="J41" i="81"/>
  <c r="N41" i="80"/>
  <c r="J51" i="75"/>
  <c r="N51" i="74"/>
  <c r="N60" i="74" s="1"/>
  <c r="J57" i="80"/>
  <c r="N57" i="76"/>
  <c r="N30" i="82"/>
  <c r="J30" i="83"/>
  <c r="N85" i="73"/>
  <c r="N4" i="73" s="1"/>
  <c r="N83" i="81"/>
  <c r="J83" i="82"/>
  <c r="J35" i="80"/>
  <c r="N35" i="76"/>
  <c r="N49" i="81"/>
  <c r="J49" i="82"/>
  <c r="N12" i="81"/>
  <c r="J12" i="82"/>
  <c r="J5" i="75"/>
  <c r="N5" i="74"/>
  <c r="N19" i="74" s="1"/>
  <c r="N72" i="75"/>
  <c r="J72" i="76"/>
  <c r="J58" i="81"/>
  <c r="N58" i="80"/>
  <c r="J82" i="81"/>
  <c r="N82" i="80"/>
  <c r="N42" i="81"/>
  <c r="J42" i="82"/>
  <c r="J79" i="75"/>
  <c r="N79" i="74"/>
  <c r="N84" i="74" s="1"/>
  <c r="N85" i="74" s="1"/>
  <c r="N4" i="74" s="1"/>
  <c r="J48" i="81"/>
  <c r="N48" i="80"/>
  <c r="J26" i="75"/>
  <c r="N26" i="74"/>
  <c r="N38" i="74" s="1"/>
  <c r="J15" i="80"/>
  <c r="N15" i="76"/>
  <c r="N32" i="80"/>
  <c r="J32" i="81"/>
  <c r="J33" i="81"/>
  <c r="N33" i="80"/>
  <c r="N36" i="80"/>
  <c r="J36" i="81"/>
  <c r="J59" i="82"/>
  <c r="N59" i="81"/>
  <c r="N16" i="75"/>
  <c r="J16" i="76"/>
  <c r="J73" i="80"/>
  <c r="N73" i="76"/>
  <c r="J54" i="81"/>
  <c r="N54" i="80"/>
  <c r="J8" i="76"/>
  <c r="N8" i="75"/>
  <c r="J27" i="80"/>
  <c r="N27" i="76"/>
  <c r="J47" i="81"/>
  <c r="N47" i="80"/>
  <c r="J39" i="75"/>
  <c r="N39" i="74"/>
  <c r="N50" i="74" s="1"/>
  <c r="N22" i="80"/>
  <c r="J22" i="81"/>
  <c r="K85" i="12"/>
  <c r="H85" i="12"/>
  <c r="G85" i="12"/>
  <c r="I21" i="9"/>
  <c r="J21" i="9"/>
  <c r="I22" i="9"/>
  <c r="J22" i="9"/>
  <c r="I23" i="9"/>
  <c r="J23" i="9"/>
  <c r="I24" i="9"/>
  <c r="J24" i="9"/>
  <c r="N59" i="82" l="1"/>
  <c r="J59" i="83"/>
  <c r="N41" i="81"/>
  <c r="J41" i="82"/>
  <c r="N28" i="81"/>
  <c r="J28" i="82"/>
  <c r="J11" i="80"/>
  <c r="N11" i="76"/>
  <c r="J83" i="83"/>
  <c r="N83" i="82"/>
  <c r="J57" i="81"/>
  <c r="N57" i="80"/>
  <c r="J31" i="80"/>
  <c r="N31" i="76"/>
  <c r="J65" i="82"/>
  <c r="N65" i="81"/>
  <c r="J52" i="83"/>
  <c r="N52" i="82"/>
  <c r="N64" i="82"/>
  <c r="J64" i="83"/>
  <c r="N55" i="83"/>
  <c r="J55" i="84"/>
  <c r="N48" i="81"/>
  <c r="J48" i="82"/>
  <c r="J71" i="76"/>
  <c r="N71" i="75"/>
  <c r="N78" i="75" s="1"/>
  <c r="J35" i="81"/>
  <c r="N35" i="80"/>
  <c r="J75" i="82"/>
  <c r="N75" i="81"/>
  <c r="N6" i="80"/>
  <c r="J6" i="81"/>
  <c r="N29" i="82"/>
  <c r="J29" i="83"/>
  <c r="J53" i="81"/>
  <c r="N53" i="80"/>
  <c r="J79" i="76"/>
  <c r="N79" i="75"/>
  <c r="N84" i="75" s="1"/>
  <c r="N85" i="75" s="1"/>
  <c r="N4" i="75" s="1"/>
  <c r="N74" i="81"/>
  <c r="J74" i="82"/>
  <c r="J16" i="80"/>
  <c r="N16" i="76"/>
  <c r="N42" i="82"/>
  <c r="J42" i="83"/>
  <c r="J72" i="80"/>
  <c r="N72" i="76"/>
  <c r="N40" i="82"/>
  <c r="J40" i="83"/>
  <c r="J14" i="81"/>
  <c r="N14" i="80"/>
  <c r="N62" i="82"/>
  <c r="J62" i="83"/>
  <c r="J84" i="74"/>
  <c r="J85" i="73"/>
  <c r="J4" i="73" s="1"/>
  <c r="J10" i="81"/>
  <c r="N10" i="80"/>
  <c r="N81" i="81"/>
  <c r="J81" i="82"/>
  <c r="J7" i="82"/>
  <c r="N7" i="81"/>
  <c r="N9" i="80"/>
  <c r="J9" i="81"/>
  <c r="J80" i="80"/>
  <c r="N80" i="76"/>
  <c r="J37" i="82"/>
  <c r="N37" i="81"/>
  <c r="J54" i="82"/>
  <c r="N54" i="81"/>
  <c r="N5" i="75"/>
  <c r="N19" i="75" s="1"/>
  <c r="J5" i="76"/>
  <c r="N23" i="82"/>
  <c r="J23" i="83"/>
  <c r="J17" i="81"/>
  <c r="N17" i="80"/>
  <c r="N43" i="81"/>
  <c r="J43" i="82"/>
  <c r="J73" i="81"/>
  <c r="N73" i="80"/>
  <c r="J58" i="82"/>
  <c r="N58" i="81"/>
  <c r="J39" i="76"/>
  <c r="N39" i="75"/>
  <c r="N50" i="75" s="1"/>
  <c r="J8" i="80"/>
  <c r="N8" i="76"/>
  <c r="N33" i="81"/>
  <c r="J33" i="82"/>
  <c r="J26" i="76"/>
  <c r="N26" i="75"/>
  <c r="N38" i="75" s="1"/>
  <c r="J49" i="83"/>
  <c r="N49" i="82"/>
  <c r="N51" i="75"/>
  <c r="N60" i="75" s="1"/>
  <c r="J51" i="76"/>
  <c r="N18" i="82"/>
  <c r="J18" i="83"/>
  <c r="N68" i="81"/>
  <c r="J68" i="82"/>
  <c r="N46" i="82"/>
  <c r="J46" i="83"/>
  <c r="N47" i="81"/>
  <c r="J47" i="82"/>
  <c r="N82" i="81"/>
  <c r="J82" i="82"/>
  <c r="N45" i="81"/>
  <c r="J45" i="82"/>
  <c r="J20" i="83"/>
  <c r="N20" i="82"/>
  <c r="N22" i="81"/>
  <c r="J22" i="82"/>
  <c r="J36" i="82"/>
  <c r="N36" i="81"/>
  <c r="N34" i="82"/>
  <c r="J34" i="83"/>
  <c r="J27" i="81"/>
  <c r="N27" i="80"/>
  <c r="N15" i="80"/>
  <c r="J15" i="81"/>
  <c r="N12" i="82"/>
  <c r="J12" i="83"/>
  <c r="J32" i="82"/>
  <c r="N32" i="81"/>
  <c r="N30" i="83"/>
  <c r="J30" i="84"/>
  <c r="N24" i="82"/>
  <c r="J24" i="83"/>
  <c r="N76" i="82"/>
  <c r="J76" i="83"/>
  <c r="N44" i="81"/>
  <c r="J44" i="82"/>
  <c r="N66" i="82"/>
  <c r="J66" i="83"/>
  <c r="J61" i="76"/>
  <c r="N61" i="75"/>
  <c r="N70" i="75" s="1"/>
  <c r="N69" i="82"/>
  <c r="J69" i="83"/>
  <c r="J13" i="81"/>
  <c r="N13" i="80"/>
  <c r="J21" i="80"/>
  <c r="N21" i="76"/>
  <c r="N25" i="76" s="1"/>
  <c r="N63" i="80"/>
  <c r="J63" i="81"/>
  <c r="J77" i="81"/>
  <c r="N77" i="80"/>
  <c r="N56" i="82"/>
  <c r="J56" i="83"/>
  <c r="N67" i="80"/>
  <c r="J67" i="81"/>
  <c r="A109" i="11"/>
  <c r="A108" i="11"/>
  <c r="A107" i="11"/>
  <c r="A106" i="11"/>
  <c r="A105" i="11"/>
  <c r="A104" i="11"/>
  <c r="A103" i="11"/>
  <c r="A102" i="11"/>
  <c r="A101" i="11"/>
  <c r="A100" i="11"/>
  <c r="A99" i="11"/>
  <c r="A98" i="11"/>
  <c r="A97" i="11"/>
  <c r="A96" i="11"/>
  <c r="A95" i="11"/>
  <c r="A94" i="11"/>
  <c r="A93" i="11"/>
  <c r="A92" i="11"/>
  <c r="A91" i="11"/>
  <c r="A90" i="11"/>
  <c r="A89" i="11"/>
  <c r="A88" i="11"/>
  <c r="A87" i="11"/>
  <c r="A86" i="11"/>
  <c r="A85" i="11"/>
  <c r="K84" i="11"/>
  <c r="H84" i="11"/>
  <c r="G84" i="11"/>
  <c r="A79" i="11"/>
  <c r="K78" i="11"/>
  <c r="H78" i="11"/>
  <c r="G78" i="11"/>
  <c r="A71" i="11"/>
  <c r="K70" i="11"/>
  <c r="H70" i="11"/>
  <c r="G70" i="11"/>
  <c r="A61" i="11"/>
  <c r="K60" i="11"/>
  <c r="H60" i="11"/>
  <c r="G60" i="11"/>
  <c r="A51" i="11"/>
  <c r="K50" i="11"/>
  <c r="H50" i="11"/>
  <c r="G50" i="11"/>
  <c r="A39" i="11"/>
  <c r="K38" i="11"/>
  <c r="G38" i="11"/>
  <c r="K25" i="11"/>
  <c r="H25" i="11"/>
  <c r="G25" i="11"/>
  <c r="K19" i="11"/>
  <c r="H19" i="11"/>
  <c r="G19" i="11"/>
  <c r="A5" i="11"/>
  <c r="A4" i="11"/>
  <c r="A3" i="11"/>
  <c r="A2" i="11"/>
  <c r="A1" i="11"/>
  <c r="J66" i="84" l="1"/>
  <c r="N66" i="83"/>
  <c r="J34" i="84"/>
  <c r="N34" i="83"/>
  <c r="N7" i="82"/>
  <c r="J7" i="83"/>
  <c r="J74" i="83"/>
  <c r="N74" i="82"/>
  <c r="J55" i="85"/>
  <c r="N55" i="84"/>
  <c r="J67" i="82"/>
  <c r="N67" i="81"/>
  <c r="J63" i="82"/>
  <c r="N63" i="81"/>
  <c r="J69" i="84"/>
  <c r="N69" i="83"/>
  <c r="N44" i="82"/>
  <c r="J44" i="83"/>
  <c r="N30" i="84"/>
  <c r="J30" i="85"/>
  <c r="J15" i="82"/>
  <c r="N15" i="81"/>
  <c r="J45" i="83"/>
  <c r="N45" i="82"/>
  <c r="N46" i="83"/>
  <c r="J46" i="84"/>
  <c r="J51" i="80"/>
  <c r="N51" i="76"/>
  <c r="N60" i="76" s="1"/>
  <c r="N33" i="82"/>
  <c r="J33" i="83"/>
  <c r="J80" i="81"/>
  <c r="N80" i="80"/>
  <c r="J72" i="81"/>
  <c r="N72" i="80"/>
  <c r="N35" i="81"/>
  <c r="J35" i="82"/>
  <c r="J41" i="83"/>
  <c r="N41" i="82"/>
  <c r="N12" i="83"/>
  <c r="J12" i="84"/>
  <c r="J84" i="75"/>
  <c r="J85" i="74"/>
  <c r="J4" i="74" s="1"/>
  <c r="N13" i="81"/>
  <c r="J13" i="82"/>
  <c r="N57" i="81"/>
  <c r="J57" i="82"/>
  <c r="N36" i="82"/>
  <c r="J36" i="83"/>
  <c r="J58" i="83"/>
  <c r="N58" i="82"/>
  <c r="N9" i="81"/>
  <c r="J9" i="82"/>
  <c r="N42" i="83"/>
  <c r="J42" i="84"/>
  <c r="J6" i="82"/>
  <c r="N6" i="81"/>
  <c r="N64" i="83"/>
  <c r="J64" i="84"/>
  <c r="N65" i="82"/>
  <c r="J65" i="83"/>
  <c r="N83" i="83"/>
  <c r="J83" i="84"/>
  <c r="N18" i="83"/>
  <c r="J18" i="84"/>
  <c r="N37" i="82"/>
  <c r="J37" i="83"/>
  <c r="N16" i="80"/>
  <c r="J16" i="81"/>
  <c r="N75" i="82"/>
  <c r="J75" i="83"/>
  <c r="N20" i="83"/>
  <c r="J20" i="84"/>
  <c r="J39" i="80"/>
  <c r="N39" i="76"/>
  <c r="N50" i="76" s="1"/>
  <c r="J43" i="83"/>
  <c r="N43" i="82"/>
  <c r="N81" i="82"/>
  <c r="J81" i="83"/>
  <c r="J62" i="84"/>
  <c r="N62" i="83"/>
  <c r="N29" i="83"/>
  <c r="J29" i="84"/>
  <c r="N56" i="83"/>
  <c r="J56" i="84"/>
  <c r="J76" i="84"/>
  <c r="N76" i="83"/>
  <c r="J22" i="83"/>
  <c r="N22" i="82"/>
  <c r="J82" i="83"/>
  <c r="N82" i="82"/>
  <c r="N68" i="82"/>
  <c r="J68" i="83"/>
  <c r="N17" i="81"/>
  <c r="J17" i="82"/>
  <c r="J54" i="83"/>
  <c r="N54" i="82"/>
  <c r="J10" i="82"/>
  <c r="N10" i="81"/>
  <c r="N14" i="81"/>
  <c r="J14" i="82"/>
  <c r="J79" i="80"/>
  <c r="N79" i="76"/>
  <c r="N84" i="76" s="1"/>
  <c r="N85" i="76" s="1"/>
  <c r="N4" i="76" s="1"/>
  <c r="J71" i="80"/>
  <c r="N71" i="76"/>
  <c r="N78" i="76" s="1"/>
  <c r="N59" i="83"/>
  <c r="J59" i="84"/>
  <c r="N24" i="83"/>
  <c r="J24" i="84"/>
  <c r="J47" i="83"/>
  <c r="N47" i="82"/>
  <c r="N53" i="81"/>
  <c r="J53" i="82"/>
  <c r="N28" i="82"/>
  <c r="J28" i="83"/>
  <c r="N77" i="81"/>
  <c r="J77" i="82"/>
  <c r="J26" i="80"/>
  <c r="N26" i="76"/>
  <c r="N38" i="76" s="1"/>
  <c r="J5" i="80"/>
  <c r="N5" i="76"/>
  <c r="N19" i="76" s="1"/>
  <c r="N52" i="83"/>
  <c r="J52" i="84"/>
  <c r="J21" i="81"/>
  <c r="N21" i="80"/>
  <c r="N25" i="80" s="1"/>
  <c r="J61" i="80"/>
  <c r="N61" i="76"/>
  <c r="N70" i="76" s="1"/>
  <c r="N32" i="82"/>
  <c r="J32" i="83"/>
  <c r="N27" i="81"/>
  <c r="J27" i="82"/>
  <c r="N49" i="83"/>
  <c r="J49" i="84"/>
  <c r="N8" i="80"/>
  <c r="J8" i="81"/>
  <c r="N73" i="81"/>
  <c r="J73" i="82"/>
  <c r="N23" i="83"/>
  <c r="J23" i="84"/>
  <c r="N40" i="83"/>
  <c r="J40" i="84"/>
  <c r="N48" i="82"/>
  <c r="J48" i="83"/>
  <c r="J31" i="81"/>
  <c r="N31" i="80"/>
  <c r="J11" i="81"/>
  <c r="N11" i="80"/>
  <c r="K85" i="11"/>
  <c r="H85" i="11"/>
  <c r="G85" i="11"/>
  <c r="I21" i="10"/>
  <c r="J21" i="10"/>
  <c r="J21" i="11" s="1"/>
  <c r="J21" i="12" s="1"/>
  <c r="J21" i="13" s="1"/>
  <c r="J21" i="14" s="1"/>
  <c r="J21" i="15" s="1"/>
  <c r="J21" i="16" s="1"/>
  <c r="J21" i="17" s="1"/>
  <c r="J21" i="18" s="1"/>
  <c r="J21" i="19" s="1"/>
  <c r="J21" i="20" s="1"/>
  <c r="J21" i="21" s="1"/>
  <c r="J21" i="22" s="1"/>
  <c r="J21" i="23" s="1"/>
  <c r="J21" i="24" s="1"/>
  <c r="J21" i="25" s="1"/>
  <c r="J21" i="26" s="1"/>
  <c r="J21" i="27" s="1"/>
  <c r="J21" i="28" s="1"/>
  <c r="J21" i="29" s="1"/>
  <c r="N21" i="30" s="1"/>
  <c r="N21" i="32" s="1"/>
  <c r="N21" i="33" s="1"/>
  <c r="I22" i="10"/>
  <c r="I22" i="11" s="1"/>
  <c r="J22" i="10"/>
  <c r="J22" i="11" s="1"/>
  <c r="J22" i="12" s="1"/>
  <c r="J22" i="13" s="1"/>
  <c r="J22" i="14" s="1"/>
  <c r="J22" i="15" s="1"/>
  <c r="J22" i="16" s="1"/>
  <c r="J22" i="17" s="1"/>
  <c r="J22" i="18" s="1"/>
  <c r="J22" i="19" s="1"/>
  <c r="J22" i="20" s="1"/>
  <c r="J22" i="21" s="1"/>
  <c r="J22" i="22" s="1"/>
  <c r="J22" i="23" s="1"/>
  <c r="J22" i="24" s="1"/>
  <c r="J22" i="25" s="1"/>
  <c r="J22" i="26" s="1"/>
  <c r="J22" i="27" s="1"/>
  <c r="J22" i="28" s="1"/>
  <c r="J22" i="29" s="1"/>
  <c r="N22" i="30" s="1"/>
  <c r="N22" i="32" s="1"/>
  <c r="N22" i="33" s="1"/>
  <c r="I23" i="10"/>
  <c r="J23" i="10"/>
  <c r="J23" i="11" s="1"/>
  <c r="J23" i="12" s="1"/>
  <c r="J23" i="13" s="1"/>
  <c r="J23" i="14" s="1"/>
  <c r="J23" i="15" s="1"/>
  <c r="J23" i="16" s="1"/>
  <c r="J23" i="17" s="1"/>
  <c r="J23" i="18" s="1"/>
  <c r="J23" i="19" s="1"/>
  <c r="J23" i="20" s="1"/>
  <c r="J23" i="21" s="1"/>
  <c r="J23" i="22" s="1"/>
  <c r="J23" i="23" s="1"/>
  <c r="J23" i="24" s="1"/>
  <c r="J23" i="25" s="1"/>
  <c r="J23" i="26" s="1"/>
  <c r="J23" i="27" s="1"/>
  <c r="J23" i="28" s="1"/>
  <c r="J23" i="29" s="1"/>
  <c r="N23" i="30" s="1"/>
  <c r="N23" i="32" s="1"/>
  <c r="N23" i="33" s="1"/>
  <c r="I24" i="10"/>
  <c r="I24" i="11" s="1"/>
  <c r="J24" i="10"/>
  <c r="J24" i="11" s="1"/>
  <c r="J24" i="12" s="1"/>
  <c r="J24" i="13" s="1"/>
  <c r="J24" i="14" s="1"/>
  <c r="J24" i="15" s="1"/>
  <c r="J24" i="16" s="1"/>
  <c r="J24" i="17" s="1"/>
  <c r="J24" i="18" s="1"/>
  <c r="J24" i="19" s="1"/>
  <c r="J24" i="20" s="1"/>
  <c r="J24" i="21" s="1"/>
  <c r="J24" i="22" s="1"/>
  <c r="J24" i="23" s="1"/>
  <c r="J24" i="24" s="1"/>
  <c r="J24" i="25" s="1"/>
  <c r="J24" i="26" s="1"/>
  <c r="J24" i="27" s="1"/>
  <c r="J24" i="28" s="1"/>
  <c r="J24" i="29" s="1"/>
  <c r="N24" i="30" s="1"/>
  <c r="N24" i="32" s="1"/>
  <c r="N24" i="33" s="1"/>
  <c r="A109" i="10"/>
  <c r="A108" i="10"/>
  <c r="A107" i="10"/>
  <c r="A106" i="10"/>
  <c r="A105" i="10"/>
  <c r="A104" i="10"/>
  <c r="A103" i="10"/>
  <c r="A102" i="10"/>
  <c r="A101" i="10"/>
  <c r="A100" i="10"/>
  <c r="A99" i="10"/>
  <c r="A98" i="10"/>
  <c r="A97" i="10"/>
  <c r="A96" i="10"/>
  <c r="A95" i="10"/>
  <c r="A94" i="10"/>
  <c r="A93" i="10"/>
  <c r="A92" i="10"/>
  <c r="A91" i="10"/>
  <c r="A90" i="10"/>
  <c r="A89" i="10"/>
  <c r="A88" i="10"/>
  <c r="A87" i="10"/>
  <c r="A86" i="10"/>
  <c r="A85" i="10"/>
  <c r="K84" i="10"/>
  <c r="H84" i="10"/>
  <c r="G84" i="10"/>
  <c r="A79" i="10"/>
  <c r="K78" i="10"/>
  <c r="H78" i="10"/>
  <c r="G78" i="10"/>
  <c r="A71" i="10"/>
  <c r="K70" i="10"/>
  <c r="H70" i="10"/>
  <c r="G70" i="10"/>
  <c r="A61" i="10"/>
  <c r="K60" i="10"/>
  <c r="H60" i="10"/>
  <c r="G60" i="10"/>
  <c r="A51" i="10"/>
  <c r="K50" i="10"/>
  <c r="H50" i="10"/>
  <c r="G50" i="10"/>
  <c r="A39" i="10"/>
  <c r="K38" i="10"/>
  <c r="G38" i="10"/>
  <c r="K25" i="10"/>
  <c r="H25" i="10"/>
  <c r="G25" i="10"/>
  <c r="L24" i="10"/>
  <c r="K19" i="10"/>
  <c r="H19" i="10"/>
  <c r="G19" i="10"/>
  <c r="A5" i="10"/>
  <c r="A4" i="10"/>
  <c r="A3" i="10"/>
  <c r="A2" i="10"/>
  <c r="A1" i="10"/>
  <c r="J26" i="81" l="1"/>
  <c r="N26" i="80"/>
  <c r="N38" i="80" s="1"/>
  <c r="N22" i="83"/>
  <c r="J22" i="84"/>
  <c r="N43" i="83"/>
  <c r="J43" i="84"/>
  <c r="N64" i="84"/>
  <c r="J64" i="85"/>
  <c r="N9" i="82"/>
  <c r="J9" i="83"/>
  <c r="N45" i="83"/>
  <c r="J45" i="84"/>
  <c r="N67" i="82"/>
  <c r="J67" i="83"/>
  <c r="N48" i="83"/>
  <c r="J48" i="84"/>
  <c r="N73" i="82"/>
  <c r="J73" i="83"/>
  <c r="N27" i="82"/>
  <c r="J27" i="83"/>
  <c r="N53" i="82"/>
  <c r="J53" i="83"/>
  <c r="N59" i="84"/>
  <c r="J59" i="85"/>
  <c r="N14" i="82"/>
  <c r="J14" i="83"/>
  <c r="N17" i="82"/>
  <c r="J17" i="83"/>
  <c r="N29" i="84"/>
  <c r="J29" i="85"/>
  <c r="N75" i="83"/>
  <c r="J75" i="84"/>
  <c r="N18" i="84"/>
  <c r="J18" i="85"/>
  <c r="N35" i="82"/>
  <c r="J35" i="83"/>
  <c r="J33" i="84"/>
  <c r="N33" i="83"/>
  <c r="N44" i="83"/>
  <c r="J44" i="84"/>
  <c r="N7" i="83"/>
  <c r="J7" i="84"/>
  <c r="N21" i="81"/>
  <c r="N25" i="81" s="1"/>
  <c r="J21" i="82"/>
  <c r="N57" i="82"/>
  <c r="J57" i="83"/>
  <c r="J84" i="76"/>
  <c r="J85" i="75"/>
  <c r="J4" i="75" s="1"/>
  <c r="J40" i="85"/>
  <c r="N40" i="84"/>
  <c r="J8" i="82"/>
  <c r="N8" i="81"/>
  <c r="N32" i="83"/>
  <c r="J32" i="84"/>
  <c r="J52" i="85"/>
  <c r="N52" i="84"/>
  <c r="N77" i="82"/>
  <c r="J77" i="83"/>
  <c r="N68" i="83"/>
  <c r="J68" i="84"/>
  <c r="J16" i="82"/>
  <c r="N16" i="81"/>
  <c r="N12" i="84"/>
  <c r="J12" i="85"/>
  <c r="J11" i="82"/>
  <c r="N11" i="81"/>
  <c r="N47" i="83"/>
  <c r="J47" i="84"/>
  <c r="J71" i="81"/>
  <c r="N71" i="80"/>
  <c r="N78" i="80" s="1"/>
  <c r="N10" i="82"/>
  <c r="J10" i="83"/>
  <c r="J76" i="85"/>
  <c r="N76" i="84"/>
  <c r="N62" i="84"/>
  <c r="J62" i="85"/>
  <c r="J39" i="81"/>
  <c r="N39" i="80"/>
  <c r="N50" i="80" s="1"/>
  <c r="J83" i="85"/>
  <c r="N83" i="84"/>
  <c r="J72" i="82"/>
  <c r="N72" i="81"/>
  <c r="J51" i="81"/>
  <c r="N51" i="80"/>
  <c r="N60" i="80" s="1"/>
  <c r="N15" i="82"/>
  <c r="J15" i="83"/>
  <c r="N69" i="84"/>
  <c r="J69" i="85"/>
  <c r="N55" i="85"/>
  <c r="J55" i="86"/>
  <c r="N34" i="84"/>
  <c r="J34" i="85"/>
  <c r="N23" i="84"/>
  <c r="J23" i="85"/>
  <c r="J49" i="85"/>
  <c r="N49" i="84"/>
  <c r="N28" i="83"/>
  <c r="J28" i="84"/>
  <c r="N24" i="84"/>
  <c r="J24" i="85"/>
  <c r="N56" i="84"/>
  <c r="J56" i="85"/>
  <c r="N81" i="83"/>
  <c r="J81" i="84"/>
  <c r="J20" i="85"/>
  <c r="N20" i="84"/>
  <c r="J37" i="84"/>
  <c r="N37" i="83"/>
  <c r="N6" i="82"/>
  <c r="J6" i="83"/>
  <c r="J58" i="84"/>
  <c r="N58" i="83"/>
  <c r="N13" i="82"/>
  <c r="J13" i="83"/>
  <c r="N46" i="84"/>
  <c r="J46" i="85"/>
  <c r="N30" i="85"/>
  <c r="J30" i="86"/>
  <c r="N31" i="81"/>
  <c r="J31" i="82"/>
  <c r="N61" i="80"/>
  <c r="N70" i="80" s="1"/>
  <c r="J61" i="81"/>
  <c r="J5" i="81"/>
  <c r="N5" i="80"/>
  <c r="N19" i="80" s="1"/>
  <c r="J79" i="81"/>
  <c r="N79" i="80"/>
  <c r="N84" i="80" s="1"/>
  <c r="N85" i="80" s="1"/>
  <c r="N4" i="80" s="1"/>
  <c r="J54" i="84"/>
  <c r="N54" i="83"/>
  <c r="N82" i="83"/>
  <c r="J82" i="84"/>
  <c r="J65" i="84"/>
  <c r="N65" i="83"/>
  <c r="N42" i="84"/>
  <c r="J42" i="85"/>
  <c r="N36" i="83"/>
  <c r="J36" i="84"/>
  <c r="N41" i="83"/>
  <c r="J41" i="84"/>
  <c r="N80" i="81"/>
  <c r="J80" i="82"/>
  <c r="N63" i="82"/>
  <c r="J63" i="83"/>
  <c r="N74" i="83"/>
  <c r="J74" i="84"/>
  <c r="N66" i="84"/>
  <c r="J66" i="85"/>
  <c r="L24" i="11"/>
  <c r="I24" i="12"/>
  <c r="L22" i="11"/>
  <c r="I22" i="12"/>
  <c r="L23" i="10"/>
  <c r="I23" i="11"/>
  <c r="L21" i="10"/>
  <c r="I21" i="11"/>
  <c r="L22" i="10"/>
  <c r="K85" i="10"/>
  <c r="G85" i="10"/>
  <c r="H85" i="10"/>
  <c r="G38" i="9"/>
  <c r="G50" i="9"/>
  <c r="G25" i="9"/>
  <c r="N65" i="84" l="1"/>
  <c r="J65" i="85"/>
  <c r="N31" i="82"/>
  <c r="J31" i="83"/>
  <c r="N13" i="83"/>
  <c r="J13" i="84"/>
  <c r="N56" i="85"/>
  <c r="J56" i="86"/>
  <c r="N10" i="83"/>
  <c r="J10" i="84"/>
  <c r="N68" i="84"/>
  <c r="J68" i="85"/>
  <c r="N32" i="84"/>
  <c r="J32" i="85"/>
  <c r="N7" i="84"/>
  <c r="J7" i="85"/>
  <c r="N29" i="85"/>
  <c r="J29" i="86"/>
  <c r="J59" i="86"/>
  <c r="N59" i="85"/>
  <c r="N73" i="83"/>
  <c r="J73" i="84"/>
  <c r="J45" i="85"/>
  <c r="N45" i="84"/>
  <c r="N43" i="84"/>
  <c r="J43" i="85"/>
  <c r="J63" i="84"/>
  <c r="N63" i="83"/>
  <c r="N36" i="84"/>
  <c r="J36" i="85"/>
  <c r="N79" i="81"/>
  <c r="N84" i="81" s="1"/>
  <c r="J79" i="82"/>
  <c r="N37" i="84"/>
  <c r="J37" i="85"/>
  <c r="J49" i="86"/>
  <c r="N49" i="85"/>
  <c r="J51" i="82"/>
  <c r="N51" i="81"/>
  <c r="N60" i="81" s="1"/>
  <c r="N39" i="81"/>
  <c r="N50" i="81" s="1"/>
  <c r="J39" i="82"/>
  <c r="N11" i="82"/>
  <c r="J11" i="83"/>
  <c r="J84" i="80"/>
  <c r="J85" i="76"/>
  <c r="J4" i="76" s="1"/>
  <c r="J35" i="84"/>
  <c r="N35" i="83"/>
  <c r="J82" i="85"/>
  <c r="N82" i="84"/>
  <c r="N30" i="86"/>
  <c r="J30" i="89"/>
  <c r="J24" i="86"/>
  <c r="N24" i="85"/>
  <c r="N23" i="85"/>
  <c r="J23" i="86"/>
  <c r="N69" i="85"/>
  <c r="J69" i="86"/>
  <c r="N62" i="85"/>
  <c r="J62" i="86"/>
  <c r="N12" i="85"/>
  <c r="J12" i="86"/>
  <c r="N77" i="83"/>
  <c r="J77" i="84"/>
  <c r="J57" i="84"/>
  <c r="N57" i="83"/>
  <c r="J44" i="85"/>
  <c r="N44" i="84"/>
  <c r="N18" i="85"/>
  <c r="J18" i="86"/>
  <c r="J17" i="84"/>
  <c r="N17" i="83"/>
  <c r="J53" i="84"/>
  <c r="N53" i="83"/>
  <c r="J48" i="85"/>
  <c r="N48" i="84"/>
  <c r="J9" i="84"/>
  <c r="N9" i="83"/>
  <c r="N22" i="84"/>
  <c r="J22" i="85"/>
  <c r="N66" i="85"/>
  <c r="J66" i="86"/>
  <c r="J80" i="83"/>
  <c r="N80" i="82"/>
  <c r="J42" i="86"/>
  <c r="N42" i="85"/>
  <c r="N5" i="81"/>
  <c r="N19" i="81" s="1"/>
  <c r="J5" i="82"/>
  <c r="J58" i="85"/>
  <c r="N58" i="84"/>
  <c r="J20" i="86"/>
  <c r="N20" i="85"/>
  <c r="N72" i="82"/>
  <c r="J72" i="83"/>
  <c r="J71" i="82"/>
  <c r="N71" i="81"/>
  <c r="N78" i="81" s="1"/>
  <c r="N8" i="82"/>
  <c r="J8" i="83"/>
  <c r="J55" i="89"/>
  <c r="N55" i="86"/>
  <c r="J61" i="82"/>
  <c r="N61" i="81"/>
  <c r="N70" i="81" s="1"/>
  <c r="J46" i="86"/>
  <c r="N46" i="85"/>
  <c r="J6" i="84"/>
  <c r="N6" i="83"/>
  <c r="N81" i="84"/>
  <c r="J81" i="85"/>
  <c r="N28" i="84"/>
  <c r="J28" i="85"/>
  <c r="N34" i="85"/>
  <c r="J34" i="86"/>
  <c r="N15" i="83"/>
  <c r="J15" i="84"/>
  <c r="N47" i="84"/>
  <c r="J47" i="85"/>
  <c r="J21" i="83"/>
  <c r="N21" i="82"/>
  <c r="N25" i="82" s="1"/>
  <c r="J75" i="85"/>
  <c r="N75" i="84"/>
  <c r="J14" i="84"/>
  <c r="N14" i="83"/>
  <c r="J27" i="84"/>
  <c r="N27" i="83"/>
  <c r="J67" i="84"/>
  <c r="N67" i="83"/>
  <c r="N64" i="85"/>
  <c r="J64" i="86"/>
  <c r="N74" i="84"/>
  <c r="J74" i="85"/>
  <c r="J41" i="85"/>
  <c r="N41" i="84"/>
  <c r="J54" i="85"/>
  <c r="N54" i="84"/>
  <c r="N83" i="85"/>
  <c r="J83" i="86"/>
  <c r="N76" i="85"/>
  <c r="J76" i="86"/>
  <c r="N16" i="82"/>
  <c r="J16" i="83"/>
  <c r="N52" i="85"/>
  <c r="J52" i="86"/>
  <c r="N40" i="85"/>
  <c r="J40" i="86"/>
  <c r="N33" i="84"/>
  <c r="J33" i="85"/>
  <c r="J26" i="82"/>
  <c r="N26" i="81"/>
  <c r="N38" i="81" s="1"/>
  <c r="L23" i="11"/>
  <c r="I23" i="12"/>
  <c r="L21" i="11"/>
  <c r="I21" i="12"/>
  <c r="I24" i="13"/>
  <c r="L24" i="12"/>
  <c r="I22" i="13"/>
  <c r="L22" i="12"/>
  <c r="J83" i="9"/>
  <c r="J83" i="10" s="1"/>
  <c r="J83" i="11" s="1"/>
  <c r="J83" i="12" s="1"/>
  <c r="J83" i="13" s="1"/>
  <c r="J83" i="14" s="1"/>
  <c r="J83" i="15" s="1"/>
  <c r="J83" i="16" s="1"/>
  <c r="J83" i="17" s="1"/>
  <c r="J83" i="18" s="1"/>
  <c r="J83" i="19" s="1"/>
  <c r="J83" i="20" s="1"/>
  <c r="J83" i="21" s="1"/>
  <c r="J83" i="22" s="1"/>
  <c r="J83" i="23" s="1"/>
  <c r="J83" i="24" s="1"/>
  <c r="J83" i="25" s="1"/>
  <c r="J83" i="26" s="1"/>
  <c r="J83" i="27" s="1"/>
  <c r="J83" i="28" s="1"/>
  <c r="J83" i="29" s="1"/>
  <c r="N83" i="30" s="1"/>
  <c r="N83" i="32" s="1"/>
  <c r="N83" i="33" s="1"/>
  <c r="I83" i="9"/>
  <c r="J82" i="9"/>
  <c r="J82" i="10" s="1"/>
  <c r="J82" i="11" s="1"/>
  <c r="J82" i="12" s="1"/>
  <c r="J82" i="13" s="1"/>
  <c r="J82" i="14" s="1"/>
  <c r="J82" i="15" s="1"/>
  <c r="J82" i="16" s="1"/>
  <c r="J82" i="17" s="1"/>
  <c r="J82" i="18" s="1"/>
  <c r="J82" i="19" s="1"/>
  <c r="J82" i="20" s="1"/>
  <c r="J82" i="21" s="1"/>
  <c r="J82" i="22" s="1"/>
  <c r="J82" i="23" s="1"/>
  <c r="J82" i="24" s="1"/>
  <c r="J82" i="25" s="1"/>
  <c r="J82" i="26" s="1"/>
  <c r="J82" i="27" s="1"/>
  <c r="J82" i="28" s="1"/>
  <c r="J82" i="29" s="1"/>
  <c r="N82" i="30" s="1"/>
  <c r="N82" i="32" s="1"/>
  <c r="N82" i="33" s="1"/>
  <c r="I82" i="9"/>
  <c r="J81" i="9"/>
  <c r="J81" i="10" s="1"/>
  <c r="J81" i="11" s="1"/>
  <c r="J81" i="12" s="1"/>
  <c r="J81" i="13" s="1"/>
  <c r="J81" i="14" s="1"/>
  <c r="J81" i="15" s="1"/>
  <c r="J81" i="16" s="1"/>
  <c r="J81" i="17" s="1"/>
  <c r="J81" i="18" s="1"/>
  <c r="J81" i="19" s="1"/>
  <c r="J81" i="20" s="1"/>
  <c r="J81" i="21" s="1"/>
  <c r="J81" i="22" s="1"/>
  <c r="J81" i="23" s="1"/>
  <c r="J81" i="24" s="1"/>
  <c r="J81" i="25" s="1"/>
  <c r="J81" i="26" s="1"/>
  <c r="J81" i="27" s="1"/>
  <c r="J81" i="28" s="1"/>
  <c r="J81" i="29" s="1"/>
  <c r="N81" i="30" s="1"/>
  <c r="N81" i="32" s="1"/>
  <c r="N81" i="33" s="1"/>
  <c r="I81" i="9"/>
  <c r="I81" i="10" s="1"/>
  <c r="J80" i="9"/>
  <c r="J80" i="10" s="1"/>
  <c r="J80" i="11" s="1"/>
  <c r="J80" i="12" s="1"/>
  <c r="J80" i="13" s="1"/>
  <c r="J80" i="14" s="1"/>
  <c r="J80" i="15" s="1"/>
  <c r="J80" i="16" s="1"/>
  <c r="J80" i="17" s="1"/>
  <c r="J80" i="18" s="1"/>
  <c r="J80" i="19" s="1"/>
  <c r="J80" i="20" s="1"/>
  <c r="J80" i="21" s="1"/>
  <c r="J80" i="22" s="1"/>
  <c r="J80" i="23" s="1"/>
  <c r="J80" i="24" s="1"/>
  <c r="J80" i="25" s="1"/>
  <c r="J80" i="26" s="1"/>
  <c r="J80" i="27" s="1"/>
  <c r="J80" i="28" s="1"/>
  <c r="J80" i="29" s="1"/>
  <c r="N80" i="30" s="1"/>
  <c r="N80" i="32" s="1"/>
  <c r="N80" i="33" s="1"/>
  <c r="I80" i="9"/>
  <c r="J79" i="9"/>
  <c r="J79" i="10" s="1"/>
  <c r="J79" i="11" s="1"/>
  <c r="J79" i="12" s="1"/>
  <c r="J79" i="13" s="1"/>
  <c r="J79" i="14" s="1"/>
  <c r="J79" i="15" s="1"/>
  <c r="J79" i="16" s="1"/>
  <c r="J79" i="17" s="1"/>
  <c r="J79" i="18" s="1"/>
  <c r="J79" i="19" s="1"/>
  <c r="J79" i="20" s="1"/>
  <c r="J79" i="21" s="1"/>
  <c r="J79" i="22" s="1"/>
  <c r="J79" i="23" s="1"/>
  <c r="J79" i="24" s="1"/>
  <c r="J79" i="25" s="1"/>
  <c r="J79" i="26" s="1"/>
  <c r="J79" i="27" s="1"/>
  <c r="J79" i="28" s="1"/>
  <c r="J79" i="29" s="1"/>
  <c r="N79" i="30" s="1"/>
  <c r="N79" i="32" s="1"/>
  <c r="N79" i="33" s="1"/>
  <c r="I79" i="9"/>
  <c r="J77" i="9"/>
  <c r="J77" i="10" s="1"/>
  <c r="J77" i="11" s="1"/>
  <c r="J77" i="12" s="1"/>
  <c r="J77" i="13" s="1"/>
  <c r="J77" i="14" s="1"/>
  <c r="J77" i="15" s="1"/>
  <c r="J77" i="16" s="1"/>
  <c r="J77" i="17" s="1"/>
  <c r="J77" i="18" s="1"/>
  <c r="J77" i="19" s="1"/>
  <c r="J77" i="20" s="1"/>
  <c r="J77" i="21" s="1"/>
  <c r="J77" i="22" s="1"/>
  <c r="J77" i="23" s="1"/>
  <c r="J77" i="24" s="1"/>
  <c r="J77" i="25" s="1"/>
  <c r="J77" i="26" s="1"/>
  <c r="J77" i="27" s="1"/>
  <c r="J77" i="28" s="1"/>
  <c r="J77" i="29" s="1"/>
  <c r="N77" i="30" s="1"/>
  <c r="N77" i="32" s="1"/>
  <c r="N77" i="33" s="1"/>
  <c r="I77" i="9"/>
  <c r="J76" i="9"/>
  <c r="J76" i="10" s="1"/>
  <c r="J76" i="11" s="1"/>
  <c r="J76" i="12" s="1"/>
  <c r="J76" i="13" s="1"/>
  <c r="J76" i="14" s="1"/>
  <c r="J76" i="15" s="1"/>
  <c r="J76" i="16" s="1"/>
  <c r="J76" i="17" s="1"/>
  <c r="J76" i="18" s="1"/>
  <c r="J76" i="19" s="1"/>
  <c r="J76" i="20" s="1"/>
  <c r="J76" i="21" s="1"/>
  <c r="J76" i="22" s="1"/>
  <c r="J76" i="23" s="1"/>
  <c r="J76" i="24" s="1"/>
  <c r="J76" i="25" s="1"/>
  <c r="J76" i="26" s="1"/>
  <c r="J76" i="27" s="1"/>
  <c r="J76" i="28" s="1"/>
  <c r="J76" i="29" s="1"/>
  <c r="N76" i="30" s="1"/>
  <c r="N76" i="32" s="1"/>
  <c r="N76" i="33" s="1"/>
  <c r="I76" i="9"/>
  <c r="J75" i="9"/>
  <c r="J75" i="10" s="1"/>
  <c r="J75" i="11" s="1"/>
  <c r="J75" i="12" s="1"/>
  <c r="J75" i="13" s="1"/>
  <c r="J75" i="14" s="1"/>
  <c r="J75" i="15" s="1"/>
  <c r="J75" i="16" s="1"/>
  <c r="J75" i="17" s="1"/>
  <c r="J75" i="18" s="1"/>
  <c r="J75" i="19" s="1"/>
  <c r="J75" i="20" s="1"/>
  <c r="J75" i="21" s="1"/>
  <c r="J75" i="22" s="1"/>
  <c r="J75" i="23" s="1"/>
  <c r="J75" i="24" s="1"/>
  <c r="J75" i="25" s="1"/>
  <c r="J75" i="26" s="1"/>
  <c r="J75" i="27" s="1"/>
  <c r="J75" i="28" s="1"/>
  <c r="J75" i="29" s="1"/>
  <c r="N75" i="30" s="1"/>
  <c r="N75" i="32" s="1"/>
  <c r="N75" i="33" s="1"/>
  <c r="I75" i="9"/>
  <c r="J74" i="9"/>
  <c r="J74" i="10" s="1"/>
  <c r="J74" i="11" s="1"/>
  <c r="J74" i="12" s="1"/>
  <c r="J74" i="13" s="1"/>
  <c r="J74" i="14" s="1"/>
  <c r="J74" i="15" s="1"/>
  <c r="J74" i="16" s="1"/>
  <c r="J74" i="17" s="1"/>
  <c r="J74" i="18" s="1"/>
  <c r="J74" i="19" s="1"/>
  <c r="J74" i="20" s="1"/>
  <c r="J74" i="21" s="1"/>
  <c r="J74" i="22" s="1"/>
  <c r="J74" i="23" s="1"/>
  <c r="J74" i="24" s="1"/>
  <c r="J74" i="25" s="1"/>
  <c r="J74" i="26" s="1"/>
  <c r="J74" i="27" s="1"/>
  <c r="J74" i="28" s="1"/>
  <c r="J74" i="29" s="1"/>
  <c r="N74" i="30" s="1"/>
  <c r="N74" i="32" s="1"/>
  <c r="N74" i="33" s="1"/>
  <c r="I74" i="9"/>
  <c r="J73" i="9"/>
  <c r="J73" i="10" s="1"/>
  <c r="J73" i="11" s="1"/>
  <c r="J73" i="12" s="1"/>
  <c r="J73" i="13" s="1"/>
  <c r="J73" i="14" s="1"/>
  <c r="J73" i="15" s="1"/>
  <c r="J73" i="16" s="1"/>
  <c r="J73" i="17" s="1"/>
  <c r="J73" i="18" s="1"/>
  <c r="J73" i="19" s="1"/>
  <c r="J73" i="20" s="1"/>
  <c r="J73" i="21" s="1"/>
  <c r="J73" i="22" s="1"/>
  <c r="J73" i="23" s="1"/>
  <c r="J73" i="24" s="1"/>
  <c r="J73" i="25" s="1"/>
  <c r="J73" i="26" s="1"/>
  <c r="J73" i="27" s="1"/>
  <c r="J73" i="28" s="1"/>
  <c r="J73" i="29" s="1"/>
  <c r="N73" i="30" s="1"/>
  <c r="N73" i="32" s="1"/>
  <c r="N73" i="33" s="1"/>
  <c r="I73" i="9"/>
  <c r="I73" i="10" s="1"/>
  <c r="J72" i="9"/>
  <c r="J72" i="10" s="1"/>
  <c r="J72" i="11" s="1"/>
  <c r="J72" i="12" s="1"/>
  <c r="J72" i="13" s="1"/>
  <c r="J72" i="14" s="1"/>
  <c r="J72" i="15" s="1"/>
  <c r="J72" i="16" s="1"/>
  <c r="J72" i="17" s="1"/>
  <c r="J72" i="18" s="1"/>
  <c r="J72" i="19" s="1"/>
  <c r="J72" i="20" s="1"/>
  <c r="J72" i="21" s="1"/>
  <c r="J72" i="22" s="1"/>
  <c r="J72" i="23" s="1"/>
  <c r="J72" i="24" s="1"/>
  <c r="J72" i="25" s="1"/>
  <c r="J72" i="26" s="1"/>
  <c r="J72" i="27" s="1"/>
  <c r="J72" i="28" s="1"/>
  <c r="J72" i="29" s="1"/>
  <c r="N72" i="30" s="1"/>
  <c r="N72" i="32" s="1"/>
  <c r="N72" i="33" s="1"/>
  <c r="I72" i="9"/>
  <c r="J71" i="9"/>
  <c r="J71" i="10" s="1"/>
  <c r="J71" i="11" s="1"/>
  <c r="J71" i="12" s="1"/>
  <c r="J71" i="13" s="1"/>
  <c r="J71" i="14" s="1"/>
  <c r="J71" i="15" s="1"/>
  <c r="J71" i="16" s="1"/>
  <c r="J71" i="17" s="1"/>
  <c r="J71" i="18" s="1"/>
  <c r="J71" i="19" s="1"/>
  <c r="J71" i="20" s="1"/>
  <c r="J71" i="21" s="1"/>
  <c r="J71" i="22" s="1"/>
  <c r="J71" i="23" s="1"/>
  <c r="J71" i="24" s="1"/>
  <c r="J71" i="25" s="1"/>
  <c r="J71" i="26" s="1"/>
  <c r="J71" i="27" s="1"/>
  <c r="J71" i="28" s="1"/>
  <c r="J71" i="29" s="1"/>
  <c r="N71" i="30" s="1"/>
  <c r="N71" i="32" s="1"/>
  <c r="N71" i="33" s="1"/>
  <c r="I71" i="9"/>
  <c r="I71" i="10" s="1"/>
  <c r="J69" i="9"/>
  <c r="J69" i="10" s="1"/>
  <c r="J69" i="11" s="1"/>
  <c r="J69" i="12" s="1"/>
  <c r="J69" i="13" s="1"/>
  <c r="J69" i="14" s="1"/>
  <c r="J69" i="15" s="1"/>
  <c r="J69" i="16" s="1"/>
  <c r="J69" i="17" s="1"/>
  <c r="J69" i="18" s="1"/>
  <c r="J69" i="19" s="1"/>
  <c r="J69" i="20" s="1"/>
  <c r="J69" i="21" s="1"/>
  <c r="J69" i="22" s="1"/>
  <c r="J69" i="23" s="1"/>
  <c r="J69" i="24" s="1"/>
  <c r="J69" i="25" s="1"/>
  <c r="J69" i="26" s="1"/>
  <c r="J69" i="27" s="1"/>
  <c r="J69" i="28" s="1"/>
  <c r="J69" i="29" s="1"/>
  <c r="N69" i="30" s="1"/>
  <c r="N69" i="32" s="1"/>
  <c r="N69" i="33" s="1"/>
  <c r="I69" i="9"/>
  <c r="I69" i="10" s="1"/>
  <c r="J68" i="9"/>
  <c r="J68" i="10" s="1"/>
  <c r="J68" i="11" s="1"/>
  <c r="J68" i="12" s="1"/>
  <c r="J68" i="13" s="1"/>
  <c r="J68" i="14" s="1"/>
  <c r="J68" i="15" s="1"/>
  <c r="J68" i="16" s="1"/>
  <c r="J68" i="17" s="1"/>
  <c r="J68" i="18" s="1"/>
  <c r="J68" i="19" s="1"/>
  <c r="J68" i="20" s="1"/>
  <c r="J68" i="21" s="1"/>
  <c r="J68" i="22" s="1"/>
  <c r="J68" i="23" s="1"/>
  <c r="J68" i="24" s="1"/>
  <c r="J68" i="25" s="1"/>
  <c r="J68" i="26" s="1"/>
  <c r="J68" i="27" s="1"/>
  <c r="J68" i="28" s="1"/>
  <c r="J68" i="29" s="1"/>
  <c r="N68" i="30" s="1"/>
  <c r="N68" i="32" s="1"/>
  <c r="N68" i="33" s="1"/>
  <c r="I68" i="9"/>
  <c r="I68" i="10" s="1"/>
  <c r="J67" i="9"/>
  <c r="J67" i="10" s="1"/>
  <c r="J67" i="11" s="1"/>
  <c r="J67" i="12" s="1"/>
  <c r="J67" i="13" s="1"/>
  <c r="J67" i="14" s="1"/>
  <c r="J67" i="15" s="1"/>
  <c r="J67" i="16" s="1"/>
  <c r="J67" i="17" s="1"/>
  <c r="J67" i="18" s="1"/>
  <c r="J67" i="19" s="1"/>
  <c r="J67" i="20" s="1"/>
  <c r="J67" i="21" s="1"/>
  <c r="J67" i="22" s="1"/>
  <c r="J67" i="23" s="1"/>
  <c r="J67" i="24" s="1"/>
  <c r="J67" i="25" s="1"/>
  <c r="J67" i="26" s="1"/>
  <c r="J67" i="27" s="1"/>
  <c r="J67" i="28" s="1"/>
  <c r="J67" i="29" s="1"/>
  <c r="N67" i="30" s="1"/>
  <c r="N67" i="32" s="1"/>
  <c r="N67" i="33" s="1"/>
  <c r="I67" i="9"/>
  <c r="J66" i="9"/>
  <c r="J66" i="10" s="1"/>
  <c r="J66" i="11" s="1"/>
  <c r="J66" i="12" s="1"/>
  <c r="J66" i="13" s="1"/>
  <c r="J66" i="14" s="1"/>
  <c r="J66" i="15" s="1"/>
  <c r="J66" i="16" s="1"/>
  <c r="J66" i="17" s="1"/>
  <c r="J66" i="18" s="1"/>
  <c r="J66" i="19" s="1"/>
  <c r="J66" i="20" s="1"/>
  <c r="J66" i="21" s="1"/>
  <c r="J66" i="22" s="1"/>
  <c r="J66" i="23" s="1"/>
  <c r="J66" i="24" s="1"/>
  <c r="J66" i="25" s="1"/>
  <c r="J66" i="26" s="1"/>
  <c r="J66" i="27" s="1"/>
  <c r="J66" i="28" s="1"/>
  <c r="J66" i="29" s="1"/>
  <c r="N66" i="30" s="1"/>
  <c r="N66" i="32" s="1"/>
  <c r="N66" i="33" s="1"/>
  <c r="I66" i="9"/>
  <c r="J65" i="9"/>
  <c r="J65" i="10" s="1"/>
  <c r="J65" i="11" s="1"/>
  <c r="J65" i="12" s="1"/>
  <c r="J65" i="13" s="1"/>
  <c r="J65" i="14" s="1"/>
  <c r="J65" i="15" s="1"/>
  <c r="J65" i="16" s="1"/>
  <c r="J65" i="17" s="1"/>
  <c r="J65" i="18" s="1"/>
  <c r="J65" i="19" s="1"/>
  <c r="J65" i="20" s="1"/>
  <c r="J65" i="21" s="1"/>
  <c r="J65" i="22" s="1"/>
  <c r="J65" i="23" s="1"/>
  <c r="J65" i="24" s="1"/>
  <c r="J65" i="25" s="1"/>
  <c r="J65" i="26" s="1"/>
  <c r="J65" i="27" s="1"/>
  <c r="J65" i="28" s="1"/>
  <c r="J65" i="29" s="1"/>
  <c r="N65" i="30" s="1"/>
  <c r="N65" i="32" s="1"/>
  <c r="N65" i="33" s="1"/>
  <c r="I65" i="9"/>
  <c r="I65" i="10" s="1"/>
  <c r="J64" i="9"/>
  <c r="J64" i="10" s="1"/>
  <c r="J64" i="11" s="1"/>
  <c r="J64" i="12" s="1"/>
  <c r="J64" i="13" s="1"/>
  <c r="J64" i="14" s="1"/>
  <c r="J64" i="15" s="1"/>
  <c r="J64" i="16" s="1"/>
  <c r="J64" i="17" s="1"/>
  <c r="J64" i="18" s="1"/>
  <c r="J64" i="19" s="1"/>
  <c r="J64" i="20" s="1"/>
  <c r="J64" i="21" s="1"/>
  <c r="J64" i="22" s="1"/>
  <c r="J64" i="23" s="1"/>
  <c r="J64" i="24" s="1"/>
  <c r="J64" i="25" s="1"/>
  <c r="J64" i="26" s="1"/>
  <c r="J64" i="27" s="1"/>
  <c r="J64" i="28" s="1"/>
  <c r="J64" i="29" s="1"/>
  <c r="N64" i="30" s="1"/>
  <c r="N64" i="32" s="1"/>
  <c r="N64" i="33" s="1"/>
  <c r="I64" i="9"/>
  <c r="J63" i="9"/>
  <c r="J63" i="10" s="1"/>
  <c r="J63" i="11" s="1"/>
  <c r="J63" i="12" s="1"/>
  <c r="J63" i="13" s="1"/>
  <c r="J63" i="14" s="1"/>
  <c r="J63" i="15" s="1"/>
  <c r="J63" i="16" s="1"/>
  <c r="J63" i="17" s="1"/>
  <c r="J63" i="18" s="1"/>
  <c r="J63" i="19" s="1"/>
  <c r="J63" i="20" s="1"/>
  <c r="J63" i="21" s="1"/>
  <c r="J63" i="22" s="1"/>
  <c r="J63" i="23" s="1"/>
  <c r="J63" i="24" s="1"/>
  <c r="J63" i="25" s="1"/>
  <c r="J63" i="26" s="1"/>
  <c r="J63" i="27" s="1"/>
  <c r="J63" i="28" s="1"/>
  <c r="J63" i="29" s="1"/>
  <c r="N63" i="30" s="1"/>
  <c r="N63" i="32" s="1"/>
  <c r="N63" i="33" s="1"/>
  <c r="I63" i="9"/>
  <c r="I63" i="10" s="1"/>
  <c r="J62" i="9"/>
  <c r="J62" i="10" s="1"/>
  <c r="J62" i="11" s="1"/>
  <c r="J62" i="12" s="1"/>
  <c r="J62" i="13" s="1"/>
  <c r="J62" i="14" s="1"/>
  <c r="J62" i="15" s="1"/>
  <c r="J62" i="16" s="1"/>
  <c r="J62" i="17" s="1"/>
  <c r="J62" i="18" s="1"/>
  <c r="J62" i="19" s="1"/>
  <c r="J62" i="20" s="1"/>
  <c r="J62" i="21" s="1"/>
  <c r="J62" i="22" s="1"/>
  <c r="J62" i="23" s="1"/>
  <c r="J62" i="24" s="1"/>
  <c r="J62" i="25" s="1"/>
  <c r="J62" i="26" s="1"/>
  <c r="J62" i="27" s="1"/>
  <c r="J62" i="28" s="1"/>
  <c r="J62" i="29" s="1"/>
  <c r="N62" i="30" s="1"/>
  <c r="N62" i="32" s="1"/>
  <c r="N62" i="33" s="1"/>
  <c r="I62" i="9"/>
  <c r="J61" i="9"/>
  <c r="J61" i="10" s="1"/>
  <c r="J61" i="11" s="1"/>
  <c r="J61" i="12" s="1"/>
  <c r="J61" i="13" s="1"/>
  <c r="J61" i="14" s="1"/>
  <c r="J61" i="15" s="1"/>
  <c r="J61" i="16" s="1"/>
  <c r="J61" i="17" s="1"/>
  <c r="J61" i="18" s="1"/>
  <c r="J61" i="19" s="1"/>
  <c r="J61" i="20" s="1"/>
  <c r="J61" i="21" s="1"/>
  <c r="J61" i="22" s="1"/>
  <c r="J61" i="23" s="1"/>
  <c r="J61" i="24" s="1"/>
  <c r="J61" i="25" s="1"/>
  <c r="J61" i="26" s="1"/>
  <c r="J61" i="27" s="1"/>
  <c r="J61" i="28" s="1"/>
  <c r="J61" i="29" s="1"/>
  <c r="I61" i="9"/>
  <c r="J59" i="9"/>
  <c r="J59" i="10" s="1"/>
  <c r="J59" i="11" s="1"/>
  <c r="J59" i="12" s="1"/>
  <c r="J59" i="13" s="1"/>
  <c r="J59" i="14" s="1"/>
  <c r="J59" i="15" s="1"/>
  <c r="J59" i="16" s="1"/>
  <c r="J59" i="17" s="1"/>
  <c r="J59" i="18" s="1"/>
  <c r="J59" i="19" s="1"/>
  <c r="J59" i="20" s="1"/>
  <c r="J59" i="21" s="1"/>
  <c r="J59" i="22" s="1"/>
  <c r="J59" i="23" s="1"/>
  <c r="J59" i="24" s="1"/>
  <c r="J59" i="25" s="1"/>
  <c r="J59" i="26" s="1"/>
  <c r="J59" i="27" s="1"/>
  <c r="J59" i="28" s="1"/>
  <c r="J59" i="29" s="1"/>
  <c r="N59" i="30" s="1"/>
  <c r="N59" i="32" s="1"/>
  <c r="N59" i="33" s="1"/>
  <c r="I59" i="9"/>
  <c r="J58" i="9"/>
  <c r="J58" i="10" s="1"/>
  <c r="J58" i="11" s="1"/>
  <c r="J58" i="12" s="1"/>
  <c r="J58" i="13" s="1"/>
  <c r="J58" i="14" s="1"/>
  <c r="J58" i="15" s="1"/>
  <c r="J58" i="16" s="1"/>
  <c r="J58" i="17" s="1"/>
  <c r="J58" i="18" s="1"/>
  <c r="J58" i="19" s="1"/>
  <c r="J58" i="20" s="1"/>
  <c r="J58" i="21" s="1"/>
  <c r="J58" i="22" s="1"/>
  <c r="J58" i="23" s="1"/>
  <c r="J58" i="24" s="1"/>
  <c r="J58" i="25" s="1"/>
  <c r="J58" i="26" s="1"/>
  <c r="J58" i="27" s="1"/>
  <c r="J58" i="28" s="1"/>
  <c r="J58" i="29" s="1"/>
  <c r="N58" i="30" s="1"/>
  <c r="N58" i="32" s="1"/>
  <c r="N58" i="33" s="1"/>
  <c r="I58" i="9"/>
  <c r="J57" i="9"/>
  <c r="J57" i="10" s="1"/>
  <c r="J57" i="11" s="1"/>
  <c r="J57" i="12" s="1"/>
  <c r="J57" i="13" s="1"/>
  <c r="J57" i="14" s="1"/>
  <c r="J57" i="15" s="1"/>
  <c r="J57" i="16" s="1"/>
  <c r="J57" i="17" s="1"/>
  <c r="J57" i="18" s="1"/>
  <c r="J57" i="19" s="1"/>
  <c r="J57" i="20" s="1"/>
  <c r="J57" i="21" s="1"/>
  <c r="J57" i="22" s="1"/>
  <c r="J57" i="23" s="1"/>
  <c r="J57" i="24" s="1"/>
  <c r="J57" i="25" s="1"/>
  <c r="J57" i="26" s="1"/>
  <c r="J57" i="27" s="1"/>
  <c r="J57" i="28" s="1"/>
  <c r="J57" i="29" s="1"/>
  <c r="N57" i="30" s="1"/>
  <c r="N57" i="32" s="1"/>
  <c r="N57" i="33" s="1"/>
  <c r="I57" i="9"/>
  <c r="J56" i="9"/>
  <c r="J56" i="10" s="1"/>
  <c r="J56" i="11" s="1"/>
  <c r="J56" i="12" s="1"/>
  <c r="J56" i="13" s="1"/>
  <c r="J56" i="14" s="1"/>
  <c r="J56" i="15" s="1"/>
  <c r="J56" i="16" s="1"/>
  <c r="J56" i="17" s="1"/>
  <c r="J56" i="18" s="1"/>
  <c r="J56" i="19" s="1"/>
  <c r="J56" i="20" s="1"/>
  <c r="J56" i="21" s="1"/>
  <c r="J56" i="22" s="1"/>
  <c r="J56" i="23" s="1"/>
  <c r="J56" i="24" s="1"/>
  <c r="J56" i="25" s="1"/>
  <c r="J56" i="26" s="1"/>
  <c r="J56" i="27" s="1"/>
  <c r="J56" i="28" s="1"/>
  <c r="J56" i="29" s="1"/>
  <c r="N56" i="30" s="1"/>
  <c r="N56" i="32" s="1"/>
  <c r="N56" i="33" s="1"/>
  <c r="I56" i="9"/>
  <c r="J55" i="9"/>
  <c r="J55" i="10" s="1"/>
  <c r="J55" i="11" s="1"/>
  <c r="J55" i="12" s="1"/>
  <c r="J55" i="13" s="1"/>
  <c r="J55" i="14" s="1"/>
  <c r="J55" i="15" s="1"/>
  <c r="J55" i="16" s="1"/>
  <c r="J55" i="17" s="1"/>
  <c r="J55" i="18" s="1"/>
  <c r="J55" i="19" s="1"/>
  <c r="J55" i="20" s="1"/>
  <c r="J55" i="21" s="1"/>
  <c r="J55" i="22" s="1"/>
  <c r="J55" i="23" s="1"/>
  <c r="J55" i="24" s="1"/>
  <c r="J55" i="25" s="1"/>
  <c r="J55" i="26" s="1"/>
  <c r="J55" i="27" s="1"/>
  <c r="J55" i="28" s="1"/>
  <c r="J55" i="29" s="1"/>
  <c r="N55" i="30" s="1"/>
  <c r="N55" i="32" s="1"/>
  <c r="N55" i="33" s="1"/>
  <c r="I55" i="9"/>
  <c r="J54" i="9"/>
  <c r="J54" i="10" s="1"/>
  <c r="J54" i="11" s="1"/>
  <c r="J54" i="12" s="1"/>
  <c r="J54" i="13" s="1"/>
  <c r="J54" i="14" s="1"/>
  <c r="J54" i="15" s="1"/>
  <c r="J54" i="16" s="1"/>
  <c r="J54" i="17" s="1"/>
  <c r="J54" i="18" s="1"/>
  <c r="J54" i="19" s="1"/>
  <c r="J54" i="20" s="1"/>
  <c r="J54" i="21" s="1"/>
  <c r="J54" i="22" s="1"/>
  <c r="J54" i="23" s="1"/>
  <c r="J54" i="24" s="1"/>
  <c r="J54" i="25" s="1"/>
  <c r="J54" i="26" s="1"/>
  <c r="J54" i="27" s="1"/>
  <c r="J54" i="28" s="1"/>
  <c r="J54" i="29" s="1"/>
  <c r="N54" i="30" s="1"/>
  <c r="N54" i="32" s="1"/>
  <c r="N54" i="33" s="1"/>
  <c r="I54" i="9"/>
  <c r="I54" i="10" s="1"/>
  <c r="J53" i="9"/>
  <c r="J53" i="10" s="1"/>
  <c r="J53" i="11" s="1"/>
  <c r="J53" i="12" s="1"/>
  <c r="J53" i="13" s="1"/>
  <c r="J53" i="14" s="1"/>
  <c r="J53" i="15" s="1"/>
  <c r="J53" i="16" s="1"/>
  <c r="J53" i="17" s="1"/>
  <c r="J53" i="18" s="1"/>
  <c r="J53" i="19" s="1"/>
  <c r="J53" i="20" s="1"/>
  <c r="J53" i="21" s="1"/>
  <c r="J53" i="22" s="1"/>
  <c r="J53" i="23" s="1"/>
  <c r="J53" i="24" s="1"/>
  <c r="J53" i="25" s="1"/>
  <c r="J53" i="26" s="1"/>
  <c r="J53" i="27" s="1"/>
  <c r="J53" i="28" s="1"/>
  <c r="J53" i="29" s="1"/>
  <c r="I53" i="9"/>
  <c r="J52" i="9"/>
  <c r="J52" i="10" s="1"/>
  <c r="J52" i="11" s="1"/>
  <c r="J52" i="12" s="1"/>
  <c r="J52" i="13" s="1"/>
  <c r="J52" i="14" s="1"/>
  <c r="J52" i="15" s="1"/>
  <c r="J52" i="16" s="1"/>
  <c r="J52" i="17" s="1"/>
  <c r="J52" i="18" s="1"/>
  <c r="J52" i="19" s="1"/>
  <c r="J52" i="20" s="1"/>
  <c r="J52" i="21" s="1"/>
  <c r="J52" i="22" s="1"/>
  <c r="J52" i="23" s="1"/>
  <c r="J52" i="24" s="1"/>
  <c r="J52" i="25" s="1"/>
  <c r="J52" i="26" s="1"/>
  <c r="J52" i="27" s="1"/>
  <c r="J52" i="28" s="1"/>
  <c r="J52" i="29" s="1"/>
  <c r="N52" i="30" s="1"/>
  <c r="N52" i="32" s="1"/>
  <c r="N52" i="33" s="1"/>
  <c r="I52" i="9"/>
  <c r="J51" i="9"/>
  <c r="J51" i="10" s="1"/>
  <c r="J51" i="11" s="1"/>
  <c r="J51" i="12" s="1"/>
  <c r="J51" i="13" s="1"/>
  <c r="J51" i="14" s="1"/>
  <c r="J51" i="15" s="1"/>
  <c r="J51" i="16" s="1"/>
  <c r="J51" i="17" s="1"/>
  <c r="J51" i="18" s="1"/>
  <c r="J51" i="19" s="1"/>
  <c r="J51" i="20" s="1"/>
  <c r="J51" i="21" s="1"/>
  <c r="J51" i="22" s="1"/>
  <c r="J51" i="23" s="1"/>
  <c r="J51" i="24" s="1"/>
  <c r="J51" i="25" s="1"/>
  <c r="J51" i="26" s="1"/>
  <c r="J51" i="27" s="1"/>
  <c r="J51" i="28" s="1"/>
  <c r="J51" i="29" s="1"/>
  <c r="N51" i="30" s="1"/>
  <c r="N51" i="32" s="1"/>
  <c r="N51" i="33" s="1"/>
  <c r="I51" i="9"/>
  <c r="J49" i="9"/>
  <c r="J49" i="10" s="1"/>
  <c r="J49" i="11" s="1"/>
  <c r="J49" i="12" s="1"/>
  <c r="J49" i="13" s="1"/>
  <c r="J49" i="14" s="1"/>
  <c r="J49" i="15" s="1"/>
  <c r="J49" i="16" s="1"/>
  <c r="J49" i="17" s="1"/>
  <c r="J49" i="18" s="1"/>
  <c r="J49" i="19" s="1"/>
  <c r="J49" i="20" s="1"/>
  <c r="J49" i="21" s="1"/>
  <c r="J49" i="22" s="1"/>
  <c r="J49" i="23" s="1"/>
  <c r="J49" i="24" s="1"/>
  <c r="J49" i="25" s="1"/>
  <c r="J49" i="26" s="1"/>
  <c r="J49" i="27" s="1"/>
  <c r="J49" i="28" s="1"/>
  <c r="J49" i="29" s="1"/>
  <c r="N49" i="30" s="1"/>
  <c r="N49" i="32" s="1"/>
  <c r="N49" i="33" s="1"/>
  <c r="I49" i="9"/>
  <c r="J48" i="9"/>
  <c r="J48" i="10" s="1"/>
  <c r="J48" i="11" s="1"/>
  <c r="J48" i="12" s="1"/>
  <c r="J48" i="13" s="1"/>
  <c r="J48" i="14" s="1"/>
  <c r="J48" i="15" s="1"/>
  <c r="J48" i="16" s="1"/>
  <c r="J48" i="17" s="1"/>
  <c r="J48" i="18" s="1"/>
  <c r="J48" i="19" s="1"/>
  <c r="J48" i="20" s="1"/>
  <c r="J48" i="21" s="1"/>
  <c r="J48" i="22" s="1"/>
  <c r="J48" i="23" s="1"/>
  <c r="J48" i="24" s="1"/>
  <c r="J48" i="25" s="1"/>
  <c r="J48" i="26" s="1"/>
  <c r="J48" i="27" s="1"/>
  <c r="J48" i="28" s="1"/>
  <c r="J48" i="29" s="1"/>
  <c r="N48" i="30" s="1"/>
  <c r="N48" i="32" s="1"/>
  <c r="N48" i="33" s="1"/>
  <c r="I48" i="9"/>
  <c r="J47" i="9"/>
  <c r="J47" i="10" s="1"/>
  <c r="J47" i="11" s="1"/>
  <c r="J47" i="12" s="1"/>
  <c r="J47" i="13" s="1"/>
  <c r="J47" i="14" s="1"/>
  <c r="J47" i="15" s="1"/>
  <c r="J47" i="16" s="1"/>
  <c r="J47" i="17" s="1"/>
  <c r="J47" i="18" s="1"/>
  <c r="J47" i="19" s="1"/>
  <c r="J47" i="20" s="1"/>
  <c r="J47" i="21" s="1"/>
  <c r="J47" i="22" s="1"/>
  <c r="J47" i="23" s="1"/>
  <c r="J47" i="24" s="1"/>
  <c r="J47" i="25" s="1"/>
  <c r="J47" i="26" s="1"/>
  <c r="J47" i="27" s="1"/>
  <c r="J47" i="28" s="1"/>
  <c r="J47" i="29" s="1"/>
  <c r="N47" i="30" s="1"/>
  <c r="N47" i="32" s="1"/>
  <c r="N47" i="33" s="1"/>
  <c r="I47" i="9"/>
  <c r="J46" i="9"/>
  <c r="J46" i="10" s="1"/>
  <c r="J46" i="11" s="1"/>
  <c r="J46" i="12" s="1"/>
  <c r="J46" i="13" s="1"/>
  <c r="J46" i="14" s="1"/>
  <c r="J46" i="15" s="1"/>
  <c r="J46" i="16" s="1"/>
  <c r="J46" i="17" s="1"/>
  <c r="J46" i="18" s="1"/>
  <c r="J46" i="19" s="1"/>
  <c r="J46" i="20" s="1"/>
  <c r="J46" i="21" s="1"/>
  <c r="J46" i="22" s="1"/>
  <c r="J46" i="23" s="1"/>
  <c r="J46" i="24" s="1"/>
  <c r="J46" i="25" s="1"/>
  <c r="J46" i="26" s="1"/>
  <c r="J46" i="27" s="1"/>
  <c r="J46" i="28" s="1"/>
  <c r="J46" i="29" s="1"/>
  <c r="N46" i="30" s="1"/>
  <c r="N46" i="32" s="1"/>
  <c r="N46" i="33" s="1"/>
  <c r="I46" i="9"/>
  <c r="J45" i="9"/>
  <c r="J45" i="10" s="1"/>
  <c r="J45" i="11" s="1"/>
  <c r="J45" i="12" s="1"/>
  <c r="J45" i="13" s="1"/>
  <c r="J45" i="14" s="1"/>
  <c r="J45" i="15" s="1"/>
  <c r="J45" i="16" s="1"/>
  <c r="J45" i="17" s="1"/>
  <c r="J45" i="18" s="1"/>
  <c r="J45" i="19" s="1"/>
  <c r="J45" i="20" s="1"/>
  <c r="J45" i="21" s="1"/>
  <c r="J45" i="22" s="1"/>
  <c r="J45" i="23" s="1"/>
  <c r="J45" i="24" s="1"/>
  <c r="J45" i="25" s="1"/>
  <c r="J45" i="26" s="1"/>
  <c r="J45" i="27" s="1"/>
  <c r="J45" i="28" s="1"/>
  <c r="J45" i="29" s="1"/>
  <c r="N45" i="30" s="1"/>
  <c r="N45" i="32" s="1"/>
  <c r="N45" i="33" s="1"/>
  <c r="I45" i="9"/>
  <c r="J44" i="9"/>
  <c r="J44" i="10" s="1"/>
  <c r="J44" i="11" s="1"/>
  <c r="J44" i="12" s="1"/>
  <c r="J44" i="13" s="1"/>
  <c r="J44" i="14" s="1"/>
  <c r="J44" i="15" s="1"/>
  <c r="J44" i="16" s="1"/>
  <c r="J44" i="17" s="1"/>
  <c r="J44" i="18" s="1"/>
  <c r="J44" i="19" s="1"/>
  <c r="J44" i="20" s="1"/>
  <c r="J44" i="21" s="1"/>
  <c r="J44" i="22" s="1"/>
  <c r="J44" i="23" s="1"/>
  <c r="J44" i="24" s="1"/>
  <c r="J44" i="25" s="1"/>
  <c r="J44" i="26" s="1"/>
  <c r="J44" i="27" s="1"/>
  <c r="J44" i="28" s="1"/>
  <c r="J44" i="29" s="1"/>
  <c r="N44" i="30" s="1"/>
  <c r="N44" i="32" s="1"/>
  <c r="N44" i="33" s="1"/>
  <c r="I44" i="9"/>
  <c r="J43" i="9"/>
  <c r="J43" i="10" s="1"/>
  <c r="J43" i="11" s="1"/>
  <c r="J43" i="12" s="1"/>
  <c r="J43" i="13" s="1"/>
  <c r="J43" i="14" s="1"/>
  <c r="J43" i="15" s="1"/>
  <c r="J43" i="16" s="1"/>
  <c r="J43" i="17" s="1"/>
  <c r="J43" i="18" s="1"/>
  <c r="J43" i="19" s="1"/>
  <c r="J43" i="20" s="1"/>
  <c r="J43" i="21" s="1"/>
  <c r="J43" i="22" s="1"/>
  <c r="J43" i="23" s="1"/>
  <c r="J43" i="24" s="1"/>
  <c r="J43" i="25" s="1"/>
  <c r="J43" i="26" s="1"/>
  <c r="J43" i="27" s="1"/>
  <c r="J43" i="28" s="1"/>
  <c r="J43" i="29" s="1"/>
  <c r="N43" i="30" s="1"/>
  <c r="N43" i="32" s="1"/>
  <c r="N43" i="33" s="1"/>
  <c r="I43" i="9"/>
  <c r="I43" i="10" s="1"/>
  <c r="J42" i="9"/>
  <c r="J42" i="10" s="1"/>
  <c r="J42" i="11" s="1"/>
  <c r="J42" i="12" s="1"/>
  <c r="J42" i="13" s="1"/>
  <c r="J42" i="14" s="1"/>
  <c r="J42" i="15" s="1"/>
  <c r="J42" i="16" s="1"/>
  <c r="J42" i="17" s="1"/>
  <c r="J42" i="18" s="1"/>
  <c r="J42" i="19" s="1"/>
  <c r="J42" i="20" s="1"/>
  <c r="J42" i="21" s="1"/>
  <c r="J42" i="22" s="1"/>
  <c r="J42" i="23" s="1"/>
  <c r="J42" i="24" s="1"/>
  <c r="J42" i="25" s="1"/>
  <c r="J42" i="26" s="1"/>
  <c r="J42" i="27" s="1"/>
  <c r="J42" i="28" s="1"/>
  <c r="J42" i="29" s="1"/>
  <c r="N42" i="30" s="1"/>
  <c r="N42" i="32" s="1"/>
  <c r="N42" i="33" s="1"/>
  <c r="I42" i="9"/>
  <c r="J41" i="9"/>
  <c r="J41" i="10" s="1"/>
  <c r="J41" i="11" s="1"/>
  <c r="J41" i="12" s="1"/>
  <c r="J41" i="13" s="1"/>
  <c r="J41" i="14" s="1"/>
  <c r="J41" i="15" s="1"/>
  <c r="J41" i="16" s="1"/>
  <c r="J41" i="17" s="1"/>
  <c r="J41" i="18" s="1"/>
  <c r="J41" i="19" s="1"/>
  <c r="J41" i="20" s="1"/>
  <c r="J41" i="21" s="1"/>
  <c r="J41" i="22" s="1"/>
  <c r="J41" i="23" s="1"/>
  <c r="J41" i="24" s="1"/>
  <c r="J41" i="25" s="1"/>
  <c r="J41" i="26" s="1"/>
  <c r="J41" i="27" s="1"/>
  <c r="J41" i="28" s="1"/>
  <c r="J41" i="29" s="1"/>
  <c r="N41" i="30" s="1"/>
  <c r="N41" i="32" s="1"/>
  <c r="N41" i="33" s="1"/>
  <c r="I41" i="9"/>
  <c r="J40" i="9"/>
  <c r="J40" i="10" s="1"/>
  <c r="J40" i="11" s="1"/>
  <c r="J40" i="12" s="1"/>
  <c r="J40" i="13" s="1"/>
  <c r="J40" i="14" s="1"/>
  <c r="J40" i="15" s="1"/>
  <c r="J40" i="16" s="1"/>
  <c r="J40" i="17" s="1"/>
  <c r="J40" i="18" s="1"/>
  <c r="J40" i="19" s="1"/>
  <c r="J40" i="20" s="1"/>
  <c r="J40" i="21" s="1"/>
  <c r="J40" i="22" s="1"/>
  <c r="J40" i="23" s="1"/>
  <c r="J40" i="24" s="1"/>
  <c r="J40" i="25" s="1"/>
  <c r="J40" i="26" s="1"/>
  <c r="J40" i="27" s="1"/>
  <c r="J40" i="28" s="1"/>
  <c r="J40" i="29" s="1"/>
  <c r="N40" i="30" s="1"/>
  <c r="N40" i="32" s="1"/>
  <c r="N40" i="33" s="1"/>
  <c r="I40" i="9"/>
  <c r="J39" i="9"/>
  <c r="J39" i="10" s="1"/>
  <c r="J39" i="11" s="1"/>
  <c r="J39" i="12" s="1"/>
  <c r="J39" i="13" s="1"/>
  <c r="J39" i="14" s="1"/>
  <c r="J39" i="15" s="1"/>
  <c r="J39" i="16" s="1"/>
  <c r="J39" i="17" s="1"/>
  <c r="J39" i="18" s="1"/>
  <c r="J39" i="19" s="1"/>
  <c r="J39" i="20" s="1"/>
  <c r="J39" i="21" s="1"/>
  <c r="J39" i="22" s="1"/>
  <c r="J39" i="23" s="1"/>
  <c r="J39" i="24" s="1"/>
  <c r="J39" i="25" s="1"/>
  <c r="J39" i="26" s="1"/>
  <c r="J39" i="27" s="1"/>
  <c r="J39" i="28" s="1"/>
  <c r="J39" i="29" s="1"/>
  <c r="N39" i="30" s="1"/>
  <c r="N39" i="32" s="1"/>
  <c r="N39" i="33" s="1"/>
  <c r="I39" i="9"/>
  <c r="J37" i="9"/>
  <c r="J37" i="10" s="1"/>
  <c r="J37" i="11" s="1"/>
  <c r="J37" i="12" s="1"/>
  <c r="J37" i="13" s="1"/>
  <c r="J37" i="14" s="1"/>
  <c r="J37" i="15" s="1"/>
  <c r="J37" i="16" s="1"/>
  <c r="J37" i="17" s="1"/>
  <c r="J37" i="18" s="1"/>
  <c r="J37" i="19" s="1"/>
  <c r="J37" i="20" s="1"/>
  <c r="J37" i="21" s="1"/>
  <c r="J37" i="22" s="1"/>
  <c r="J37" i="23" s="1"/>
  <c r="J37" i="24" s="1"/>
  <c r="J37" i="25" s="1"/>
  <c r="J37" i="26" s="1"/>
  <c r="J37" i="27" s="1"/>
  <c r="J37" i="28" s="1"/>
  <c r="J37" i="29" s="1"/>
  <c r="N37" i="30" s="1"/>
  <c r="N37" i="32" s="1"/>
  <c r="N37" i="33" s="1"/>
  <c r="I37" i="9"/>
  <c r="J36" i="9"/>
  <c r="J36" i="10" s="1"/>
  <c r="J36" i="11" s="1"/>
  <c r="J36" i="12" s="1"/>
  <c r="J36" i="13" s="1"/>
  <c r="J36" i="14" s="1"/>
  <c r="J36" i="15" s="1"/>
  <c r="J36" i="16" s="1"/>
  <c r="J36" i="17" s="1"/>
  <c r="J36" i="18" s="1"/>
  <c r="J36" i="19" s="1"/>
  <c r="J36" i="20" s="1"/>
  <c r="J36" i="21" s="1"/>
  <c r="J36" i="22" s="1"/>
  <c r="J36" i="23" s="1"/>
  <c r="J36" i="24" s="1"/>
  <c r="J36" i="25" s="1"/>
  <c r="J36" i="26" s="1"/>
  <c r="J36" i="27" s="1"/>
  <c r="J36" i="28" s="1"/>
  <c r="J36" i="29" s="1"/>
  <c r="N36" i="30" s="1"/>
  <c r="N36" i="32" s="1"/>
  <c r="N36" i="33" s="1"/>
  <c r="I36" i="9"/>
  <c r="J35" i="9"/>
  <c r="J35" i="10" s="1"/>
  <c r="J35" i="11" s="1"/>
  <c r="J35" i="12" s="1"/>
  <c r="J35" i="13" s="1"/>
  <c r="J35" i="14" s="1"/>
  <c r="J35" i="15" s="1"/>
  <c r="J35" i="16" s="1"/>
  <c r="J35" i="17" s="1"/>
  <c r="J35" i="18" s="1"/>
  <c r="J35" i="19" s="1"/>
  <c r="J35" i="20" s="1"/>
  <c r="J35" i="21" s="1"/>
  <c r="J35" i="22" s="1"/>
  <c r="J35" i="23" s="1"/>
  <c r="J35" i="24" s="1"/>
  <c r="J35" i="25" s="1"/>
  <c r="J35" i="26" s="1"/>
  <c r="J35" i="27" s="1"/>
  <c r="J35" i="28" s="1"/>
  <c r="J35" i="29" s="1"/>
  <c r="N35" i="30" s="1"/>
  <c r="N35" i="32" s="1"/>
  <c r="N35" i="33" s="1"/>
  <c r="I35" i="9"/>
  <c r="I35" i="10" s="1"/>
  <c r="J34" i="9"/>
  <c r="J34" i="10" s="1"/>
  <c r="J34" i="11" s="1"/>
  <c r="J34" i="12" s="1"/>
  <c r="J34" i="13" s="1"/>
  <c r="J34" i="14" s="1"/>
  <c r="J34" i="15" s="1"/>
  <c r="J34" i="16" s="1"/>
  <c r="J34" i="17" s="1"/>
  <c r="J34" i="18" s="1"/>
  <c r="J34" i="19" s="1"/>
  <c r="J34" i="20" s="1"/>
  <c r="J34" i="21" s="1"/>
  <c r="J34" i="22" s="1"/>
  <c r="J34" i="23" s="1"/>
  <c r="J34" i="24" s="1"/>
  <c r="J34" i="25" s="1"/>
  <c r="J34" i="26" s="1"/>
  <c r="J34" i="27" s="1"/>
  <c r="J34" i="28" s="1"/>
  <c r="J34" i="29" s="1"/>
  <c r="N34" i="30" s="1"/>
  <c r="N34" i="32" s="1"/>
  <c r="N34" i="33" s="1"/>
  <c r="I34" i="9"/>
  <c r="J33" i="9"/>
  <c r="J33" i="10" s="1"/>
  <c r="J33" i="11" s="1"/>
  <c r="J33" i="12" s="1"/>
  <c r="J33" i="13" s="1"/>
  <c r="J33" i="14" s="1"/>
  <c r="J33" i="15" s="1"/>
  <c r="J33" i="16" s="1"/>
  <c r="J33" i="17" s="1"/>
  <c r="J33" i="18" s="1"/>
  <c r="J33" i="19" s="1"/>
  <c r="J33" i="20" s="1"/>
  <c r="J33" i="21" s="1"/>
  <c r="J33" i="22" s="1"/>
  <c r="J33" i="23" s="1"/>
  <c r="J33" i="24" s="1"/>
  <c r="J33" i="25" s="1"/>
  <c r="J33" i="26" s="1"/>
  <c r="J33" i="27" s="1"/>
  <c r="J33" i="28" s="1"/>
  <c r="J33" i="29" s="1"/>
  <c r="N33" i="30" s="1"/>
  <c r="N33" i="32" s="1"/>
  <c r="N33" i="33" s="1"/>
  <c r="I33" i="9"/>
  <c r="I33" i="10" s="1"/>
  <c r="J32" i="9"/>
  <c r="J32" i="10" s="1"/>
  <c r="J32" i="11" s="1"/>
  <c r="J32" i="12" s="1"/>
  <c r="J32" i="13" s="1"/>
  <c r="J32" i="14" s="1"/>
  <c r="J32" i="15" s="1"/>
  <c r="J32" i="16" s="1"/>
  <c r="J32" i="17" s="1"/>
  <c r="J32" i="18" s="1"/>
  <c r="J32" i="19" s="1"/>
  <c r="J32" i="20" s="1"/>
  <c r="J32" i="21" s="1"/>
  <c r="J32" i="22" s="1"/>
  <c r="J32" i="23" s="1"/>
  <c r="J32" i="24" s="1"/>
  <c r="J32" i="25" s="1"/>
  <c r="J32" i="26" s="1"/>
  <c r="J32" i="27" s="1"/>
  <c r="J32" i="28" s="1"/>
  <c r="J32" i="29" s="1"/>
  <c r="N32" i="30" s="1"/>
  <c r="N32" i="32" s="1"/>
  <c r="N32" i="33" s="1"/>
  <c r="I32" i="9"/>
  <c r="J31" i="9"/>
  <c r="J31" i="10" s="1"/>
  <c r="J31" i="11" s="1"/>
  <c r="J31" i="12" s="1"/>
  <c r="J31" i="13" s="1"/>
  <c r="J31" i="14" s="1"/>
  <c r="J31" i="15" s="1"/>
  <c r="J31" i="16" s="1"/>
  <c r="J31" i="17" s="1"/>
  <c r="J31" i="18" s="1"/>
  <c r="J31" i="19" s="1"/>
  <c r="J31" i="20" s="1"/>
  <c r="J31" i="21" s="1"/>
  <c r="J31" i="22" s="1"/>
  <c r="J31" i="23" s="1"/>
  <c r="J31" i="24" s="1"/>
  <c r="J31" i="25" s="1"/>
  <c r="J31" i="26" s="1"/>
  <c r="J31" i="27" s="1"/>
  <c r="J31" i="28" s="1"/>
  <c r="J31" i="29" s="1"/>
  <c r="N31" i="30" s="1"/>
  <c r="N31" i="32" s="1"/>
  <c r="N31" i="33" s="1"/>
  <c r="I31" i="9"/>
  <c r="J30" i="9"/>
  <c r="J30" i="10" s="1"/>
  <c r="J30" i="11" s="1"/>
  <c r="J30" i="12" s="1"/>
  <c r="J30" i="13" s="1"/>
  <c r="J30" i="14" s="1"/>
  <c r="J30" i="15" s="1"/>
  <c r="J30" i="16" s="1"/>
  <c r="J30" i="17" s="1"/>
  <c r="J30" i="18" s="1"/>
  <c r="J30" i="19" s="1"/>
  <c r="J30" i="20" s="1"/>
  <c r="J30" i="21" s="1"/>
  <c r="J30" i="22" s="1"/>
  <c r="J30" i="23" s="1"/>
  <c r="J30" i="24" s="1"/>
  <c r="J30" i="25" s="1"/>
  <c r="J30" i="26" s="1"/>
  <c r="J30" i="27" s="1"/>
  <c r="J30" i="28" s="1"/>
  <c r="J30" i="29" s="1"/>
  <c r="N30" i="30" s="1"/>
  <c r="N30" i="32" s="1"/>
  <c r="N30" i="33" s="1"/>
  <c r="I30" i="9"/>
  <c r="J29" i="9"/>
  <c r="J29" i="10" s="1"/>
  <c r="J29" i="11" s="1"/>
  <c r="J29" i="12" s="1"/>
  <c r="J29" i="13" s="1"/>
  <c r="J29" i="14" s="1"/>
  <c r="J29" i="15" s="1"/>
  <c r="J29" i="16" s="1"/>
  <c r="J29" i="17" s="1"/>
  <c r="J29" i="18" s="1"/>
  <c r="J29" i="19" s="1"/>
  <c r="J29" i="20" s="1"/>
  <c r="J29" i="21" s="1"/>
  <c r="J29" i="22" s="1"/>
  <c r="J29" i="23" s="1"/>
  <c r="J29" i="24" s="1"/>
  <c r="J29" i="25" s="1"/>
  <c r="J29" i="26" s="1"/>
  <c r="J29" i="27" s="1"/>
  <c r="J29" i="28" s="1"/>
  <c r="J29" i="29" s="1"/>
  <c r="N29" i="30" s="1"/>
  <c r="N29" i="32" s="1"/>
  <c r="N29" i="33" s="1"/>
  <c r="I29" i="9"/>
  <c r="I29" i="10" s="1"/>
  <c r="J28" i="9"/>
  <c r="J28" i="10" s="1"/>
  <c r="J28" i="11" s="1"/>
  <c r="J28" i="12" s="1"/>
  <c r="J28" i="13" s="1"/>
  <c r="J28" i="14" s="1"/>
  <c r="J28" i="15" s="1"/>
  <c r="J28" i="16" s="1"/>
  <c r="J28" i="17" s="1"/>
  <c r="J28" i="18" s="1"/>
  <c r="J28" i="19" s="1"/>
  <c r="J28" i="20" s="1"/>
  <c r="J28" i="21" s="1"/>
  <c r="J28" i="22" s="1"/>
  <c r="J28" i="23" s="1"/>
  <c r="J28" i="24" s="1"/>
  <c r="J28" i="25" s="1"/>
  <c r="J28" i="26" s="1"/>
  <c r="J28" i="27" s="1"/>
  <c r="J28" i="28" s="1"/>
  <c r="J28" i="29" s="1"/>
  <c r="N28" i="30" s="1"/>
  <c r="N28" i="32" s="1"/>
  <c r="N28" i="33" s="1"/>
  <c r="I28" i="9"/>
  <c r="I28" i="10" s="1"/>
  <c r="J27" i="9"/>
  <c r="J27" i="10" s="1"/>
  <c r="J27" i="11" s="1"/>
  <c r="J27" i="12" s="1"/>
  <c r="J27" i="13" s="1"/>
  <c r="J27" i="14" s="1"/>
  <c r="J27" i="15" s="1"/>
  <c r="J27" i="16" s="1"/>
  <c r="J27" i="17" s="1"/>
  <c r="J27" i="18" s="1"/>
  <c r="J27" i="19" s="1"/>
  <c r="J27" i="20" s="1"/>
  <c r="J27" i="21" s="1"/>
  <c r="J27" i="22" s="1"/>
  <c r="J27" i="23" s="1"/>
  <c r="J27" i="24" s="1"/>
  <c r="J27" i="25" s="1"/>
  <c r="J27" i="26" s="1"/>
  <c r="J27" i="27" s="1"/>
  <c r="J27" i="28" s="1"/>
  <c r="J27" i="29" s="1"/>
  <c r="N27" i="30" s="1"/>
  <c r="N27" i="32" s="1"/>
  <c r="N27" i="33" s="1"/>
  <c r="I27" i="9"/>
  <c r="J26" i="9"/>
  <c r="J26" i="10" s="1"/>
  <c r="J26" i="11" s="1"/>
  <c r="J26" i="12" s="1"/>
  <c r="J26" i="13" s="1"/>
  <c r="J26" i="14" s="1"/>
  <c r="J26" i="15" s="1"/>
  <c r="J26" i="16" s="1"/>
  <c r="J26" i="17" s="1"/>
  <c r="J26" i="18" s="1"/>
  <c r="J26" i="19" s="1"/>
  <c r="J26" i="20" s="1"/>
  <c r="J26" i="21" s="1"/>
  <c r="J26" i="22" s="1"/>
  <c r="J26" i="23" s="1"/>
  <c r="J26" i="24" s="1"/>
  <c r="J26" i="25" s="1"/>
  <c r="J26" i="26" s="1"/>
  <c r="J26" i="27" s="1"/>
  <c r="J26" i="28" s="1"/>
  <c r="J26" i="29" s="1"/>
  <c r="N26" i="30" s="1"/>
  <c r="N26" i="32" s="1"/>
  <c r="N26" i="33" s="1"/>
  <c r="I26" i="9"/>
  <c r="L24" i="9"/>
  <c r="L23" i="9"/>
  <c r="L22" i="9"/>
  <c r="J20" i="9"/>
  <c r="J20" i="10" s="1"/>
  <c r="J20" i="11" s="1"/>
  <c r="J20" i="12" s="1"/>
  <c r="J20" i="13" s="1"/>
  <c r="J20" i="14" s="1"/>
  <c r="J20" i="15" s="1"/>
  <c r="J20" i="16" s="1"/>
  <c r="J20" i="17" s="1"/>
  <c r="J20" i="18" s="1"/>
  <c r="J20" i="19" s="1"/>
  <c r="J20" i="20" s="1"/>
  <c r="J20" i="21" s="1"/>
  <c r="J20" i="22" s="1"/>
  <c r="J20" i="23" s="1"/>
  <c r="J20" i="24" s="1"/>
  <c r="J20" i="25" s="1"/>
  <c r="J20" i="26" s="1"/>
  <c r="J20" i="27" s="1"/>
  <c r="J20" i="28" s="1"/>
  <c r="J20" i="29" s="1"/>
  <c r="N20" i="30" s="1"/>
  <c r="N20" i="32" s="1"/>
  <c r="N20" i="33" s="1"/>
  <c r="I20" i="9"/>
  <c r="I20" i="10" s="1"/>
  <c r="J18" i="9"/>
  <c r="J18" i="10" s="1"/>
  <c r="J18" i="11" s="1"/>
  <c r="J18" i="12" s="1"/>
  <c r="J18" i="13" s="1"/>
  <c r="J18" i="14" s="1"/>
  <c r="J18" i="15" s="1"/>
  <c r="J18" i="16" s="1"/>
  <c r="J18" i="17" s="1"/>
  <c r="J18" i="18" s="1"/>
  <c r="J18" i="19" s="1"/>
  <c r="J18" i="20" s="1"/>
  <c r="J18" i="21" s="1"/>
  <c r="J18" i="22" s="1"/>
  <c r="J18" i="23" s="1"/>
  <c r="J18" i="24" s="1"/>
  <c r="J18" i="25" s="1"/>
  <c r="J18" i="26" s="1"/>
  <c r="J18" i="27" s="1"/>
  <c r="J18" i="28" s="1"/>
  <c r="J18" i="29" s="1"/>
  <c r="N18" i="30" s="1"/>
  <c r="N18" i="32" s="1"/>
  <c r="N18" i="33" s="1"/>
  <c r="I18" i="9"/>
  <c r="I18" i="10" s="1"/>
  <c r="J17" i="9"/>
  <c r="J17" i="10" s="1"/>
  <c r="J17" i="11" s="1"/>
  <c r="J17" i="12" s="1"/>
  <c r="J17" i="13" s="1"/>
  <c r="J17" i="14" s="1"/>
  <c r="J17" i="15" s="1"/>
  <c r="J17" i="16" s="1"/>
  <c r="J17" i="17" s="1"/>
  <c r="J17" i="18" s="1"/>
  <c r="J17" i="19" s="1"/>
  <c r="J17" i="20" s="1"/>
  <c r="J17" i="21" s="1"/>
  <c r="J17" i="22" s="1"/>
  <c r="J17" i="23" s="1"/>
  <c r="J17" i="24" s="1"/>
  <c r="J17" i="25" s="1"/>
  <c r="J17" i="26" s="1"/>
  <c r="J17" i="27" s="1"/>
  <c r="J17" i="28" s="1"/>
  <c r="J17" i="29" s="1"/>
  <c r="N17" i="30" s="1"/>
  <c r="N17" i="32" s="1"/>
  <c r="N17" i="33" s="1"/>
  <c r="I17" i="9"/>
  <c r="I17" i="10" s="1"/>
  <c r="J16" i="9"/>
  <c r="J16" i="10" s="1"/>
  <c r="J16" i="11" s="1"/>
  <c r="J16" i="12" s="1"/>
  <c r="J16" i="13" s="1"/>
  <c r="J16" i="14" s="1"/>
  <c r="J16" i="15" s="1"/>
  <c r="J16" i="16" s="1"/>
  <c r="J16" i="17" s="1"/>
  <c r="J16" i="18" s="1"/>
  <c r="J16" i="19" s="1"/>
  <c r="J16" i="20" s="1"/>
  <c r="J16" i="21" s="1"/>
  <c r="J16" i="22" s="1"/>
  <c r="J16" i="23" s="1"/>
  <c r="J16" i="24" s="1"/>
  <c r="J16" i="25" s="1"/>
  <c r="J16" i="26" s="1"/>
  <c r="J16" i="27" s="1"/>
  <c r="J16" i="28" s="1"/>
  <c r="J16" i="29" s="1"/>
  <c r="N16" i="30" s="1"/>
  <c r="N16" i="32" s="1"/>
  <c r="N16" i="33" s="1"/>
  <c r="I16" i="9"/>
  <c r="J15" i="9"/>
  <c r="J15" i="10" s="1"/>
  <c r="J15" i="11" s="1"/>
  <c r="J15" i="12" s="1"/>
  <c r="J15" i="13" s="1"/>
  <c r="J15" i="14" s="1"/>
  <c r="J15" i="15" s="1"/>
  <c r="J15" i="16" s="1"/>
  <c r="J15" i="17" s="1"/>
  <c r="J15" i="18" s="1"/>
  <c r="J15" i="19" s="1"/>
  <c r="J15" i="20" s="1"/>
  <c r="J15" i="21" s="1"/>
  <c r="J15" i="22" s="1"/>
  <c r="J15" i="23" s="1"/>
  <c r="J15" i="24" s="1"/>
  <c r="J15" i="25" s="1"/>
  <c r="J15" i="26" s="1"/>
  <c r="J15" i="27" s="1"/>
  <c r="J15" i="28" s="1"/>
  <c r="J15" i="29" s="1"/>
  <c r="N15" i="30" s="1"/>
  <c r="N15" i="32" s="1"/>
  <c r="N15" i="33" s="1"/>
  <c r="I15" i="9"/>
  <c r="I15" i="10" s="1"/>
  <c r="J14" i="9"/>
  <c r="J14" i="10" s="1"/>
  <c r="J14" i="11" s="1"/>
  <c r="J14" i="12" s="1"/>
  <c r="J14" i="13" s="1"/>
  <c r="J14" i="14" s="1"/>
  <c r="J14" i="15" s="1"/>
  <c r="J14" i="16" s="1"/>
  <c r="J14" i="17" s="1"/>
  <c r="J14" i="18" s="1"/>
  <c r="J14" i="19" s="1"/>
  <c r="J14" i="20" s="1"/>
  <c r="J14" i="21" s="1"/>
  <c r="J14" i="22" s="1"/>
  <c r="J14" i="23" s="1"/>
  <c r="J14" i="24" s="1"/>
  <c r="J14" i="25" s="1"/>
  <c r="J14" i="26" s="1"/>
  <c r="J14" i="27" s="1"/>
  <c r="J14" i="28" s="1"/>
  <c r="J14" i="29" s="1"/>
  <c r="N14" i="30" s="1"/>
  <c r="N14" i="32" s="1"/>
  <c r="N14" i="33" s="1"/>
  <c r="I14" i="9"/>
  <c r="J13" i="9"/>
  <c r="J13" i="10" s="1"/>
  <c r="J13" i="11" s="1"/>
  <c r="J13" i="12" s="1"/>
  <c r="J13" i="13" s="1"/>
  <c r="J13" i="14" s="1"/>
  <c r="J13" i="15" s="1"/>
  <c r="J13" i="16" s="1"/>
  <c r="J13" i="17" s="1"/>
  <c r="J13" i="18" s="1"/>
  <c r="J13" i="19" s="1"/>
  <c r="J13" i="20" s="1"/>
  <c r="J13" i="21" s="1"/>
  <c r="J13" i="22" s="1"/>
  <c r="J13" i="23" s="1"/>
  <c r="J13" i="24" s="1"/>
  <c r="J13" i="25" s="1"/>
  <c r="J13" i="26" s="1"/>
  <c r="J13" i="27" s="1"/>
  <c r="J13" i="28" s="1"/>
  <c r="J13" i="29" s="1"/>
  <c r="N13" i="30" s="1"/>
  <c r="N13" i="32" s="1"/>
  <c r="N13" i="33" s="1"/>
  <c r="I13" i="9"/>
  <c r="I13" i="10" s="1"/>
  <c r="J12" i="9"/>
  <c r="J12" i="10" s="1"/>
  <c r="J12" i="11" s="1"/>
  <c r="J12" i="12" s="1"/>
  <c r="J12" i="13" s="1"/>
  <c r="J12" i="14" s="1"/>
  <c r="J12" i="15" s="1"/>
  <c r="J12" i="16" s="1"/>
  <c r="J12" i="17" s="1"/>
  <c r="J12" i="18" s="1"/>
  <c r="J12" i="19" s="1"/>
  <c r="J12" i="20" s="1"/>
  <c r="J12" i="21" s="1"/>
  <c r="J12" i="22" s="1"/>
  <c r="J12" i="23" s="1"/>
  <c r="J12" i="24" s="1"/>
  <c r="J12" i="25" s="1"/>
  <c r="J12" i="26" s="1"/>
  <c r="J12" i="27" s="1"/>
  <c r="J12" i="28" s="1"/>
  <c r="J12" i="29" s="1"/>
  <c r="N12" i="30" s="1"/>
  <c r="N12" i="32" s="1"/>
  <c r="N12" i="33" s="1"/>
  <c r="I12" i="9"/>
  <c r="I12" i="10" s="1"/>
  <c r="J11" i="9"/>
  <c r="J11" i="10" s="1"/>
  <c r="J11" i="11" s="1"/>
  <c r="J11" i="12" s="1"/>
  <c r="J11" i="13" s="1"/>
  <c r="J11" i="14" s="1"/>
  <c r="J11" i="15" s="1"/>
  <c r="J11" i="16" s="1"/>
  <c r="J11" i="17" s="1"/>
  <c r="J11" i="18" s="1"/>
  <c r="J11" i="19" s="1"/>
  <c r="J11" i="20" s="1"/>
  <c r="J11" i="21" s="1"/>
  <c r="J11" i="22" s="1"/>
  <c r="J11" i="23" s="1"/>
  <c r="J11" i="24" s="1"/>
  <c r="J11" i="25" s="1"/>
  <c r="J11" i="26" s="1"/>
  <c r="J11" i="27" s="1"/>
  <c r="J11" i="28" s="1"/>
  <c r="J11" i="29" s="1"/>
  <c r="N11" i="30" s="1"/>
  <c r="N11" i="32" s="1"/>
  <c r="N11" i="33" s="1"/>
  <c r="I11" i="9"/>
  <c r="J10" i="9"/>
  <c r="J10" i="10" s="1"/>
  <c r="J10" i="11" s="1"/>
  <c r="J10" i="12" s="1"/>
  <c r="J10" i="13" s="1"/>
  <c r="J10" i="14" s="1"/>
  <c r="J10" i="15" s="1"/>
  <c r="J10" i="16" s="1"/>
  <c r="J10" i="17" s="1"/>
  <c r="J10" i="18" s="1"/>
  <c r="J10" i="19" s="1"/>
  <c r="J10" i="20" s="1"/>
  <c r="J10" i="21" s="1"/>
  <c r="J10" i="22" s="1"/>
  <c r="J10" i="23" s="1"/>
  <c r="J10" i="24" s="1"/>
  <c r="J10" i="25" s="1"/>
  <c r="J10" i="26" s="1"/>
  <c r="J10" i="27" s="1"/>
  <c r="J10" i="28" s="1"/>
  <c r="J10" i="29" s="1"/>
  <c r="N10" i="30" s="1"/>
  <c r="N10" i="32" s="1"/>
  <c r="N10" i="33" s="1"/>
  <c r="I10" i="9"/>
  <c r="J9" i="9"/>
  <c r="J9" i="10" s="1"/>
  <c r="J9" i="11" s="1"/>
  <c r="J9" i="12" s="1"/>
  <c r="J9" i="13" s="1"/>
  <c r="J9" i="14" s="1"/>
  <c r="J9" i="15" s="1"/>
  <c r="J9" i="16" s="1"/>
  <c r="J9" i="17" s="1"/>
  <c r="J9" i="18" s="1"/>
  <c r="J9" i="19" s="1"/>
  <c r="J9" i="20" s="1"/>
  <c r="J9" i="21" s="1"/>
  <c r="J9" i="22" s="1"/>
  <c r="J9" i="23" s="1"/>
  <c r="J9" i="24" s="1"/>
  <c r="J9" i="25" s="1"/>
  <c r="J9" i="26" s="1"/>
  <c r="J9" i="27" s="1"/>
  <c r="J9" i="28" s="1"/>
  <c r="J9" i="29" s="1"/>
  <c r="N9" i="30" s="1"/>
  <c r="N9" i="32" s="1"/>
  <c r="N9" i="33" s="1"/>
  <c r="I9" i="9"/>
  <c r="I9" i="10" s="1"/>
  <c r="J8" i="9"/>
  <c r="J8" i="10" s="1"/>
  <c r="J8" i="11" s="1"/>
  <c r="J8" i="12" s="1"/>
  <c r="J8" i="13" s="1"/>
  <c r="J8" i="14" s="1"/>
  <c r="J8" i="15" s="1"/>
  <c r="J8" i="16" s="1"/>
  <c r="J8" i="17" s="1"/>
  <c r="J8" i="18" s="1"/>
  <c r="J8" i="19" s="1"/>
  <c r="J8" i="20" s="1"/>
  <c r="J8" i="21" s="1"/>
  <c r="J8" i="22" s="1"/>
  <c r="J8" i="23" s="1"/>
  <c r="J8" i="24" s="1"/>
  <c r="J8" i="25" s="1"/>
  <c r="J8" i="26" s="1"/>
  <c r="J8" i="27" s="1"/>
  <c r="J8" i="28" s="1"/>
  <c r="J8" i="29" s="1"/>
  <c r="N8" i="30" s="1"/>
  <c r="N8" i="32" s="1"/>
  <c r="N8" i="33" s="1"/>
  <c r="I8" i="9"/>
  <c r="J7" i="9"/>
  <c r="J7" i="10" s="1"/>
  <c r="J7" i="11" s="1"/>
  <c r="J7" i="12" s="1"/>
  <c r="J7" i="13" s="1"/>
  <c r="J7" i="14" s="1"/>
  <c r="J7" i="15" s="1"/>
  <c r="J7" i="16" s="1"/>
  <c r="J7" i="17" s="1"/>
  <c r="J7" i="18" s="1"/>
  <c r="J7" i="19" s="1"/>
  <c r="J7" i="20" s="1"/>
  <c r="J7" i="21" s="1"/>
  <c r="J7" i="22" s="1"/>
  <c r="J7" i="23" s="1"/>
  <c r="J7" i="24" s="1"/>
  <c r="J7" i="25" s="1"/>
  <c r="J7" i="26" s="1"/>
  <c r="J7" i="27" s="1"/>
  <c r="J7" i="28" s="1"/>
  <c r="J7" i="29" s="1"/>
  <c r="N7" i="30" s="1"/>
  <c r="N7" i="32" s="1"/>
  <c r="N7" i="33" s="1"/>
  <c r="I7" i="9"/>
  <c r="I7" i="10" s="1"/>
  <c r="J6" i="9"/>
  <c r="J6" i="10" s="1"/>
  <c r="J6" i="11" s="1"/>
  <c r="J6" i="12" s="1"/>
  <c r="J6" i="13" s="1"/>
  <c r="J6" i="14" s="1"/>
  <c r="J6" i="15" s="1"/>
  <c r="J6" i="16" s="1"/>
  <c r="J6" i="17" s="1"/>
  <c r="J6" i="18" s="1"/>
  <c r="J6" i="19" s="1"/>
  <c r="J6" i="20" s="1"/>
  <c r="J6" i="21" s="1"/>
  <c r="J6" i="22" s="1"/>
  <c r="J6" i="23" s="1"/>
  <c r="J6" i="24" s="1"/>
  <c r="J6" i="25" s="1"/>
  <c r="J6" i="26" s="1"/>
  <c r="J6" i="27" s="1"/>
  <c r="J6" i="28" s="1"/>
  <c r="J6" i="29" s="1"/>
  <c r="N6" i="30" s="1"/>
  <c r="N6" i="32" s="1"/>
  <c r="N6" i="33" s="1"/>
  <c r="I6" i="9"/>
  <c r="J5" i="9"/>
  <c r="J5" i="10" s="1"/>
  <c r="J5" i="11" s="1"/>
  <c r="J5" i="12" s="1"/>
  <c r="J5" i="13" s="1"/>
  <c r="J5" i="14" s="1"/>
  <c r="J5" i="15" s="1"/>
  <c r="J5" i="16" s="1"/>
  <c r="J5" i="17" s="1"/>
  <c r="J5" i="18" s="1"/>
  <c r="J5" i="19" s="1"/>
  <c r="J5" i="20" s="1"/>
  <c r="J5" i="21" s="1"/>
  <c r="J5" i="22" s="1"/>
  <c r="J5" i="23" s="1"/>
  <c r="J5" i="24" s="1"/>
  <c r="J5" i="25" s="1"/>
  <c r="J5" i="26" s="1"/>
  <c r="J5" i="27" s="1"/>
  <c r="J5" i="28" s="1"/>
  <c r="J5" i="29" s="1"/>
  <c r="N5" i="30" s="1"/>
  <c r="N5" i="32" s="1"/>
  <c r="N5" i="33" s="1"/>
  <c r="I5" i="9"/>
  <c r="A109" i="9"/>
  <c r="A108" i="9"/>
  <c r="A107" i="9"/>
  <c r="A106" i="9"/>
  <c r="A105" i="9"/>
  <c r="A104" i="9"/>
  <c r="A103" i="9"/>
  <c r="A102" i="9"/>
  <c r="A101" i="9"/>
  <c r="A100" i="9"/>
  <c r="A99" i="9"/>
  <c r="A98" i="9"/>
  <c r="A97" i="9"/>
  <c r="A96" i="9"/>
  <c r="A95" i="9"/>
  <c r="A94" i="9"/>
  <c r="A93" i="9"/>
  <c r="A92" i="9"/>
  <c r="A91" i="9"/>
  <c r="A90" i="9"/>
  <c r="A89" i="9"/>
  <c r="A88" i="9"/>
  <c r="A87" i="9"/>
  <c r="A86" i="9"/>
  <c r="A85" i="9"/>
  <c r="K84" i="9"/>
  <c r="H84" i="9"/>
  <c r="G84" i="9"/>
  <c r="A79" i="9"/>
  <c r="K78" i="9"/>
  <c r="H78" i="9"/>
  <c r="G78" i="9"/>
  <c r="A71" i="9"/>
  <c r="K70" i="9"/>
  <c r="H70" i="9"/>
  <c r="G70" i="9"/>
  <c r="L65" i="9"/>
  <c r="L63" i="9"/>
  <c r="A61" i="9"/>
  <c r="K60" i="9"/>
  <c r="H60" i="9"/>
  <c r="J60" i="9" s="1"/>
  <c r="J60" i="10" s="1"/>
  <c r="J60" i="11" s="1"/>
  <c r="J60" i="12" s="1"/>
  <c r="J60" i="13" s="1"/>
  <c r="J60" i="14" s="1"/>
  <c r="J60" i="15" s="1"/>
  <c r="J60" i="16" s="1"/>
  <c r="J60" i="17" s="1"/>
  <c r="J60" i="18" s="1"/>
  <c r="J60" i="19" s="1"/>
  <c r="J60" i="20" s="1"/>
  <c r="J60" i="21" s="1"/>
  <c r="J60" i="22" s="1"/>
  <c r="J60" i="23" s="1"/>
  <c r="J60" i="24" s="1"/>
  <c r="J60" i="25" s="1"/>
  <c r="J60" i="26" s="1"/>
  <c r="J60" i="27" s="1"/>
  <c r="J60" i="28" s="1"/>
  <c r="J60" i="29" s="1"/>
  <c r="N60" i="30" s="1"/>
  <c r="N60" i="32" s="1"/>
  <c r="N60" i="33" s="1"/>
  <c r="G60" i="9"/>
  <c r="A51" i="9"/>
  <c r="K50" i="9"/>
  <c r="H50" i="9"/>
  <c r="A39" i="9"/>
  <c r="K38" i="9"/>
  <c r="L33" i="9"/>
  <c r="K25" i="9"/>
  <c r="H25" i="9"/>
  <c r="L21" i="9"/>
  <c r="K19" i="9"/>
  <c r="H19" i="9"/>
  <c r="G19" i="9"/>
  <c r="A5" i="9"/>
  <c r="A4" i="9"/>
  <c r="A3" i="9"/>
  <c r="A2" i="9"/>
  <c r="A1" i="9"/>
  <c r="L16" i="8"/>
  <c r="L15" i="8"/>
  <c r="L11" i="8"/>
  <c r="L8" i="8"/>
  <c r="L7" i="8"/>
  <c r="L12" i="8"/>
  <c r="L13" i="8"/>
  <c r="L17" i="8"/>
  <c r="L9" i="8"/>
  <c r="G84" i="8"/>
  <c r="H84" i="8"/>
  <c r="G78" i="8"/>
  <c r="H78" i="8"/>
  <c r="G70" i="8"/>
  <c r="H70" i="8"/>
  <c r="G60" i="8"/>
  <c r="H60" i="8"/>
  <c r="G50" i="8"/>
  <c r="H50" i="8"/>
  <c r="G25" i="8"/>
  <c r="H25" i="8"/>
  <c r="G19" i="8"/>
  <c r="H19" i="8"/>
  <c r="L6" i="8"/>
  <c r="L10" i="8"/>
  <c r="L14" i="8"/>
  <c r="L18" i="8"/>
  <c r="L20" i="8"/>
  <c r="L21" i="8"/>
  <c r="L22" i="8"/>
  <c r="L23" i="8"/>
  <c r="L24" i="8"/>
  <c r="L26" i="8"/>
  <c r="L27" i="8"/>
  <c r="L28" i="8"/>
  <c r="L29" i="8"/>
  <c r="L30" i="8"/>
  <c r="L31" i="8"/>
  <c r="L32" i="8"/>
  <c r="L33" i="8"/>
  <c r="L34" i="8"/>
  <c r="L35" i="8"/>
  <c r="L36" i="8"/>
  <c r="L37" i="8"/>
  <c r="L39" i="8"/>
  <c r="L40" i="8"/>
  <c r="L41" i="8"/>
  <c r="L42" i="8"/>
  <c r="L43" i="8"/>
  <c r="L44" i="8"/>
  <c r="L45" i="8"/>
  <c r="L46" i="8"/>
  <c r="L47" i="8"/>
  <c r="L48" i="8"/>
  <c r="L49" i="8"/>
  <c r="L51" i="8"/>
  <c r="L52" i="8"/>
  <c r="L53" i="8"/>
  <c r="L54" i="8"/>
  <c r="L55" i="8"/>
  <c r="L56" i="8"/>
  <c r="L57" i="8"/>
  <c r="L58" i="8"/>
  <c r="L59" i="8"/>
  <c r="L61" i="8"/>
  <c r="L62" i="8"/>
  <c r="L63" i="8"/>
  <c r="L64" i="8"/>
  <c r="L65" i="8"/>
  <c r="L66" i="8"/>
  <c r="L67" i="8"/>
  <c r="L68" i="8"/>
  <c r="L69" i="8"/>
  <c r="L71" i="8"/>
  <c r="L72" i="8"/>
  <c r="L73" i="8"/>
  <c r="L74" i="8"/>
  <c r="L75" i="8"/>
  <c r="L76" i="8"/>
  <c r="L77" i="8"/>
  <c r="L79" i="8"/>
  <c r="L80" i="8"/>
  <c r="L81" i="8"/>
  <c r="L82" i="8"/>
  <c r="L83" i="8"/>
  <c r="L5" i="8"/>
  <c r="I84" i="8"/>
  <c r="J84" i="8"/>
  <c r="K84" i="8"/>
  <c r="I78" i="8"/>
  <c r="J78" i="8"/>
  <c r="K78" i="8"/>
  <c r="I70" i="8"/>
  <c r="J70" i="8"/>
  <c r="K70" i="8"/>
  <c r="I60" i="8"/>
  <c r="J60" i="8"/>
  <c r="K60" i="8"/>
  <c r="I50" i="8"/>
  <c r="J50" i="8"/>
  <c r="K50" i="8"/>
  <c r="I38" i="8"/>
  <c r="I38" i="9" s="1"/>
  <c r="I38" i="10" s="1"/>
  <c r="J38" i="8"/>
  <c r="J38" i="9" s="1"/>
  <c r="J38" i="10" s="1"/>
  <c r="J38" i="11" s="1"/>
  <c r="J38" i="12" s="1"/>
  <c r="J38" i="13" s="1"/>
  <c r="J38" i="14" s="1"/>
  <c r="J38" i="15" s="1"/>
  <c r="J38" i="16" s="1"/>
  <c r="J38" i="17" s="1"/>
  <c r="J38" i="18" s="1"/>
  <c r="J38" i="19" s="1"/>
  <c r="J38" i="20" s="1"/>
  <c r="J38" i="21" s="1"/>
  <c r="J38" i="22" s="1"/>
  <c r="J38" i="23" s="1"/>
  <c r="J38" i="24" s="1"/>
  <c r="J38" i="25" s="1"/>
  <c r="J38" i="26" s="1"/>
  <c r="J38" i="27" s="1"/>
  <c r="J38" i="28" s="1"/>
  <c r="J38" i="29" s="1"/>
  <c r="N38" i="30" s="1"/>
  <c r="N38" i="32" s="1"/>
  <c r="N38" i="33" s="1"/>
  <c r="K38" i="8"/>
  <c r="I25" i="8"/>
  <c r="J25" i="8"/>
  <c r="K25" i="8"/>
  <c r="J19" i="8"/>
  <c r="K19" i="8"/>
  <c r="N40" i="86" l="1"/>
  <c r="J40" i="89"/>
  <c r="N76" i="86"/>
  <c r="J76" i="89"/>
  <c r="N15" i="84"/>
  <c r="J15" i="85"/>
  <c r="J81" i="86"/>
  <c r="N81" i="85"/>
  <c r="N62" i="86"/>
  <c r="J62" i="89"/>
  <c r="J82" i="86"/>
  <c r="N82" i="85"/>
  <c r="N49" i="86"/>
  <c r="J49" i="89"/>
  <c r="J45" i="86"/>
  <c r="N45" i="85"/>
  <c r="N11" i="83"/>
  <c r="J11" i="84"/>
  <c r="N36" i="85"/>
  <c r="J36" i="86"/>
  <c r="N29" i="86"/>
  <c r="J29" i="89"/>
  <c r="N13" i="84"/>
  <c r="J13" i="85"/>
  <c r="J41" i="86"/>
  <c r="N41" i="85"/>
  <c r="N67" i="84"/>
  <c r="J67" i="85"/>
  <c r="N75" i="85"/>
  <c r="J75" i="86"/>
  <c r="N61" i="82"/>
  <c r="N70" i="82" s="1"/>
  <c r="J61" i="83"/>
  <c r="N71" i="82"/>
  <c r="N78" i="82" s="1"/>
  <c r="J71" i="83"/>
  <c r="J58" i="86"/>
  <c r="N58" i="85"/>
  <c r="N80" i="83"/>
  <c r="J80" i="84"/>
  <c r="N9" i="84"/>
  <c r="J9" i="85"/>
  <c r="N17" i="84"/>
  <c r="J17" i="85"/>
  <c r="N57" i="84"/>
  <c r="J57" i="85"/>
  <c r="N24" i="86"/>
  <c r="J24" i="89"/>
  <c r="J39" i="83"/>
  <c r="N39" i="82"/>
  <c r="N50" i="82" s="1"/>
  <c r="N37" i="85"/>
  <c r="J37" i="86"/>
  <c r="N73" i="84"/>
  <c r="J73" i="85"/>
  <c r="N7" i="85"/>
  <c r="J7" i="86"/>
  <c r="N10" i="84"/>
  <c r="J10" i="85"/>
  <c r="J31" i="84"/>
  <c r="N31" i="83"/>
  <c r="N52" i="86"/>
  <c r="J52" i="89"/>
  <c r="N83" i="86"/>
  <c r="J83" i="89"/>
  <c r="J74" i="86"/>
  <c r="N74" i="85"/>
  <c r="N34" i="86"/>
  <c r="J34" i="89"/>
  <c r="J72" i="84"/>
  <c r="N72" i="83"/>
  <c r="N5" i="82"/>
  <c r="N19" i="82" s="1"/>
  <c r="J5" i="83"/>
  <c r="N66" i="86"/>
  <c r="J66" i="89"/>
  <c r="N18" i="86"/>
  <c r="J18" i="89"/>
  <c r="N77" i="84"/>
  <c r="J77" i="85"/>
  <c r="N69" i="86"/>
  <c r="J69" i="89"/>
  <c r="N35" i="84"/>
  <c r="J35" i="85"/>
  <c r="N63" i="84"/>
  <c r="J63" i="85"/>
  <c r="J54" i="86"/>
  <c r="N54" i="85"/>
  <c r="N14" i="84"/>
  <c r="J14" i="85"/>
  <c r="N46" i="86"/>
  <c r="J46" i="89"/>
  <c r="N20" i="86"/>
  <c r="J20" i="89"/>
  <c r="N53" i="84"/>
  <c r="J53" i="85"/>
  <c r="N44" i="85"/>
  <c r="J44" i="86"/>
  <c r="N26" i="82"/>
  <c r="N38" i="82" s="1"/>
  <c r="J26" i="83"/>
  <c r="N27" i="84"/>
  <c r="J27" i="85"/>
  <c r="N21" i="83"/>
  <c r="N25" i="83" s="1"/>
  <c r="J21" i="84"/>
  <c r="N6" i="84"/>
  <c r="J6" i="85"/>
  <c r="N55" i="89"/>
  <c r="J55" i="90"/>
  <c r="N48" i="85"/>
  <c r="J48" i="86"/>
  <c r="N30" i="89"/>
  <c r="J30" i="90"/>
  <c r="J79" i="83"/>
  <c r="N79" i="82"/>
  <c r="N84" i="82" s="1"/>
  <c r="N43" i="85"/>
  <c r="J43" i="86"/>
  <c r="N32" i="85"/>
  <c r="J32" i="86"/>
  <c r="N56" i="86"/>
  <c r="J56" i="89"/>
  <c r="N65" i="85"/>
  <c r="J65" i="86"/>
  <c r="N42" i="86"/>
  <c r="J42" i="89"/>
  <c r="N68" i="85"/>
  <c r="J68" i="86"/>
  <c r="L15" i="9"/>
  <c r="N33" i="85"/>
  <c r="J33" i="86"/>
  <c r="N16" i="83"/>
  <c r="J16" i="84"/>
  <c r="N64" i="86"/>
  <c r="J64" i="89"/>
  <c r="N47" i="85"/>
  <c r="J47" i="86"/>
  <c r="N28" i="85"/>
  <c r="J28" i="86"/>
  <c r="N8" i="83"/>
  <c r="J8" i="84"/>
  <c r="J22" i="86"/>
  <c r="N22" i="85"/>
  <c r="N12" i="86"/>
  <c r="J12" i="89"/>
  <c r="J23" i="89"/>
  <c r="N23" i="86"/>
  <c r="J84" i="81"/>
  <c r="J85" i="80"/>
  <c r="J4" i="80" s="1"/>
  <c r="J51" i="83"/>
  <c r="N51" i="82"/>
  <c r="N60" i="82" s="1"/>
  <c r="N85" i="81"/>
  <c r="N4" i="81" s="1"/>
  <c r="J59" i="89"/>
  <c r="N59" i="86"/>
  <c r="L12" i="9"/>
  <c r="J70" i="9"/>
  <c r="J70" i="10" s="1"/>
  <c r="J70" i="11" s="1"/>
  <c r="J70" i="12" s="1"/>
  <c r="J70" i="13" s="1"/>
  <c r="J70" i="14" s="1"/>
  <c r="J70" i="15" s="1"/>
  <c r="J70" i="16" s="1"/>
  <c r="J70" i="17" s="1"/>
  <c r="J70" i="18" s="1"/>
  <c r="J70" i="19" s="1"/>
  <c r="J70" i="20" s="1"/>
  <c r="J70" i="21" s="1"/>
  <c r="J70" i="22" s="1"/>
  <c r="J70" i="23" s="1"/>
  <c r="J70" i="24" s="1"/>
  <c r="J70" i="25" s="1"/>
  <c r="J70" i="26" s="1"/>
  <c r="J70" i="27" s="1"/>
  <c r="J70" i="28" s="1"/>
  <c r="J70" i="29" s="1"/>
  <c r="N70" i="30" s="1"/>
  <c r="N70" i="32" s="1"/>
  <c r="N70" i="33" s="1"/>
  <c r="L20" i="9"/>
  <c r="L29" i="9"/>
  <c r="J84" i="9"/>
  <c r="J84" i="10" s="1"/>
  <c r="J84" i="11" s="1"/>
  <c r="J50" i="9"/>
  <c r="J50" i="10" s="1"/>
  <c r="J50" i="11" s="1"/>
  <c r="J50" i="12" s="1"/>
  <c r="J50" i="13" s="1"/>
  <c r="J50" i="14" s="1"/>
  <c r="J50" i="15" s="1"/>
  <c r="J50" i="16" s="1"/>
  <c r="J50" i="17" s="1"/>
  <c r="J50" i="18" s="1"/>
  <c r="J50" i="19" s="1"/>
  <c r="J50" i="20" s="1"/>
  <c r="J50" i="21" s="1"/>
  <c r="J50" i="22" s="1"/>
  <c r="J50" i="23" s="1"/>
  <c r="J50" i="24" s="1"/>
  <c r="J50" i="25" s="1"/>
  <c r="J50" i="26" s="1"/>
  <c r="J50" i="27" s="1"/>
  <c r="J50" i="28" s="1"/>
  <c r="J50" i="29" s="1"/>
  <c r="L35" i="9"/>
  <c r="L73" i="9"/>
  <c r="H85" i="8"/>
  <c r="J25" i="9"/>
  <c r="J25" i="10" s="1"/>
  <c r="J25" i="11" s="1"/>
  <c r="J25" i="12" s="1"/>
  <c r="J25" i="13" s="1"/>
  <c r="J25" i="14" s="1"/>
  <c r="J25" i="15" s="1"/>
  <c r="J25" i="16" s="1"/>
  <c r="J25" i="17" s="1"/>
  <c r="J25" i="18" s="1"/>
  <c r="J25" i="19" s="1"/>
  <c r="J25" i="20" s="1"/>
  <c r="J25" i="21" s="1"/>
  <c r="J25" i="22" s="1"/>
  <c r="J25" i="23" s="1"/>
  <c r="J25" i="24" s="1"/>
  <c r="J25" i="25" s="1"/>
  <c r="J25" i="26" s="1"/>
  <c r="J25" i="27" s="1"/>
  <c r="J25" i="28" s="1"/>
  <c r="J25" i="29" s="1"/>
  <c r="N25" i="30" s="1"/>
  <c r="N25" i="32" s="1"/>
  <c r="N25" i="33" s="1"/>
  <c r="L69" i="9"/>
  <c r="J78" i="9"/>
  <c r="J78" i="10" s="1"/>
  <c r="J78" i="11" s="1"/>
  <c r="J78" i="12" s="1"/>
  <c r="J78" i="13" s="1"/>
  <c r="J78" i="14" s="1"/>
  <c r="J78" i="15" s="1"/>
  <c r="J78" i="16" s="1"/>
  <c r="J78" i="17" s="1"/>
  <c r="J78" i="18" s="1"/>
  <c r="J78" i="19" s="1"/>
  <c r="J78" i="20" s="1"/>
  <c r="J78" i="21" s="1"/>
  <c r="J78" i="22" s="1"/>
  <c r="J78" i="23" s="1"/>
  <c r="J78" i="24" s="1"/>
  <c r="J78" i="25" s="1"/>
  <c r="J78" i="26" s="1"/>
  <c r="J78" i="27" s="1"/>
  <c r="J78" i="28" s="1"/>
  <c r="J78" i="29" s="1"/>
  <c r="N78" i="30" s="1"/>
  <c r="N78" i="32" s="1"/>
  <c r="N78" i="33" s="1"/>
  <c r="J19" i="9"/>
  <c r="J19" i="10" s="1"/>
  <c r="J19" i="11" s="1"/>
  <c r="J19" i="12" s="1"/>
  <c r="J19" i="13" s="1"/>
  <c r="J19" i="14" s="1"/>
  <c r="J19" i="15" s="1"/>
  <c r="J19" i="16" s="1"/>
  <c r="J19" i="17" s="1"/>
  <c r="J19" i="18" s="1"/>
  <c r="J19" i="19" s="1"/>
  <c r="J19" i="20" s="1"/>
  <c r="J19" i="21" s="1"/>
  <c r="J19" i="22" s="1"/>
  <c r="J19" i="23" s="1"/>
  <c r="J19" i="24" s="1"/>
  <c r="J19" i="25" s="1"/>
  <c r="J19" i="26" s="1"/>
  <c r="J19" i="27" s="1"/>
  <c r="J19" i="28" s="1"/>
  <c r="J19" i="29" s="1"/>
  <c r="N19" i="30" s="1"/>
  <c r="N19" i="32" s="1"/>
  <c r="N19" i="33" s="1"/>
  <c r="L71" i="9"/>
  <c r="L18" i="9"/>
  <c r="L9" i="10"/>
  <c r="I9" i="11"/>
  <c r="L62" i="9"/>
  <c r="I62" i="10"/>
  <c r="L79" i="9"/>
  <c r="I79" i="10"/>
  <c r="L84" i="8"/>
  <c r="I20" i="11"/>
  <c r="L20" i="10"/>
  <c r="I33" i="11"/>
  <c r="L33" i="10"/>
  <c r="L37" i="9"/>
  <c r="I37" i="10"/>
  <c r="L58" i="9"/>
  <c r="I58" i="10"/>
  <c r="L77" i="9"/>
  <c r="I77" i="10"/>
  <c r="L23" i="12"/>
  <c r="I23" i="13"/>
  <c r="L26" i="9"/>
  <c r="I26" i="10"/>
  <c r="L32" i="9"/>
  <c r="I32" i="10"/>
  <c r="L51" i="9"/>
  <c r="I51" i="10"/>
  <c r="L59" i="9"/>
  <c r="I59" i="10"/>
  <c r="L21" i="12"/>
  <c r="I21" i="13"/>
  <c r="I7" i="11"/>
  <c r="L7" i="10"/>
  <c r="L15" i="10"/>
  <c r="I15" i="11"/>
  <c r="L17" i="10"/>
  <c r="I17" i="11"/>
  <c r="L41" i="9"/>
  <c r="I41" i="10"/>
  <c r="I43" i="11"/>
  <c r="L43" i="10"/>
  <c r="L47" i="9"/>
  <c r="I47" i="10"/>
  <c r="L49" i="9"/>
  <c r="I49" i="10"/>
  <c r="L64" i="9"/>
  <c r="I64" i="10"/>
  <c r="L81" i="10"/>
  <c r="I81" i="11"/>
  <c r="L50" i="8"/>
  <c r="L7" i="9"/>
  <c r="L17" i="9"/>
  <c r="L43" i="9"/>
  <c r="L9" i="9"/>
  <c r="L6" i="9"/>
  <c r="I6" i="10"/>
  <c r="L12" i="10"/>
  <c r="I12" i="11"/>
  <c r="L18" i="10"/>
  <c r="I18" i="11"/>
  <c r="L40" i="9"/>
  <c r="I40" i="10"/>
  <c r="L44" i="9"/>
  <c r="I44" i="10"/>
  <c r="L48" i="9"/>
  <c r="I48" i="10"/>
  <c r="L63" i="10"/>
  <c r="I63" i="11"/>
  <c r="I65" i="11"/>
  <c r="L65" i="10"/>
  <c r="L67" i="9"/>
  <c r="I67" i="10"/>
  <c r="L80" i="9"/>
  <c r="I80" i="10"/>
  <c r="I24" i="14"/>
  <c r="L24" i="13"/>
  <c r="L36" i="9"/>
  <c r="I36" i="10"/>
  <c r="L73" i="10"/>
  <c r="I73" i="11"/>
  <c r="I22" i="14"/>
  <c r="L22" i="13"/>
  <c r="L42" i="9"/>
  <c r="I42" i="10"/>
  <c r="L45" i="9"/>
  <c r="I45" i="10"/>
  <c r="L39" i="9"/>
  <c r="I39" i="10"/>
  <c r="L68" i="9"/>
  <c r="L13" i="10"/>
  <c r="I13" i="11"/>
  <c r="L69" i="10"/>
  <c r="I69" i="11"/>
  <c r="I68" i="11"/>
  <c r="L68" i="10"/>
  <c r="L54" i="10"/>
  <c r="I54" i="11"/>
  <c r="L55" i="9"/>
  <c r="I55" i="10"/>
  <c r="L46" i="9"/>
  <c r="I46" i="10"/>
  <c r="L71" i="10"/>
  <c r="I71" i="11"/>
  <c r="L30" i="9"/>
  <c r="I30" i="10"/>
  <c r="L31" i="9"/>
  <c r="I31" i="10"/>
  <c r="L29" i="10"/>
  <c r="I29" i="11"/>
  <c r="I28" i="11"/>
  <c r="L28" i="10"/>
  <c r="L28" i="9"/>
  <c r="L34" i="9"/>
  <c r="I34" i="10"/>
  <c r="L38" i="10"/>
  <c r="I38" i="11"/>
  <c r="I38" i="12" s="1"/>
  <c r="I38" i="13" s="1"/>
  <c r="L35" i="10"/>
  <c r="I35" i="11"/>
  <c r="L75" i="9"/>
  <c r="I75" i="10"/>
  <c r="L76" i="9"/>
  <c r="I76" i="10"/>
  <c r="L74" i="9"/>
  <c r="I74" i="10"/>
  <c r="L72" i="9"/>
  <c r="I72" i="10"/>
  <c r="L16" i="9"/>
  <c r="I16" i="10"/>
  <c r="L14" i="9"/>
  <c r="I14" i="10"/>
  <c r="L13" i="9"/>
  <c r="L11" i="9"/>
  <c r="I11" i="10"/>
  <c r="L8" i="9"/>
  <c r="I8" i="10"/>
  <c r="L10" i="9"/>
  <c r="I10" i="10"/>
  <c r="L5" i="9"/>
  <c r="I5" i="10"/>
  <c r="L83" i="9"/>
  <c r="I83" i="10"/>
  <c r="L82" i="9"/>
  <c r="I82" i="10"/>
  <c r="L81" i="9"/>
  <c r="L38" i="8"/>
  <c r="L27" i="9"/>
  <c r="I27" i="10"/>
  <c r="L53" i="9"/>
  <c r="I53" i="10"/>
  <c r="L54" i="9"/>
  <c r="L52" i="9"/>
  <c r="I52" i="10"/>
  <c r="L57" i="9"/>
  <c r="I57" i="10"/>
  <c r="L56" i="9"/>
  <c r="I56" i="10"/>
  <c r="L61" i="9"/>
  <c r="I61" i="10"/>
  <c r="L70" i="8"/>
  <c r="L66" i="9"/>
  <c r="I66" i="10"/>
  <c r="I50" i="9"/>
  <c r="L25" i="8"/>
  <c r="I25" i="9"/>
  <c r="I70" i="9"/>
  <c r="L78" i="8"/>
  <c r="I78" i="9"/>
  <c r="I60" i="9"/>
  <c r="I60" i="10" s="1"/>
  <c r="K85" i="9"/>
  <c r="I84" i="9"/>
  <c r="G85" i="9"/>
  <c r="H85" i="9"/>
  <c r="L38" i="9"/>
  <c r="G85" i="8"/>
  <c r="I19" i="8"/>
  <c r="L19" i="8" s="1"/>
  <c r="J85" i="8"/>
  <c r="L60" i="8"/>
  <c r="K85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86" i="8"/>
  <c r="A85" i="8"/>
  <c r="A79" i="8"/>
  <c r="A71" i="8"/>
  <c r="A61" i="8"/>
  <c r="A51" i="8"/>
  <c r="A39" i="8"/>
  <c r="A5" i="8"/>
  <c r="A4" i="8"/>
  <c r="A3" i="8"/>
  <c r="A2" i="8"/>
  <c r="A1" i="8"/>
  <c r="N32" i="86" l="1"/>
  <c r="J32" i="89"/>
  <c r="N11" i="84"/>
  <c r="J11" i="85"/>
  <c r="N50" i="30"/>
  <c r="N50" i="32" s="1"/>
  <c r="N50" i="33" s="1"/>
  <c r="J84" i="82"/>
  <c r="J85" i="81"/>
  <c r="J4" i="81" s="1"/>
  <c r="N22" i="86"/>
  <c r="J22" i="89"/>
  <c r="N47" i="86"/>
  <c r="J47" i="89"/>
  <c r="N33" i="86"/>
  <c r="J33" i="89"/>
  <c r="N54" i="86"/>
  <c r="J54" i="89"/>
  <c r="N39" i="83"/>
  <c r="N50" i="83" s="1"/>
  <c r="J39" i="84"/>
  <c r="N58" i="86"/>
  <c r="J58" i="89"/>
  <c r="N82" i="86"/>
  <c r="J82" i="89"/>
  <c r="N42" i="89"/>
  <c r="J42" i="90"/>
  <c r="N6" i="85"/>
  <c r="J6" i="86"/>
  <c r="N26" i="83"/>
  <c r="N38" i="83" s="1"/>
  <c r="J26" i="84"/>
  <c r="N34" i="89"/>
  <c r="J34" i="90"/>
  <c r="N7" i="86"/>
  <c r="J7" i="89"/>
  <c r="N17" i="85"/>
  <c r="J17" i="86"/>
  <c r="J75" i="89"/>
  <c r="N75" i="86"/>
  <c r="N13" i="85"/>
  <c r="J13" i="86"/>
  <c r="N59" i="89"/>
  <c r="J59" i="90"/>
  <c r="N65" i="86"/>
  <c r="J65" i="89"/>
  <c r="N43" i="86"/>
  <c r="J43" i="89"/>
  <c r="N48" i="86"/>
  <c r="J48" i="89"/>
  <c r="J21" i="85"/>
  <c r="N21" i="84"/>
  <c r="N25" i="84" s="1"/>
  <c r="N44" i="86"/>
  <c r="J44" i="89"/>
  <c r="N46" i="89"/>
  <c r="J46" i="90"/>
  <c r="N63" i="85"/>
  <c r="J63" i="86"/>
  <c r="N77" i="85"/>
  <c r="J77" i="86"/>
  <c r="J5" i="84"/>
  <c r="N5" i="83"/>
  <c r="N19" i="83" s="1"/>
  <c r="N73" i="85"/>
  <c r="J73" i="86"/>
  <c r="N24" i="89"/>
  <c r="J24" i="90"/>
  <c r="N9" i="85"/>
  <c r="J9" i="86"/>
  <c r="N71" i="83"/>
  <c r="N78" i="83" s="1"/>
  <c r="J71" i="84"/>
  <c r="N67" i="85"/>
  <c r="J67" i="86"/>
  <c r="J29" i="90"/>
  <c r="N29" i="89"/>
  <c r="N62" i="89"/>
  <c r="J62" i="90"/>
  <c r="N76" i="89"/>
  <c r="J76" i="90"/>
  <c r="N30" i="90"/>
  <c r="J30" i="91"/>
  <c r="N20" i="89"/>
  <c r="J20" i="90"/>
  <c r="J69" i="90"/>
  <c r="N69" i="89"/>
  <c r="N66" i="89"/>
  <c r="J66" i="90"/>
  <c r="N52" i="89"/>
  <c r="J52" i="90"/>
  <c r="N15" i="85"/>
  <c r="J15" i="86"/>
  <c r="N23" i="89"/>
  <c r="J23" i="90"/>
  <c r="N8" i="84"/>
  <c r="J8" i="85"/>
  <c r="N64" i="89"/>
  <c r="J64" i="90"/>
  <c r="N74" i="86"/>
  <c r="J74" i="89"/>
  <c r="N31" i="84"/>
  <c r="J31" i="85"/>
  <c r="N45" i="86"/>
  <c r="J45" i="89"/>
  <c r="N68" i="86"/>
  <c r="J68" i="89"/>
  <c r="N56" i="89"/>
  <c r="J56" i="90"/>
  <c r="N85" i="82"/>
  <c r="N4" i="82" s="1"/>
  <c r="J55" i="91"/>
  <c r="N55" i="90"/>
  <c r="N27" i="85"/>
  <c r="J27" i="86"/>
  <c r="N53" i="85"/>
  <c r="J53" i="86"/>
  <c r="N14" i="85"/>
  <c r="J14" i="86"/>
  <c r="N35" i="85"/>
  <c r="J35" i="86"/>
  <c r="J18" i="90"/>
  <c r="N18" i="89"/>
  <c r="J83" i="90"/>
  <c r="N83" i="89"/>
  <c r="N10" i="85"/>
  <c r="J10" i="86"/>
  <c r="N37" i="86"/>
  <c r="J37" i="89"/>
  <c r="N57" i="85"/>
  <c r="J57" i="86"/>
  <c r="J80" i="85"/>
  <c r="N80" i="84"/>
  <c r="J61" i="84"/>
  <c r="N61" i="83"/>
  <c r="N70" i="83" s="1"/>
  <c r="N36" i="86"/>
  <c r="J36" i="89"/>
  <c r="J49" i="90"/>
  <c r="N49" i="89"/>
  <c r="N40" i="89"/>
  <c r="J40" i="90"/>
  <c r="J12" i="90"/>
  <c r="N12" i="89"/>
  <c r="N51" i="83"/>
  <c r="N60" i="83" s="1"/>
  <c r="J51" i="84"/>
  <c r="N28" i="86"/>
  <c r="J28" i="89"/>
  <c r="N16" i="84"/>
  <c r="J16" i="85"/>
  <c r="N79" i="83"/>
  <c r="N84" i="83" s="1"/>
  <c r="J79" i="84"/>
  <c r="J72" i="85"/>
  <c r="N72" i="84"/>
  <c r="N41" i="86"/>
  <c r="J41" i="89"/>
  <c r="N81" i="86"/>
  <c r="J81" i="89"/>
  <c r="J85" i="9"/>
  <c r="J85" i="10"/>
  <c r="L74" i="10"/>
  <c r="I74" i="11"/>
  <c r="L75" i="10"/>
  <c r="I75" i="11"/>
  <c r="L67" i="10"/>
  <c r="I67" i="11"/>
  <c r="L18" i="11"/>
  <c r="I18" i="12"/>
  <c r="L43" i="11"/>
  <c r="I43" i="12"/>
  <c r="L7" i="11"/>
  <c r="I7" i="12"/>
  <c r="L79" i="10"/>
  <c r="I79" i="11"/>
  <c r="L5" i="10"/>
  <c r="I5" i="11"/>
  <c r="L71" i="11"/>
  <c r="I71" i="12"/>
  <c r="L47" i="10"/>
  <c r="I47" i="11"/>
  <c r="L21" i="13"/>
  <c r="I21" i="14"/>
  <c r="L26" i="10"/>
  <c r="I26" i="11"/>
  <c r="L57" i="10"/>
  <c r="I57" i="11"/>
  <c r="L14" i="10"/>
  <c r="I14" i="11"/>
  <c r="L72" i="10"/>
  <c r="I72" i="11"/>
  <c r="L76" i="10"/>
  <c r="I76" i="11"/>
  <c r="L35" i="11"/>
  <c r="I35" i="12"/>
  <c r="L28" i="11"/>
  <c r="I28" i="12"/>
  <c r="L80" i="10"/>
  <c r="I80" i="11"/>
  <c r="I48" i="11"/>
  <c r="L48" i="10"/>
  <c r="L40" i="10"/>
  <c r="I40" i="11"/>
  <c r="I12" i="12"/>
  <c r="L12" i="11"/>
  <c r="I20" i="12"/>
  <c r="L20" i="11"/>
  <c r="L62" i="10"/>
  <c r="I62" i="11"/>
  <c r="L16" i="10"/>
  <c r="I16" i="11"/>
  <c r="L63" i="11"/>
  <c r="I63" i="12"/>
  <c r="L44" i="10"/>
  <c r="I44" i="11"/>
  <c r="I6" i="11"/>
  <c r="L6" i="10"/>
  <c r="L33" i="11"/>
  <c r="I33" i="12"/>
  <c r="L9" i="11"/>
  <c r="I9" i="12"/>
  <c r="L82" i="10"/>
  <c r="I82" i="11"/>
  <c r="L8" i="10"/>
  <c r="I8" i="11"/>
  <c r="I24" i="15"/>
  <c r="L24" i="14"/>
  <c r="L64" i="10"/>
  <c r="I64" i="11"/>
  <c r="L41" i="10"/>
  <c r="I41" i="11"/>
  <c r="I15" i="12"/>
  <c r="L15" i="11"/>
  <c r="L51" i="10"/>
  <c r="I51" i="11"/>
  <c r="I77" i="11"/>
  <c r="L77" i="10"/>
  <c r="I37" i="11"/>
  <c r="L37" i="10"/>
  <c r="L66" i="10"/>
  <c r="I66" i="11"/>
  <c r="L83" i="10"/>
  <c r="I83" i="11"/>
  <c r="L10" i="10"/>
  <c r="I10" i="11"/>
  <c r="L11" i="10"/>
  <c r="I11" i="11"/>
  <c r="L29" i="11"/>
  <c r="I29" i="12"/>
  <c r="L22" i="14"/>
  <c r="I22" i="15"/>
  <c r="L65" i="11"/>
  <c r="I65" i="12"/>
  <c r="I81" i="12"/>
  <c r="L81" i="11"/>
  <c r="L49" i="10"/>
  <c r="I49" i="11"/>
  <c r="L17" i="11"/>
  <c r="I17" i="12"/>
  <c r="I59" i="11"/>
  <c r="L59" i="10"/>
  <c r="L32" i="10"/>
  <c r="I32" i="11"/>
  <c r="I23" i="14"/>
  <c r="L23" i="13"/>
  <c r="I58" i="11"/>
  <c r="L58" i="10"/>
  <c r="J84" i="12"/>
  <c r="J85" i="11"/>
  <c r="L38" i="13"/>
  <c r="I38" i="14"/>
  <c r="I36" i="11"/>
  <c r="L36" i="10"/>
  <c r="L73" i="11"/>
  <c r="I73" i="12"/>
  <c r="I42" i="11"/>
  <c r="L42" i="10"/>
  <c r="L45" i="10"/>
  <c r="I45" i="11"/>
  <c r="L39" i="10"/>
  <c r="I39" i="11"/>
  <c r="L61" i="10"/>
  <c r="I61" i="11"/>
  <c r="L13" i="11"/>
  <c r="I13" i="12"/>
  <c r="L52" i="10"/>
  <c r="I52" i="11"/>
  <c r="L69" i="11"/>
  <c r="I69" i="12"/>
  <c r="I68" i="12"/>
  <c r="L68" i="11"/>
  <c r="L53" i="10"/>
  <c r="I53" i="11"/>
  <c r="I54" i="12"/>
  <c r="L54" i="11"/>
  <c r="L38" i="12"/>
  <c r="I55" i="11"/>
  <c r="L55" i="10"/>
  <c r="L60" i="10"/>
  <c r="I60" i="11"/>
  <c r="L56" i="10"/>
  <c r="I56" i="11"/>
  <c r="L50" i="9"/>
  <c r="I50" i="10"/>
  <c r="I46" i="11"/>
  <c r="L46" i="10"/>
  <c r="L25" i="9"/>
  <c r="I25" i="10"/>
  <c r="L30" i="10"/>
  <c r="I30" i="11"/>
  <c r="L31" i="10"/>
  <c r="I31" i="11"/>
  <c r="L27" i="10"/>
  <c r="I27" i="11"/>
  <c r="I34" i="11"/>
  <c r="L34" i="10"/>
  <c r="L38" i="11"/>
  <c r="L78" i="9"/>
  <c r="I78" i="10"/>
  <c r="L84" i="9"/>
  <c r="I84" i="10"/>
  <c r="L60" i="9"/>
  <c r="L70" i="9"/>
  <c r="I70" i="10"/>
  <c r="I70" i="11" s="1"/>
  <c r="I19" i="9"/>
  <c r="I85" i="8"/>
  <c r="L85" i="8" s="1"/>
  <c r="M11" i="1"/>
  <c r="A68" i="1"/>
  <c r="A69" i="1"/>
  <c r="A70" i="1"/>
  <c r="A71" i="1"/>
  <c r="A72" i="1"/>
  <c r="A73" i="1"/>
  <c r="A74" i="1"/>
  <c r="A75" i="1"/>
  <c r="A76" i="1"/>
  <c r="A77" i="1"/>
  <c r="A78" i="1"/>
  <c r="A82" i="1"/>
  <c r="A81" i="1"/>
  <c r="A80" i="1"/>
  <c r="A79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O10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A1" i="1"/>
  <c r="N85" i="83" l="1"/>
  <c r="N4" i="83" s="1"/>
  <c r="J49" i="91"/>
  <c r="N49" i="90"/>
  <c r="N80" i="85"/>
  <c r="J80" i="86"/>
  <c r="N68" i="89"/>
  <c r="J68" i="90"/>
  <c r="N74" i="89"/>
  <c r="J74" i="90"/>
  <c r="J23" i="91"/>
  <c r="N23" i="90"/>
  <c r="N66" i="90"/>
  <c r="J66" i="91"/>
  <c r="N30" i="91"/>
  <c r="J30" i="92"/>
  <c r="N9" i="86"/>
  <c r="J9" i="89"/>
  <c r="J46" i="91"/>
  <c r="N46" i="90"/>
  <c r="N48" i="89"/>
  <c r="J48" i="90"/>
  <c r="J59" i="91"/>
  <c r="N59" i="90"/>
  <c r="N17" i="86"/>
  <c r="J17" i="89"/>
  <c r="N26" i="84"/>
  <c r="N38" i="84" s="1"/>
  <c r="J26" i="85"/>
  <c r="J82" i="90"/>
  <c r="N82" i="89"/>
  <c r="J54" i="90"/>
  <c r="N54" i="89"/>
  <c r="J81" i="90"/>
  <c r="N81" i="89"/>
  <c r="J51" i="85"/>
  <c r="N51" i="84"/>
  <c r="N60" i="84" s="1"/>
  <c r="N27" i="86"/>
  <c r="J27" i="89"/>
  <c r="J41" i="90"/>
  <c r="N41" i="89"/>
  <c r="N16" i="85"/>
  <c r="J16" i="86"/>
  <c r="N36" i="89"/>
  <c r="J36" i="90"/>
  <c r="J57" i="89"/>
  <c r="N57" i="86"/>
  <c r="N14" i="86"/>
  <c r="J14" i="89"/>
  <c r="N29" i="90"/>
  <c r="J29" i="91"/>
  <c r="N5" i="84"/>
  <c r="N19" i="84" s="1"/>
  <c r="J5" i="85"/>
  <c r="J22" i="90"/>
  <c r="N22" i="89"/>
  <c r="N11" i="85"/>
  <c r="J11" i="86"/>
  <c r="N47" i="89"/>
  <c r="J47" i="90"/>
  <c r="N12" i="90"/>
  <c r="J12" i="91"/>
  <c r="J83" i="91"/>
  <c r="N83" i="90"/>
  <c r="N55" i="91"/>
  <c r="J55" i="92"/>
  <c r="J45" i="90"/>
  <c r="N45" i="89"/>
  <c r="N64" i="90"/>
  <c r="J64" i="91"/>
  <c r="N15" i="86"/>
  <c r="J15" i="89"/>
  <c r="N76" i="90"/>
  <c r="J76" i="91"/>
  <c r="N67" i="86"/>
  <c r="J67" i="89"/>
  <c r="J24" i="91"/>
  <c r="N24" i="90"/>
  <c r="J77" i="89"/>
  <c r="N77" i="86"/>
  <c r="N44" i="89"/>
  <c r="J44" i="90"/>
  <c r="J43" i="90"/>
  <c r="N43" i="89"/>
  <c r="N13" i="86"/>
  <c r="J13" i="89"/>
  <c r="N7" i="89"/>
  <c r="J7" i="90"/>
  <c r="N6" i="86"/>
  <c r="J6" i="89"/>
  <c r="J58" i="90"/>
  <c r="N58" i="89"/>
  <c r="J79" i="85"/>
  <c r="N79" i="84"/>
  <c r="N84" i="84" s="1"/>
  <c r="N35" i="86"/>
  <c r="J35" i="89"/>
  <c r="J21" i="86"/>
  <c r="N21" i="85"/>
  <c r="N25" i="85" s="1"/>
  <c r="N75" i="89"/>
  <c r="J75" i="90"/>
  <c r="N28" i="89"/>
  <c r="J28" i="90"/>
  <c r="J40" i="91"/>
  <c r="N40" i="90"/>
  <c r="J37" i="90"/>
  <c r="N37" i="89"/>
  <c r="J53" i="89"/>
  <c r="N53" i="86"/>
  <c r="N69" i="90"/>
  <c r="J69" i="91"/>
  <c r="J33" i="90"/>
  <c r="N33" i="89"/>
  <c r="N32" i="89"/>
  <c r="J32" i="90"/>
  <c r="N10" i="86"/>
  <c r="J10" i="89"/>
  <c r="N72" i="85"/>
  <c r="J72" i="86"/>
  <c r="N61" i="84"/>
  <c r="N70" i="84" s="1"/>
  <c r="J61" i="85"/>
  <c r="N18" i="90"/>
  <c r="J18" i="91"/>
  <c r="N56" i="90"/>
  <c r="J56" i="91"/>
  <c r="N31" i="85"/>
  <c r="J31" i="86"/>
  <c r="N8" i="85"/>
  <c r="J8" i="86"/>
  <c r="N52" i="90"/>
  <c r="J52" i="91"/>
  <c r="J20" i="91"/>
  <c r="N20" i="90"/>
  <c r="N62" i="90"/>
  <c r="J62" i="91"/>
  <c r="N71" i="84"/>
  <c r="N78" i="84" s="1"/>
  <c r="J71" i="85"/>
  <c r="J73" i="89"/>
  <c r="N73" i="86"/>
  <c r="N63" i="86"/>
  <c r="J63" i="89"/>
  <c r="J65" i="90"/>
  <c r="N65" i="89"/>
  <c r="N34" i="90"/>
  <c r="J34" i="91"/>
  <c r="J42" i="91"/>
  <c r="N42" i="90"/>
  <c r="J39" i="85"/>
  <c r="N39" i="84"/>
  <c r="N50" i="84" s="1"/>
  <c r="J84" i="83"/>
  <c r="J85" i="82"/>
  <c r="J4" i="82" s="1"/>
  <c r="L65" i="12"/>
  <c r="I65" i="13"/>
  <c r="I10" i="12"/>
  <c r="L10" i="11"/>
  <c r="I64" i="12"/>
  <c r="L64" i="11"/>
  <c r="L9" i="12"/>
  <c r="I9" i="13"/>
  <c r="L62" i="11"/>
  <c r="I62" i="12"/>
  <c r="I76" i="12"/>
  <c r="L76" i="11"/>
  <c r="I26" i="12"/>
  <c r="L26" i="11"/>
  <c r="L5" i="11"/>
  <c r="I5" i="12"/>
  <c r="I18" i="13"/>
  <c r="L18" i="12"/>
  <c r="J84" i="13"/>
  <c r="J85" i="12"/>
  <c r="L59" i="11"/>
  <c r="I59" i="12"/>
  <c r="I15" i="13"/>
  <c r="L15" i="12"/>
  <c r="L6" i="11"/>
  <c r="I6" i="12"/>
  <c r="I48" i="12"/>
  <c r="L48" i="11"/>
  <c r="L34" i="11"/>
  <c r="I34" i="12"/>
  <c r="L38" i="14"/>
  <c r="I38" i="15"/>
  <c r="I32" i="12"/>
  <c r="L32" i="11"/>
  <c r="L17" i="12"/>
  <c r="I17" i="13"/>
  <c r="L22" i="15"/>
  <c r="I22" i="16"/>
  <c r="I11" i="12"/>
  <c r="L11" i="11"/>
  <c r="L83" i="11"/>
  <c r="I83" i="12"/>
  <c r="L51" i="11"/>
  <c r="I51" i="12"/>
  <c r="L41" i="11"/>
  <c r="I41" i="12"/>
  <c r="L82" i="11"/>
  <c r="I82" i="12"/>
  <c r="L33" i="12"/>
  <c r="I33" i="13"/>
  <c r="I44" i="12"/>
  <c r="L44" i="11"/>
  <c r="I16" i="12"/>
  <c r="L16" i="11"/>
  <c r="I40" i="12"/>
  <c r="L40" i="11"/>
  <c r="I80" i="12"/>
  <c r="L80" i="11"/>
  <c r="I35" i="13"/>
  <c r="L35" i="12"/>
  <c r="I72" i="12"/>
  <c r="L72" i="11"/>
  <c r="L57" i="11"/>
  <c r="I57" i="12"/>
  <c r="L21" i="14"/>
  <c r="I21" i="15"/>
  <c r="I71" i="13"/>
  <c r="L71" i="12"/>
  <c r="I79" i="12"/>
  <c r="L79" i="11"/>
  <c r="L43" i="12"/>
  <c r="I43" i="13"/>
  <c r="L67" i="11"/>
  <c r="I67" i="12"/>
  <c r="L74" i="11"/>
  <c r="I74" i="12"/>
  <c r="L84" i="10"/>
  <c r="I84" i="11"/>
  <c r="L46" i="11"/>
  <c r="I46" i="12"/>
  <c r="L49" i="11"/>
  <c r="I49" i="12"/>
  <c r="L29" i="12"/>
  <c r="I29" i="13"/>
  <c r="L66" i="11"/>
  <c r="I66" i="12"/>
  <c r="I8" i="12"/>
  <c r="L8" i="11"/>
  <c r="L63" i="12"/>
  <c r="I63" i="13"/>
  <c r="L28" i="12"/>
  <c r="I28" i="13"/>
  <c r="I14" i="12"/>
  <c r="L14" i="11"/>
  <c r="L47" i="11"/>
  <c r="I47" i="12"/>
  <c r="I7" i="13"/>
  <c r="L7" i="12"/>
  <c r="I75" i="12"/>
  <c r="L75" i="11"/>
  <c r="L31" i="11"/>
  <c r="I31" i="12"/>
  <c r="L23" i="14"/>
  <c r="I23" i="15"/>
  <c r="L77" i="11"/>
  <c r="I77" i="12"/>
  <c r="I12" i="13"/>
  <c r="L12" i="12"/>
  <c r="L27" i="11"/>
  <c r="I27" i="12"/>
  <c r="L30" i="11"/>
  <c r="I30" i="12"/>
  <c r="L54" i="12"/>
  <c r="I54" i="13"/>
  <c r="I58" i="12"/>
  <c r="L58" i="11"/>
  <c r="I81" i="13"/>
  <c r="L81" i="12"/>
  <c r="L37" i="11"/>
  <c r="I37" i="12"/>
  <c r="I24" i="16"/>
  <c r="L24" i="15"/>
  <c r="L20" i="12"/>
  <c r="I20" i="13"/>
  <c r="I36" i="12"/>
  <c r="L36" i="11"/>
  <c r="L73" i="12"/>
  <c r="I73" i="13"/>
  <c r="I42" i="12"/>
  <c r="L42" i="11"/>
  <c r="L45" i="11"/>
  <c r="I45" i="12"/>
  <c r="L39" i="11"/>
  <c r="I39" i="12"/>
  <c r="L68" i="12"/>
  <c r="I68" i="13"/>
  <c r="L61" i="11"/>
  <c r="I61" i="12"/>
  <c r="L13" i="12"/>
  <c r="I13" i="13"/>
  <c r="I52" i="12"/>
  <c r="L52" i="11"/>
  <c r="L69" i="12"/>
  <c r="I69" i="13"/>
  <c r="L70" i="11"/>
  <c r="I70" i="12"/>
  <c r="I53" i="12"/>
  <c r="L53" i="11"/>
  <c r="L55" i="11"/>
  <c r="I55" i="12"/>
  <c r="L56" i="11"/>
  <c r="I56" i="12"/>
  <c r="L60" i="11"/>
  <c r="I60" i="12"/>
  <c r="I60" i="13" s="1"/>
  <c r="I50" i="11"/>
  <c r="L50" i="10"/>
  <c r="L78" i="10"/>
  <c r="I78" i="11"/>
  <c r="I25" i="11"/>
  <c r="I25" i="12" s="1"/>
  <c r="L25" i="10"/>
  <c r="L19" i="9"/>
  <c r="I19" i="10"/>
  <c r="L70" i="10"/>
  <c r="I85" i="9"/>
  <c r="L85" i="9" s="1"/>
  <c r="N11" i="1"/>
  <c r="I10" i="1"/>
  <c r="N8" i="86" l="1"/>
  <c r="J8" i="89"/>
  <c r="N10" i="89"/>
  <c r="J10" i="90"/>
  <c r="N42" i="91"/>
  <c r="J42" i="92"/>
  <c r="N12" i="91"/>
  <c r="J12" i="92"/>
  <c r="J14" i="90"/>
  <c r="N14" i="89"/>
  <c r="J9" i="90"/>
  <c r="N9" i="89"/>
  <c r="N80" i="86"/>
  <c r="J80" i="89"/>
  <c r="N34" i="91"/>
  <c r="J34" i="92"/>
  <c r="N31" i="86"/>
  <c r="J31" i="89"/>
  <c r="N61" i="85"/>
  <c r="N70" i="85" s="1"/>
  <c r="J61" i="86"/>
  <c r="N32" i="90"/>
  <c r="J32" i="91"/>
  <c r="N28" i="90"/>
  <c r="J28" i="91"/>
  <c r="N58" i="90"/>
  <c r="J58" i="91"/>
  <c r="N77" i="89"/>
  <c r="J77" i="90"/>
  <c r="N45" i="90"/>
  <c r="J45" i="91"/>
  <c r="J22" i="91"/>
  <c r="N22" i="90"/>
  <c r="J51" i="86"/>
  <c r="N51" i="85"/>
  <c r="N60" i="85" s="1"/>
  <c r="J82" i="91"/>
  <c r="N82" i="90"/>
  <c r="N59" i="91"/>
  <c r="J59" i="92"/>
  <c r="N23" i="91"/>
  <c r="J23" i="92"/>
  <c r="N18" i="91"/>
  <c r="J18" i="92"/>
  <c r="J79" i="86"/>
  <c r="N79" i="85"/>
  <c r="N84" i="85" s="1"/>
  <c r="N83" i="91"/>
  <c r="J83" i="92"/>
  <c r="J40" i="92"/>
  <c r="N40" i="91"/>
  <c r="N76" i="91"/>
  <c r="J76" i="92"/>
  <c r="J84" i="84"/>
  <c r="J85" i="83"/>
  <c r="J4" i="83" s="1"/>
  <c r="N73" i="89"/>
  <c r="J73" i="90"/>
  <c r="J20" i="92"/>
  <c r="N20" i="91"/>
  <c r="J53" i="90"/>
  <c r="N53" i="89"/>
  <c r="J35" i="90"/>
  <c r="N35" i="89"/>
  <c r="N6" i="89"/>
  <c r="J6" i="90"/>
  <c r="J15" i="90"/>
  <c r="N15" i="89"/>
  <c r="N55" i="92"/>
  <c r="J55" i="93"/>
  <c r="J47" i="91"/>
  <c r="N47" i="90"/>
  <c r="N5" i="85"/>
  <c r="N19" i="85" s="1"/>
  <c r="J5" i="86"/>
  <c r="N26" i="85"/>
  <c r="N38" i="85" s="1"/>
  <c r="J26" i="86"/>
  <c r="J48" i="91"/>
  <c r="N48" i="90"/>
  <c r="N30" i="92"/>
  <c r="J30" i="93"/>
  <c r="N74" i="90"/>
  <c r="J74" i="91"/>
  <c r="N62" i="91"/>
  <c r="J62" i="92"/>
  <c r="N69" i="91"/>
  <c r="J69" i="92"/>
  <c r="N21" i="86"/>
  <c r="N25" i="86" s="1"/>
  <c r="J21" i="89"/>
  <c r="N13" i="89"/>
  <c r="J13" i="90"/>
  <c r="N16" i="86"/>
  <c r="J16" i="89"/>
  <c r="J71" i="86"/>
  <c r="N71" i="85"/>
  <c r="N78" i="85" s="1"/>
  <c r="J52" i="92"/>
  <c r="N52" i="91"/>
  <c r="J56" i="92"/>
  <c r="N56" i="91"/>
  <c r="N72" i="86"/>
  <c r="J72" i="89"/>
  <c r="N75" i="90"/>
  <c r="J75" i="91"/>
  <c r="J43" i="91"/>
  <c r="N43" i="90"/>
  <c r="J24" i="92"/>
  <c r="N24" i="91"/>
  <c r="J57" i="90"/>
  <c r="N57" i="89"/>
  <c r="N41" i="90"/>
  <c r="J41" i="91"/>
  <c r="N81" i="90"/>
  <c r="J81" i="91"/>
  <c r="J49" i="92"/>
  <c r="N49" i="91"/>
  <c r="N63" i="89"/>
  <c r="J63" i="90"/>
  <c r="N54" i="90"/>
  <c r="J54" i="91"/>
  <c r="N46" i="91"/>
  <c r="J46" i="92"/>
  <c r="J39" i="86"/>
  <c r="N39" i="85"/>
  <c r="N50" i="85" s="1"/>
  <c r="N65" i="90"/>
  <c r="J65" i="91"/>
  <c r="N33" i="90"/>
  <c r="J33" i="91"/>
  <c r="N37" i="90"/>
  <c r="J37" i="91"/>
  <c r="N85" i="84"/>
  <c r="N4" i="84" s="1"/>
  <c r="N7" i="90"/>
  <c r="J7" i="91"/>
  <c r="J44" i="91"/>
  <c r="N44" i="90"/>
  <c r="N67" i="89"/>
  <c r="J67" i="90"/>
  <c r="N64" i="91"/>
  <c r="J64" i="92"/>
  <c r="N11" i="86"/>
  <c r="J11" i="89"/>
  <c r="N29" i="91"/>
  <c r="J29" i="92"/>
  <c r="N36" i="90"/>
  <c r="J36" i="91"/>
  <c r="N27" i="89"/>
  <c r="J27" i="90"/>
  <c r="N17" i="89"/>
  <c r="J17" i="90"/>
  <c r="N66" i="91"/>
  <c r="J66" i="92"/>
  <c r="N68" i="90"/>
  <c r="J68" i="91"/>
  <c r="L56" i="12"/>
  <c r="I56" i="13"/>
  <c r="L69" i="13"/>
  <c r="I69" i="14"/>
  <c r="I20" i="14"/>
  <c r="L20" i="13"/>
  <c r="I30" i="13"/>
  <c r="L30" i="12"/>
  <c r="I28" i="14"/>
  <c r="L28" i="13"/>
  <c r="I46" i="13"/>
  <c r="L46" i="12"/>
  <c r="I43" i="14"/>
  <c r="L43" i="13"/>
  <c r="I57" i="13"/>
  <c r="L57" i="12"/>
  <c r="L51" i="12"/>
  <c r="I51" i="13"/>
  <c r="I17" i="14"/>
  <c r="L17" i="13"/>
  <c r="I71" i="14"/>
  <c r="L71" i="13"/>
  <c r="I40" i="13"/>
  <c r="L40" i="12"/>
  <c r="I11" i="13"/>
  <c r="L11" i="12"/>
  <c r="I48" i="13"/>
  <c r="L48" i="12"/>
  <c r="J84" i="14"/>
  <c r="J85" i="13"/>
  <c r="L76" i="12"/>
  <c r="I76" i="13"/>
  <c r="I10" i="13"/>
  <c r="L10" i="12"/>
  <c r="L60" i="13"/>
  <c r="I60" i="14"/>
  <c r="L54" i="13"/>
  <c r="I54" i="14"/>
  <c r="I27" i="13"/>
  <c r="L27" i="12"/>
  <c r="L77" i="12"/>
  <c r="I77" i="13"/>
  <c r="L31" i="12"/>
  <c r="I31" i="13"/>
  <c r="L63" i="13"/>
  <c r="I63" i="14"/>
  <c r="L66" i="12"/>
  <c r="I66" i="13"/>
  <c r="L49" i="12"/>
  <c r="I49" i="13"/>
  <c r="L84" i="11"/>
  <c r="I84" i="12"/>
  <c r="L67" i="12"/>
  <c r="I67" i="13"/>
  <c r="L21" i="15"/>
  <c r="I21" i="16"/>
  <c r="L33" i="13"/>
  <c r="I33" i="14"/>
  <c r="I41" i="13"/>
  <c r="L41" i="12"/>
  <c r="L83" i="12"/>
  <c r="I83" i="13"/>
  <c r="I22" i="17"/>
  <c r="L22" i="16"/>
  <c r="I34" i="13"/>
  <c r="L34" i="12"/>
  <c r="I6" i="13"/>
  <c r="L6" i="12"/>
  <c r="L59" i="12"/>
  <c r="I59" i="13"/>
  <c r="L62" i="12"/>
  <c r="I62" i="13"/>
  <c r="I65" i="14"/>
  <c r="L65" i="13"/>
  <c r="L13" i="13"/>
  <c r="I13" i="14"/>
  <c r="L68" i="13"/>
  <c r="I68" i="14"/>
  <c r="L37" i="12"/>
  <c r="I37" i="13"/>
  <c r="L23" i="15"/>
  <c r="I23" i="16"/>
  <c r="L47" i="12"/>
  <c r="I47" i="13"/>
  <c r="L29" i="13"/>
  <c r="I29" i="14"/>
  <c r="I74" i="13"/>
  <c r="L74" i="12"/>
  <c r="L82" i="12"/>
  <c r="I82" i="13"/>
  <c r="L38" i="15"/>
  <c r="I38" i="16"/>
  <c r="I5" i="13"/>
  <c r="L5" i="12"/>
  <c r="L9" i="13"/>
  <c r="I9" i="14"/>
  <c r="L58" i="12"/>
  <c r="I58" i="13"/>
  <c r="I12" i="14"/>
  <c r="L12" i="13"/>
  <c r="I75" i="13"/>
  <c r="L75" i="12"/>
  <c r="I8" i="13"/>
  <c r="L8" i="12"/>
  <c r="I35" i="14"/>
  <c r="L35" i="13"/>
  <c r="I44" i="13"/>
  <c r="L44" i="12"/>
  <c r="I15" i="14"/>
  <c r="L15" i="13"/>
  <c r="L55" i="12"/>
  <c r="I55" i="13"/>
  <c r="I24" i="17"/>
  <c r="L24" i="16"/>
  <c r="L81" i="13"/>
  <c r="I81" i="14"/>
  <c r="I7" i="14"/>
  <c r="L7" i="13"/>
  <c r="L14" i="12"/>
  <c r="I14" i="13"/>
  <c r="L79" i="12"/>
  <c r="I79" i="13"/>
  <c r="L72" i="12"/>
  <c r="I72" i="13"/>
  <c r="L80" i="12"/>
  <c r="I80" i="13"/>
  <c r="I16" i="13"/>
  <c r="L16" i="12"/>
  <c r="I32" i="13"/>
  <c r="L32" i="12"/>
  <c r="I18" i="14"/>
  <c r="L18" i="13"/>
  <c r="I26" i="13"/>
  <c r="L26" i="12"/>
  <c r="L64" i="12"/>
  <c r="I64" i="13"/>
  <c r="I36" i="13"/>
  <c r="L36" i="12"/>
  <c r="L78" i="11"/>
  <c r="I78" i="12"/>
  <c r="I73" i="14"/>
  <c r="L73" i="13"/>
  <c r="L25" i="12"/>
  <c r="I25" i="13"/>
  <c r="I42" i="13"/>
  <c r="L42" i="12"/>
  <c r="I45" i="13"/>
  <c r="L45" i="12"/>
  <c r="L39" i="12"/>
  <c r="I39" i="13"/>
  <c r="L50" i="11"/>
  <c r="I50" i="12"/>
  <c r="L61" i="12"/>
  <c r="I61" i="13"/>
  <c r="L19" i="10"/>
  <c r="I19" i="11"/>
  <c r="L53" i="12"/>
  <c r="I53" i="13"/>
  <c r="L52" i="12"/>
  <c r="I52" i="13"/>
  <c r="L70" i="12"/>
  <c r="I70" i="13"/>
  <c r="I70" i="14" s="1"/>
  <c r="I70" i="15" s="1"/>
  <c r="L60" i="12"/>
  <c r="L25" i="11"/>
  <c r="I85" i="10"/>
  <c r="L85" i="10" s="1"/>
  <c r="P10" i="1"/>
  <c r="N68" i="91" l="1"/>
  <c r="J68" i="92"/>
  <c r="N27" i="90"/>
  <c r="J27" i="91"/>
  <c r="N11" i="89"/>
  <c r="J11" i="90"/>
  <c r="N39" i="86"/>
  <c r="N50" i="86" s="1"/>
  <c r="J39" i="89"/>
  <c r="J43" i="92"/>
  <c r="N43" i="91"/>
  <c r="J56" i="93"/>
  <c r="N56" i="92"/>
  <c r="N15" i="90"/>
  <c r="J15" i="91"/>
  <c r="N53" i="90"/>
  <c r="J53" i="91"/>
  <c r="J84" i="85"/>
  <c r="J85" i="84"/>
  <c r="J4" i="84" s="1"/>
  <c r="J51" i="89"/>
  <c r="N51" i="86"/>
  <c r="N60" i="86" s="1"/>
  <c r="N34" i="92"/>
  <c r="J34" i="93"/>
  <c r="N10" i="90"/>
  <c r="J10" i="91"/>
  <c r="N35" i="90"/>
  <c r="J35" i="91"/>
  <c r="J41" i="92"/>
  <c r="N41" i="91"/>
  <c r="J16" i="90"/>
  <c r="N16" i="89"/>
  <c r="N23" i="92"/>
  <c r="J23" i="93"/>
  <c r="N32" i="91"/>
  <c r="J32" i="92"/>
  <c r="N9" i="90"/>
  <c r="J9" i="91"/>
  <c r="J44" i="92"/>
  <c r="N44" i="91"/>
  <c r="N33" i="91"/>
  <c r="J33" i="92"/>
  <c r="J46" i="93"/>
  <c r="N46" i="92"/>
  <c r="N75" i="91"/>
  <c r="J75" i="92"/>
  <c r="N13" i="90"/>
  <c r="J13" i="91"/>
  <c r="N62" i="92"/>
  <c r="J62" i="93"/>
  <c r="N6" i="90"/>
  <c r="J6" i="91"/>
  <c r="N76" i="92"/>
  <c r="J76" i="93"/>
  <c r="N85" i="85"/>
  <c r="N4" i="85" s="1"/>
  <c r="J59" i="93"/>
  <c r="N59" i="92"/>
  <c r="N58" i="91"/>
  <c r="J58" i="92"/>
  <c r="N61" i="86"/>
  <c r="N70" i="86" s="1"/>
  <c r="J61" i="89"/>
  <c r="N14" i="90"/>
  <c r="J14" i="91"/>
  <c r="N29" i="92"/>
  <c r="J29" i="93"/>
  <c r="N67" i="90"/>
  <c r="J67" i="91"/>
  <c r="J24" i="93"/>
  <c r="N24" i="92"/>
  <c r="J71" i="89"/>
  <c r="N71" i="86"/>
  <c r="N78" i="86" s="1"/>
  <c r="J40" i="93"/>
  <c r="N40" i="92"/>
  <c r="J82" i="92"/>
  <c r="N82" i="91"/>
  <c r="J42" i="93"/>
  <c r="N42" i="92"/>
  <c r="N37" i="91"/>
  <c r="J37" i="92"/>
  <c r="N63" i="90"/>
  <c r="J63" i="91"/>
  <c r="N30" i="93"/>
  <c r="J30" i="94"/>
  <c r="N66" i="92"/>
  <c r="J66" i="93"/>
  <c r="N36" i="91"/>
  <c r="J36" i="92"/>
  <c r="N64" i="92"/>
  <c r="J64" i="93"/>
  <c r="N7" i="91"/>
  <c r="J7" i="92"/>
  <c r="J49" i="93"/>
  <c r="N49" i="92"/>
  <c r="N57" i="90"/>
  <c r="J57" i="91"/>
  <c r="N52" i="92"/>
  <c r="J52" i="93"/>
  <c r="J48" i="92"/>
  <c r="N48" i="91"/>
  <c r="J47" i="92"/>
  <c r="N47" i="91"/>
  <c r="J20" i="93"/>
  <c r="N20" i="92"/>
  <c r="N79" i="86"/>
  <c r="N84" i="86" s="1"/>
  <c r="J79" i="89"/>
  <c r="N22" i="91"/>
  <c r="J22" i="92"/>
  <c r="N80" i="89"/>
  <c r="J80" i="90"/>
  <c r="N12" i="92"/>
  <c r="J12" i="93"/>
  <c r="J8" i="90"/>
  <c r="N8" i="89"/>
  <c r="N17" i="90"/>
  <c r="J17" i="91"/>
  <c r="N69" i="92"/>
  <c r="J69" i="93"/>
  <c r="N5" i="86"/>
  <c r="N19" i="86" s="1"/>
  <c r="J5" i="89"/>
  <c r="J83" i="93"/>
  <c r="N83" i="92"/>
  <c r="J77" i="91"/>
  <c r="N77" i="90"/>
  <c r="N65" i="91"/>
  <c r="J65" i="92"/>
  <c r="N54" i="91"/>
  <c r="J54" i="92"/>
  <c r="J81" i="92"/>
  <c r="N81" i="91"/>
  <c r="N72" i="89"/>
  <c r="J72" i="90"/>
  <c r="J21" i="90"/>
  <c r="N21" i="89"/>
  <c r="N25" i="89" s="1"/>
  <c r="N74" i="91"/>
  <c r="J74" i="92"/>
  <c r="N26" i="86"/>
  <c r="N38" i="86" s="1"/>
  <c r="J26" i="89"/>
  <c r="J55" i="94"/>
  <c r="N55" i="93"/>
  <c r="J73" i="91"/>
  <c r="N73" i="90"/>
  <c r="N18" i="92"/>
  <c r="J18" i="93"/>
  <c r="J45" i="92"/>
  <c r="N45" i="91"/>
  <c r="N28" i="91"/>
  <c r="J28" i="92"/>
  <c r="N31" i="89"/>
  <c r="J31" i="90"/>
  <c r="L52" i="13"/>
  <c r="I52" i="14"/>
  <c r="I64" i="14"/>
  <c r="L64" i="13"/>
  <c r="I72" i="14"/>
  <c r="L72" i="13"/>
  <c r="I81" i="15"/>
  <c r="L81" i="14"/>
  <c r="I38" i="17"/>
  <c r="L38" i="16"/>
  <c r="I37" i="14"/>
  <c r="L37" i="13"/>
  <c r="I62" i="14"/>
  <c r="L62" i="13"/>
  <c r="L21" i="16"/>
  <c r="I21" i="17"/>
  <c r="I66" i="14"/>
  <c r="L66" i="13"/>
  <c r="L76" i="13"/>
  <c r="I76" i="14"/>
  <c r="L69" i="14"/>
  <c r="I69" i="15"/>
  <c r="L16" i="13"/>
  <c r="I16" i="14"/>
  <c r="L8" i="13"/>
  <c r="I8" i="14"/>
  <c r="L74" i="13"/>
  <c r="I74" i="14"/>
  <c r="L22" i="17"/>
  <c r="I22" i="18"/>
  <c r="I27" i="14"/>
  <c r="L27" i="13"/>
  <c r="L40" i="13"/>
  <c r="I40" i="14"/>
  <c r="I57" i="14"/>
  <c r="L57" i="13"/>
  <c r="I30" i="14"/>
  <c r="L30" i="13"/>
  <c r="I70" i="16"/>
  <c r="L70" i="15"/>
  <c r="I80" i="14"/>
  <c r="L80" i="13"/>
  <c r="L79" i="13"/>
  <c r="I79" i="14"/>
  <c r="I58" i="14"/>
  <c r="L58" i="13"/>
  <c r="I82" i="14"/>
  <c r="L82" i="13"/>
  <c r="L29" i="14"/>
  <c r="I29" i="15"/>
  <c r="L23" i="16"/>
  <c r="I23" i="17"/>
  <c r="L68" i="14"/>
  <c r="I68" i="15"/>
  <c r="I59" i="14"/>
  <c r="L59" i="13"/>
  <c r="I83" i="14"/>
  <c r="L83" i="13"/>
  <c r="L33" i="14"/>
  <c r="I33" i="15"/>
  <c r="I67" i="14"/>
  <c r="L67" i="13"/>
  <c r="L49" i="13"/>
  <c r="I49" i="14"/>
  <c r="L63" i="14"/>
  <c r="I63" i="15"/>
  <c r="L77" i="13"/>
  <c r="I77" i="14"/>
  <c r="L54" i="14"/>
  <c r="I54" i="15"/>
  <c r="I51" i="14"/>
  <c r="L51" i="13"/>
  <c r="L56" i="13"/>
  <c r="I56" i="14"/>
  <c r="I14" i="14"/>
  <c r="L14" i="13"/>
  <c r="I55" i="14"/>
  <c r="L55" i="13"/>
  <c r="L9" i="14"/>
  <c r="I9" i="15"/>
  <c r="I47" i="14"/>
  <c r="L47" i="13"/>
  <c r="L13" i="14"/>
  <c r="I13" i="15"/>
  <c r="L84" i="12"/>
  <c r="I84" i="13"/>
  <c r="I31" i="14"/>
  <c r="L31" i="13"/>
  <c r="L60" i="14"/>
  <c r="I60" i="15"/>
  <c r="L18" i="14"/>
  <c r="I18" i="15"/>
  <c r="I44" i="14"/>
  <c r="L44" i="13"/>
  <c r="I12" i="15"/>
  <c r="L12" i="14"/>
  <c r="L6" i="13"/>
  <c r="I6" i="14"/>
  <c r="L41" i="13"/>
  <c r="I41" i="14"/>
  <c r="I48" i="14"/>
  <c r="L48" i="13"/>
  <c r="L17" i="14"/>
  <c r="I17" i="15"/>
  <c r="I46" i="14"/>
  <c r="L46" i="13"/>
  <c r="L53" i="13"/>
  <c r="I53" i="14"/>
  <c r="L73" i="14"/>
  <c r="I73" i="15"/>
  <c r="I26" i="14"/>
  <c r="L26" i="13"/>
  <c r="I32" i="14"/>
  <c r="L32" i="13"/>
  <c r="I7" i="15"/>
  <c r="L7" i="14"/>
  <c r="I24" i="18"/>
  <c r="L24" i="17"/>
  <c r="L15" i="14"/>
  <c r="I15" i="15"/>
  <c r="L35" i="14"/>
  <c r="I35" i="15"/>
  <c r="L75" i="13"/>
  <c r="I75" i="14"/>
  <c r="I5" i="14"/>
  <c r="L5" i="13"/>
  <c r="L65" i="14"/>
  <c r="I65" i="15"/>
  <c r="I34" i="14"/>
  <c r="L34" i="13"/>
  <c r="L10" i="13"/>
  <c r="I10" i="14"/>
  <c r="J84" i="15"/>
  <c r="J85" i="14"/>
  <c r="I11" i="14"/>
  <c r="L11" i="13"/>
  <c r="L71" i="14"/>
  <c r="I71" i="15"/>
  <c r="L43" i="14"/>
  <c r="I43" i="15"/>
  <c r="I28" i="15"/>
  <c r="L28" i="14"/>
  <c r="I20" i="15"/>
  <c r="L20" i="14"/>
  <c r="I36" i="14"/>
  <c r="L36" i="13"/>
  <c r="I78" i="13"/>
  <c r="L78" i="12"/>
  <c r="I25" i="14"/>
  <c r="L25" i="13"/>
  <c r="I42" i="14"/>
  <c r="L42" i="13"/>
  <c r="L45" i="13"/>
  <c r="I45" i="14"/>
  <c r="L50" i="12"/>
  <c r="I50" i="13"/>
  <c r="L39" i="13"/>
  <c r="I39" i="14"/>
  <c r="L70" i="14"/>
  <c r="L61" i="13"/>
  <c r="I61" i="14"/>
  <c r="I19" i="12"/>
  <c r="L19" i="11"/>
  <c r="I85" i="11"/>
  <c r="L85" i="11" s="1"/>
  <c r="L70" i="13"/>
  <c r="N66" i="93" l="1"/>
  <c r="J66" i="94"/>
  <c r="N67" i="91"/>
  <c r="J67" i="92"/>
  <c r="J61" i="90"/>
  <c r="N61" i="89"/>
  <c r="N70" i="89" s="1"/>
  <c r="N62" i="93"/>
  <c r="J62" i="94"/>
  <c r="N9" i="91"/>
  <c r="J9" i="92"/>
  <c r="N10" i="91"/>
  <c r="J10" i="92"/>
  <c r="N11" i="90"/>
  <c r="J11" i="91"/>
  <c r="J45" i="93"/>
  <c r="N45" i="92"/>
  <c r="J55" i="95"/>
  <c r="N55" i="94"/>
  <c r="J21" i="91"/>
  <c r="N21" i="90"/>
  <c r="N25" i="90" s="1"/>
  <c r="N83" i="93"/>
  <c r="J83" i="94"/>
  <c r="J20" i="94"/>
  <c r="N20" i="93"/>
  <c r="J40" i="94"/>
  <c r="N40" i="93"/>
  <c r="J76" i="94"/>
  <c r="N76" i="93"/>
  <c r="J46" i="94"/>
  <c r="N46" i="93"/>
  <c r="N16" i="90"/>
  <c r="J16" i="91"/>
  <c r="J84" i="86"/>
  <c r="J85" i="85"/>
  <c r="J4" i="85" s="1"/>
  <c r="N56" i="93"/>
  <c r="J56" i="94"/>
  <c r="N18" i="93"/>
  <c r="J18" i="94"/>
  <c r="N26" i="89"/>
  <c r="N38" i="89" s="1"/>
  <c r="J26" i="90"/>
  <c r="N72" i="90"/>
  <c r="J72" i="91"/>
  <c r="N65" i="92"/>
  <c r="J65" i="93"/>
  <c r="J5" i="90"/>
  <c r="N5" i="89"/>
  <c r="N19" i="89" s="1"/>
  <c r="N22" i="92"/>
  <c r="J22" i="93"/>
  <c r="N57" i="91"/>
  <c r="J57" i="92"/>
  <c r="N64" i="93"/>
  <c r="J64" i="94"/>
  <c r="N30" i="94"/>
  <c r="J30" i="95"/>
  <c r="N29" i="93"/>
  <c r="J29" i="94"/>
  <c r="N58" i="92"/>
  <c r="J58" i="93"/>
  <c r="N13" i="91"/>
  <c r="J13" i="92"/>
  <c r="N33" i="92"/>
  <c r="J33" i="93"/>
  <c r="N32" i="92"/>
  <c r="J32" i="93"/>
  <c r="N34" i="93"/>
  <c r="J34" i="94"/>
  <c r="N53" i="91"/>
  <c r="J53" i="92"/>
  <c r="N27" i="91"/>
  <c r="J27" i="92"/>
  <c r="N52" i="93"/>
  <c r="J52" i="94"/>
  <c r="N31" i="90"/>
  <c r="J31" i="91"/>
  <c r="N8" i="90"/>
  <c r="J8" i="91"/>
  <c r="N47" i="92"/>
  <c r="J47" i="93"/>
  <c r="N42" i="93"/>
  <c r="J42" i="94"/>
  <c r="N71" i="89"/>
  <c r="N78" i="89" s="1"/>
  <c r="J71" i="90"/>
  <c r="J41" i="93"/>
  <c r="N41" i="92"/>
  <c r="N43" i="92"/>
  <c r="J43" i="93"/>
  <c r="N54" i="92"/>
  <c r="J54" i="93"/>
  <c r="J80" i="91"/>
  <c r="N80" i="90"/>
  <c r="N37" i="92"/>
  <c r="J37" i="93"/>
  <c r="N28" i="92"/>
  <c r="J28" i="93"/>
  <c r="N74" i="92"/>
  <c r="J74" i="93"/>
  <c r="N69" i="93"/>
  <c r="J69" i="94"/>
  <c r="N12" i="93"/>
  <c r="J12" i="94"/>
  <c r="N79" i="89"/>
  <c r="N84" i="89" s="1"/>
  <c r="N85" i="89" s="1"/>
  <c r="N4" i="89" s="1"/>
  <c r="J79" i="90"/>
  <c r="N36" i="92"/>
  <c r="J36" i="93"/>
  <c r="N63" i="91"/>
  <c r="J63" i="92"/>
  <c r="N14" i="91"/>
  <c r="J14" i="92"/>
  <c r="N6" i="91"/>
  <c r="J6" i="92"/>
  <c r="N75" i="92"/>
  <c r="J75" i="93"/>
  <c r="J23" i="94"/>
  <c r="N23" i="93"/>
  <c r="N35" i="91"/>
  <c r="J35" i="92"/>
  <c r="N15" i="91"/>
  <c r="J15" i="92"/>
  <c r="J39" i="90"/>
  <c r="N39" i="89"/>
  <c r="N50" i="89" s="1"/>
  <c r="N68" i="92"/>
  <c r="J68" i="93"/>
  <c r="N17" i="91"/>
  <c r="J17" i="92"/>
  <c r="N7" i="92"/>
  <c r="J7" i="93"/>
  <c r="N73" i="91"/>
  <c r="J73" i="92"/>
  <c r="N81" i="92"/>
  <c r="J81" i="93"/>
  <c r="N77" i="91"/>
  <c r="J77" i="92"/>
  <c r="N85" i="86"/>
  <c r="N4" i="86" s="1"/>
  <c r="J48" i="93"/>
  <c r="N48" i="92"/>
  <c r="J49" i="94"/>
  <c r="N49" i="93"/>
  <c r="J82" i="93"/>
  <c r="N82" i="92"/>
  <c r="N24" i="93"/>
  <c r="J24" i="94"/>
  <c r="J59" i="94"/>
  <c r="N59" i="93"/>
  <c r="J44" i="93"/>
  <c r="N44" i="92"/>
  <c r="J51" i="90"/>
  <c r="N51" i="89"/>
  <c r="N60" i="89" s="1"/>
  <c r="L65" i="15"/>
  <c r="I65" i="16"/>
  <c r="I15" i="16"/>
  <c r="L15" i="15"/>
  <c r="L17" i="15"/>
  <c r="I17" i="16"/>
  <c r="L9" i="15"/>
  <c r="I9" i="16"/>
  <c r="L49" i="14"/>
  <c r="I49" i="15"/>
  <c r="L23" i="17"/>
  <c r="I23" i="18"/>
  <c r="L74" i="14"/>
  <c r="I74" i="15"/>
  <c r="I76" i="15"/>
  <c r="L76" i="14"/>
  <c r="L42" i="14"/>
  <c r="I42" i="15"/>
  <c r="L20" i="15"/>
  <c r="I20" i="16"/>
  <c r="L11" i="14"/>
  <c r="I11" i="15"/>
  <c r="I26" i="15"/>
  <c r="L26" i="14"/>
  <c r="L14" i="14"/>
  <c r="I14" i="15"/>
  <c r="I57" i="15"/>
  <c r="L57" i="14"/>
  <c r="L37" i="14"/>
  <c r="I37" i="15"/>
  <c r="L81" i="15"/>
  <c r="I81" i="16"/>
  <c r="L39" i="14"/>
  <c r="I39" i="15"/>
  <c r="L71" i="15"/>
  <c r="I71" i="16"/>
  <c r="L35" i="15"/>
  <c r="I35" i="16"/>
  <c r="L73" i="15"/>
  <c r="I73" i="16"/>
  <c r="I6" i="15"/>
  <c r="L6" i="14"/>
  <c r="I60" i="16"/>
  <c r="L60" i="15"/>
  <c r="I84" i="14"/>
  <c r="L84" i="13"/>
  <c r="I56" i="15"/>
  <c r="L56" i="14"/>
  <c r="I54" i="16"/>
  <c r="L54" i="15"/>
  <c r="L63" i="15"/>
  <c r="I63" i="16"/>
  <c r="I68" i="16"/>
  <c r="L68" i="15"/>
  <c r="L29" i="15"/>
  <c r="I29" i="16"/>
  <c r="I40" i="15"/>
  <c r="L40" i="14"/>
  <c r="L22" i="18"/>
  <c r="I22" i="19"/>
  <c r="I8" i="15"/>
  <c r="L8" i="14"/>
  <c r="L69" i="15"/>
  <c r="I69" i="16"/>
  <c r="I52" i="15"/>
  <c r="L52" i="14"/>
  <c r="L43" i="15"/>
  <c r="I43" i="16"/>
  <c r="I10" i="15"/>
  <c r="L10" i="14"/>
  <c r="I75" i="15"/>
  <c r="L75" i="14"/>
  <c r="I53" i="15"/>
  <c r="L53" i="14"/>
  <c r="I41" i="15"/>
  <c r="L41" i="14"/>
  <c r="L18" i="15"/>
  <c r="I18" i="16"/>
  <c r="L13" i="15"/>
  <c r="I13" i="16"/>
  <c r="L77" i="14"/>
  <c r="I77" i="15"/>
  <c r="L33" i="15"/>
  <c r="I33" i="16"/>
  <c r="L79" i="14"/>
  <c r="I79" i="15"/>
  <c r="I16" i="15"/>
  <c r="L16" i="14"/>
  <c r="L21" i="17"/>
  <c r="I21" i="18"/>
  <c r="L7" i="15"/>
  <c r="I7" i="16"/>
  <c r="L12" i="15"/>
  <c r="I12" i="16"/>
  <c r="L31" i="14"/>
  <c r="I31" i="15"/>
  <c r="L51" i="14"/>
  <c r="I51" i="15"/>
  <c r="L59" i="14"/>
  <c r="I59" i="15"/>
  <c r="I82" i="15"/>
  <c r="L82" i="14"/>
  <c r="I70" i="17"/>
  <c r="L70" i="16"/>
  <c r="I27" i="15"/>
  <c r="L27" i="14"/>
  <c r="I64" i="15"/>
  <c r="L64" i="14"/>
  <c r="L45" i="14"/>
  <c r="I45" i="15"/>
  <c r="L61" i="14"/>
  <c r="I61" i="15"/>
  <c r="L25" i="14"/>
  <c r="I25" i="15"/>
  <c r="L36" i="14"/>
  <c r="I36" i="15"/>
  <c r="L28" i="15"/>
  <c r="I28" i="16"/>
  <c r="J84" i="16"/>
  <c r="J85" i="15"/>
  <c r="I34" i="15"/>
  <c r="L34" i="14"/>
  <c r="I5" i="15"/>
  <c r="L5" i="14"/>
  <c r="L24" i="18"/>
  <c r="I24" i="19"/>
  <c r="I32" i="15"/>
  <c r="L32" i="14"/>
  <c r="I46" i="15"/>
  <c r="L46" i="14"/>
  <c r="L48" i="14"/>
  <c r="I48" i="15"/>
  <c r="I44" i="15"/>
  <c r="L44" i="14"/>
  <c r="L47" i="14"/>
  <c r="I47" i="15"/>
  <c r="L55" i="14"/>
  <c r="I55" i="15"/>
  <c r="I67" i="15"/>
  <c r="L67" i="14"/>
  <c r="L83" i="14"/>
  <c r="I83" i="15"/>
  <c r="I58" i="15"/>
  <c r="L58" i="14"/>
  <c r="L80" i="14"/>
  <c r="I80" i="15"/>
  <c r="I30" i="15"/>
  <c r="L30" i="14"/>
  <c r="I66" i="15"/>
  <c r="L66" i="14"/>
  <c r="I62" i="15"/>
  <c r="L62" i="14"/>
  <c r="I38" i="18"/>
  <c r="L38" i="17"/>
  <c r="I72" i="15"/>
  <c r="L72" i="14"/>
  <c r="L78" i="13"/>
  <c r="I78" i="14"/>
  <c r="L50" i="13"/>
  <c r="I50" i="14"/>
  <c r="I50" i="15" s="1"/>
  <c r="I19" i="13"/>
  <c r="I19" i="14" s="1"/>
  <c r="L19" i="12"/>
  <c r="I85" i="12"/>
  <c r="L85" i="12" s="1"/>
  <c r="N46" i="94" l="1"/>
  <c r="J46" i="95"/>
  <c r="N20" i="94"/>
  <c r="J20" i="95"/>
  <c r="N61" i="90"/>
  <c r="N70" i="90" s="1"/>
  <c r="J61" i="91"/>
  <c r="J59" i="95"/>
  <c r="N59" i="94"/>
  <c r="N49" i="94"/>
  <c r="J49" i="95"/>
  <c r="J81" i="94"/>
  <c r="N81" i="93"/>
  <c r="N17" i="92"/>
  <c r="J17" i="93"/>
  <c r="N15" i="92"/>
  <c r="J15" i="93"/>
  <c r="J75" i="94"/>
  <c r="N75" i="93"/>
  <c r="N63" i="92"/>
  <c r="J63" i="93"/>
  <c r="N12" i="94"/>
  <c r="J12" i="95"/>
  <c r="N28" i="93"/>
  <c r="J28" i="94"/>
  <c r="J54" i="94"/>
  <c r="N54" i="93"/>
  <c r="N71" i="90"/>
  <c r="N78" i="90" s="1"/>
  <c r="J71" i="91"/>
  <c r="N8" i="91"/>
  <c r="J8" i="92"/>
  <c r="N27" i="92"/>
  <c r="J27" i="93"/>
  <c r="N32" i="93"/>
  <c r="J32" i="94"/>
  <c r="N58" i="93"/>
  <c r="J58" i="94"/>
  <c r="N64" i="94"/>
  <c r="J64" i="95"/>
  <c r="N26" i="90"/>
  <c r="N38" i="90" s="1"/>
  <c r="J26" i="91"/>
  <c r="N83" i="94"/>
  <c r="J83" i="95"/>
  <c r="N9" i="92"/>
  <c r="J9" i="93"/>
  <c r="N67" i="92"/>
  <c r="J67" i="93"/>
  <c r="J39" i="91"/>
  <c r="N39" i="90"/>
  <c r="N50" i="90" s="1"/>
  <c r="J80" i="92"/>
  <c r="N80" i="91"/>
  <c r="J41" i="94"/>
  <c r="N41" i="93"/>
  <c r="J55" i="96"/>
  <c r="N55" i="95"/>
  <c r="N24" i="94"/>
  <c r="J24" i="95"/>
  <c r="N5" i="90"/>
  <c r="N19" i="90" s="1"/>
  <c r="J5" i="91"/>
  <c r="J84" i="89"/>
  <c r="J85" i="86"/>
  <c r="J4" i="86" s="1"/>
  <c r="N76" i="94"/>
  <c r="J76" i="95"/>
  <c r="J45" i="94"/>
  <c r="N45" i="93"/>
  <c r="N23" i="94"/>
  <c r="J23" i="95"/>
  <c r="J51" i="91"/>
  <c r="N51" i="90"/>
  <c r="N60" i="90" s="1"/>
  <c r="J48" i="94"/>
  <c r="N48" i="93"/>
  <c r="J73" i="93"/>
  <c r="N73" i="92"/>
  <c r="N68" i="93"/>
  <c r="J68" i="94"/>
  <c r="N35" i="92"/>
  <c r="J35" i="93"/>
  <c r="N6" i="92"/>
  <c r="J6" i="93"/>
  <c r="N36" i="93"/>
  <c r="J36" i="94"/>
  <c r="J69" i="95"/>
  <c r="N69" i="94"/>
  <c r="N37" i="93"/>
  <c r="J37" i="94"/>
  <c r="J43" i="94"/>
  <c r="N43" i="93"/>
  <c r="N42" i="94"/>
  <c r="J42" i="95"/>
  <c r="N31" i="91"/>
  <c r="J31" i="92"/>
  <c r="J53" i="93"/>
  <c r="N53" i="92"/>
  <c r="N33" i="93"/>
  <c r="J33" i="94"/>
  <c r="J29" i="95"/>
  <c r="N29" i="94"/>
  <c r="J57" i="93"/>
  <c r="N57" i="92"/>
  <c r="N65" i="93"/>
  <c r="J65" i="94"/>
  <c r="J18" i="95"/>
  <c r="N18" i="94"/>
  <c r="N16" i="91"/>
  <c r="J16" i="92"/>
  <c r="N11" i="91"/>
  <c r="J11" i="92"/>
  <c r="J62" i="95"/>
  <c r="N62" i="94"/>
  <c r="J66" i="95"/>
  <c r="N66" i="94"/>
  <c r="N40" i="94"/>
  <c r="J40" i="95"/>
  <c r="J21" i="92"/>
  <c r="N21" i="91"/>
  <c r="N25" i="91" s="1"/>
  <c r="J44" i="94"/>
  <c r="N44" i="93"/>
  <c r="J82" i="94"/>
  <c r="N82" i="93"/>
  <c r="J77" i="93"/>
  <c r="N77" i="92"/>
  <c r="N7" i="93"/>
  <c r="J7" i="94"/>
  <c r="N14" i="92"/>
  <c r="J14" i="93"/>
  <c r="J79" i="91"/>
  <c r="N79" i="90"/>
  <c r="N84" i="90" s="1"/>
  <c r="N85" i="90" s="1"/>
  <c r="N4" i="90" s="1"/>
  <c r="J74" i="94"/>
  <c r="N74" i="93"/>
  <c r="J47" i="94"/>
  <c r="N47" i="93"/>
  <c r="N52" i="94"/>
  <c r="J52" i="95"/>
  <c r="N34" i="94"/>
  <c r="J34" i="95"/>
  <c r="N13" i="92"/>
  <c r="J13" i="93"/>
  <c r="N30" i="95"/>
  <c r="J30" i="96"/>
  <c r="J22" i="94"/>
  <c r="N22" i="93"/>
  <c r="J72" i="92"/>
  <c r="N72" i="91"/>
  <c r="N56" i="94"/>
  <c r="J56" i="95"/>
  <c r="N10" i="92"/>
  <c r="J10" i="93"/>
  <c r="I50" i="16"/>
  <c r="L50" i="15"/>
  <c r="I48" i="16"/>
  <c r="L48" i="15"/>
  <c r="L36" i="15"/>
  <c r="I36" i="16"/>
  <c r="L59" i="15"/>
  <c r="I59" i="16"/>
  <c r="L7" i="16"/>
  <c r="I7" i="17"/>
  <c r="I33" i="17"/>
  <c r="L33" i="16"/>
  <c r="L43" i="16"/>
  <c r="I43" i="17"/>
  <c r="L69" i="16"/>
  <c r="I69" i="17"/>
  <c r="L29" i="16"/>
  <c r="I29" i="17"/>
  <c r="L71" i="16"/>
  <c r="I71" i="17"/>
  <c r="I20" i="17"/>
  <c r="L20" i="16"/>
  <c r="I23" i="19"/>
  <c r="L23" i="18"/>
  <c r="I62" i="16"/>
  <c r="L62" i="15"/>
  <c r="L30" i="15"/>
  <c r="I30" i="16"/>
  <c r="L67" i="15"/>
  <c r="I67" i="16"/>
  <c r="J84" i="17"/>
  <c r="J85" i="16"/>
  <c r="L70" i="17"/>
  <c r="I70" i="18"/>
  <c r="L75" i="15"/>
  <c r="I75" i="16"/>
  <c r="I60" i="17"/>
  <c r="L60" i="16"/>
  <c r="I57" i="16"/>
  <c r="L57" i="15"/>
  <c r="I76" i="16"/>
  <c r="L76" i="15"/>
  <c r="L80" i="15"/>
  <c r="I80" i="16"/>
  <c r="L55" i="15"/>
  <c r="I55" i="16"/>
  <c r="L24" i="19"/>
  <c r="I24" i="20"/>
  <c r="L28" i="16"/>
  <c r="I28" i="17"/>
  <c r="L25" i="15"/>
  <c r="I25" i="16"/>
  <c r="L45" i="15"/>
  <c r="I45" i="16"/>
  <c r="L51" i="15"/>
  <c r="I51" i="16"/>
  <c r="L12" i="16"/>
  <c r="I12" i="17"/>
  <c r="I21" i="19"/>
  <c r="L21" i="18"/>
  <c r="L79" i="15"/>
  <c r="I79" i="16"/>
  <c r="L77" i="15"/>
  <c r="I77" i="16"/>
  <c r="L18" i="16"/>
  <c r="I18" i="17"/>
  <c r="L35" i="16"/>
  <c r="I35" i="17"/>
  <c r="L39" i="15"/>
  <c r="I39" i="16"/>
  <c r="L37" i="15"/>
  <c r="I37" i="16"/>
  <c r="L14" i="15"/>
  <c r="I14" i="16"/>
  <c r="I11" i="16"/>
  <c r="L11" i="15"/>
  <c r="I42" i="16"/>
  <c r="L42" i="15"/>
  <c r="I74" i="16"/>
  <c r="L74" i="15"/>
  <c r="I49" i="16"/>
  <c r="L49" i="15"/>
  <c r="I17" i="17"/>
  <c r="L17" i="16"/>
  <c r="L65" i="16"/>
  <c r="I65" i="17"/>
  <c r="L47" i="15"/>
  <c r="I47" i="16"/>
  <c r="L61" i="15"/>
  <c r="I61" i="16"/>
  <c r="L31" i="15"/>
  <c r="I31" i="16"/>
  <c r="L13" i="16"/>
  <c r="I13" i="17"/>
  <c r="L22" i="19"/>
  <c r="I22" i="20"/>
  <c r="L63" i="16"/>
  <c r="I63" i="17"/>
  <c r="L73" i="16"/>
  <c r="I73" i="17"/>
  <c r="I81" i="17"/>
  <c r="L81" i="16"/>
  <c r="L9" i="16"/>
  <c r="I9" i="17"/>
  <c r="L72" i="15"/>
  <c r="I72" i="16"/>
  <c r="L58" i="15"/>
  <c r="I58" i="16"/>
  <c r="I32" i="16"/>
  <c r="L32" i="15"/>
  <c r="L5" i="15"/>
  <c r="I5" i="16"/>
  <c r="L64" i="15"/>
  <c r="I64" i="16"/>
  <c r="I16" i="16"/>
  <c r="L16" i="15"/>
  <c r="L41" i="15"/>
  <c r="I41" i="16"/>
  <c r="L56" i="15"/>
  <c r="I56" i="16"/>
  <c r="L26" i="15"/>
  <c r="I26" i="16"/>
  <c r="L15" i="16"/>
  <c r="I15" i="17"/>
  <c r="L78" i="14"/>
  <c r="I78" i="15"/>
  <c r="L83" i="15"/>
  <c r="I83" i="16"/>
  <c r="L19" i="14"/>
  <c r="I19" i="15"/>
  <c r="I38" i="19"/>
  <c r="L38" i="18"/>
  <c r="I66" i="16"/>
  <c r="L66" i="15"/>
  <c r="I44" i="16"/>
  <c r="L44" i="15"/>
  <c r="I46" i="16"/>
  <c r="L46" i="15"/>
  <c r="I34" i="16"/>
  <c r="L34" i="15"/>
  <c r="I27" i="16"/>
  <c r="L27" i="15"/>
  <c r="I82" i="16"/>
  <c r="L82" i="15"/>
  <c r="I53" i="16"/>
  <c r="L53" i="15"/>
  <c r="I10" i="16"/>
  <c r="L10" i="15"/>
  <c r="L52" i="15"/>
  <c r="I52" i="16"/>
  <c r="I8" i="16"/>
  <c r="L8" i="15"/>
  <c r="L40" i="15"/>
  <c r="I40" i="16"/>
  <c r="L68" i="16"/>
  <c r="I68" i="17"/>
  <c r="I54" i="17"/>
  <c r="L54" i="16"/>
  <c r="I84" i="15"/>
  <c r="L84" i="14"/>
  <c r="I6" i="16"/>
  <c r="L6" i="15"/>
  <c r="L50" i="14"/>
  <c r="I85" i="14"/>
  <c r="L85" i="14" s="1"/>
  <c r="L19" i="13"/>
  <c r="I85" i="13"/>
  <c r="L85" i="13" s="1"/>
  <c r="N56" i="95" l="1"/>
  <c r="J56" i="96"/>
  <c r="N52" i="95"/>
  <c r="J52" i="96"/>
  <c r="J39" i="92"/>
  <c r="N39" i="91"/>
  <c r="N50" i="91" s="1"/>
  <c r="J75" i="95"/>
  <c r="N75" i="94"/>
  <c r="N13" i="93"/>
  <c r="J13" i="94"/>
  <c r="N14" i="93"/>
  <c r="J14" i="94"/>
  <c r="J40" i="96"/>
  <c r="N40" i="95"/>
  <c r="N11" i="92"/>
  <c r="J11" i="93"/>
  <c r="J65" i="95"/>
  <c r="N65" i="94"/>
  <c r="J33" i="95"/>
  <c r="N33" i="94"/>
  <c r="J42" i="96"/>
  <c r="N42" i="95"/>
  <c r="N35" i="93"/>
  <c r="J35" i="94"/>
  <c r="N5" i="91"/>
  <c r="N19" i="91" s="1"/>
  <c r="J5" i="92"/>
  <c r="N67" i="93"/>
  <c r="J67" i="94"/>
  <c r="N26" i="91"/>
  <c r="N38" i="91" s="1"/>
  <c r="J26" i="92"/>
  <c r="N32" i="94"/>
  <c r="J32" i="95"/>
  <c r="N71" i="91"/>
  <c r="N78" i="91" s="1"/>
  <c r="J71" i="92"/>
  <c r="N12" i="95"/>
  <c r="J12" i="96"/>
  <c r="N15" i="93"/>
  <c r="J15" i="94"/>
  <c r="N49" i="95"/>
  <c r="J49" i="96"/>
  <c r="J20" i="96"/>
  <c r="N20" i="95"/>
  <c r="N31" i="92"/>
  <c r="J31" i="93"/>
  <c r="J37" i="95"/>
  <c r="N37" i="94"/>
  <c r="J23" i="96"/>
  <c r="N23" i="95"/>
  <c r="J83" i="96"/>
  <c r="N83" i="95"/>
  <c r="J79" i="92"/>
  <c r="N79" i="91"/>
  <c r="N84" i="91" s="1"/>
  <c r="J21" i="93"/>
  <c r="N21" i="92"/>
  <c r="N25" i="92" s="1"/>
  <c r="N62" i="95"/>
  <c r="J62" i="96"/>
  <c r="N18" i="95"/>
  <c r="J18" i="96"/>
  <c r="N73" i="93"/>
  <c r="J73" i="94"/>
  <c r="N55" i="96"/>
  <c r="J55" i="97"/>
  <c r="N81" i="94"/>
  <c r="J81" i="95"/>
  <c r="N10" i="93"/>
  <c r="J10" i="94"/>
  <c r="J72" i="93"/>
  <c r="N72" i="92"/>
  <c r="N47" i="94"/>
  <c r="J47" i="95"/>
  <c r="N82" i="94"/>
  <c r="J82" i="95"/>
  <c r="N69" i="95"/>
  <c r="J69" i="96"/>
  <c r="N48" i="94"/>
  <c r="J48" i="95"/>
  <c r="N45" i="94"/>
  <c r="J45" i="95"/>
  <c r="N41" i="94"/>
  <c r="J41" i="95"/>
  <c r="N30" i="96"/>
  <c r="J30" i="97"/>
  <c r="N58" i="94"/>
  <c r="J58" i="95"/>
  <c r="N28" i="94"/>
  <c r="J28" i="95"/>
  <c r="N61" i="91"/>
  <c r="N70" i="91" s="1"/>
  <c r="J61" i="92"/>
  <c r="N77" i="93"/>
  <c r="J77" i="94"/>
  <c r="N29" i="95"/>
  <c r="J29" i="96"/>
  <c r="J84" i="90"/>
  <c r="J85" i="89"/>
  <c r="J4" i="89" s="1"/>
  <c r="N34" i="95"/>
  <c r="J34" i="96"/>
  <c r="J7" i="95"/>
  <c r="N7" i="94"/>
  <c r="N16" i="92"/>
  <c r="J16" i="93"/>
  <c r="N36" i="94"/>
  <c r="J36" i="95"/>
  <c r="N68" i="94"/>
  <c r="J68" i="95"/>
  <c r="N76" i="95"/>
  <c r="J76" i="96"/>
  <c r="N24" i="95"/>
  <c r="J24" i="96"/>
  <c r="N9" i="93"/>
  <c r="J9" i="94"/>
  <c r="N64" i="95"/>
  <c r="J64" i="96"/>
  <c r="N27" i="93"/>
  <c r="J27" i="94"/>
  <c r="N63" i="93"/>
  <c r="J63" i="94"/>
  <c r="N17" i="93"/>
  <c r="J17" i="94"/>
  <c r="J46" i="96"/>
  <c r="N46" i="95"/>
  <c r="N6" i="93"/>
  <c r="J6" i="94"/>
  <c r="N8" i="92"/>
  <c r="J8" i="93"/>
  <c r="N22" i="94"/>
  <c r="J22" i="95"/>
  <c r="J74" i="95"/>
  <c r="N74" i="94"/>
  <c r="N44" i="94"/>
  <c r="J44" i="95"/>
  <c r="N66" i="95"/>
  <c r="J66" i="96"/>
  <c r="N57" i="93"/>
  <c r="J57" i="94"/>
  <c r="N53" i="93"/>
  <c r="J53" i="94"/>
  <c r="N43" i="94"/>
  <c r="J43" i="95"/>
  <c r="J51" i="92"/>
  <c r="N51" i="91"/>
  <c r="N60" i="91" s="1"/>
  <c r="N80" i="92"/>
  <c r="J80" i="93"/>
  <c r="N54" i="94"/>
  <c r="J54" i="95"/>
  <c r="N59" i="95"/>
  <c r="J59" i="96"/>
  <c r="L22" i="20"/>
  <c r="I22" i="21"/>
  <c r="L24" i="20"/>
  <c r="I24" i="21"/>
  <c r="L68" i="17"/>
  <c r="I68" i="18"/>
  <c r="L15" i="17"/>
  <c r="I15" i="18"/>
  <c r="I58" i="17"/>
  <c r="L58" i="16"/>
  <c r="I47" i="17"/>
  <c r="L47" i="16"/>
  <c r="I37" i="17"/>
  <c r="L37" i="16"/>
  <c r="L77" i="16"/>
  <c r="I77" i="17"/>
  <c r="I51" i="17"/>
  <c r="L51" i="16"/>
  <c r="I25" i="17"/>
  <c r="L25" i="16"/>
  <c r="L80" i="16"/>
  <c r="I80" i="17"/>
  <c r="I69" i="18"/>
  <c r="L69" i="17"/>
  <c r="I84" i="16"/>
  <c r="L84" i="15"/>
  <c r="I85" i="15"/>
  <c r="L85" i="15" s="1"/>
  <c r="L8" i="16"/>
  <c r="I8" i="17"/>
  <c r="L82" i="16"/>
  <c r="I82" i="17"/>
  <c r="I44" i="17"/>
  <c r="L44" i="16"/>
  <c r="I74" i="17"/>
  <c r="L74" i="16"/>
  <c r="I23" i="20"/>
  <c r="L23" i="19"/>
  <c r="I40" i="17"/>
  <c r="L40" i="16"/>
  <c r="L19" i="15"/>
  <c r="I19" i="16"/>
  <c r="I78" i="16"/>
  <c r="L78" i="15"/>
  <c r="L26" i="16"/>
  <c r="I26" i="17"/>
  <c r="L41" i="16"/>
  <c r="I41" i="17"/>
  <c r="I64" i="17"/>
  <c r="L64" i="16"/>
  <c r="L72" i="16"/>
  <c r="I72" i="17"/>
  <c r="I63" i="18"/>
  <c r="L63" i="17"/>
  <c r="I13" i="18"/>
  <c r="L13" i="17"/>
  <c r="I61" i="17"/>
  <c r="L61" i="16"/>
  <c r="L65" i="17"/>
  <c r="I65" i="18"/>
  <c r="I14" i="17"/>
  <c r="L14" i="16"/>
  <c r="I39" i="17"/>
  <c r="L39" i="16"/>
  <c r="I18" i="18"/>
  <c r="L18" i="17"/>
  <c r="L79" i="16"/>
  <c r="I79" i="17"/>
  <c r="I12" i="18"/>
  <c r="L12" i="17"/>
  <c r="L45" i="16"/>
  <c r="I45" i="17"/>
  <c r="L28" i="17"/>
  <c r="I28" i="18"/>
  <c r="I55" i="17"/>
  <c r="L55" i="16"/>
  <c r="L70" i="18"/>
  <c r="I70" i="19"/>
  <c r="L67" i="16"/>
  <c r="I67" i="17"/>
  <c r="L29" i="17"/>
  <c r="I29" i="18"/>
  <c r="I43" i="18"/>
  <c r="L43" i="17"/>
  <c r="L7" i="17"/>
  <c r="I7" i="18"/>
  <c r="I36" i="17"/>
  <c r="L36" i="16"/>
  <c r="L83" i="16"/>
  <c r="I83" i="17"/>
  <c r="L56" i="16"/>
  <c r="I56" i="17"/>
  <c r="L5" i="16"/>
  <c r="I5" i="17"/>
  <c r="I9" i="18"/>
  <c r="L9" i="17"/>
  <c r="I73" i="18"/>
  <c r="L73" i="17"/>
  <c r="L31" i="16"/>
  <c r="I31" i="17"/>
  <c r="L35" i="17"/>
  <c r="I35" i="18"/>
  <c r="L75" i="16"/>
  <c r="I75" i="17"/>
  <c r="I30" i="17"/>
  <c r="L30" i="16"/>
  <c r="L71" i="17"/>
  <c r="I71" i="18"/>
  <c r="I59" i="17"/>
  <c r="L59" i="16"/>
  <c r="L10" i="16"/>
  <c r="I10" i="17"/>
  <c r="L34" i="16"/>
  <c r="I34" i="17"/>
  <c r="I38" i="20"/>
  <c r="L38" i="19"/>
  <c r="L16" i="16"/>
  <c r="I16" i="17"/>
  <c r="L17" i="17"/>
  <c r="I17" i="18"/>
  <c r="L11" i="16"/>
  <c r="I11" i="17"/>
  <c r="I21" i="20"/>
  <c r="L21" i="19"/>
  <c r="L57" i="16"/>
  <c r="I57" i="17"/>
  <c r="J84" i="18"/>
  <c r="J85" i="17"/>
  <c r="I33" i="18"/>
  <c r="L33" i="17"/>
  <c r="I48" i="17"/>
  <c r="L48" i="16"/>
  <c r="I52" i="17"/>
  <c r="L52" i="16"/>
  <c r="I6" i="17"/>
  <c r="L6" i="16"/>
  <c r="I54" i="18"/>
  <c r="L54" i="17"/>
  <c r="L53" i="16"/>
  <c r="I53" i="17"/>
  <c r="L27" i="16"/>
  <c r="I27" i="17"/>
  <c r="I46" i="17"/>
  <c r="L46" i="16"/>
  <c r="I66" i="17"/>
  <c r="L66" i="16"/>
  <c r="I32" i="17"/>
  <c r="L32" i="16"/>
  <c r="L81" i="17"/>
  <c r="I81" i="18"/>
  <c r="L49" i="16"/>
  <c r="I49" i="17"/>
  <c r="L42" i="16"/>
  <c r="I42" i="17"/>
  <c r="L76" i="16"/>
  <c r="I76" i="17"/>
  <c r="L60" i="17"/>
  <c r="I60" i="18"/>
  <c r="L62" i="16"/>
  <c r="I62" i="17"/>
  <c r="I20" i="18"/>
  <c r="L20" i="17"/>
  <c r="I50" i="17"/>
  <c r="L50" i="16"/>
  <c r="J82" i="96" l="1"/>
  <c r="N82" i="95"/>
  <c r="N10" i="94"/>
  <c r="J10" i="95"/>
  <c r="N12" i="96"/>
  <c r="J12" i="97"/>
  <c r="J35" i="95"/>
  <c r="N35" i="94"/>
  <c r="N14" i="94"/>
  <c r="J14" i="95"/>
  <c r="N80" i="93"/>
  <c r="J80" i="94"/>
  <c r="N53" i="94"/>
  <c r="J53" i="95"/>
  <c r="J44" i="96"/>
  <c r="N44" i="95"/>
  <c r="N8" i="93"/>
  <c r="J8" i="94"/>
  <c r="N17" i="94"/>
  <c r="J17" i="95"/>
  <c r="N64" i="96"/>
  <c r="J64" i="97"/>
  <c r="N76" i="96"/>
  <c r="J76" i="97"/>
  <c r="N16" i="93"/>
  <c r="J16" i="94"/>
  <c r="N61" i="92"/>
  <c r="N70" i="92" s="1"/>
  <c r="J61" i="93"/>
  <c r="J21" i="94"/>
  <c r="N21" i="93"/>
  <c r="N25" i="93" s="1"/>
  <c r="J20" i="97"/>
  <c r="N20" i="96"/>
  <c r="N65" i="95"/>
  <c r="J65" i="96"/>
  <c r="J39" i="93"/>
  <c r="N39" i="92"/>
  <c r="N50" i="92" s="1"/>
  <c r="J84" i="91"/>
  <c r="J85" i="90"/>
  <c r="J4" i="90" s="1"/>
  <c r="J48" i="96"/>
  <c r="N48" i="95"/>
  <c r="J47" i="96"/>
  <c r="N47" i="95"/>
  <c r="J81" i="96"/>
  <c r="N81" i="95"/>
  <c r="N18" i="96"/>
  <c r="J18" i="97"/>
  <c r="N85" i="91"/>
  <c r="N4" i="91" s="1"/>
  <c r="J49" i="97"/>
  <c r="N49" i="96"/>
  <c r="N71" i="92"/>
  <c r="N78" i="92" s="1"/>
  <c r="J71" i="93"/>
  <c r="J67" i="95"/>
  <c r="N67" i="94"/>
  <c r="N11" i="93"/>
  <c r="J11" i="94"/>
  <c r="N13" i="94"/>
  <c r="J13" i="95"/>
  <c r="N52" i="96"/>
  <c r="J52" i="97"/>
  <c r="J46" i="97"/>
  <c r="N46" i="96"/>
  <c r="J45" i="96"/>
  <c r="N45" i="95"/>
  <c r="N73" i="94"/>
  <c r="J73" i="95"/>
  <c r="N26" i="92"/>
  <c r="N38" i="92" s="1"/>
  <c r="J26" i="93"/>
  <c r="N30" i="97"/>
  <c r="J30" i="98"/>
  <c r="J23" i="97"/>
  <c r="N23" i="96"/>
  <c r="N59" i="96"/>
  <c r="J59" i="97"/>
  <c r="N57" i="94"/>
  <c r="J57" i="95"/>
  <c r="N6" i="94"/>
  <c r="J6" i="95"/>
  <c r="J63" i="95"/>
  <c r="N63" i="94"/>
  <c r="N9" i="94"/>
  <c r="J9" i="95"/>
  <c r="N68" i="95"/>
  <c r="J68" i="96"/>
  <c r="N29" i="96"/>
  <c r="J29" i="97"/>
  <c r="N28" i="95"/>
  <c r="J28" i="96"/>
  <c r="J79" i="93"/>
  <c r="N79" i="92"/>
  <c r="N84" i="92" s="1"/>
  <c r="N37" i="95"/>
  <c r="J37" i="96"/>
  <c r="J42" i="97"/>
  <c r="N42" i="96"/>
  <c r="J51" i="93"/>
  <c r="N51" i="92"/>
  <c r="N60" i="92" s="1"/>
  <c r="J74" i="96"/>
  <c r="N74" i="95"/>
  <c r="N7" i="95"/>
  <c r="J7" i="96"/>
  <c r="N41" i="95"/>
  <c r="J41" i="96"/>
  <c r="N69" i="96"/>
  <c r="J69" i="97"/>
  <c r="N55" i="97"/>
  <c r="J55" i="98"/>
  <c r="N62" i="96"/>
  <c r="J62" i="97"/>
  <c r="N31" i="93"/>
  <c r="J31" i="94"/>
  <c r="J15" i="95"/>
  <c r="N15" i="94"/>
  <c r="N32" i="95"/>
  <c r="J32" i="96"/>
  <c r="N5" i="92"/>
  <c r="N19" i="92" s="1"/>
  <c r="J5" i="93"/>
  <c r="N56" i="96"/>
  <c r="J56" i="97"/>
  <c r="J54" i="96"/>
  <c r="N54" i="95"/>
  <c r="J43" i="96"/>
  <c r="N43" i="95"/>
  <c r="N66" i="96"/>
  <c r="J66" i="97"/>
  <c r="N22" i="95"/>
  <c r="J22" i="96"/>
  <c r="N27" i="94"/>
  <c r="J27" i="95"/>
  <c r="J24" i="97"/>
  <c r="N24" i="96"/>
  <c r="N36" i="95"/>
  <c r="J36" i="96"/>
  <c r="N34" i="96"/>
  <c r="J34" i="97"/>
  <c r="N77" i="94"/>
  <c r="J77" i="95"/>
  <c r="N58" i="95"/>
  <c r="J58" i="96"/>
  <c r="J72" i="94"/>
  <c r="N72" i="93"/>
  <c r="J83" i="97"/>
  <c r="N83" i="96"/>
  <c r="N33" i="95"/>
  <c r="J33" i="96"/>
  <c r="N40" i="96"/>
  <c r="J40" i="97"/>
  <c r="J75" i="96"/>
  <c r="N75" i="95"/>
  <c r="L23" i="20"/>
  <c r="I23" i="21"/>
  <c r="I24" i="22"/>
  <c r="L24" i="21"/>
  <c r="L21" i="20"/>
  <c r="I21" i="21"/>
  <c r="L38" i="20"/>
  <c r="I38" i="21"/>
  <c r="I22" i="22"/>
  <c r="L22" i="21"/>
  <c r="I20" i="19"/>
  <c r="L20" i="18"/>
  <c r="L66" i="17"/>
  <c r="I66" i="18"/>
  <c r="L33" i="18"/>
  <c r="I33" i="19"/>
  <c r="L30" i="17"/>
  <c r="I30" i="18"/>
  <c r="L73" i="18"/>
  <c r="I73" i="19"/>
  <c r="I18" i="19"/>
  <c r="L18" i="18"/>
  <c r="I63" i="19"/>
  <c r="L63" i="18"/>
  <c r="L77" i="17"/>
  <c r="I77" i="18"/>
  <c r="I62" i="18"/>
  <c r="L62" i="17"/>
  <c r="L49" i="17"/>
  <c r="I49" i="18"/>
  <c r="L53" i="17"/>
  <c r="I53" i="18"/>
  <c r="L17" i="18"/>
  <c r="I17" i="19"/>
  <c r="I10" i="18"/>
  <c r="L10" i="17"/>
  <c r="L75" i="17"/>
  <c r="I75" i="18"/>
  <c r="L67" i="17"/>
  <c r="I67" i="18"/>
  <c r="L79" i="17"/>
  <c r="I79" i="18"/>
  <c r="L41" i="17"/>
  <c r="I41" i="18"/>
  <c r="I25" i="18"/>
  <c r="L25" i="17"/>
  <c r="I50" i="18"/>
  <c r="L50" i="17"/>
  <c r="L32" i="17"/>
  <c r="I32" i="18"/>
  <c r="L46" i="17"/>
  <c r="I46" i="18"/>
  <c r="I6" i="18"/>
  <c r="L6" i="17"/>
  <c r="L48" i="17"/>
  <c r="I48" i="18"/>
  <c r="J84" i="19"/>
  <c r="J85" i="18"/>
  <c r="L9" i="18"/>
  <c r="I9" i="19"/>
  <c r="L36" i="17"/>
  <c r="I36" i="18"/>
  <c r="I43" i="19"/>
  <c r="L43" i="18"/>
  <c r="L55" i="17"/>
  <c r="I55" i="18"/>
  <c r="I39" i="18"/>
  <c r="L39" i="17"/>
  <c r="L13" i="18"/>
  <c r="I13" i="19"/>
  <c r="I78" i="17"/>
  <c r="L78" i="16"/>
  <c r="I40" i="18"/>
  <c r="L40" i="17"/>
  <c r="I74" i="18"/>
  <c r="L74" i="17"/>
  <c r="I80" i="18"/>
  <c r="L80" i="17"/>
  <c r="L68" i="18"/>
  <c r="I68" i="19"/>
  <c r="L54" i="18"/>
  <c r="I54" i="19"/>
  <c r="I52" i="18"/>
  <c r="L52" i="17"/>
  <c r="I59" i="18"/>
  <c r="L59" i="17"/>
  <c r="L12" i="18"/>
  <c r="I12" i="19"/>
  <c r="L14" i="17"/>
  <c r="I14" i="18"/>
  <c r="L61" i="17"/>
  <c r="I61" i="18"/>
  <c r="L64" i="17"/>
  <c r="I64" i="18"/>
  <c r="I44" i="18"/>
  <c r="L44" i="17"/>
  <c r="L15" i="18"/>
  <c r="I15" i="19"/>
  <c r="I76" i="18"/>
  <c r="L76" i="17"/>
  <c r="I71" i="19"/>
  <c r="L71" i="18"/>
  <c r="L31" i="17"/>
  <c r="I31" i="18"/>
  <c r="I56" i="18"/>
  <c r="L56" i="17"/>
  <c r="L45" i="17"/>
  <c r="I45" i="18"/>
  <c r="L65" i="18"/>
  <c r="I65" i="19"/>
  <c r="I72" i="18"/>
  <c r="L72" i="17"/>
  <c r="I82" i="18"/>
  <c r="L82" i="17"/>
  <c r="L69" i="18"/>
  <c r="I69" i="19"/>
  <c r="L47" i="17"/>
  <c r="I47" i="18"/>
  <c r="L60" i="18"/>
  <c r="I60" i="19"/>
  <c r="L42" i="17"/>
  <c r="I42" i="18"/>
  <c r="L81" i="18"/>
  <c r="I81" i="19"/>
  <c r="L27" i="17"/>
  <c r="I27" i="18"/>
  <c r="L57" i="17"/>
  <c r="I57" i="18"/>
  <c r="I11" i="18"/>
  <c r="L11" i="17"/>
  <c r="L16" i="17"/>
  <c r="I16" i="18"/>
  <c r="I34" i="18"/>
  <c r="L34" i="17"/>
  <c r="I35" i="19"/>
  <c r="L35" i="18"/>
  <c r="L5" i="17"/>
  <c r="I5" i="18"/>
  <c r="I83" i="18"/>
  <c r="L83" i="17"/>
  <c r="L7" i="18"/>
  <c r="I7" i="19"/>
  <c r="L29" i="18"/>
  <c r="I29" i="19"/>
  <c r="I70" i="20"/>
  <c r="L70" i="19"/>
  <c r="L28" i="18"/>
  <c r="I28" i="19"/>
  <c r="L26" i="17"/>
  <c r="I26" i="18"/>
  <c r="I19" i="17"/>
  <c r="L19" i="16"/>
  <c r="L8" i="17"/>
  <c r="I8" i="18"/>
  <c r="I84" i="17"/>
  <c r="I85" i="16"/>
  <c r="L85" i="16" s="1"/>
  <c r="L84" i="16"/>
  <c r="I51" i="18"/>
  <c r="L51" i="17"/>
  <c r="L37" i="17"/>
  <c r="I37" i="18"/>
  <c r="L58" i="17"/>
  <c r="I58" i="18"/>
  <c r="N74" i="96" l="1"/>
  <c r="J74" i="97"/>
  <c r="N63" i="95"/>
  <c r="J63" i="96"/>
  <c r="N33" i="96"/>
  <c r="J33" i="97"/>
  <c r="J58" i="97"/>
  <c r="N58" i="96"/>
  <c r="N36" i="96"/>
  <c r="J36" i="97"/>
  <c r="N22" i="96"/>
  <c r="J22" i="97"/>
  <c r="N32" i="96"/>
  <c r="J32" i="97"/>
  <c r="N62" i="97"/>
  <c r="J62" i="98"/>
  <c r="J41" i="97"/>
  <c r="N41" i="96"/>
  <c r="N85" i="92"/>
  <c r="N4" i="92" s="1"/>
  <c r="N68" i="96"/>
  <c r="J68" i="97"/>
  <c r="N6" i="95"/>
  <c r="J6" i="96"/>
  <c r="J46" i="98"/>
  <c r="N46" i="97"/>
  <c r="J49" i="98"/>
  <c r="N49" i="97"/>
  <c r="N76" i="97"/>
  <c r="J76" i="98"/>
  <c r="N8" i="94"/>
  <c r="J8" i="95"/>
  <c r="N80" i="94"/>
  <c r="J80" i="95"/>
  <c r="N12" i="97"/>
  <c r="J12" i="98"/>
  <c r="N72" i="94"/>
  <c r="J72" i="95"/>
  <c r="J54" i="97"/>
  <c r="N54" i="96"/>
  <c r="J51" i="94"/>
  <c r="N51" i="93"/>
  <c r="N60" i="93" s="1"/>
  <c r="J79" i="94"/>
  <c r="N79" i="93"/>
  <c r="N84" i="93" s="1"/>
  <c r="J23" i="98"/>
  <c r="N23" i="97"/>
  <c r="N73" i="95"/>
  <c r="J73" i="96"/>
  <c r="N52" i="97"/>
  <c r="J52" i="98"/>
  <c r="J47" i="97"/>
  <c r="N47" i="96"/>
  <c r="J39" i="94"/>
  <c r="N39" i="93"/>
  <c r="N50" i="93" s="1"/>
  <c r="N21" i="94"/>
  <c r="N25" i="94" s="1"/>
  <c r="J21" i="95"/>
  <c r="N77" i="95"/>
  <c r="J77" i="96"/>
  <c r="N66" i="97"/>
  <c r="J66" i="98"/>
  <c r="N56" i="97"/>
  <c r="J56" i="98"/>
  <c r="N55" i="98"/>
  <c r="J55" i="99"/>
  <c r="N7" i="96"/>
  <c r="J7" i="97"/>
  <c r="N28" i="96"/>
  <c r="J28" i="97"/>
  <c r="N9" i="95"/>
  <c r="J9" i="96"/>
  <c r="N57" i="95"/>
  <c r="J57" i="96"/>
  <c r="J30" i="99"/>
  <c r="N30" i="98"/>
  <c r="N67" i="95"/>
  <c r="J67" i="96"/>
  <c r="N18" i="97"/>
  <c r="J18" i="98"/>
  <c r="N65" i="96"/>
  <c r="J65" i="97"/>
  <c r="N61" i="93"/>
  <c r="N70" i="93" s="1"/>
  <c r="J61" i="94"/>
  <c r="N64" i="97"/>
  <c r="J64" i="98"/>
  <c r="N14" i="95"/>
  <c r="J14" i="96"/>
  <c r="N10" i="95"/>
  <c r="J10" i="96"/>
  <c r="J43" i="97"/>
  <c r="N43" i="96"/>
  <c r="N75" i="96"/>
  <c r="J75" i="97"/>
  <c r="N83" i="97"/>
  <c r="J83" i="98"/>
  <c r="N24" i="97"/>
  <c r="J24" i="98"/>
  <c r="N15" i="95"/>
  <c r="J15" i="96"/>
  <c r="J42" i="98"/>
  <c r="N42" i="97"/>
  <c r="N13" i="95"/>
  <c r="J13" i="96"/>
  <c r="N71" i="93"/>
  <c r="N78" i="93" s="1"/>
  <c r="J71" i="94"/>
  <c r="N48" i="96"/>
  <c r="J48" i="97"/>
  <c r="N44" i="96"/>
  <c r="J44" i="97"/>
  <c r="N40" i="97"/>
  <c r="J40" i="98"/>
  <c r="N34" i="97"/>
  <c r="J34" i="98"/>
  <c r="N27" i="95"/>
  <c r="J27" i="96"/>
  <c r="N5" i="93"/>
  <c r="N19" i="93" s="1"/>
  <c r="J5" i="94"/>
  <c r="N31" i="94"/>
  <c r="J31" i="95"/>
  <c r="N69" i="97"/>
  <c r="J69" i="98"/>
  <c r="N37" i="96"/>
  <c r="J37" i="97"/>
  <c r="N29" i="97"/>
  <c r="J29" i="98"/>
  <c r="N59" i="97"/>
  <c r="J59" i="98"/>
  <c r="N26" i="93"/>
  <c r="N38" i="93" s="1"/>
  <c r="J26" i="94"/>
  <c r="J45" i="97"/>
  <c r="N45" i="96"/>
  <c r="N16" i="94"/>
  <c r="J16" i="95"/>
  <c r="N17" i="95"/>
  <c r="J17" i="96"/>
  <c r="N53" i="95"/>
  <c r="J53" i="96"/>
  <c r="J11" i="95"/>
  <c r="N11" i="94"/>
  <c r="J81" i="97"/>
  <c r="N81" i="96"/>
  <c r="J84" i="92"/>
  <c r="J85" i="91"/>
  <c r="J4" i="91" s="1"/>
  <c r="J20" i="98"/>
  <c r="N20" i="97"/>
  <c r="N35" i="95"/>
  <c r="J35" i="96"/>
  <c r="J82" i="97"/>
  <c r="N82" i="96"/>
  <c r="L24" i="22"/>
  <c r="I24" i="23"/>
  <c r="L21" i="21"/>
  <c r="I21" i="22"/>
  <c r="I23" i="22"/>
  <c r="L23" i="21"/>
  <c r="L38" i="21"/>
  <c r="I38" i="22"/>
  <c r="L70" i="20"/>
  <c r="I70" i="21"/>
  <c r="I22" i="23"/>
  <c r="L22" i="22"/>
  <c r="I11" i="19"/>
  <c r="L11" i="18"/>
  <c r="L44" i="18"/>
  <c r="I44" i="19"/>
  <c r="L78" i="17"/>
  <c r="I78" i="18"/>
  <c r="L43" i="19"/>
  <c r="I43" i="20"/>
  <c r="I50" i="19"/>
  <c r="L50" i="18"/>
  <c r="I79" i="19"/>
  <c r="L79" i="18"/>
  <c r="L17" i="19"/>
  <c r="I17" i="20"/>
  <c r="L30" i="18"/>
  <c r="I30" i="19"/>
  <c r="I29" i="20"/>
  <c r="L29" i="19"/>
  <c r="L81" i="19"/>
  <c r="I81" i="20"/>
  <c r="I60" i="20"/>
  <c r="L60" i="19"/>
  <c r="L65" i="19"/>
  <c r="I65" i="20"/>
  <c r="L15" i="19"/>
  <c r="I15" i="20"/>
  <c r="I14" i="19"/>
  <c r="L14" i="18"/>
  <c r="L32" i="18"/>
  <c r="I32" i="19"/>
  <c r="L18" i="19"/>
  <c r="I18" i="20"/>
  <c r="L58" i="18"/>
  <c r="I58" i="19"/>
  <c r="I84" i="18"/>
  <c r="L84" i="17"/>
  <c r="I85" i="17"/>
  <c r="L85" i="17" s="1"/>
  <c r="I19" i="18"/>
  <c r="L19" i="17"/>
  <c r="I83" i="19"/>
  <c r="L83" i="18"/>
  <c r="L35" i="19"/>
  <c r="I35" i="20"/>
  <c r="L82" i="18"/>
  <c r="I82" i="19"/>
  <c r="I56" i="19"/>
  <c r="L56" i="18"/>
  <c r="I71" i="20"/>
  <c r="L71" i="19"/>
  <c r="L59" i="18"/>
  <c r="I59" i="19"/>
  <c r="I80" i="19"/>
  <c r="L80" i="18"/>
  <c r="I40" i="19"/>
  <c r="L40" i="18"/>
  <c r="J84" i="20"/>
  <c r="J85" i="19"/>
  <c r="I6" i="19"/>
  <c r="L6" i="18"/>
  <c r="L41" i="18"/>
  <c r="I41" i="19"/>
  <c r="I67" i="19"/>
  <c r="L67" i="18"/>
  <c r="L53" i="18"/>
  <c r="I53" i="19"/>
  <c r="L73" i="19"/>
  <c r="I73" i="20"/>
  <c r="I33" i="20"/>
  <c r="L33" i="19"/>
  <c r="L37" i="18"/>
  <c r="I37" i="19"/>
  <c r="I34" i="19"/>
  <c r="L34" i="18"/>
  <c r="L72" i="18"/>
  <c r="I72" i="19"/>
  <c r="L76" i="18"/>
  <c r="I76" i="19"/>
  <c r="I52" i="19"/>
  <c r="L52" i="18"/>
  <c r="L74" i="18"/>
  <c r="I74" i="19"/>
  <c r="L39" i="18"/>
  <c r="I39" i="19"/>
  <c r="I75" i="19"/>
  <c r="L75" i="18"/>
  <c r="I49" i="19"/>
  <c r="L49" i="18"/>
  <c r="L77" i="18"/>
  <c r="I77" i="19"/>
  <c r="I66" i="19"/>
  <c r="L66" i="18"/>
  <c r="L28" i="19"/>
  <c r="I28" i="20"/>
  <c r="L16" i="18"/>
  <c r="I16" i="19"/>
  <c r="I57" i="19"/>
  <c r="L57" i="18"/>
  <c r="I47" i="19"/>
  <c r="L47" i="18"/>
  <c r="L64" i="18"/>
  <c r="I64" i="19"/>
  <c r="I54" i="20"/>
  <c r="L54" i="19"/>
  <c r="I13" i="20"/>
  <c r="L13" i="19"/>
  <c r="L55" i="18"/>
  <c r="I55" i="19"/>
  <c r="L36" i="18"/>
  <c r="I36" i="19"/>
  <c r="L25" i="18"/>
  <c r="I25" i="19"/>
  <c r="I51" i="19"/>
  <c r="L51" i="18"/>
  <c r="L8" i="18"/>
  <c r="I8" i="19"/>
  <c r="I26" i="19"/>
  <c r="L26" i="18"/>
  <c r="L7" i="19"/>
  <c r="I7" i="20"/>
  <c r="I5" i="19"/>
  <c r="L5" i="18"/>
  <c r="L27" i="18"/>
  <c r="I27" i="19"/>
  <c r="L42" i="18"/>
  <c r="I42" i="19"/>
  <c r="I69" i="20"/>
  <c r="L69" i="19"/>
  <c r="I45" i="19"/>
  <c r="L45" i="18"/>
  <c r="L31" i="18"/>
  <c r="I31" i="19"/>
  <c r="L61" i="18"/>
  <c r="I61" i="19"/>
  <c r="L12" i="19"/>
  <c r="I12" i="20"/>
  <c r="L68" i="19"/>
  <c r="I68" i="20"/>
  <c r="L9" i="19"/>
  <c r="I9" i="20"/>
  <c r="I48" i="19"/>
  <c r="L48" i="18"/>
  <c r="L46" i="18"/>
  <c r="I46" i="19"/>
  <c r="I10" i="19"/>
  <c r="L10" i="18"/>
  <c r="I62" i="19"/>
  <c r="L62" i="18"/>
  <c r="I63" i="20"/>
  <c r="L63" i="19"/>
  <c r="L20" i="19"/>
  <c r="I20" i="20"/>
  <c r="N81" i="97" l="1"/>
  <c r="J81" i="98"/>
  <c r="N79" i="94"/>
  <c r="N84" i="94" s="1"/>
  <c r="J79" i="95"/>
  <c r="J46" i="99"/>
  <c r="N46" i="98"/>
  <c r="J22" i="98"/>
  <c r="N22" i="97"/>
  <c r="N33" i="97"/>
  <c r="J33" i="98"/>
  <c r="J20" i="99"/>
  <c r="N20" i="98"/>
  <c r="N11" i="95"/>
  <c r="J11" i="96"/>
  <c r="N59" i="98"/>
  <c r="J59" i="99"/>
  <c r="J69" i="99"/>
  <c r="N69" i="98"/>
  <c r="N27" i="96"/>
  <c r="J27" i="97"/>
  <c r="N44" i="97"/>
  <c r="J44" i="98"/>
  <c r="N13" i="96"/>
  <c r="J13" i="97"/>
  <c r="J24" i="99"/>
  <c r="N24" i="98"/>
  <c r="N64" i="98"/>
  <c r="J64" i="99"/>
  <c r="N18" i="98"/>
  <c r="J18" i="99"/>
  <c r="J57" i="97"/>
  <c r="N57" i="96"/>
  <c r="N7" i="97"/>
  <c r="J7" i="98"/>
  <c r="J66" i="99"/>
  <c r="N66" i="98"/>
  <c r="N73" i="96"/>
  <c r="J73" i="97"/>
  <c r="N12" i="98"/>
  <c r="J12" i="99"/>
  <c r="J76" i="99"/>
  <c r="N76" i="98"/>
  <c r="N6" i="96"/>
  <c r="J6" i="97"/>
  <c r="J41" i="98"/>
  <c r="N41" i="97"/>
  <c r="N26" i="94"/>
  <c r="N38" i="94" s="1"/>
  <c r="J26" i="95"/>
  <c r="N30" i="99"/>
  <c r="J30" i="100"/>
  <c r="J53" i="97"/>
  <c r="N53" i="96"/>
  <c r="J43" i="98"/>
  <c r="N43" i="97"/>
  <c r="N39" i="94"/>
  <c r="N50" i="94" s="1"/>
  <c r="J39" i="95"/>
  <c r="N51" i="94"/>
  <c r="N60" i="94" s="1"/>
  <c r="J51" i="95"/>
  <c r="J62" i="99"/>
  <c r="N62" i="98"/>
  <c r="N36" i="97"/>
  <c r="J36" i="98"/>
  <c r="N63" i="96"/>
  <c r="J63" i="97"/>
  <c r="N37" i="97"/>
  <c r="J37" i="98"/>
  <c r="J84" i="93"/>
  <c r="J85" i="92"/>
  <c r="J4" i="92" s="1"/>
  <c r="J29" i="99"/>
  <c r="N29" i="98"/>
  <c r="N31" i="95"/>
  <c r="J31" i="96"/>
  <c r="J34" i="99"/>
  <c r="N34" i="98"/>
  <c r="J48" i="98"/>
  <c r="N48" i="97"/>
  <c r="N83" i="98"/>
  <c r="J83" i="99"/>
  <c r="N10" i="96"/>
  <c r="J10" i="97"/>
  <c r="J61" i="95"/>
  <c r="N61" i="94"/>
  <c r="N70" i="94" s="1"/>
  <c r="N67" i="96"/>
  <c r="J67" i="97"/>
  <c r="N9" i="96"/>
  <c r="J9" i="97"/>
  <c r="N55" i="99"/>
  <c r="J55" i="100"/>
  <c r="N77" i="96"/>
  <c r="J77" i="97"/>
  <c r="N80" i="95"/>
  <c r="J80" i="96"/>
  <c r="N68" i="97"/>
  <c r="J68" i="98"/>
  <c r="N16" i="95"/>
  <c r="J16" i="96"/>
  <c r="J82" i="98"/>
  <c r="N82" i="97"/>
  <c r="N35" i="96"/>
  <c r="J35" i="97"/>
  <c r="N17" i="96"/>
  <c r="J17" i="97"/>
  <c r="J45" i="98"/>
  <c r="N45" i="97"/>
  <c r="J42" i="99"/>
  <c r="N42" i="98"/>
  <c r="J47" i="98"/>
  <c r="N47" i="97"/>
  <c r="N23" i="98"/>
  <c r="J23" i="99"/>
  <c r="J54" i="98"/>
  <c r="N54" i="97"/>
  <c r="J49" i="99"/>
  <c r="N49" i="98"/>
  <c r="N32" i="97"/>
  <c r="J32" i="98"/>
  <c r="J74" i="98"/>
  <c r="N74" i="97"/>
  <c r="N5" i="94"/>
  <c r="N19" i="94" s="1"/>
  <c r="J5" i="95"/>
  <c r="N40" i="98"/>
  <c r="J40" i="99"/>
  <c r="J71" i="95"/>
  <c r="N71" i="94"/>
  <c r="N78" i="94" s="1"/>
  <c r="N15" i="96"/>
  <c r="J15" i="97"/>
  <c r="J75" i="98"/>
  <c r="N75" i="97"/>
  <c r="N14" i="96"/>
  <c r="J14" i="97"/>
  <c r="N65" i="97"/>
  <c r="J65" i="98"/>
  <c r="N28" i="97"/>
  <c r="J28" i="98"/>
  <c r="N56" i="98"/>
  <c r="J56" i="99"/>
  <c r="J21" i="96"/>
  <c r="N21" i="95"/>
  <c r="N25" i="95" s="1"/>
  <c r="N52" i="98"/>
  <c r="J52" i="99"/>
  <c r="N85" i="93"/>
  <c r="N4" i="93" s="1"/>
  <c r="J72" i="96"/>
  <c r="N72" i="95"/>
  <c r="N8" i="95"/>
  <c r="J8" i="96"/>
  <c r="J58" i="98"/>
  <c r="N58" i="97"/>
  <c r="L63" i="20"/>
  <c r="I63" i="21"/>
  <c r="L13" i="20"/>
  <c r="I13" i="21"/>
  <c r="L71" i="20"/>
  <c r="I71" i="21"/>
  <c r="L18" i="20"/>
  <c r="I18" i="21"/>
  <c r="L81" i="20"/>
  <c r="I81" i="21"/>
  <c r="L43" i="20"/>
  <c r="I43" i="21"/>
  <c r="L21" i="22"/>
  <c r="I21" i="23"/>
  <c r="L20" i="20"/>
  <c r="I20" i="21"/>
  <c r="L9" i="20"/>
  <c r="I9" i="21"/>
  <c r="L7" i="20"/>
  <c r="I7" i="21"/>
  <c r="L73" i="20"/>
  <c r="I73" i="21"/>
  <c r="L35" i="20"/>
  <c r="I35" i="21"/>
  <c r="I22" i="24"/>
  <c r="L22" i="23"/>
  <c r="L69" i="20"/>
  <c r="I69" i="21"/>
  <c r="L54" i="20"/>
  <c r="I54" i="21"/>
  <c r="L15" i="20"/>
  <c r="I15" i="21"/>
  <c r="L17" i="20"/>
  <c r="I17" i="21"/>
  <c r="L70" i="21"/>
  <c r="I70" i="22"/>
  <c r="I24" i="24"/>
  <c r="L24" i="23"/>
  <c r="L33" i="20"/>
  <c r="I33" i="21"/>
  <c r="J85" i="20"/>
  <c r="J84" i="21"/>
  <c r="L65" i="20"/>
  <c r="I65" i="21"/>
  <c r="I38" i="23"/>
  <c r="L38" i="22"/>
  <c r="L12" i="20"/>
  <c r="I12" i="21"/>
  <c r="L68" i="20"/>
  <c r="I68" i="21"/>
  <c r="L28" i="20"/>
  <c r="I28" i="21"/>
  <c r="L60" i="20"/>
  <c r="I60" i="21"/>
  <c r="L29" i="20"/>
  <c r="I29" i="21"/>
  <c r="I23" i="23"/>
  <c r="L23" i="22"/>
  <c r="I61" i="20"/>
  <c r="L61" i="19"/>
  <c r="L42" i="19"/>
  <c r="I42" i="20"/>
  <c r="L25" i="19"/>
  <c r="I25" i="20"/>
  <c r="L80" i="19"/>
  <c r="I80" i="20"/>
  <c r="L83" i="19"/>
  <c r="I83" i="20"/>
  <c r="L44" i="19"/>
  <c r="I44" i="20"/>
  <c r="L10" i="19"/>
  <c r="I10" i="20"/>
  <c r="I5" i="20"/>
  <c r="L5" i="19"/>
  <c r="I51" i="20"/>
  <c r="L51" i="19"/>
  <c r="L47" i="19"/>
  <c r="I47" i="20"/>
  <c r="L39" i="19"/>
  <c r="I39" i="20"/>
  <c r="L59" i="19"/>
  <c r="I59" i="20"/>
  <c r="L14" i="19"/>
  <c r="I14" i="20"/>
  <c r="L46" i="19"/>
  <c r="I46" i="20"/>
  <c r="I31" i="20"/>
  <c r="L31" i="19"/>
  <c r="I27" i="20"/>
  <c r="L27" i="19"/>
  <c r="L8" i="19"/>
  <c r="I8" i="20"/>
  <c r="L36" i="19"/>
  <c r="I36" i="20"/>
  <c r="L64" i="19"/>
  <c r="I64" i="20"/>
  <c r="L66" i="19"/>
  <c r="I66" i="20"/>
  <c r="L49" i="19"/>
  <c r="I49" i="20"/>
  <c r="L52" i="19"/>
  <c r="I52" i="20"/>
  <c r="I67" i="20"/>
  <c r="L67" i="19"/>
  <c r="L6" i="19"/>
  <c r="I6" i="20"/>
  <c r="L40" i="19"/>
  <c r="I40" i="20"/>
  <c r="L56" i="19"/>
  <c r="I56" i="20"/>
  <c r="L19" i="18"/>
  <c r="I19" i="19"/>
  <c r="I58" i="20"/>
  <c r="L58" i="19"/>
  <c r="L32" i="19"/>
  <c r="I32" i="20"/>
  <c r="I78" i="19"/>
  <c r="L78" i="18"/>
  <c r="L55" i="19"/>
  <c r="I55" i="20"/>
  <c r="L16" i="19"/>
  <c r="I16" i="20"/>
  <c r="I75" i="20"/>
  <c r="L75" i="19"/>
  <c r="L34" i="19"/>
  <c r="I34" i="20"/>
  <c r="L30" i="19"/>
  <c r="I30" i="20"/>
  <c r="L48" i="19"/>
  <c r="I48" i="20"/>
  <c r="L45" i="19"/>
  <c r="I45" i="20"/>
  <c r="L26" i="19"/>
  <c r="I26" i="20"/>
  <c r="L72" i="19"/>
  <c r="I72" i="20"/>
  <c r="L37" i="19"/>
  <c r="I37" i="20"/>
  <c r="I84" i="19"/>
  <c r="L84" i="18"/>
  <c r="I85" i="18"/>
  <c r="L85" i="18" s="1"/>
  <c r="L79" i="19"/>
  <c r="I79" i="20"/>
  <c r="L62" i="19"/>
  <c r="I62" i="20"/>
  <c r="L57" i="19"/>
  <c r="I57" i="20"/>
  <c r="I77" i="20"/>
  <c r="L77" i="19"/>
  <c r="L74" i="19"/>
  <c r="I74" i="20"/>
  <c r="L76" i="19"/>
  <c r="I76" i="20"/>
  <c r="L53" i="19"/>
  <c r="I53" i="20"/>
  <c r="L41" i="19"/>
  <c r="I41" i="20"/>
  <c r="L82" i="19"/>
  <c r="I82" i="20"/>
  <c r="I50" i="20"/>
  <c r="L50" i="19"/>
  <c r="I11" i="20"/>
  <c r="L11" i="19"/>
  <c r="J49" i="100" l="1"/>
  <c r="N49" i="99"/>
  <c r="J37" i="99"/>
  <c r="N37" i="98"/>
  <c r="N26" i="95"/>
  <c r="N38" i="95" s="1"/>
  <c r="J26" i="96"/>
  <c r="N18" i="99"/>
  <c r="J18" i="100"/>
  <c r="N13" i="97"/>
  <c r="J13" i="98"/>
  <c r="N72" i="96"/>
  <c r="J72" i="97"/>
  <c r="N56" i="99"/>
  <c r="J56" i="100"/>
  <c r="N14" i="97"/>
  <c r="J14" i="98"/>
  <c r="N35" i="97"/>
  <c r="J35" i="98"/>
  <c r="N68" i="98"/>
  <c r="J68" i="99"/>
  <c r="N55" i="100"/>
  <c r="J55" i="101"/>
  <c r="N62" i="99"/>
  <c r="J62" i="100"/>
  <c r="N43" i="98"/>
  <c r="J43" i="99"/>
  <c r="J76" i="100"/>
  <c r="N76" i="99"/>
  <c r="N66" i="99"/>
  <c r="J66" i="100"/>
  <c r="N69" i="99"/>
  <c r="J69" i="100"/>
  <c r="J20" i="100"/>
  <c r="N20" i="99"/>
  <c r="J46" i="100"/>
  <c r="N46" i="99"/>
  <c r="J71" i="96"/>
  <c r="N71" i="95"/>
  <c r="N78" i="95" s="1"/>
  <c r="N74" i="98"/>
  <c r="J74" i="99"/>
  <c r="N54" i="98"/>
  <c r="J54" i="99"/>
  <c r="J42" i="100"/>
  <c r="N42" i="99"/>
  <c r="N61" i="95"/>
  <c r="N70" i="95" s="1"/>
  <c r="J61" i="96"/>
  <c r="J48" i="99"/>
  <c r="N48" i="98"/>
  <c r="N29" i="99"/>
  <c r="J29" i="100"/>
  <c r="N63" i="97"/>
  <c r="J63" i="98"/>
  <c r="J51" i="96"/>
  <c r="N51" i="95"/>
  <c r="N60" i="95" s="1"/>
  <c r="N12" i="99"/>
  <c r="J12" i="100"/>
  <c r="N7" i="98"/>
  <c r="J7" i="99"/>
  <c r="N64" i="99"/>
  <c r="J64" i="100"/>
  <c r="N44" i="98"/>
  <c r="J44" i="99"/>
  <c r="N59" i="99"/>
  <c r="J59" i="100"/>
  <c r="J33" i="99"/>
  <c r="N33" i="98"/>
  <c r="J79" i="96"/>
  <c r="N79" i="95"/>
  <c r="N84" i="95" s="1"/>
  <c r="J21" i="97"/>
  <c r="N21" i="96"/>
  <c r="N25" i="96" s="1"/>
  <c r="N47" i="98"/>
  <c r="J47" i="99"/>
  <c r="N58" i="98"/>
  <c r="J58" i="99"/>
  <c r="J52" i="100"/>
  <c r="N52" i="99"/>
  <c r="N28" i="98"/>
  <c r="J28" i="99"/>
  <c r="N40" i="99"/>
  <c r="J40" i="100"/>
  <c r="N32" i="98"/>
  <c r="J32" i="99"/>
  <c r="N23" i="99"/>
  <c r="J23" i="100"/>
  <c r="J80" i="97"/>
  <c r="N80" i="96"/>
  <c r="N9" i="97"/>
  <c r="J9" i="98"/>
  <c r="N10" i="97"/>
  <c r="J10" i="98"/>
  <c r="N53" i="97"/>
  <c r="J53" i="98"/>
  <c r="J41" i="99"/>
  <c r="N41" i="98"/>
  <c r="N85" i="94"/>
  <c r="N4" i="94" s="1"/>
  <c r="N8" i="96"/>
  <c r="J8" i="97"/>
  <c r="N75" i="98"/>
  <c r="J75" i="99"/>
  <c r="J45" i="99"/>
  <c r="N45" i="98"/>
  <c r="J82" i="99"/>
  <c r="N82" i="98"/>
  <c r="N34" i="99"/>
  <c r="J34" i="100"/>
  <c r="J84" i="94"/>
  <c r="J85" i="93"/>
  <c r="J4" i="93" s="1"/>
  <c r="N36" i="98"/>
  <c r="J36" i="99"/>
  <c r="J39" i="96"/>
  <c r="N39" i="95"/>
  <c r="N50" i="95" s="1"/>
  <c r="N30" i="100"/>
  <c r="J30" i="101"/>
  <c r="N6" i="97"/>
  <c r="J6" i="98"/>
  <c r="N73" i="97"/>
  <c r="J73" i="98"/>
  <c r="N27" i="97"/>
  <c r="J27" i="98"/>
  <c r="N11" i="96"/>
  <c r="J11" i="97"/>
  <c r="N81" i="98"/>
  <c r="J81" i="99"/>
  <c r="J65" i="99"/>
  <c r="N65" i="98"/>
  <c r="N15" i="97"/>
  <c r="J15" i="98"/>
  <c r="N5" i="95"/>
  <c r="N19" i="95" s="1"/>
  <c r="J5" i="96"/>
  <c r="N17" i="97"/>
  <c r="J17" i="98"/>
  <c r="N16" i="96"/>
  <c r="J16" i="97"/>
  <c r="N77" i="97"/>
  <c r="J77" i="98"/>
  <c r="N67" i="97"/>
  <c r="J67" i="98"/>
  <c r="J83" i="100"/>
  <c r="N83" i="99"/>
  <c r="N31" i="96"/>
  <c r="J31" i="97"/>
  <c r="N57" i="97"/>
  <c r="J57" i="98"/>
  <c r="J24" i="100"/>
  <c r="N24" i="99"/>
  <c r="J22" i="99"/>
  <c r="N22" i="98"/>
  <c r="L24" i="24"/>
  <c r="I24" i="25"/>
  <c r="L22" i="24"/>
  <c r="I22" i="25"/>
  <c r="L77" i="20"/>
  <c r="I77" i="21"/>
  <c r="L72" i="20"/>
  <c r="I72" i="21"/>
  <c r="L30" i="20"/>
  <c r="I30" i="21"/>
  <c r="L32" i="20"/>
  <c r="I32" i="21"/>
  <c r="L40" i="20"/>
  <c r="I40" i="21"/>
  <c r="L64" i="20"/>
  <c r="I64" i="21"/>
  <c r="L8" i="20"/>
  <c r="I8" i="21"/>
  <c r="L14" i="20"/>
  <c r="I14" i="21"/>
  <c r="L83" i="20"/>
  <c r="I83" i="21"/>
  <c r="L25" i="20"/>
  <c r="I25" i="21"/>
  <c r="I29" i="22"/>
  <c r="L29" i="21"/>
  <c r="L28" i="21"/>
  <c r="I28" i="22"/>
  <c r="L12" i="21"/>
  <c r="I12" i="22"/>
  <c r="L33" i="21"/>
  <c r="I33" i="22"/>
  <c r="I70" i="23"/>
  <c r="L70" i="22"/>
  <c r="L15" i="21"/>
  <c r="I15" i="22"/>
  <c r="L69" i="21"/>
  <c r="I69" i="22"/>
  <c r="L35" i="21"/>
  <c r="I35" i="22"/>
  <c r="L7" i="21"/>
  <c r="I7" i="22"/>
  <c r="I20" i="22"/>
  <c r="L20" i="21"/>
  <c r="L43" i="21"/>
  <c r="I43" i="22"/>
  <c r="I13" i="22"/>
  <c r="L13" i="21"/>
  <c r="L82" i="20"/>
  <c r="I82" i="21"/>
  <c r="L53" i="20"/>
  <c r="I53" i="21"/>
  <c r="L74" i="20"/>
  <c r="I74" i="21"/>
  <c r="L57" i="20"/>
  <c r="I57" i="21"/>
  <c r="L79" i="20"/>
  <c r="I79" i="21"/>
  <c r="L75" i="20"/>
  <c r="I75" i="21"/>
  <c r="L67" i="20"/>
  <c r="I67" i="21"/>
  <c r="L31" i="20"/>
  <c r="I31" i="21"/>
  <c r="L51" i="20"/>
  <c r="I51" i="21"/>
  <c r="L61" i="20"/>
  <c r="I61" i="21"/>
  <c r="L11" i="20"/>
  <c r="I11" i="21"/>
  <c r="L37" i="20"/>
  <c r="I37" i="21"/>
  <c r="L26" i="20"/>
  <c r="I26" i="21"/>
  <c r="L48" i="20"/>
  <c r="I48" i="21"/>
  <c r="L34" i="20"/>
  <c r="I34" i="21"/>
  <c r="L16" i="20"/>
  <c r="I16" i="21"/>
  <c r="L56" i="20"/>
  <c r="I56" i="21"/>
  <c r="L6" i="20"/>
  <c r="I6" i="21"/>
  <c r="L52" i="20"/>
  <c r="I52" i="21"/>
  <c r="L66" i="20"/>
  <c r="I66" i="21"/>
  <c r="L36" i="20"/>
  <c r="I36" i="21"/>
  <c r="L46" i="20"/>
  <c r="I46" i="21"/>
  <c r="L59" i="20"/>
  <c r="I59" i="21"/>
  <c r="L47" i="20"/>
  <c r="I47" i="21"/>
  <c r="L44" i="20"/>
  <c r="I44" i="21"/>
  <c r="L80" i="20"/>
  <c r="I80" i="21"/>
  <c r="L42" i="20"/>
  <c r="I42" i="21"/>
  <c r="I60" i="22"/>
  <c r="L60" i="21"/>
  <c r="L68" i="21"/>
  <c r="I68" i="22"/>
  <c r="J84" i="22"/>
  <c r="J85" i="21"/>
  <c r="L17" i="21"/>
  <c r="I17" i="22"/>
  <c r="I54" i="22"/>
  <c r="L54" i="21"/>
  <c r="I73" i="22"/>
  <c r="L73" i="21"/>
  <c r="L9" i="21"/>
  <c r="I9" i="22"/>
  <c r="L21" i="23"/>
  <c r="I21" i="24"/>
  <c r="L81" i="21"/>
  <c r="I81" i="22"/>
  <c r="L71" i="21"/>
  <c r="I71" i="22"/>
  <c r="I63" i="22"/>
  <c r="L63" i="21"/>
  <c r="L50" i="20"/>
  <c r="I50" i="21"/>
  <c r="L45" i="20"/>
  <c r="I45" i="21"/>
  <c r="L55" i="20"/>
  <c r="I55" i="21"/>
  <c r="L49" i="20"/>
  <c r="I49" i="21"/>
  <c r="L39" i="20"/>
  <c r="I39" i="21"/>
  <c r="L10" i="20"/>
  <c r="I10" i="21"/>
  <c r="L65" i="21"/>
  <c r="I65" i="22"/>
  <c r="I18" i="22"/>
  <c r="L18" i="21"/>
  <c r="L41" i="20"/>
  <c r="I41" i="21"/>
  <c r="L76" i="20"/>
  <c r="I76" i="21"/>
  <c r="L62" i="20"/>
  <c r="I62" i="21"/>
  <c r="L58" i="20"/>
  <c r="I58" i="21"/>
  <c r="L27" i="20"/>
  <c r="I27" i="21"/>
  <c r="L5" i="20"/>
  <c r="I5" i="21"/>
  <c r="L23" i="23"/>
  <c r="I23" i="24"/>
  <c r="L38" i="23"/>
  <c r="I38" i="24"/>
  <c r="L19" i="19"/>
  <c r="I19" i="20"/>
  <c r="I78" i="20"/>
  <c r="L78" i="19"/>
  <c r="I84" i="20"/>
  <c r="I84" i="21" s="1"/>
  <c r="L84" i="19"/>
  <c r="I85" i="19"/>
  <c r="L85" i="19" s="1"/>
  <c r="N57" i="98" l="1"/>
  <c r="J57" i="99"/>
  <c r="N67" i="98"/>
  <c r="J67" i="99"/>
  <c r="J17" i="99"/>
  <c r="N17" i="98"/>
  <c r="J27" i="99"/>
  <c r="N27" i="98"/>
  <c r="J46" i="101"/>
  <c r="N46" i="100"/>
  <c r="N26" i="96"/>
  <c r="N38" i="96" s="1"/>
  <c r="J26" i="97"/>
  <c r="N65" i="99"/>
  <c r="J65" i="100"/>
  <c r="J84" i="95"/>
  <c r="J85" i="94"/>
  <c r="J4" i="94" s="1"/>
  <c r="J45" i="100"/>
  <c r="N45" i="99"/>
  <c r="N9" i="98"/>
  <c r="J9" i="99"/>
  <c r="N32" i="99"/>
  <c r="J32" i="100"/>
  <c r="J59" i="101"/>
  <c r="N59" i="100"/>
  <c r="N7" i="99"/>
  <c r="J7" i="100"/>
  <c r="N63" i="98"/>
  <c r="J63" i="99"/>
  <c r="N61" i="96"/>
  <c r="N70" i="96" s="1"/>
  <c r="J61" i="97"/>
  <c r="J74" i="100"/>
  <c r="N74" i="99"/>
  <c r="N55" i="101"/>
  <c r="J55" i="102"/>
  <c r="N14" i="98"/>
  <c r="J14" i="99"/>
  <c r="N30" i="101"/>
  <c r="J30" i="102"/>
  <c r="N33" i="99"/>
  <c r="J33" i="100"/>
  <c r="J51" i="97"/>
  <c r="N51" i="96"/>
  <c r="N60" i="96" s="1"/>
  <c r="N48" i="99"/>
  <c r="J48" i="100"/>
  <c r="N31" i="97"/>
  <c r="J31" i="98"/>
  <c r="J77" i="99"/>
  <c r="N77" i="98"/>
  <c r="N5" i="96"/>
  <c r="N19" i="96" s="1"/>
  <c r="J5" i="97"/>
  <c r="N81" i="99"/>
  <c r="J81" i="100"/>
  <c r="J73" i="99"/>
  <c r="N73" i="98"/>
  <c r="N34" i="100"/>
  <c r="J34" i="101"/>
  <c r="N75" i="99"/>
  <c r="J75" i="100"/>
  <c r="J41" i="100"/>
  <c r="N41" i="99"/>
  <c r="J52" i="101"/>
  <c r="N52" i="100"/>
  <c r="J21" i="98"/>
  <c r="N21" i="97"/>
  <c r="N25" i="97" s="1"/>
  <c r="N20" i="100"/>
  <c r="J20" i="101"/>
  <c r="N76" i="100"/>
  <c r="J76" i="101"/>
  <c r="N13" i="98"/>
  <c r="J13" i="99"/>
  <c r="N39" i="96"/>
  <c r="N50" i="96" s="1"/>
  <c r="J39" i="97"/>
  <c r="N53" i="98"/>
  <c r="J53" i="99"/>
  <c r="J40" i="101"/>
  <c r="N40" i="100"/>
  <c r="J58" i="100"/>
  <c r="N58" i="99"/>
  <c r="N85" i="95"/>
  <c r="N4" i="95" s="1"/>
  <c r="N44" i="99"/>
  <c r="J44" i="100"/>
  <c r="N12" i="100"/>
  <c r="J12" i="101"/>
  <c r="N29" i="100"/>
  <c r="J29" i="101"/>
  <c r="N69" i="100"/>
  <c r="J69" i="101"/>
  <c r="J43" i="100"/>
  <c r="N43" i="99"/>
  <c r="N68" i="99"/>
  <c r="J68" i="100"/>
  <c r="J56" i="101"/>
  <c r="N56" i="100"/>
  <c r="N37" i="99"/>
  <c r="J37" i="100"/>
  <c r="J22" i="100"/>
  <c r="N22" i="99"/>
  <c r="N15" i="98"/>
  <c r="J15" i="99"/>
  <c r="N11" i="97"/>
  <c r="J11" i="98"/>
  <c r="N6" i="98"/>
  <c r="J6" i="99"/>
  <c r="N36" i="99"/>
  <c r="J36" i="100"/>
  <c r="N8" i="97"/>
  <c r="J8" i="98"/>
  <c r="J80" i="98"/>
  <c r="N80" i="97"/>
  <c r="J79" i="97"/>
  <c r="N79" i="96"/>
  <c r="N84" i="96" s="1"/>
  <c r="J42" i="101"/>
  <c r="N42" i="100"/>
  <c r="N71" i="96"/>
  <c r="N78" i="96" s="1"/>
  <c r="J71" i="97"/>
  <c r="N18" i="100"/>
  <c r="J18" i="101"/>
  <c r="N16" i="97"/>
  <c r="J16" i="98"/>
  <c r="N24" i="100"/>
  <c r="J24" i="101"/>
  <c r="N83" i="100"/>
  <c r="J83" i="101"/>
  <c r="J82" i="100"/>
  <c r="N82" i="99"/>
  <c r="N10" i="98"/>
  <c r="J10" i="99"/>
  <c r="J23" i="101"/>
  <c r="N23" i="100"/>
  <c r="N28" i="99"/>
  <c r="J28" i="100"/>
  <c r="J47" i="100"/>
  <c r="N47" i="99"/>
  <c r="N64" i="100"/>
  <c r="J64" i="101"/>
  <c r="J54" i="100"/>
  <c r="N54" i="99"/>
  <c r="N66" i="100"/>
  <c r="J66" i="101"/>
  <c r="N62" i="100"/>
  <c r="J62" i="101"/>
  <c r="J35" i="99"/>
  <c r="N35" i="98"/>
  <c r="N72" i="97"/>
  <c r="J72" i="98"/>
  <c r="J49" i="101"/>
  <c r="N49" i="100"/>
  <c r="L21" i="24"/>
  <c r="I21" i="25"/>
  <c r="L38" i="24"/>
  <c r="I38" i="25"/>
  <c r="L22" i="25"/>
  <c r="I22" i="26"/>
  <c r="L23" i="24"/>
  <c r="I23" i="25"/>
  <c r="I24" i="26"/>
  <c r="L24" i="25"/>
  <c r="L5" i="21"/>
  <c r="I5" i="22"/>
  <c r="L58" i="21"/>
  <c r="I58" i="22"/>
  <c r="I10" i="22"/>
  <c r="L10" i="21"/>
  <c r="L45" i="21"/>
  <c r="I45" i="22"/>
  <c r="L81" i="22"/>
  <c r="I81" i="23"/>
  <c r="I47" i="22"/>
  <c r="L47" i="21"/>
  <c r="I66" i="22"/>
  <c r="L66" i="21"/>
  <c r="L6" i="21"/>
  <c r="I6" i="22"/>
  <c r="I48" i="22"/>
  <c r="L48" i="21"/>
  <c r="I37" i="22"/>
  <c r="L37" i="21"/>
  <c r="L31" i="21"/>
  <c r="I31" i="22"/>
  <c r="L57" i="21"/>
  <c r="I57" i="22"/>
  <c r="L53" i="21"/>
  <c r="I53" i="22"/>
  <c r="I35" i="23"/>
  <c r="L35" i="22"/>
  <c r="L15" i="22"/>
  <c r="I15" i="23"/>
  <c r="I33" i="23"/>
  <c r="L33" i="22"/>
  <c r="I28" i="23"/>
  <c r="L28" i="22"/>
  <c r="I25" i="22"/>
  <c r="L25" i="21"/>
  <c r="I14" i="22"/>
  <c r="L14" i="21"/>
  <c r="I32" i="22"/>
  <c r="L32" i="21"/>
  <c r="I72" i="22"/>
  <c r="L72" i="21"/>
  <c r="L78" i="20"/>
  <c r="I78" i="21"/>
  <c r="L63" i="22"/>
  <c r="I63" i="23"/>
  <c r="J84" i="23"/>
  <c r="J85" i="22"/>
  <c r="I60" i="23"/>
  <c r="L60" i="22"/>
  <c r="I13" i="23"/>
  <c r="L13" i="22"/>
  <c r="L20" i="22"/>
  <c r="I20" i="23"/>
  <c r="L19" i="20"/>
  <c r="I19" i="21"/>
  <c r="L27" i="21"/>
  <c r="I27" i="22"/>
  <c r="L62" i="21"/>
  <c r="I62" i="22"/>
  <c r="L41" i="21"/>
  <c r="I41" i="22"/>
  <c r="L65" i="22"/>
  <c r="I65" i="23"/>
  <c r="L39" i="21"/>
  <c r="I39" i="22"/>
  <c r="L55" i="21"/>
  <c r="I55" i="22"/>
  <c r="L50" i="21"/>
  <c r="I50" i="22"/>
  <c r="I71" i="23"/>
  <c r="L71" i="22"/>
  <c r="L17" i="22"/>
  <c r="I17" i="23"/>
  <c r="L68" i="22"/>
  <c r="I68" i="23"/>
  <c r="I42" i="22"/>
  <c r="L42" i="21"/>
  <c r="I44" i="22"/>
  <c r="L44" i="21"/>
  <c r="L59" i="21"/>
  <c r="I59" i="22"/>
  <c r="I36" i="22"/>
  <c r="L36" i="21"/>
  <c r="I52" i="22"/>
  <c r="L52" i="21"/>
  <c r="L56" i="21"/>
  <c r="I56" i="22"/>
  <c r="I34" i="22"/>
  <c r="L34" i="21"/>
  <c r="I26" i="22"/>
  <c r="L26" i="21"/>
  <c r="L11" i="21"/>
  <c r="I11" i="22"/>
  <c r="I51" i="22"/>
  <c r="L51" i="21"/>
  <c r="I67" i="22"/>
  <c r="L67" i="21"/>
  <c r="L79" i="21"/>
  <c r="I79" i="22"/>
  <c r="I74" i="22"/>
  <c r="L74" i="21"/>
  <c r="L82" i="21"/>
  <c r="I82" i="22"/>
  <c r="L43" i="22"/>
  <c r="I43" i="23"/>
  <c r="L7" i="22"/>
  <c r="I7" i="23"/>
  <c r="I69" i="23"/>
  <c r="L69" i="22"/>
  <c r="I12" i="23"/>
  <c r="L12" i="22"/>
  <c r="L83" i="21"/>
  <c r="I83" i="22"/>
  <c r="I8" i="22"/>
  <c r="L8" i="21"/>
  <c r="L40" i="21"/>
  <c r="I40" i="22"/>
  <c r="I30" i="22"/>
  <c r="L30" i="21"/>
  <c r="L77" i="21"/>
  <c r="I77" i="22"/>
  <c r="I76" i="22"/>
  <c r="L76" i="21"/>
  <c r="L49" i="21"/>
  <c r="I49" i="22"/>
  <c r="L9" i="22"/>
  <c r="I9" i="23"/>
  <c r="I80" i="22"/>
  <c r="L80" i="21"/>
  <c r="I46" i="22"/>
  <c r="L46" i="21"/>
  <c r="I16" i="22"/>
  <c r="L16" i="21"/>
  <c r="L61" i="21"/>
  <c r="I61" i="22"/>
  <c r="L75" i="21"/>
  <c r="I75" i="22"/>
  <c r="I64" i="22"/>
  <c r="L64" i="21"/>
  <c r="L18" i="22"/>
  <c r="I18" i="23"/>
  <c r="L54" i="22"/>
  <c r="I54" i="23"/>
  <c r="I84" i="22"/>
  <c r="L84" i="21"/>
  <c r="L73" i="22"/>
  <c r="I73" i="23"/>
  <c r="L70" i="23"/>
  <c r="I70" i="24"/>
  <c r="I29" i="23"/>
  <c r="L29" i="22"/>
  <c r="L84" i="20"/>
  <c r="I85" i="20"/>
  <c r="L85" i="20" s="1"/>
  <c r="N28" i="100" l="1"/>
  <c r="J28" i="101"/>
  <c r="N8" i="98"/>
  <c r="J8" i="99"/>
  <c r="J58" i="101"/>
  <c r="N58" i="100"/>
  <c r="N35" i="99"/>
  <c r="J35" i="100"/>
  <c r="J43" i="101"/>
  <c r="N43" i="100"/>
  <c r="J75" i="101"/>
  <c r="N75" i="100"/>
  <c r="J81" i="101"/>
  <c r="N81" i="100"/>
  <c r="N33" i="100"/>
  <c r="J33" i="101"/>
  <c r="N62" i="101"/>
  <c r="J62" i="102"/>
  <c r="N64" i="101"/>
  <c r="J64" i="102"/>
  <c r="N83" i="101"/>
  <c r="J83" i="102"/>
  <c r="N18" i="101"/>
  <c r="J18" i="102"/>
  <c r="N85" i="96"/>
  <c r="N4" i="96" s="1"/>
  <c r="N36" i="100"/>
  <c r="J36" i="101"/>
  <c r="N15" i="99"/>
  <c r="J15" i="100"/>
  <c r="N69" i="101"/>
  <c r="J69" i="102"/>
  <c r="J44" i="101"/>
  <c r="N44" i="100"/>
  <c r="N40" i="101"/>
  <c r="J40" i="102"/>
  <c r="J21" i="99"/>
  <c r="N21" i="98"/>
  <c r="N25" i="98" s="1"/>
  <c r="N63" i="99"/>
  <c r="J63" i="100"/>
  <c r="N32" i="100"/>
  <c r="J32" i="101"/>
  <c r="N67" i="99"/>
  <c r="J67" i="100"/>
  <c r="N16" i="98"/>
  <c r="J16" i="99"/>
  <c r="N11" i="98"/>
  <c r="J11" i="99"/>
  <c r="N12" i="101"/>
  <c r="J12" i="102"/>
  <c r="N41" i="100"/>
  <c r="J41" i="101"/>
  <c r="J51" i="98"/>
  <c r="N51" i="97"/>
  <c r="N60" i="97" s="1"/>
  <c r="N61" i="97"/>
  <c r="N70" i="97" s="1"/>
  <c r="J61" i="98"/>
  <c r="N54" i="100"/>
  <c r="J54" i="101"/>
  <c r="N82" i="100"/>
  <c r="J82" i="101"/>
  <c r="J55" i="103"/>
  <c r="N55" i="102"/>
  <c r="N17" i="99"/>
  <c r="J17" i="100"/>
  <c r="N49" i="101"/>
  <c r="J49" i="102"/>
  <c r="J23" i="102"/>
  <c r="N23" i="101"/>
  <c r="J79" i="98"/>
  <c r="N79" i="97"/>
  <c r="N84" i="97" s="1"/>
  <c r="J56" i="102"/>
  <c r="N56" i="101"/>
  <c r="N53" i="99"/>
  <c r="J53" i="100"/>
  <c r="N76" i="101"/>
  <c r="J76" i="102"/>
  <c r="N34" i="101"/>
  <c r="J34" i="102"/>
  <c r="N5" i="97"/>
  <c r="N19" i="97" s="1"/>
  <c r="J5" i="98"/>
  <c r="J48" i="101"/>
  <c r="N48" i="100"/>
  <c r="N30" i="102"/>
  <c r="J30" i="103"/>
  <c r="J84" i="96"/>
  <c r="J85" i="95"/>
  <c r="J4" i="95" s="1"/>
  <c r="N46" i="101"/>
  <c r="J46" i="102"/>
  <c r="N37" i="100"/>
  <c r="J37" i="101"/>
  <c r="N77" i="99"/>
  <c r="J77" i="100"/>
  <c r="N13" i="99"/>
  <c r="J13" i="100"/>
  <c r="N59" i="101"/>
  <c r="J59" i="102"/>
  <c r="J72" i="99"/>
  <c r="N72" i="98"/>
  <c r="N66" i="101"/>
  <c r="J66" i="102"/>
  <c r="N10" i="99"/>
  <c r="J10" i="100"/>
  <c r="N24" i="101"/>
  <c r="J24" i="102"/>
  <c r="N71" i="97"/>
  <c r="N78" i="97" s="1"/>
  <c r="J71" i="98"/>
  <c r="N6" i="99"/>
  <c r="J6" i="100"/>
  <c r="N68" i="100"/>
  <c r="J68" i="101"/>
  <c r="N29" i="101"/>
  <c r="J29" i="102"/>
  <c r="J52" i="102"/>
  <c r="N52" i="101"/>
  <c r="N7" i="100"/>
  <c r="J7" i="101"/>
  <c r="N9" i="99"/>
  <c r="J9" i="100"/>
  <c r="N65" i="100"/>
  <c r="J65" i="101"/>
  <c r="N57" i="99"/>
  <c r="J57" i="100"/>
  <c r="N73" i="99"/>
  <c r="J73" i="100"/>
  <c r="N26" i="97"/>
  <c r="N38" i="97" s="1"/>
  <c r="J26" i="98"/>
  <c r="J42" i="102"/>
  <c r="N42" i="101"/>
  <c r="J31" i="99"/>
  <c r="N31" i="98"/>
  <c r="J45" i="101"/>
  <c r="N45" i="100"/>
  <c r="N47" i="100"/>
  <c r="J47" i="101"/>
  <c r="J80" i="99"/>
  <c r="N80" i="98"/>
  <c r="J22" i="101"/>
  <c r="N22" i="100"/>
  <c r="J39" i="98"/>
  <c r="N39" i="97"/>
  <c r="N50" i="97" s="1"/>
  <c r="N20" i="101"/>
  <c r="J20" i="102"/>
  <c r="N14" i="99"/>
  <c r="J14" i="100"/>
  <c r="J74" i="101"/>
  <c r="N74" i="100"/>
  <c r="N27" i="99"/>
  <c r="J27" i="100"/>
  <c r="I21" i="26"/>
  <c r="L21" i="25"/>
  <c r="L70" i="24"/>
  <c r="I70" i="25"/>
  <c r="L23" i="25"/>
  <c r="I23" i="26"/>
  <c r="I38" i="26"/>
  <c r="L38" i="25"/>
  <c r="I85" i="21"/>
  <c r="L85" i="21" s="1"/>
  <c r="I22" i="27"/>
  <c r="L22" i="26"/>
  <c r="I24" i="27"/>
  <c r="L24" i="26"/>
  <c r="I79" i="23"/>
  <c r="L79" i="22"/>
  <c r="L55" i="22"/>
  <c r="I55" i="23"/>
  <c r="I57" i="23"/>
  <c r="L57" i="22"/>
  <c r="L6" i="22"/>
  <c r="I6" i="23"/>
  <c r="I45" i="23"/>
  <c r="L45" i="22"/>
  <c r="L58" i="22"/>
  <c r="I58" i="23"/>
  <c r="I64" i="23"/>
  <c r="L64" i="22"/>
  <c r="L46" i="22"/>
  <c r="I46" i="23"/>
  <c r="L76" i="22"/>
  <c r="I76" i="23"/>
  <c r="L30" i="22"/>
  <c r="I30" i="23"/>
  <c r="L8" i="22"/>
  <c r="I8" i="23"/>
  <c r="I12" i="24"/>
  <c r="L12" i="23"/>
  <c r="I51" i="23"/>
  <c r="L51" i="22"/>
  <c r="L26" i="22"/>
  <c r="I26" i="23"/>
  <c r="I36" i="23"/>
  <c r="L36" i="22"/>
  <c r="L44" i="22"/>
  <c r="I44" i="23"/>
  <c r="L71" i="23"/>
  <c r="I71" i="24"/>
  <c r="L13" i="23"/>
  <c r="I13" i="24"/>
  <c r="J84" i="24"/>
  <c r="J85" i="23"/>
  <c r="L32" i="22"/>
  <c r="I32" i="23"/>
  <c r="L25" i="22"/>
  <c r="I25" i="23"/>
  <c r="L33" i="23"/>
  <c r="I33" i="24"/>
  <c r="I35" i="24"/>
  <c r="L35" i="23"/>
  <c r="I37" i="23"/>
  <c r="L37" i="22"/>
  <c r="I47" i="23"/>
  <c r="L47" i="22"/>
  <c r="L29" i="23"/>
  <c r="I29" i="24"/>
  <c r="I54" i="24"/>
  <c r="L54" i="23"/>
  <c r="L61" i="22"/>
  <c r="I61" i="23"/>
  <c r="L9" i="23"/>
  <c r="I9" i="24"/>
  <c r="I7" i="24"/>
  <c r="L7" i="23"/>
  <c r="I82" i="23"/>
  <c r="L82" i="22"/>
  <c r="I56" i="23"/>
  <c r="L56" i="22"/>
  <c r="I68" i="24"/>
  <c r="L68" i="23"/>
  <c r="L65" i="23"/>
  <c r="I65" i="24"/>
  <c r="L62" i="22"/>
  <c r="I62" i="23"/>
  <c r="I19" i="22"/>
  <c r="L19" i="21"/>
  <c r="I78" i="22"/>
  <c r="L78" i="21"/>
  <c r="L18" i="23"/>
  <c r="I18" i="24"/>
  <c r="I75" i="23"/>
  <c r="L75" i="22"/>
  <c r="L49" i="22"/>
  <c r="I49" i="23"/>
  <c r="L77" i="22"/>
  <c r="I77" i="23"/>
  <c r="L40" i="22"/>
  <c r="I40" i="23"/>
  <c r="I83" i="23"/>
  <c r="L83" i="22"/>
  <c r="L43" i="23"/>
  <c r="I43" i="24"/>
  <c r="L11" i="22"/>
  <c r="I11" i="23"/>
  <c r="I59" i="23"/>
  <c r="L59" i="22"/>
  <c r="L17" i="23"/>
  <c r="I17" i="24"/>
  <c r="I50" i="23"/>
  <c r="L50" i="22"/>
  <c r="I39" i="23"/>
  <c r="L39" i="22"/>
  <c r="I41" i="23"/>
  <c r="L41" i="22"/>
  <c r="I27" i="23"/>
  <c r="L27" i="22"/>
  <c r="I20" i="24"/>
  <c r="L20" i="23"/>
  <c r="L63" i="23"/>
  <c r="I63" i="24"/>
  <c r="I15" i="24"/>
  <c r="L15" i="23"/>
  <c r="L53" i="22"/>
  <c r="I53" i="23"/>
  <c r="I31" i="23"/>
  <c r="L31" i="22"/>
  <c r="L81" i="23"/>
  <c r="I81" i="24"/>
  <c r="L5" i="22"/>
  <c r="I5" i="23"/>
  <c r="L73" i="23"/>
  <c r="I73" i="24"/>
  <c r="I84" i="23"/>
  <c r="L84" i="22"/>
  <c r="I85" i="22"/>
  <c r="L85" i="22" s="1"/>
  <c r="I16" i="23"/>
  <c r="L16" i="22"/>
  <c r="L80" i="22"/>
  <c r="I80" i="23"/>
  <c r="L69" i="23"/>
  <c r="I69" i="24"/>
  <c r="L74" i="22"/>
  <c r="I74" i="23"/>
  <c r="I67" i="23"/>
  <c r="L67" i="22"/>
  <c r="L34" i="22"/>
  <c r="I34" i="23"/>
  <c r="I52" i="23"/>
  <c r="L52" i="22"/>
  <c r="I42" i="23"/>
  <c r="L42" i="22"/>
  <c r="I60" i="24"/>
  <c r="L60" i="23"/>
  <c r="L72" i="22"/>
  <c r="I72" i="23"/>
  <c r="L14" i="22"/>
  <c r="I14" i="23"/>
  <c r="L28" i="23"/>
  <c r="I28" i="24"/>
  <c r="L48" i="22"/>
  <c r="I48" i="23"/>
  <c r="L66" i="22"/>
  <c r="I66" i="23"/>
  <c r="L10" i="22"/>
  <c r="I10" i="23"/>
  <c r="N65" i="101" l="1"/>
  <c r="J65" i="102"/>
  <c r="N55" i="103"/>
  <c r="J55" i="104"/>
  <c r="N37" i="101"/>
  <c r="J37" i="102"/>
  <c r="J49" i="103"/>
  <c r="N49" i="102"/>
  <c r="N11" i="99"/>
  <c r="J11" i="100"/>
  <c r="N32" i="101"/>
  <c r="J32" i="102"/>
  <c r="N15" i="100"/>
  <c r="J15" i="101"/>
  <c r="J58" i="102"/>
  <c r="N58" i="101"/>
  <c r="N27" i="100"/>
  <c r="J27" i="101"/>
  <c r="J20" i="103"/>
  <c r="N20" i="102"/>
  <c r="J73" i="101"/>
  <c r="N73" i="100"/>
  <c r="J9" i="101"/>
  <c r="N9" i="100"/>
  <c r="J29" i="103"/>
  <c r="N29" i="102"/>
  <c r="N71" i="98"/>
  <c r="N78" i="98" s="1"/>
  <c r="J71" i="99"/>
  <c r="J66" i="103"/>
  <c r="N66" i="102"/>
  <c r="J13" i="101"/>
  <c r="N13" i="100"/>
  <c r="N56" i="102"/>
  <c r="J56" i="103"/>
  <c r="N51" i="98"/>
  <c r="N60" i="98" s="1"/>
  <c r="J51" i="99"/>
  <c r="J83" i="103"/>
  <c r="N83" i="102"/>
  <c r="N33" i="101"/>
  <c r="J33" i="102"/>
  <c r="N8" i="99"/>
  <c r="J8" i="100"/>
  <c r="N14" i="100"/>
  <c r="J14" i="101"/>
  <c r="J10" i="101"/>
  <c r="N10" i="100"/>
  <c r="N23" i="102"/>
  <c r="J23" i="103"/>
  <c r="N21" i="99"/>
  <c r="N25" i="99" s="1"/>
  <c r="J21" i="100"/>
  <c r="J62" i="103"/>
  <c r="N62" i="102"/>
  <c r="J34" i="103"/>
  <c r="N34" i="102"/>
  <c r="N75" i="101"/>
  <c r="J75" i="102"/>
  <c r="N80" i="99"/>
  <c r="J80" i="100"/>
  <c r="N31" i="99"/>
  <c r="J31" i="100"/>
  <c r="J46" i="103"/>
  <c r="N46" i="102"/>
  <c r="N76" i="102"/>
  <c r="J76" i="103"/>
  <c r="N85" i="97"/>
  <c r="N4" i="97" s="1"/>
  <c r="N17" i="100"/>
  <c r="J17" i="101"/>
  <c r="J54" i="102"/>
  <c r="N54" i="101"/>
  <c r="N41" i="101"/>
  <c r="J41" i="102"/>
  <c r="N16" i="99"/>
  <c r="J16" i="100"/>
  <c r="J63" i="101"/>
  <c r="N63" i="100"/>
  <c r="N36" i="101"/>
  <c r="J36" i="102"/>
  <c r="J43" i="102"/>
  <c r="N43" i="101"/>
  <c r="J22" i="102"/>
  <c r="N22" i="101"/>
  <c r="J40" i="103"/>
  <c r="N40" i="102"/>
  <c r="J47" i="102"/>
  <c r="N47" i="101"/>
  <c r="N57" i="100"/>
  <c r="J57" i="101"/>
  <c r="N7" i="101"/>
  <c r="J7" i="102"/>
  <c r="N68" i="101"/>
  <c r="J68" i="102"/>
  <c r="J24" i="103"/>
  <c r="N24" i="102"/>
  <c r="J77" i="101"/>
  <c r="N77" i="100"/>
  <c r="N48" i="101"/>
  <c r="J48" i="102"/>
  <c r="N79" i="98"/>
  <c r="N84" i="98" s="1"/>
  <c r="J79" i="99"/>
  <c r="N44" i="101"/>
  <c r="J44" i="102"/>
  <c r="J64" i="103"/>
  <c r="N64" i="102"/>
  <c r="N35" i="100"/>
  <c r="J35" i="101"/>
  <c r="N28" i="101"/>
  <c r="J28" i="102"/>
  <c r="N26" i="98"/>
  <c r="N38" i="98" s="1"/>
  <c r="J26" i="99"/>
  <c r="N6" i="100"/>
  <c r="J6" i="101"/>
  <c r="J59" i="103"/>
  <c r="N59" i="102"/>
  <c r="J84" i="97"/>
  <c r="J85" i="96"/>
  <c r="J4" i="96" s="1"/>
  <c r="J18" i="103"/>
  <c r="N18" i="102"/>
  <c r="N45" i="101"/>
  <c r="J45" i="102"/>
  <c r="N52" i="102"/>
  <c r="J52" i="103"/>
  <c r="N30" i="103"/>
  <c r="J30" i="104"/>
  <c r="N82" i="101"/>
  <c r="J82" i="102"/>
  <c r="N74" i="101"/>
  <c r="J74" i="102"/>
  <c r="N39" i="98"/>
  <c r="N50" i="98" s="1"/>
  <c r="J39" i="99"/>
  <c r="J42" i="103"/>
  <c r="N42" i="102"/>
  <c r="J72" i="100"/>
  <c r="N72" i="99"/>
  <c r="N5" i="98"/>
  <c r="N19" i="98" s="1"/>
  <c r="J5" i="99"/>
  <c r="J53" i="101"/>
  <c r="N53" i="100"/>
  <c r="J61" i="99"/>
  <c r="N61" i="98"/>
  <c r="N70" i="98" s="1"/>
  <c r="N12" i="102"/>
  <c r="J12" i="103"/>
  <c r="N67" i="100"/>
  <c r="J67" i="101"/>
  <c r="J69" i="103"/>
  <c r="N69" i="102"/>
  <c r="N81" i="101"/>
  <c r="J81" i="102"/>
  <c r="L28" i="24"/>
  <c r="I28" i="25"/>
  <c r="L68" i="24"/>
  <c r="I68" i="25"/>
  <c r="L35" i="24"/>
  <c r="I35" i="25"/>
  <c r="J85" i="24"/>
  <c r="J84" i="25"/>
  <c r="I22" i="28"/>
  <c r="L22" i="27"/>
  <c r="L69" i="24"/>
  <c r="I69" i="25"/>
  <c r="L15" i="24"/>
  <c r="I15" i="25"/>
  <c r="L20" i="24"/>
  <c r="I20" i="25"/>
  <c r="L7" i="24"/>
  <c r="I7" i="25"/>
  <c r="L12" i="24"/>
  <c r="I12" i="25"/>
  <c r="L24" i="27"/>
  <c r="I24" i="28"/>
  <c r="I70" i="26"/>
  <c r="L70" i="25"/>
  <c r="L60" i="24"/>
  <c r="I60" i="25"/>
  <c r="L73" i="24"/>
  <c r="I73" i="25"/>
  <c r="L81" i="24"/>
  <c r="I81" i="25"/>
  <c r="L63" i="24"/>
  <c r="I63" i="25"/>
  <c r="L17" i="24"/>
  <c r="I17" i="25"/>
  <c r="L9" i="24"/>
  <c r="I9" i="25"/>
  <c r="L71" i="24"/>
  <c r="I71" i="25"/>
  <c r="L38" i="26"/>
  <c r="I38" i="27"/>
  <c r="L54" i="24"/>
  <c r="I54" i="25"/>
  <c r="I23" i="27"/>
  <c r="L23" i="26"/>
  <c r="L43" i="24"/>
  <c r="I43" i="25"/>
  <c r="L18" i="24"/>
  <c r="I18" i="25"/>
  <c r="L65" i="24"/>
  <c r="I65" i="25"/>
  <c r="L29" i="24"/>
  <c r="I29" i="25"/>
  <c r="L33" i="24"/>
  <c r="I33" i="25"/>
  <c r="L13" i="24"/>
  <c r="I13" i="25"/>
  <c r="I21" i="27"/>
  <c r="L21" i="26"/>
  <c r="I42" i="24"/>
  <c r="L42" i="23"/>
  <c r="I49" i="24"/>
  <c r="L49" i="23"/>
  <c r="I32" i="24"/>
  <c r="L32" i="23"/>
  <c r="I44" i="24"/>
  <c r="L44" i="23"/>
  <c r="L26" i="23"/>
  <c r="I26" i="24"/>
  <c r="I30" i="24"/>
  <c r="L30" i="23"/>
  <c r="I46" i="24"/>
  <c r="L46" i="23"/>
  <c r="I58" i="24"/>
  <c r="L58" i="23"/>
  <c r="I6" i="24"/>
  <c r="L6" i="23"/>
  <c r="L55" i="23"/>
  <c r="I55" i="24"/>
  <c r="L10" i="23"/>
  <c r="I10" i="24"/>
  <c r="L48" i="23"/>
  <c r="I48" i="24"/>
  <c r="L14" i="23"/>
  <c r="I14" i="24"/>
  <c r="I84" i="24"/>
  <c r="I84" i="25" s="1"/>
  <c r="L84" i="23"/>
  <c r="L31" i="23"/>
  <c r="I31" i="24"/>
  <c r="L41" i="23"/>
  <c r="I41" i="24"/>
  <c r="I50" i="24"/>
  <c r="L50" i="23"/>
  <c r="I59" i="24"/>
  <c r="L59" i="23"/>
  <c r="I19" i="23"/>
  <c r="L19" i="22"/>
  <c r="I56" i="24"/>
  <c r="L56" i="23"/>
  <c r="L37" i="23"/>
  <c r="I37" i="24"/>
  <c r="L5" i="23"/>
  <c r="I5" i="24"/>
  <c r="I40" i="24"/>
  <c r="L40" i="23"/>
  <c r="L61" i="23"/>
  <c r="I61" i="24"/>
  <c r="L52" i="23"/>
  <c r="I52" i="24"/>
  <c r="L67" i="23"/>
  <c r="I67" i="24"/>
  <c r="I16" i="24"/>
  <c r="L16" i="23"/>
  <c r="L53" i="23"/>
  <c r="I53" i="24"/>
  <c r="I11" i="24"/>
  <c r="L11" i="23"/>
  <c r="L77" i="23"/>
  <c r="I77" i="24"/>
  <c r="I62" i="24"/>
  <c r="L62" i="23"/>
  <c r="L25" i="23"/>
  <c r="I25" i="24"/>
  <c r="I8" i="24"/>
  <c r="L8" i="23"/>
  <c r="L76" i="23"/>
  <c r="I76" i="24"/>
  <c r="I66" i="24"/>
  <c r="L66" i="23"/>
  <c r="L72" i="23"/>
  <c r="I72" i="24"/>
  <c r="L34" i="23"/>
  <c r="I34" i="24"/>
  <c r="I74" i="24"/>
  <c r="L74" i="23"/>
  <c r="I80" i="24"/>
  <c r="L80" i="23"/>
  <c r="I27" i="24"/>
  <c r="L27" i="23"/>
  <c r="L39" i="23"/>
  <c r="I39" i="24"/>
  <c r="L83" i="23"/>
  <c r="I83" i="24"/>
  <c r="L75" i="23"/>
  <c r="I75" i="24"/>
  <c r="I78" i="23"/>
  <c r="L78" i="22"/>
  <c r="I82" i="24"/>
  <c r="L82" i="23"/>
  <c r="L47" i="23"/>
  <c r="I47" i="24"/>
  <c r="I36" i="24"/>
  <c r="L36" i="23"/>
  <c r="I51" i="24"/>
  <c r="L51" i="23"/>
  <c r="I64" i="24"/>
  <c r="L64" i="23"/>
  <c r="I45" i="24"/>
  <c r="L45" i="23"/>
  <c r="L57" i="23"/>
  <c r="I57" i="24"/>
  <c r="L79" i="23"/>
  <c r="I79" i="24"/>
  <c r="N67" i="101" l="1"/>
  <c r="J67" i="102"/>
  <c r="N8" i="100"/>
  <c r="J8" i="101"/>
  <c r="J32" i="103"/>
  <c r="N32" i="102"/>
  <c r="I85" i="23"/>
  <c r="L85" i="23" s="1"/>
  <c r="N53" i="101"/>
  <c r="J53" i="102"/>
  <c r="J42" i="104"/>
  <c r="N42" i="103"/>
  <c r="N59" i="103"/>
  <c r="J59" i="104"/>
  <c r="N77" i="101"/>
  <c r="J77" i="102"/>
  <c r="N40" i="103"/>
  <c r="J40" i="104"/>
  <c r="N76" i="103"/>
  <c r="J76" i="104"/>
  <c r="N80" i="100"/>
  <c r="J80" i="101"/>
  <c r="N34" i="103"/>
  <c r="J34" i="104"/>
  <c r="N66" i="103"/>
  <c r="J66" i="104"/>
  <c r="N9" i="101"/>
  <c r="J9" i="102"/>
  <c r="N82" i="102"/>
  <c r="J82" i="103"/>
  <c r="N44" i="102"/>
  <c r="J44" i="103"/>
  <c r="N7" i="102"/>
  <c r="J7" i="103"/>
  <c r="J41" i="103"/>
  <c r="N41" i="102"/>
  <c r="N23" i="103"/>
  <c r="J23" i="104"/>
  <c r="N27" i="101"/>
  <c r="J27" i="102"/>
  <c r="J37" i="103"/>
  <c r="N37" i="102"/>
  <c r="N81" i="102"/>
  <c r="J81" i="103"/>
  <c r="N12" i="103"/>
  <c r="J12" i="104"/>
  <c r="N5" i="99"/>
  <c r="N19" i="99" s="1"/>
  <c r="J5" i="100"/>
  <c r="J39" i="100"/>
  <c r="N39" i="99"/>
  <c r="N50" i="99" s="1"/>
  <c r="N30" i="104"/>
  <c r="J30" i="105"/>
  <c r="N6" i="101"/>
  <c r="J6" i="102"/>
  <c r="N35" i="101"/>
  <c r="J35" i="102"/>
  <c r="J79" i="100"/>
  <c r="N79" i="99"/>
  <c r="N84" i="99" s="1"/>
  <c r="N57" i="101"/>
  <c r="J57" i="102"/>
  <c r="N33" i="102"/>
  <c r="J33" i="103"/>
  <c r="N56" i="103"/>
  <c r="J56" i="104"/>
  <c r="J71" i="100"/>
  <c r="N71" i="99"/>
  <c r="N78" i="99" s="1"/>
  <c r="N11" i="100"/>
  <c r="J11" i="101"/>
  <c r="N55" i="104"/>
  <c r="J55" i="105"/>
  <c r="N18" i="103"/>
  <c r="J18" i="104"/>
  <c r="N85" i="98"/>
  <c r="N4" i="98" s="1"/>
  <c r="J24" i="104"/>
  <c r="N24" i="103"/>
  <c r="J22" i="103"/>
  <c r="N22" i="102"/>
  <c r="N63" i="101"/>
  <c r="J63" i="102"/>
  <c r="N54" i="102"/>
  <c r="J54" i="103"/>
  <c r="N62" i="103"/>
  <c r="J62" i="104"/>
  <c r="N10" i="101"/>
  <c r="J10" i="102"/>
  <c r="N73" i="101"/>
  <c r="J73" i="102"/>
  <c r="N58" i="102"/>
  <c r="J58" i="103"/>
  <c r="J45" i="103"/>
  <c r="N45" i="102"/>
  <c r="N36" i="102"/>
  <c r="J36" i="103"/>
  <c r="J51" i="100"/>
  <c r="N51" i="99"/>
  <c r="N60" i="99" s="1"/>
  <c r="L24" i="28"/>
  <c r="I24" i="29"/>
  <c r="N74" i="102"/>
  <c r="J74" i="103"/>
  <c r="N52" i="103"/>
  <c r="J52" i="104"/>
  <c r="N26" i="99"/>
  <c r="N38" i="99" s="1"/>
  <c r="J26" i="100"/>
  <c r="J48" i="103"/>
  <c r="N48" i="102"/>
  <c r="J68" i="103"/>
  <c r="N68" i="102"/>
  <c r="N16" i="100"/>
  <c r="J16" i="101"/>
  <c r="N17" i="101"/>
  <c r="J17" i="102"/>
  <c r="J46" i="104"/>
  <c r="N46" i="103"/>
  <c r="N75" i="102"/>
  <c r="J75" i="103"/>
  <c r="J21" i="101"/>
  <c r="N21" i="100"/>
  <c r="N25" i="100" s="1"/>
  <c r="N14" i="101"/>
  <c r="J14" i="102"/>
  <c r="N15" i="101"/>
  <c r="J15" i="102"/>
  <c r="J65" i="103"/>
  <c r="N65" i="102"/>
  <c r="J28" i="103"/>
  <c r="N28" i="102"/>
  <c r="L22" i="28"/>
  <c r="I22" i="29"/>
  <c r="N69" i="103"/>
  <c r="J69" i="104"/>
  <c r="N61" i="99"/>
  <c r="N70" i="99" s="1"/>
  <c r="J61" i="100"/>
  <c r="J72" i="101"/>
  <c r="N72" i="100"/>
  <c r="J84" i="98"/>
  <c r="J85" i="97"/>
  <c r="J4" i="97" s="1"/>
  <c r="N64" i="103"/>
  <c r="J64" i="104"/>
  <c r="N47" i="102"/>
  <c r="J47" i="103"/>
  <c r="N43" i="102"/>
  <c r="J43" i="103"/>
  <c r="N31" i="100"/>
  <c r="J31" i="101"/>
  <c r="N83" i="103"/>
  <c r="J83" i="104"/>
  <c r="N13" i="101"/>
  <c r="J13" i="102"/>
  <c r="N29" i="103"/>
  <c r="J29" i="104"/>
  <c r="J20" i="104"/>
  <c r="N20" i="103"/>
  <c r="J49" i="104"/>
  <c r="N49" i="103"/>
  <c r="L47" i="24"/>
  <c r="I47" i="25"/>
  <c r="L83" i="24"/>
  <c r="I83" i="25"/>
  <c r="L76" i="24"/>
  <c r="I76" i="25"/>
  <c r="L77" i="24"/>
  <c r="I77" i="25"/>
  <c r="L67" i="24"/>
  <c r="I67" i="25"/>
  <c r="L61" i="24"/>
  <c r="I61" i="25"/>
  <c r="L41" i="24"/>
  <c r="I41" i="25"/>
  <c r="L55" i="24"/>
  <c r="I55" i="25"/>
  <c r="I65" i="26"/>
  <c r="L65" i="25"/>
  <c r="I43" i="26"/>
  <c r="L43" i="25"/>
  <c r="I71" i="26"/>
  <c r="L71" i="25"/>
  <c r="L81" i="25"/>
  <c r="I81" i="26"/>
  <c r="I7" i="26"/>
  <c r="L7" i="25"/>
  <c r="I15" i="26"/>
  <c r="L15" i="25"/>
  <c r="I35" i="26"/>
  <c r="L35" i="25"/>
  <c r="L57" i="24"/>
  <c r="I57" i="25"/>
  <c r="L75" i="24"/>
  <c r="I75" i="25"/>
  <c r="L39" i="24"/>
  <c r="I39" i="25"/>
  <c r="L34" i="24"/>
  <c r="I34" i="25"/>
  <c r="L52" i="24"/>
  <c r="I52" i="25"/>
  <c r="L37" i="24"/>
  <c r="I37" i="25"/>
  <c r="L31" i="24"/>
  <c r="I31" i="25"/>
  <c r="L14" i="24"/>
  <c r="I14" i="25"/>
  <c r="L10" i="24"/>
  <c r="I10" i="25"/>
  <c r="L26" i="24"/>
  <c r="I26" i="25"/>
  <c r="L13" i="25"/>
  <c r="I13" i="26"/>
  <c r="I29" i="26"/>
  <c r="L29" i="25"/>
  <c r="L18" i="25"/>
  <c r="I18" i="26"/>
  <c r="L38" i="27"/>
  <c r="I38" i="28"/>
  <c r="L9" i="25"/>
  <c r="I9" i="26"/>
  <c r="I63" i="26"/>
  <c r="L63" i="25"/>
  <c r="L73" i="25"/>
  <c r="I73" i="26"/>
  <c r="L12" i="25"/>
  <c r="I12" i="26"/>
  <c r="I20" i="26"/>
  <c r="L20" i="25"/>
  <c r="L69" i="25"/>
  <c r="I69" i="26"/>
  <c r="J84" i="26"/>
  <c r="J85" i="25"/>
  <c r="L68" i="25"/>
  <c r="I68" i="26"/>
  <c r="L64" i="24"/>
  <c r="I64" i="25"/>
  <c r="L36" i="24"/>
  <c r="I36" i="25"/>
  <c r="L82" i="24"/>
  <c r="I82" i="25"/>
  <c r="L80" i="24"/>
  <c r="I80" i="25"/>
  <c r="L66" i="24"/>
  <c r="I66" i="25"/>
  <c r="L8" i="24"/>
  <c r="I8" i="25"/>
  <c r="L62" i="24"/>
  <c r="I62" i="25"/>
  <c r="L11" i="24"/>
  <c r="I11" i="25"/>
  <c r="L16" i="24"/>
  <c r="I16" i="25"/>
  <c r="L40" i="24"/>
  <c r="I40" i="25"/>
  <c r="L50" i="24"/>
  <c r="I50" i="25"/>
  <c r="L6" i="24"/>
  <c r="I6" i="25"/>
  <c r="L46" i="24"/>
  <c r="I46" i="25"/>
  <c r="L32" i="24"/>
  <c r="I32" i="25"/>
  <c r="L42" i="24"/>
  <c r="I42" i="25"/>
  <c r="I23" i="28"/>
  <c r="L23" i="27"/>
  <c r="I70" i="27"/>
  <c r="L70" i="26"/>
  <c r="L79" i="24"/>
  <c r="I79" i="25"/>
  <c r="L72" i="24"/>
  <c r="I72" i="25"/>
  <c r="L25" i="24"/>
  <c r="I25" i="25"/>
  <c r="L53" i="24"/>
  <c r="I53" i="25"/>
  <c r="L5" i="24"/>
  <c r="I5" i="25"/>
  <c r="L48" i="24"/>
  <c r="I48" i="25"/>
  <c r="I33" i="26"/>
  <c r="L33" i="25"/>
  <c r="L54" i="25"/>
  <c r="I54" i="26"/>
  <c r="L17" i="25"/>
  <c r="I17" i="26"/>
  <c r="L60" i="25"/>
  <c r="I60" i="26"/>
  <c r="L28" i="25"/>
  <c r="I28" i="26"/>
  <c r="L45" i="24"/>
  <c r="I45" i="25"/>
  <c r="L51" i="24"/>
  <c r="I51" i="25"/>
  <c r="L27" i="24"/>
  <c r="I27" i="25"/>
  <c r="L74" i="24"/>
  <c r="I74" i="25"/>
  <c r="L56" i="24"/>
  <c r="I56" i="25"/>
  <c r="L59" i="24"/>
  <c r="I59" i="25"/>
  <c r="I84" i="26"/>
  <c r="L84" i="25"/>
  <c r="L58" i="24"/>
  <c r="I58" i="25"/>
  <c r="L30" i="24"/>
  <c r="I30" i="25"/>
  <c r="L44" i="24"/>
  <c r="I44" i="25"/>
  <c r="L49" i="24"/>
  <c r="I49" i="25"/>
  <c r="L21" i="27"/>
  <c r="I21" i="28"/>
  <c r="L84" i="24"/>
  <c r="I78" i="24"/>
  <c r="L78" i="23"/>
  <c r="I19" i="24"/>
  <c r="L19" i="23"/>
  <c r="L38" i="28" l="1"/>
  <c r="I38" i="29"/>
  <c r="N16" i="101"/>
  <c r="J16" i="102"/>
  <c r="N29" i="104"/>
  <c r="J29" i="105"/>
  <c r="N31" i="101"/>
  <c r="J31" i="102"/>
  <c r="N64" i="104"/>
  <c r="J64" i="105"/>
  <c r="N61" i="100"/>
  <c r="N70" i="100" s="1"/>
  <c r="J61" i="101"/>
  <c r="J45" i="104"/>
  <c r="N45" i="103"/>
  <c r="N18" i="104"/>
  <c r="J18" i="105"/>
  <c r="J57" i="103"/>
  <c r="N57" i="102"/>
  <c r="N6" i="102"/>
  <c r="J6" i="103"/>
  <c r="N5" i="100"/>
  <c r="N19" i="100" s="1"/>
  <c r="J5" i="101"/>
  <c r="J82" i="104"/>
  <c r="N82" i="103"/>
  <c r="N34" i="104"/>
  <c r="J34" i="105"/>
  <c r="J40" i="105"/>
  <c r="N40" i="104"/>
  <c r="N32" i="103"/>
  <c r="J32" i="104"/>
  <c r="L21" i="28"/>
  <c r="I21" i="29"/>
  <c r="L23" i="28"/>
  <c r="I23" i="29"/>
  <c r="J20" i="105"/>
  <c r="N20" i="104"/>
  <c r="N72" i="101"/>
  <c r="J72" i="102"/>
  <c r="N75" i="103"/>
  <c r="J75" i="104"/>
  <c r="N28" i="103"/>
  <c r="J28" i="104"/>
  <c r="N14" i="102"/>
  <c r="J14" i="103"/>
  <c r="N52" i="104"/>
  <c r="J52" i="105"/>
  <c r="J58" i="104"/>
  <c r="N58" i="103"/>
  <c r="N62" i="104"/>
  <c r="J62" i="105"/>
  <c r="J71" i="101"/>
  <c r="N71" i="100"/>
  <c r="N78" i="100" s="1"/>
  <c r="N37" i="103"/>
  <c r="J37" i="104"/>
  <c r="J41" i="104"/>
  <c r="N41" i="103"/>
  <c r="N42" i="104"/>
  <c r="J42" i="105"/>
  <c r="N8" i="101"/>
  <c r="J8" i="102"/>
  <c r="N26" i="100"/>
  <c r="N38" i="100" s="1"/>
  <c r="J26" i="101"/>
  <c r="L24" i="29"/>
  <c r="M24" i="30"/>
  <c r="N10" i="102"/>
  <c r="J10" i="103"/>
  <c r="N63" i="102"/>
  <c r="J63" i="103"/>
  <c r="J39" i="101"/>
  <c r="N39" i="100"/>
  <c r="N50" i="100" s="1"/>
  <c r="N13" i="102"/>
  <c r="J13" i="103"/>
  <c r="N43" i="103"/>
  <c r="J43" i="104"/>
  <c r="N69" i="104"/>
  <c r="J69" i="105"/>
  <c r="N46" i="104"/>
  <c r="J46" i="105"/>
  <c r="N68" i="103"/>
  <c r="J68" i="104"/>
  <c r="N51" i="100"/>
  <c r="N60" i="100" s="1"/>
  <c r="J51" i="101"/>
  <c r="J22" i="104"/>
  <c r="N22" i="103"/>
  <c r="N55" i="105"/>
  <c r="J55" i="106"/>
  <c r="J56" i="105"/>
  <c r="N56" i="104"/>
  <c r="N85" i="99"/>
  <c r="N4" i="99" s="1"/>
  <c r="J30" i="106"/>
  <c r="N30" i="105"/>
  <c r="N12" i="104"/>
  <c r="J12" i="105"/>
  <c r="N27" i="102"/>
  <c r="J27" i="103"/>
  <c r="N7" i="103"/>
  <c r="J7" i="104"/>
  <c r="N9" i="102"/>
  <c r="J9" i="103"/>
  <c r="J80" i="102"/>
  <c r="N80" i="101"/>
  <c r="N77" i="102"/>
  <c r="J77" i="103"/>
  <c r="J53" i="103"/>
  <c r="N53" i="102"/>
  <c r="J49" i="105"/>
  <c r="N49" i="104"/>
  <c r="J84" i="99"/>
  <c r="J85" i="98"/>
  <c r="J4" i="98" s="1"/>
  <c r="N65" i="103"/>
  <c r="J65" i="104"/>
  <c r="N17" i="102"/>
  <c r="J17" i="103"/>
  <c r="N74" i="103"/>
  <c r="J74" i="104"/>
  <c r="N36" i="103"/>
  <c r="J36" i="104"/>
  <c r="N73" i="102"/>
  <c r="J73" i="103"/>
  <c r="J54" i="104"/>
  <c r="N54" i="103"/>
  <c r="J79" i="101"/>
  <c r="N79" i="100"/>
  <c r="N84" i="100" s="1"/>
  <c r="N67" i="102"/>
  <c r="J67" i="103"/>
  <c r="N83" i="104"/>
  <c r="J83" i="105"/>
  <c r="N47" i="103"/>
  <c r="J47" i="104"/>
  <c r="L22" i="29"/>
  <c r="M22" i="30"/>
  <c r="N15" i="102"/>
  <c r="J15" i="103"/>
  <c r="N21" i="101"/>
  <c r="N25" i="101" s="1"/>
  <c r="J21" i="102"/>
  <c r="N48" i="103"/>
  <c r="J48" i="104"/>
  <c r="J24" i="105"/>
  <c r="N24" i="104"/>
  <c r="N11" i="101"/>
  <c r="J11" i="102"/>
  <c r="N33" i="103"/>
  <c r="J33" i="104"/>
  <c r="N35" i="102"/>
  <c r="J35" i="103"/>
  <c r="J81" i="104"/>
  <c r="N81" i="103"/>
  <c r="N23" i="104"/>
  <c r="J23" i="105"/>
  <c r="J44" i="104"/>
  <c r="N44" i="103"/>
  <c r="N66" i="104"/>
  <c r="J66" i="105"/>
  <c r="N76" i="104"/>
  <c r="J76" i="105"/>
  <c r="N59" i="104"/>
  <c r="J59" i="105"/>
  <c r="L59" i="25"/>
  <c r="I59" i="26"/>
  <c r="L74" i="25"/>
  <c r="I74" i="26"/>
  <c r="L51" i="25"/>
  <c r="I51" i="26"/>
  <c r="I28" i="27"/>
  <c r="L28" i="26"/>
  <c r="L17" i="26"/>
  <c r="I17" i="27"/>
  <c r="L5" i="25"/>
  <c r="I5" i="26"/>
  <c r="I25" i="26"/>
  <c r="L25" i="25"/>
  <c r="L79" i="25"/>
  <c r="I79" i="26"/>
  <c r="L32" i="25"/>
  <c r="I32" i="26"/>
  <c r="I6" i="26"/>
  <c r="L6" i="25"/>
  <c r="L40" i="25"/>
  <c r="I40" i="26"/>
  <c r="I11" i="26"/>
  <c r="L11" i="25"/>
  <c r="L8" i="25"/>
  <c r="I8" i="26"/>
  <c r="I80" i="26"/>
  <c r="L80" i="25"/>
  <c r="L36" i="25"/>
  <c r="I36" i="26"/>
  <c r="L68" i="26"/>
  <c r="I68" i="27"/>
  <c r="I69" i="27"/>
  <c r="L69" i="26"/>
  <c r="L12" i="26"/>
  <c r="I12" i="27"/>
  <c r="L26" i="25"/>
  <c r="I26" i="26"/>
  <c r="I14" i="26"/>
  <c r="L14" i="25"/>
  <c r="I37" i="26"/>
  <c r="L37" i="25"/>
  <c r="L34" i="25"/>
  <c r="I34" i="26"/>
  <c r="L75" i="25"/>
  <c r="I75" i="26"/>
  <c r="I41" i="26"/>
  <c r="L41" i="25"/>
  <c r="L67" i="25"/>
  <c r="I67" i="26"/>
  <c r="L76" i="25"/>
  <c r="I76" i="26"/>
  <c r="L47" i="25"/>
  <c r="I47" i="26"/>
  <c r="L78" i="24"/>
  <c r="I78" i="25"/>
  <c r="L49" i="25"/>
  <c r="I49" i="26"/>
  <c r="L33" i="26"/>
  <c r="I33" i="27"/>
  <c r="L56" i="25"/>
  <c r="I56" i="26"/>
  <c r="I27" i="26"/>
  <c r="L27" i="25"/>
  <c r="I45" i="26"/>
  <c r="L45" i="25"/>
  <c r="I60" i="27"/>
  <c r="L60" i="26"/>
  <c r="L54" i="26"/>
  <c r="I54" i="27"/>
  <c r="L48" i="25"/>
  <c r="I48" i="26"/>
  <c r="L53" i="25"/>
  <c r="I53" i="26"/>
  <c r="L72" i="25"/>
  <c r="I72" i="26"/>
  <c r="L42" i="25"/>
  <c r="I42" i="26"/>
  <c r="L46" i="25"/>
  <c r="I46" i="26"/>
  <c r="I50" i="26"/>
  <c r="L50" i="25"/>
  <c r="L16" i="25"/>
  <c r="I16" i="26"/>
  <c r="L62" i="25"/>
  <c r="I62" i="26"/>
  <c r="L66" i="25"/>
  <c r="I66" i="26"/>
  <c r="L82" i="25"/>
  <c r="I82" i="26"/>
  <c r="L64" i="25"/>
  <c r="I64" i="26"/>
  <c r="I73" i="27"/>
  <c r="L73" i="26"/>
  <c r="L9" i="26"/>
  <c r="I9" i="27"/>
  <c r="I18" i="27"/>
  <c r="L18" i="26"/>
  <c r="L13" i="26"/>
  <c r="I13" i="27"/>
  <c r="L10" i="25"/>
  <c r="I10" i="26"/>
  <c r="L31" i="25"/>
  <c r="I31" i="26"/>
  <c r="I52" i="26"/>
  <c r="L52" i="25"/>
  <c r="L39" i="25"/>
  <c r="I39" i="26"/>
  <c r="I57" i="26"/>
  <c r="L57" i="25"/>
  <c r="L81" i="26"/>
  <c r="I81" i="27"/>
  <c r="L55" i="25"/>
  <c r="I55" i="26"/>
  <c r="I61" i="26"/>
  <c r="L61" i="25"/>
  <c r="L77" i="25"/>
  <c r="I77" i="26"/>
  <c r="L83" i="25"/>
  <c r="I83" i="26"/>
  <c r="L19" i="24"/>
  <c r="I19" i="25"/>
  <c r="L44" i="25"/>
  <c r="I44" i="26"/>
  <c r="L58" i="25"/>
  <c r="I58" i="26"/>
  <c r="I84" i="27"/>
  <c r="L84" i="26"/>
  <c r="I70" i="28"/>
  <c r="L70" i="27"/>
  <c r="J84" i="27"/>
  <c r="J85" i="26"/>
  <c r="I20" i="27"/>
  <c r="L20" i="26"/>
  <c r="L15" i="26"/>
  <c r="I15" i="27"/>
  <c r="I43" i="27"/>
  <c r="L43" i="26"/>
  <c r="L30" i="25"/>
  <c r="I30" i="26"/>
  <c r="I63" i="27"/>
  <c r="L63" i="26"/>
  <c r="L29" i="26"/>
  <c r="I29" i="27"/>
  <c r="L35" i="26"/>
  <c r="I35" i="27"/>
  <c r="L7" i="26"/>
  <c r="I7" i="27"/>
  <c r="I71" i="27"/>
  <c r="L71" i="26"/>
  <c r="L65" i="26"/>
  <c r="I65" i="27"/>
  <c r="I85" i="24"/>
  <c r="L85" i="24" s="1"/>
  <c r="N33" i="104" l="1"/>
  <c r="J33" i="105"/>
  <c r="N8" i="102"/>
  <c r="J8" i="103"/>
  <c r="N67" i="103"/>
  <c r="J67" i="104"/>
  <c r="J73" i="104"/>
  <c r="N73" i="103"/>
  <c r="N17" i="103"/>
  <c r="J17" i="104"/>
  <c r="N27" i="103"/>
  <c r="J27" i="104"/>
  <c r="J22" i="105"/>
  <c r="N22" i="104"/>
  <c r="J58" i="105"/>
  <c r="N58" i="104"/>
  <c r="N20" i="105"/>
  <c r="J20" i="106"/>
  <c r="J82" i="105"/>
  <c r="N82" i="104"/>
  <c r="J57" i="104"/>
  <c r="N57" i="103"/>
  <c r="J76" i="106"/>
  <c r="N76" i="105"/>
  <c r="M22" i="32"/>
  <c r="P22" i="30"/>
  <c r="N30" i="106"/>
  <c r="J30" i="107"/>
  <c r="N32" i="104"/>
  <c r="J32" i="105"/>
  <c r="J66" i="106"/>
  <c r="N66" i="105"/>
  <c r="J47" i="105"/>
  <c r="N47" i="104"/>
  <c r="N80" i="102"/>
  <c r="J80" i="103"/>
  <c r="N51" i="101"/>
  <c r="N60" i="101" s="1"/>
  <c r="J51" i="102"/>
  <c r="J69" i="106"/>
  <c r="N69" i="105"/>
  <c r="M24" i="32"/>
  <c r="P24" i="30"/>
  <c r="N42" i="105"/>
  <c r="J42" i="106"/>
  <c r="N52" i="105"/>
  <c r="J52" i="106"/>
  <c r="N75" i="104"/>
  <c r="J75" i="105"/>
  <c r="L23" i="29"/>
  <c r="M23" i="30"/>
  <c r="N5" i="101"/>
  <c r="N19" i="101" s="1"/>
  <c r="J5" i="102"/>
  <c r="J18" i="106"/>
  <c r="N18" i="105"/>
  <c r="J64" i="106"/>
  <c r="N64" i="105"/>
  <c r="N16" i="102"/>
  <c r="J16" i="103"/>
  <c r="N23" i="105"/>
  <c r="J23" i="106"/>
  <c r="J54" i="105"/>
  <c r="N54" i="104"/>
  <c r="N10" i="103"/>
  <c r="J10" i="104"/>
  <c r="N37" i="104"/>
  <c r="J37" i="105"/>
  <c r="N11" i="102"/>
  <c r="J11" i="103"/>
  <c r="N21" i="102"/>
  <c r="N25" i="102" s="1"/>
  <c r="J21" i="103"/>
  <c r="J81" i="105"/>
  <c r="N81" i="104"/>
  <c r="N85" i="100"/>
  <c r="N4" i="100" s="1"/>
  <c r="N36" i="104"/>
  <c r="J36" i="105"/>
  <c r="N65" i="104"/>
  <c r="J65" i="105"/>
  <c r="N9" i="103"/>
  <c r="J9" i="104"/>
  <c r="N12" i="105"/>
  <c r="J12" i="106"/>
  <c r="N56" i="105"/>
  <c r="J56" i="106"/>
  <c r="J39" i="102"/>
  <c r="N39" i="101"/>
  <c r="N50" i="101" s="1"/>
  <c r="N71" i="101"/>
  <c r="N78" i="101" s="1"/>
  <c r="J71" i="102"/>
  <c r="N40" i="105"/>
  <c r="J40" i="106"/>
  <c r="J84" i="100"/>
  <c r="J85" i="99"/>
  <c r="J4" i="99" s="1"/>
  <c r="N13" i="103"/>
  <c r="J13" i="104"/>
  <c r="N28" i="104"/>
  <c r="J28" i="105"/>
  <c r="J29" i="106"/>
  <c r="N29" i="105"/>
  <c r="N49" i="105"/>
  <c r="J49" i="106"/>
  <c r="N59" i="105"/>
  <c r="J59" i="106"/>
  <c r="N35" i="103"/>
  <c r="J35" i="104"/>
  <c r="N15" i="103"/>
  <c r="J15" i="104"/>
  <c r="N83" i="105"/>
  <c r="J83" i="106"/>
  <c r="N79" i="101"/>
  <c r="N84" i="101" s="1"/>
  <c r="J79" i="102"/>
  <c r="J53" i="104"/>
  <c r="N53" i="103"/>
  <c r="N55" i="106"/>
  <c r="J55" i="107"/>
  <c r="N68" i="104"/>
  <c r="J68" i="105"/>
  <c r="J43" i="105"/>
  <c r="N43" i="104"/>
  <c r="N63" i="103"/>
  <c r="J63" i="104"/>
  <c r="N26" i="101"/>
  <c r="N38" i="101" s="1"/>
  <c r="J26" i="102"/>
  <c r="J62" i="106"/>
  <c r="N62" i="105"/>
  <c r="N14" i="103"/>
  <c r="J14" i="104"/>
  <c r="N72" i="102"/>
  <c r="J72" i="103"/>
  <c r="M21" i="30"/>
  <c r="L21" i="29"/>
  <c r="J34" i="106"/>
  <c r="N34" i="105"/>
  <c r="N6" i="103"/>
  <c r="J6" i="104"/>
  <c r="N31" i="102"/>
  <c r="J31" i="103"/>
  <c r="M38" i="30"/>
  <c r="L38" i="29"/>
  <c r="J48" i="105"/>
  <c r="N48" i="104"/>
  <c r="N46" i="105"/>
  <c r="J46" i="106"/>
  <c r="N61" i="101"/>
  <c r="N70" i="101" s="1"/>
  <c r="J61" i="102"/>
  <c r="L70" i="28"/>
  <c r="I70" i="29"/>
  <c r="J44" i="105"/>
  <c r="N44" i="104"/>
  <c r="N24" i="105"/>
  <c r="J24" i="106"/>
  <c r="J74" i="105"/>
  <c r="N74" i="104"/>
  <c r="J77" i="104"/>
  <c r="N77" i="103"/>
  <c r="N7" i="104"/>
  <c r="J7" i="105"/>
  <c r="J41" i="105"/>
  <c r="N41" i="104"/>
  <c r="J45" i="105"/>
  <c r="N45" i="104"/>
  <c r="L83" i="26"/>
  <c r="I83" i="27"/>
  <c r="I39" i="27"/>
  <c r="L39" i="26"/>
  <c r="I31" i="27"/>
  <c r="L31" i="26"/>
  <c r="I9" i="28"/>
  <c r="L9" i="27"/>
  <c r="L66" i="26"/>
  <c r="I66" i="27"/>
  <c r="I46" i="27"/>
  <c r="L46" i="26"/>
  <c r="I72" i="27"/>
  <c r="L72" i="26"/>
  <c r="L48" i="26"/>
  <c r="I48" i="27"/>
  <c r="I33" i="28"/>
  <c r="L33" i="27"/>
  <c r="I78" i="26"/>
  <c r="L78" i="25"/>
  <c r="I85" i="25"/>
  <c r="L85" i="25" s="1"/>
  <c r="I76" i="27"/>
  <c r="L76" i="26"/>
  <c r="I34" i="27"/>
  <c r="L34" i="26"/>
  <c r="I12" i="28"/>
  <c r="L12" i="27"/>
  <c r="L68" i="27"/>
  <c r="I68" i="28"/>
  <c r="L79" i="26"/>
  <c r="I79" i="27"/>
  <c r="L5" i="26"/>
  <c r="I5" i="27"/>
  <c r="I74" i="27"/>
  <c r="L74" i="26"/>
  <c r="L35" i="27"/>
  <c r="I35" i="28"/>
  <c r="I84" i="28"/>
  <c r="I84" i="29" s="1"/>
  <c r="L84" i="27"/>
  <c r="L61" i="26"/>
  <c r="I61" i="27"/>
  <c r="L60" i="27"/>
  <c r="I60" i="28"/>
  <c r="L27" i="26"/>
  <c r="I27" i="27"/>
  <c r="L41" i="26"/>
  <c r="I41" i="27"/>
  <c r="I14" i="27"/>
  <c r="L14" i="26"/>
  <c r="I80" i="27"/>
  <c r="L80" i="26"/>
  <c r="I11" i="27"/>
  <c r="L11" i="26"/>
  <c r="I6" i="27"/>
  <c r="L6" i="26"/>
  <c r="L28" i="27"/>
  <c r="I28" i="28"/>
  <c r="I71" i="28"/>
  <c r="L71" i="27"/>
  <c r="I63" i="28"/>
  <c r="L63" i="27"/>
  <c r="L43" i="27"/>
  <c r="I43" i="28"/>
  <c r="I20" i="28"/>
  <c r="L20" i="27"/>
  <c r="I58" i="27"/>
  <c r="L58" i="26"/>
  <c r="L19" i="25"/>
  <c r="I19" i="26"/>
  <c r="I77" i="27"/>
  <c r="L77" i="26"/>
  <c r="I55" i="27"/>
  <c r="L55" i="26"/>
  <c r="I10" i="27"/>
  <c r="L10" i="26"/>
  <c r="I82" i="27"/>
  <c r="L82" i="26"/>
  <c r="I62" i="27"/>
  <c r="L62" i="26"/>
  <c r="I42" i="27"/>
  <c r="L42" i="26"/>
  <c r="I53" i="27"/>
  <c r="L53" i="26"/>
  <c r="L54" i="27"/>
  <c r="I54" i="28"/>
  <c r="I56" i="27"/>
  <c r="L56" i="26"/>
  <c r="L49" i="26"/>
  <c r="I49" i="27"/>
  <c r="L47" i="26"/>
  <c r="I47" i="27"/>
  <c r="L67" i="26"/>
  <c r="I67" i="27"/>
  <c r="L75" i="26"/>
  <c r="I75" i="27"/>
  <c r="L26" i="26"/>
  <c r="I26" i="27"/>
  <c r="I36" i="27"/>
  <c r="L36" i="26"/>
  <c r="L8" i="26"/>
  <c r="I8" i="27"/>
  <c r="I40" i="27"/>
  <c r="L40" i="26"/>
  <c r="I32" i="27"/>
  <c r="L32" i="26"/>
  <c r="I17" i="28"/>
  <c r="L17" i="27"/>
  <c r="L51" i="26"/>
  <c r="I51" i="27"/>
  <c r="L59" i="26"/>
  <c r="I59" i="27"/>
  <c r="J84" i="28"/>
  <c r="J85" i="27"/>
  <c r="I44" i="27"/>
  <c r="L44" i="26"/>
  <c r="L81" i="27"/>
  <c r="I81" i="28"/>
  <c r="L13" i="27"/>
  <c r="I13" i="28"/>
  <c r="L64" i="26"/>
  <c r="I64" i="27"/>
  <c r="I16" i="27"/>
  <c r="L16" i="26"/>
  <c r="L65" i="27"/>
  <c r="I65" i="28"/>
  <c r="L7" i="27"/>
  <c r="I7" i="28"/>
  <c r="L29" i="27"/>
  <c r="I29" i="28"/>
  <c r="I30" i="27"/>
  <c r="L30" i="26"/>
  <c r="L15" i="27"/>
  <c r="I15" i="28"/>
  <c r="I57" i="27"/>
  <c r="L57" i="26"/>
  <c r="I52" i="27"/>
  <c r="L52" i="26"/>
  <c r="I18" i="28"/>
  <c r="L18" i="27"/>
  <c r="L73" i="27"/>
  <c r="I73" i="28"/>
  <c r="I50" i="27"/>
  <c r="L50" i="26"/>
  <c r="I45" i="27"/>
  <c r="L45" i="26"/>
  <c r="L37" i="26"/>
  <c r="I37" i="27"/>
  <c r="L69" i="27"/>
  <c r="I69" i="28"/>
  <c r="I25" i="27"/>
  <c r="L25" i="26"/>
  <c r="J55" i="108" l="1"/>
  <c r="N55" i="107"/>
  <c r="N59" i="106"/>
  <c r="J59" i="107"/>
  <c r="J56" i="107"/>
  <c r="N56" i="106"/>
  <c r="J65" i="106"/>
  <c r="N65" i="105"/>
  <c r="N81" i="105"/>
  <c r="J81" i="106"/>
  <c r="J80" i="104"/>
  <c r="N80" i="103"/>
  <c r="N76" i="106"/>
  <c r="J76" i="107"/>
  <c r="N7" i="105"/>
  <c r="J7" i="106"/>
  <c r="J32" i="106"/>
  <c r="N32" i="105"/>
  <c r="N27" i="104"/>
  <c r="J27" i="105"/>
  <c r="M24" i="33"/>
  <c r="P24" i="33" s="1"/>
  <c r="P24" i="32"/>
  <c r="L63" i="28"/>
  <c r="I63" i="29"/>
  <c r="J46" i="107"/>
  <c r="N46" i="106"/>
  <c r="N31" i="103"/>
  <c r="J31" i="104"/>
  <c r="N15" i="104"/>
  <c r="J15" i="105"/>
  <c r="J49" i="107"/>
  <c r="N49" i="106"/>
  <c r="N13" i="104"/>
  <c r="J13" i="105"/>
  <c r="N71" i="102"/>
  <c r="N78" i="102" s="1"/>
  <c r="J71" i="103"/>
  <c r="N12" i="106"/>
  <c r="J12" i="107"/>
  <c r="N36" i="105"/>
  <c r="J36" i="106"/>
  <c r="N10" i="104"/>
  <c r="J10" i="105"/>
  <c r="N16" i="103"/>
  <c r="J16" i="104"/>
  <c r="N5" i="102"/>
  <c r="N19" i="102" s="1"/>
  <c r="J5" i="103"/>
  <c r="N52" i="106"/>
  <c r="J52" i="107"/>
  <c r="N30" i="107"/>
  <c r="J30" i="108"/>
  <c r="N17" i="104"/>
  <c r="J17" i="105"/>
  <c r="N8" i="103"/>
  <c r="J8" i="104"/>
  <c r="M84" i="30"/>
  <c r="L84" i="29"/>
  <c r="N63" i="104"/>
  <c r="J63" i="105"/>
  <c r="N40" i="106"/>
  <c r="J40" i="107"/>
  <c r="J20" i="107"/>
  <c r="N20" i="106"/>
  <c r="L15" i="28"/>
  <c r="I15" i="29"/>
  <c r="J21" i="104"/>
  <c r="N21" i="103"/>
  <c r="N25" i="103" s="1"/>
  <c r="L18" i="28"/>
  <c r="I18" i="29"/>
  <c r="L13" i="28"/>
  <c r="I13" i="29"/>
  <c r="L68" i="28"/>
  <c r="I68" i="29"/>
  <c r="L33" i="28"/>
  <c r="I33" i="29"/>
  <c r="N45" i="105"/>
  <c r="J45" i="106"/>
  <c r="N77" i="104"/>
  <c r="J77" i="105"/>
  <c r="N44" i="105"/>
  <c r="J44" i="106"/>
  <c r="M21" i="32"/>
  <c r="P21" i="30"/>
  <c r="N62" i="106"/>
  <c r="J62" i="107"/>
  <c r="N43" i="105"/>
  <c r="J43" i="106"/>
  <c r="N53" i="104"/>
  <c r="J53" i="105"/>
  <c r="N11" i="103"/>
  <c r="J11" i="104"/>
  <c r="N69" i="106"/>
  <c r="J69" i="107"/>
  <c r="N47" i="105"/>
  <c r="J47" i="106"/>
  <c r="N57" i="104"/>
  <c r="J57" i="105"/>
  <c r="J58" i="106"/>
  <c r="N58" i="105"/>
  <c r="L12" i="28"/>
  <c r="I12" i="29"/>
  <c r="J24" i="107"/>
  <c r="N24" i="106"/>
  <c r="J61" i="103"/>
  <c r="N61" i="102"/>
  <c r="N70" i="102" s="1"/>
  <c r="N14" i="104"/>
  <c r="J14" i="105"/>
  <c r="J83" i="107"/>
  <c r="N83" i="106"/>
  <c r="N28" i="105"/>
  <c r="J28" i="106"/>
  <c r="J37" i="106"/>
  <c r="N37" i="105"/>
  <c r="N23" i="106"/>
  <c r="J23" i="107"/>
  <c r="J75" i="106"/>
  <c r="N75" i="105"/>
  <c r="N67" i="104"/>
  <c r="J67" i="105"/>
  <c r="L7" i="28"/>
  <c r="I7" i="29"/>
  <c r="L54" i="28"/>
  <c r="I54" i="29"/>
  <c r="L35" i="28"/>
  <c r="I35" i="29"/>
  <c r="N34" i="106"/>
  <c r="J34" i="107"/>
  <c r="N18" i="106"/>
  <c r="J18" i="107"/>
  <c r="J85" i="28"/>
  <c r="J84" i="29"/>
  <c r="L17" i="28"/>
  <c r="I17" i="29"/>
  <c r="L20" i="28"/>
  <c r="I20" i="29"/>
  <c r="L71" i="28"/>
  <c r="I71" i="29"/>
  <c r="M70" i="30"/>
  <c r="L70" i="29"/>
  <c r="N6" i="104"/>
  <c r="J6" i="105"/>
  <c r="N72" i="103"/>
  <c r="J72" i="104"/>
  <c r="N26" i="102"/>
  <c r="N38" i="102" s="1"/>
  <c r="J26" i="103"/>
  <c r="J68" i="106"/>
  <c r="N68" i="105"/>
  <c r="J79" i="103"/>
  <c r="N79" i="102"/>
  <c r="N84" i="102" s="1"/>
  <c r="N85" i="102" s="1"/>
  <c r="N4" i="102" s="1"/>
  <c r="N35" i="104"/>
  <c r="J35" i="105"/>
  <c r="N9" i="104"/>
  <c r="J9" i="105"/>
  <c r="M23" i="32"/>
  <c r="P23" i="30"/>
  <c r="J42" i="107"/>
  <c r="N42" i="106"/>
  <c r="J51" i="103"/>
  <c r="N51" i="102"/>
  <c r="N60" i="102" s="1"/>
  <c r="J33" i="106"/>
  <c r="N33" i="105"/>
  <c r="L60" i="28"/>
  <c r="I60" i="29"/>
  <c r="L9" i="28"/>
  <c r="I9" i="29"/>
  <c r="M38" i="32"/>
  <c r="P38" i="30"/>
  <c r="L69" i="28"/>
  <c r="I69" i="29"/>
  <c r="L65" i="28"/>
  <c r="I65" i="29"/>
  <c r="L73" i="28"/>
  <c r="I73" i="29"/>
  <c r="L29" i="28"/>
  <c r="I29" i="29"/>
  <c r="L81" i="28"/>
  <c r="I81" i="29"/>
  <c r="L43" i="28"/>
  <c r="I43" i="29"/>
  <c r="L28" i="28"/>
  <c r="I28" i="29"/>
  <c r="N41" i="105"/>
  <c r="J41" i="106"/>
  <c r="J74" i="106"/>
  <c r="N74" i="105"/>
  <c r="N48" i="105"/>
  <c r="J48" i="106"/>
  <c r="N85" i="101"/>
  <c r="N4" i="101" s="1"/>
  <c r="N29" i="106"/>
  <c r="J29" i="107"/>
  <c r="J84" i="101"/>
  <c r="J85" i="100"/>
  <c r="J4" i="100" s="1"/>
  <c r="N39" i="102"/>
  <c r="N50" i="102" s="1"/>
  <c r="J39" i="103"/>
  <c r="J54" i="106"/>
  <c r="N54" i="105"/>
  <c r="N64" i="106"/>
  <c r="J64" i="107"/>
  <c r="N66" i="106"/>
  <c r="J66" i="107"/>
  <c r="M22" i="33"/>
  <c r="P22" i="33" s="1"/>
  <c r="P22" i="32"/>
  <c r="N82" i="105"/>
  <c r="J82" i="106"/>
  <c r="N22" i="105"/>
  <c r="J22" i="106"/>
  <c r="N73" i="104"/>
  <c r="J73" i="105"/>
  <c r="L59" i="27"/>
  <c r="I59" i="28"/>
  <c r="I47" i="28"/>
  <c r="L47" i="27"/>
  <c r="L34" i="27"/>
  <c r="I34" i="28"/>
  <c r="I48" i="28"/>
  <c r="L48" i="27"/>
  <c r="I50" i="28"/>
  <c r="L50" i="27"/>
  <c r="L57" i="27"/>
  <c r="I57" i="28"/>
  <c r="I16" i="28"/>
  <c r="L16" i="27"/>
  <c r="I36" i="28"/>
  <c r="L36" i="27"/>
  <c r="L53" i="27"/>
  <c r="I53" i="28"/>
  <c r="L10" i="27"/>
  <c r="I10" i="28"/>
  <c r="I58" i="28"/>
  <c r="L58" i="27"/>
  <c r="I6" i="28"/>
  <c r="L6" i="27"/>
  <c r="I79" i="28"/>
  <c r="L79" i="27"/>
  <c r="I78" i="27"/>
  <c r="L78" i="26"/>
  <c r="I85" i="26"/>
  <c r="L85" i="26" s="1"/>
  <c r="L39" i="27"/>
  <c r="I39" i="28"/>
  <c r="L64" i="27"/>
  <c r="I64" i="28"/>
  <c r="I51" i="28"/>
  <c r="L51" i="27"/>
  <c r="I8" i="28"/>
  <c r="L8" i="27"/>
  <c r="I26" i="28"/>
  <c r="L26" i="27"/>
  <c r="I67" i="28"/>
  <c r="L67" i="27"/>
  <c r="L49" i="27"/>
  <c r="I49" i="28"/>
  <c r="I19" i="27"/>
  <c r="L19" i="26"/>
  <c r="L27" i="27"/>
  <c r="I27" i="28"/>
  <c r="L61" i="27"/>
  <c r="I61" i="28"/>
  <c r="L84" i="28"/>
  <c r="I74" i="28"/>
  <c r="L74" i="27"/>
  <c r="L76" i="27"/>
  <c r="I76" i="28"/>
  <c r="L66" i="27"/>
  <c r="I66" i="28"/>
  <c r="I83" i="28"/>
  <c r="L83" i="27"/>
  <c r="L37" i="27"/>
  <c r="I37" i="28"/>
  <c r="L75" i="27"/>
  <c r="I75" i="28"/>
  <c r="L41" i="27"/>
  <c r="I41" i="28"/>
  <c r="I25" i="28"/>
  <c r="L25" i="27"/>
  <c r="I30" i="28"/>
  <c r="L30" i="27"/>
  <c r="I44" i="28"/>
  <c r="L44" i="27"/>
  <c r="L40" i="27"/>
  <c r="I40" i="28"/>
  <c r="L56" i="27"/>
  <c r="I56" i="28"/>
  <c r="L62" i="27"/>
  <c r="I62" i="28"/>
  <c r="L77" i="27"/>
  <c r="I77" i="28"/>
  <c r="L80" i="27"/>
  <c r="I80" i="28"/>
  <c r="I46" i="28"/>
  <c r="L46" i="27"/>
  <c r="L45" i="27"/>
  <c r="I45" i="28"/>
  <c r="L52" i="27"/>
  <c r="I52" i="28"/>
  <c r="I32" i="28"/>
  <c r="L32" i="27"/>
  <c r="I42" i="28"/>
  <c r="L42" i="27"/>
  <c r="I82" i="28"/>
  <c r="L82" i="27"/>
  <c r="L55" i="27"/>
  <c r="I55" i="28"/>
  <c r="L11" i="27"/>
  <c r="I11" i="28"/>
  <c r="I14" i="28"/>
  <c r="L14" i="27"/>
  <c r="L5" i="27"/>
  <c r="I5" i="28"/>
  <c r="I72" i="28"/>
  <c r="L72" i="27"/>
  <c r="L31" i="27"/>
  <c r="I31" i="28"/>
  <c r="L75" i="28" l="1"/>
  <c r="I75" i="29"/>
  <c r="L61" i="28"/>
  <c r="I61" i="29"/>
  <c r="L79" i="28"/>
  <c r="I79" i="29"/>
  <c r="J14" i="106"/>
  <c r="N14" i="105"/>
  <c r="M12" i="30"/>
  <c r="L12" i="29"/>
  <c r="L13" i="29"/>
  <c r="M13" i="30"/>
  <c r="N63" i="105"/>
  <c r="J63" i="106"/>
  <c r="N32" i="106"/>
  <c r="J32" i="107"/>
  <c r="L11" i="28"/>
  <c r="I11" i="29"/>
  <c r="L45" i="28"/>
  <c r="I45" i="29"/>
  <c r="L77" i="28"/>
  <c r="I77" i="29"/>
  <c r="L40" i="28"/>
  <c r="I40" i="29"/>
  <c r="L37" i="28"/>
  <c r="I37" i="29"/>
  <c r="L76" i="28"/>
  <c r="I76" i="29"/>
  <c r="L8" i="28"/>
  <c r="I8" i="29"/>
  <c r="L53" i="28"/>
  <c r="I53" i="29"/>
  <c r="L57" i="28"/>
  <c r="I57" i="29"/>
  <c r="L34" i="28"/>
  <c r="I34" i="29"/>
  <c r="N73" i="105"/>
  <c r="J73" i="106"/>
  <c r="N29" i="107"/>
  <c r="J29" i="108"/>
  <c r="J74" i="107"/>
  <c r="N74" i="106"/>
  <c r="P38" i="32"/>
  <c r="M38" i="33"/>
  <c r="P38" i="33" s="1"/>
  <c r="N33" i="106"/>
  <c r="J33" i="107"/>
  <c r="M23" i="33"/>
  <c r="P23" i="33" s="1"/>
  <c r="P23" i="32"/>
  <c r="N79" i="103"/>
  <c r="N84" i="103" s="1"/>
  <c r="J79" i="104"/>
  <c r="N37" i="106"/>
  <c r="J37" i="107"/>
  <c r="M21" i="33"/>
  <c r="P21" i="33" s="1"/>
  <c r="P21" i="32"/>
  <c r="J17" i="106"/>
  <c r="N17" i="105"/>
  <c r="N5" i="103"/>
  <c r="N19" i="103" s="1"/>
  <c r="J5" i="104"/>
  <c r="N36" i="106"/>
  <c r="J36" i="107"/>
  <c r="J13" i="106"/>
  <c r="N13" i="105"/>
  <c r="N31" i="104"/>
  <c r="J31" i="105"/>
  <c r="N7" i="106"/>
  <c r="J7" i="107"/>
  <c r="N80" i="104"/>
  <c r="J80" i="105"/>
  <c r="N56" i="107"/>
  <c r="J56" i="108"/>
  <c r="L66" i="28"/>
  <c r="I66" i="29"/>
  <c r="L49" i="28"/>
  <c r="I49" i="29"/>
  <c r="L39" i="28"/>
  <c r="I39" i="29"/>
  <c r="L48" i="28"/>
  <c r="I48" i="29"/>
  <c r="J84" i="102"/>
  <c r="J85" i="101"/>
  <c r="J4" i="101" s="1"/>
  <c r="L43" i="29"/>
  <c r="M43" i="30"/>
  <c r="L73" i="29"/>
  <c r="M73" i="30"/>
  <c r="N72" i="104"/>
  <c r="J72" i="105"/>
  <c r="N84" i="30"/>
  <c r="J85" i="29"/>
  <c r="N67" i="105"/>
  <c r="J67" i="106"/>
  <c r="J45" i="107"/>
  <c r="N45" i="106"/>
  <c r="L42" i="28"/>
  <c r="I42" i="29"/>
  <c r="L27" i="28"/>
  <c r="I27" i="29"/>
  <c r="L6" i="28"/>
  <c r="I6" i="29"/>
  <c r="J54" i="107"/>
  <c r="N54" i="106"/>
  <c r="J41" i="107"/>
  <c r="N41" i="106"/>
  <c r="L65" i="29"/>
  <c r="M65" i="30"/>
  <c r="J9" i="106"/>
  <c r="N9" i="105"/>
  <c r="J6" i="106"/>
  <c r="N6" i="105"/>
  <c r="M20" i="30"/>
  <c r="L20" i="29"/>
  <c r="N18" i="107"/>
  <c r="J18" i="108"/>
  <c r="L54" i="29"/>
  <c r="M54" i="30"/>
  <c r="N28" i="106"/>
  <c r="J28" i="107"/>
  <c r="N69" i="107"/>
  <c r="J69" i="108"/>
  <c r="J43" i="107"/>
  <c r="N43" i="106"/>
  <c r="N44" i="106"/>
  <c r="J44" i="107"/>
  <c r="L33" i="29"/>
  <c r="M33" i="30"/>
  <c r="M18" i="30"/>
  <c r="L18" i="29"/>
  <c r="J81" i="107"/>
  <c r="N81" i="106"/>
  <c r="J59" i="108"/>
  <c r="N59" i="107"/>
  <c r="L80" i="28"/>
  <c r="I80" i="29"/>
  <c r="L14" i="28"/>
  <c r="I14" i="29"/>
  <c r="L30" i="28"/>
  <c r="I30" i="29"/>
  <c r="L16" i="28"/>
  <c r="I16" i="29"/>
  <c r="M71" i="30"/>
  <c r="L71" i="29"/>
  <c r="M35" i="30"/>
  <c r="L35" i="29"/>
  <c r="J47" i="107"/>
  <c r="N47" i="106"/>
  <c r="L81" i="29"/>
  <c r="M81" i="30"/>
  <c r="L9" i="29"/>
  <c r="M9" i="30"/>
  <c r="L5" i="28"/>
  <c r="I5" i="29"/>
  <c r="L62" i="28"/>
  <c r="I62" i="29"/>
  <c r="L41" i="28"/>
  <c r="I41" i="29"/>
  <c r="L67" i="28"/>
  <c r="I67" i="29"/>
  <c r="L51" i="28"/>
  <c r="I51" i="29"/>
  <c r="J22" i="107"/>
  <c r="N22" i="106"/>
  <c r="N66" i="107"/>
  <c r="J66" i="108"/>
  <c r="N39" i="103"/>
  <c r="N50" i="103" s="1"/>
  <c r="J39" i="104"/>
  <c r="N51" i="103"/>
  <c r="N60" i="103" s="1"/>
  <c r="J51" i="104"/>
  <c r="N68" i="106"/>
  <c r="J68" i="107"/>
  <c r="N75" i="106"/>
  <c r="J75" i="107"/>
  <c r="N61" i="103"/>
  <c r="N70" i="103" s="1"/>
  <c r="J61" i="104"/>
  <c r="J58" i="107"/>
  <c r="N58" i="106"/>
  <c r="J20" i="108"/>
  <c r="N20" i="107"/>
  <c r="N30" i="108"/>
  <c r="J30" i="109"/>
  <c r="N16" i="104"/>
  <c r="J16" i="105"/>
  <c r="N12" i="107"/>
  <c r="J12" i="108"/>
  <c r="N27" i="105"/>
  <c r="J27" i="106"/>
  <c r="L31" i="28"/>
  <c r="I31" i="29"/>
  <c r="L52" i="28"/>
  <c r="I52" i="29"/>
  <c r="L56" i="28"/>
  <c r="I56" i="29"/>
  <c r="L82" i="28"/>
  <c r="I82" i="29"/>
  <c r="J53" i="106"/>
  <c r="N53" i="105"/>
  <c r="L15" i="29"/>
  <c r="M15" i="30"/>
  <c r="L72" i="28"/>
  <c r="I72" i="29"/>
  <c r="L25" i="28"/>
  <c r="I25" i="29"/>
  <c r="L55" i="28"/>
  <c r="I55" i="29"/>
  <c r="L32" i="28"/>
  <c r="I32" i="29"/>
  <c r="L46" i="28"/>
  <c r="I46" i="29"/>
  <c r="L44" i="28"/>
  <c r="I44" i="29"/>
  <c r="L83" i="28"/>
  <c r="I83" i="29"/>
  <c r="L74" i="28"/>
  <c r="I74" i="29"/>
  <c r="L64" i="28"/>
  <c r="I64" i="29"/>
  <c r="L58" i="28"/>
  <c r="I58" i="29"/>
  <c r="L36" i="28"/>
  <c r="I36" i="29"/>
  <c r="L50" i="28"/>
  <c r="I50" i="29"/>
  <c r="L47" i="28"/>
  <c r="I47" i="29"/>
  <c r="J48" i="107"/>
  <c r="N48" i="106"/>
  <c r="M28" i="30"/>
  <c r="L28" i="29"/>
  <c r="L29" i="29"/>
  <c r="M29" i="30"/>
  <c r="M69" i="30"/>
  <c r="L69" i="29"/>
  <c r="L60" i="29"/>
  <c r="M60" i="30"/>
  <c r="N35" i="105"/>
  <c r="J35" i="106"/>
  <c r="N26" i="103"/>
  <c r="N38" i="103" s="1"/>
  <c r="J26" i="104"/>
  <c r="L17" i="29"/>
  <c r="M17" i="30"/>
  <c r="N34" i="107"/>
  <c r="J34" i="108"/>
  <c r="M7" i="30"/>
  <c r="L7" i="29"/>
  <c r="J23" i="108"/>
  <c r="N23" i="107"/>
  <c r="J57" i="106"/>
  <c r="N57" i="105"/>
  <c r="N11" i="104"/>
  <c r="J11" i="105"/>
  <c r="N62" i="107"/>
  <c r="J62" i="108"/>
  <c r="N77" i="105"/>
  <c r="J77" i="106"/>
  <c r="M68" i="30"/>
  <c r="L68" i="29"/>
  <c r="N40" i="107"/>
  <c r="J40" i="108"/>
  <c r="M84" i="32"/>
  <c r="P84" i="30"/>
  <c r="N49" i="107"/>
  <c r="J49" i="108"/>
  <c r="J46" i="108"/>
  <c r="N46" i="107"/>
  <c r="N76" i="107"/>
  <c r="J76" i="108"/>
  <c r="L26" i="28"/>
  <c r="I26" i="29"/>
  <c r="L10" i="28"/>
  <c r="I10" i="29"/>
  <c r="L59" i="28"/>
  <c r="I59" i="29"/>
  <c r="J82" i="107"/>
  <c r="N82" i="106"/>
  <c r="N64" i="107"/>
  <c r="J64" i="108"/>
  <c r="J42" i="108"/>
  <c r="N42" i="107"/>
  <c r="M70" i="32"/>
  <c r="P70" i="30"/>
  <c r="N83" i="107"/>
  <c r="J83" i="108"/>
  <c r="N24" i="107"/>
  <c r="J24" i="108"/>
  <c r="J21" i="105"/>
  <c r="N21" i="104"/>
  <c r="N25" i="104" s="1"/>
  <c r="N8" i="104"/>
  <c r="J8" i="105"/>
  <c r="N52" i="107"/>
  <c r="J52" i="108"/>
  <c r="J10" i="106"/>
  <c r="N10" i="105"/>
  <c r="N71" i="103"/>
  <c r="N78" i="103" s="1"/>
  <c r="J71" i="104"/>
  <c r="N15" i="105"/>
  <c r="J15" i="106"/>
  <c r="L63" i="29"/>
  <c r="M63" i="30"/>
  <c r="N65" i="106"/>
  <c r="J65" i="107"/>
  <c r="J55" i="109"/>
  <c r="N55" i="108"/>
  <c r="I78" i="28"/>
  <c r="I78" i="29" s="1"/>
  <c r="L78" i="27"/>
  <c r="I85" i="27"/>
  <c r="L85" i="27" s="1"/>
  <c r="I19" i="28"/>
  <c r="L19" i="27"/>
  <c r="M78" i="30" l="1"/>
  <c r="L78" i="29"/>
  <c r="I85" i="29"/>
  <c r="L85" i="29" s="1"/>
  <c r="N12" i="108"/>
  <c r="J12" i="109"/>
  <c r="M12" i="32"/>
  <c r="P12" i="30"/>
  <c r="J52" i="109"/>
  <c r="N52" i="108"/>
  <c r="L19" i="28"/>
  <c r="I19" i="29"/>
  <c r="N65" i="107"/>
  <c r="J65" i="108"/>
  <c r="J71" i="105"/>
  <c r="N71" i="104"/>
  <c r="N78" i="104" s="1"/>
  <c r="N8" i="105"/>
  <c r="J8" i="106"/>
  <c r="J83" i="109"/>
  <c r="N83" i="108"/>
  <c r="J64" i="109"/>
  <c r="N64" i="108"/>
  <c r="M10" i="30"/>
  <c r="L10" i="29"/>
  <c r="M84" i="33"/>
  <c r="P84" i="32"/>
  <c r="N57" i="106"/>
  <c r="J57" i="107"/>
  <c r="J58" i="108"/>
  <c r="N58" i="107"/>
  <c r="J47" i="108"/>
  <c r="N47" i="107"/>
  <c r="M54" i="32"/>
  <c r="P54" i="30"/>
  <c r="M27" i="30"/>
  <c r="L27" i="29"/>
  <c r="N67" i="106"/>
  <c r="J67" i="107"/>
  <c r="M73" i="32"/>
  <c r="P73" i="30"/>
  <c r="L48" i="29"/>
  <c r="M48" i="30"/>
  <c r="M66" i="30"/>
  <c r="L66" i="29"/>
  <c r="N7" i="107"/>
  <c r="J7" i="108"/>
  <c r="N36" i="107"/>
  <c r="J36" i="108"/>
  <c r="M34" i="30"/>
  <c r="L34" i="29"/>
  <c r="M8" i="30"/>
  <c r="L8" i="29"/>
  <c r="M40" i="30"/>
  <c r="L40" i="29"/>
  <c r="L11" i="29"/>
  <c r="M11" i="30"/>
  <c r="M13" i="32"/>
  <c r="P13" i="30"/>
  <c r="M79" i="30"/>
  <c r="L79" i="29"/>
  <c r="M26" i="30"/>
  <c r="L26" i="29"/>
  <c r="N21" i="105"/>
  <c r="N25" i="105" s="1"/>
  <c r="J21" i="106"/>
  <c r="M81" i="32"/>
  <c r="P81" i="30"/>
  <c r="J46" i="109"/>
  <c r="N46" i="108"/>
  <c r="J40" i="109"/>
  <c r="N40" i="108"/>
  <c r="N62" i="108"/>
  <c r="J62" i="109"/>
  <c r="M17" i="32"/>
  <c r="P17" i="30"/>
  <c r="M60" i="32"/>
  <c r="P60" i="30"/>
  <c r="L50" i="29"/>
  <c r="M50" i="30"/>
  <c r="M64" i="30"/>
  <c r="L64" i="29"/>
  <c r="M44" i="30"/>
  <c r="L44" i="29"/>
  <c r="L55" i="29"/>
  <c r="M55" i="30"/>
  <c r="M15" i="32"/>
  <c r="P15" i="30"/>
  <c r="L56" i="29"/>
  <c r="M56" i="30"/>
  <c r="N27" i="106"/>
  <c r="J27" i="107"/>
  <c r="N30" i="109"/>
  <c r="J30" i="110"/>
  <c r="N61" i="104"/>
  <c r="N70" i="104" s="1"/>
  <c r="J61" i="105"/>
  <c r="J51" i="105"/>
  <c r="N51" i="104"/>
  <c r="N60" i="104" s="1"/>
  <c r="L41" i="29"/>
  <c r="M41" i="30"/>
  <c r="M9" i="32"/>
  <c r="P9" i="30"/>
  <c r="M30" i="30"/>
  <c r="L30" i="29"/>
  <c r="M18" i="32"/>
  <c r="P18" i="30"/>
  <c r="N43" i="107"/>
  <c r="J43" i="108"/>
  <c r="N6" i="106"/>
  <c r="J6" i="107"/>
  <c r="N41" i="107"/>
  <c r="J41" i="108"/>
  <c r="J74" i="108"/>
  <c r="N74" i="107"/>
  <c r="N23" i="108"/>
  <c r="J23" i="109"/>
  <c r="M28" i="32"/>
  <c r="P28" i="30"/>
  <c r="N22" i="107"/>
  <c r="J22" i="108"/>
  <c r="M35" i="32"/>
  <c r="P35" i="30"/>
  <c r="J59" i="109"/>
  <c r="N59" i="108"/>
  <c r="M33" i="32"/>
  <c r="P33" i="30"/>
  <c r="J69" i="109"/>
  <c r="N69" i="108"/>
  <c r="J18" i="109"/>
  <c r="N18" i="108"/>
  <c r="M42" i="30"/>
  <c r="L42" i="29"/>
  <c r="M43" i="32"/>
  <c r="P43" i="30"/>
  <c r="L39" i="29"/>
  <c r="M39" i="30"/>
  <c r="N56" i="108"/>
  <c r="J56" i="109"/>
  <c r="N31" i="105"/>
  <c r="J31" i="106"/>
  <c r="N5" i="104"/>
  <c r="N19" i="104" s="1"/>
  <c r="J5" i="105"/>
  <c r="N37" i="107"/>
  <c r="J37" i="108"/>
  <c r="N33" i="107"/>
  <c r="J33" i="108"/>
  <c r="N29" i="108"/>
  <c r="J29" i="109"/>
  <c r="M57" i="30"/>
  <c r="L57" i="29"/>
  <c r="M76" i="30"/>
  <c r="L76" i="29"/>
  <c r="L77" i="29"/>
  <c r="M77" i="30"/>
  <c r="N32" i="107"/>
  <c r="J32" i="108"/>
  <c r="L61" i="29"/>
  <c r="M61" i="30"/>
  <c r="N10" i="106"/>
  <c r="J10" i="107"/>
  <c r="N26" i="104"/>
  <c r="N38" i="104" s="1"/>
  <c r="J26" i="105"/>
  <c r="M36" i="30"/>
  <c r="L36" i="29"/>
  <c r="L46" i="29"/>
  <c r="M46" i="30"/>
  <c r="M25" i="30"/>
  <c r="L25" i="29"/>
  <c r="J75" i="108"/>
  <c r="N75" i="107"/>
  <c r="N54" i="107"/>
  <c r="J54" i="108"/>
  <c r="N15" i="106"/>
  <c r="J15" i="107"/>
  <c r="L59" i="29"/>
  <c r="M59" i="30"/>
  <c r="N76" i="108"/>
  <c r="J76" i="109"/>
  <c r="M68" i="32"/>
  <c r="P68" i="30"/>
  <c r="M7" i="32"/>
  <c r="P7" i="30"/>
  <c r="M69" i="32"/>
  <c r="P69" i="30"/>
  <c r="N48" i="107"/>
  <c r="J48" i="108"/>
  <c r="N53" i="106"/>
  <c r="J53" i="107"/>
  <c r="N20" i="108"/>
  <c r="J20" i="109"/>
  <c r="M71" i="32"/>
  <c r="P71" i="30"/>
  <c r="J81" i="108"/>
  <c r="N81" i="107"/>
  <c r="N44" i="107"/>
  <c r="J44" i="108"/>
  <c r="N28" i="107"/>
  <c r="J28" i="108"/>
  <c r="M65" i="32"/>
  <c r="P65" i="30"/>
  <c r="M6" i="30"/>
  <c r="L6" i="29"/>
  <c r="J72" i="106"/>
  <c r="N72" i="105"/>
  <c r="M49" i="30"/>
  <c r="L49" i="29"/>
  <c r="N80" i="105"/>
  <c r="J80" i="106"/>
  <c r="J79" i="105"/>
  <c r="N79" i="104"/>
  <c r="N84" i="104" s="1"/>
  <c r="N73" i="106"/>
  <c r="J73" i="107"/>
  <c r="M53" i="30"/>
  <c r="L53" i="29"/>
  <c r="L37" i="29"/>
  <c r="M37" i="30"/>
  <c r="L45" i="29"/>
  <c r="M45" i="30"/>
  <c r="N63" i="106"/>
  <c r="J63" i="107"/>
  <c r="L75" i="29"/>
  <c r="M75" i="30"/>
  <c r="M63" i="32"/>
  <c r="P63" i="30"/>
  <c r="J49" i="109"/>
  <c r="N49" i="108"/>
  <c r="P70" i="32"/>
  <c r="M70" i="33"/>
  <c r="P70" i="33" s="1"/>
  <c r="N82" i="107"/>
  <c r="J82" i="108"/>
  <c r="J11" i="106"/>
  <c r="N11" i="105"/>
  <c r="M74" i="30"/>
  <c r="L74" i="29"/>
  <c r="M52" i="30"/>
  <c r="L52" i="29"/>
  <c r="J39" i="105"/>
  <c r="N39" i="104"/>
  <c r="N50" i="104" s="1"/>
  <c r="L51" i="29"/>
  <c r="M51" i="30"/>
  <c r="L62" i="29"/>
  <c r="M62" i="30"/>
  <c r="L14" i="29"/>
  <c r="M14" i="30"/>
  <c r="N9" i="106"/>
  <c r="J9" i="107"/>
  <c r="N84" i="32"/>
  <c r="N85" i="30"/>
  <c r="J24" i="109"/>
  <c r="N24" i="108"/>
  <c r="N55" i="109"/>
  <c r="J55" i="110"/>
  <c r="J42" i="109"/>
  <c r="N42" i="108"/>
  <c r="N77" i="106"/>
  <c r="J77" i="107"/>
  <c r="N34" i="108"/>
  <c r="J34" i="109"/>
  <c r="N35" i="106"/>
  <c r="J35" i="107"/>
  <c r="M29" i="32"/>
  <c r="P29" i="30"/>
  <c r="L47" i="29"/>
  <c r="M47" i="30"/>
  <c r="M58" i="30"/>
  <c r="L58" i="29"/>
  <c r="M83" i="30"/>
  <c r="L83" i="29"/>
  <c r="M32" i="30"/>
  <c r="L32" i="29"/>
  <c r="L72" i="29"/>
  <c r="M72" i="30"/>
  <c r="L82" i="29"/>
  <c r="M82" i="30"/>
  <c r="M31" i="30"/>
  <c r="L31" i="29"/>
  <c r="N16" i="105"/>
  <c r="J16" i="106"/>
  <c r="N68" i="107"/>
  <c r="J68" i="108"/>
  <c r="N66" i="108"/>
  <c r="J66" i="109"/>
  <c r="L67" i="29"/>
  <c r="M67" i="30"/>
  <c r="M5" i="30"/>
  <c r="L5" i="29"/>
  <c r="M16" i="30"/>
  <c r="L16" i="29"/>
  <c r="L80" i="29"/>
  <c r="M80" i="30"/>
  <c r="M20" i="32"/>
  <c r="P20" i="30"/>
  <c r="N45" i="107"/>
  <c r="J45" i="108"/>
  <c r="J84" i="103"/>
  <c r="J85" i="102"/>
  <c r="J4" i="102" s="1"/>
  <c r="N13" i="106"/>
  <c r="J13" i="107"/>
  <c r="N17" i="106"/>
  <c r="J17" i="107"/>
  <c r="N85" i="103"/>
  <c r="N4" i="103" s="1"/>
  <c r="N14" i="106"/>
  <c r="J14" i="107"/>
  <c r="L78" i="28"/>
  <c r="I85" i="28"/>
  <c r="L85" i="28" s="1"/>
  <c r="N84" i="33" l="1"/>
  <c r="N85" i="33" s="1"/>
  <c r="N85" i="32"/>
  <c r="J53" i="108"/>
  <c r="N53" i="107"/>
  <c r="M59" i="32"/>
  <c r="P59" i="30"/>
  <c r="N31" i="106"/>
  <c r="J31" i="107"/>
  <c r="M55" i="32"/>
  <c r="P55" i="30"/>
  <c r="N62" i="109"/>
  <c r="J62" i="110"/>
  <c r="N36" i="108"/>
  <c r="J36" i="109"/>
  <c r="P84" i="33"/>
  <c r="N83" i="109"/>
  <c r="J83" i="110"/>
  <c r="P12" i="32"/>
  <c r="M12" i="33"/>
  <c r="P12" i="33" s="1"/>
  <c r="N17" i="107"/>
  <c r="J17" i="108"/>
  <c r="J45" i="109"/>
  <c r="N45" i="108"/>
  <c r="N66" i="109"/>
  <c r="J66" i="110"/>
  <c r="M47" i="32"/>
  <c r="P47" i="30"/>
  <c r="N34" i="109"/>
  <c r="J34" i="110"/>
  <c r="J55" i="111"/>
  <c r="N55" i="110"/>
  <c r="N9" i="107"/>
  <c r="J9" i="108"/>
  <c r="M51" i="32"/>
  <c r="P51" i="30"/>
  <c r="M52" i="32"/>
  <c r="P52" i="30"/>
  <c r="P63" i="32"/>
  <c r="M63" i="33"/>
  <c r="P63" i="33" s="1"/>
  <c r="M49" i="32"/>
  <c r="P49" i="30"/>
  <c r="P65" i="32"/>
  <c r="M65" i="33"/>
  <c r="P65" i="33" s="1"/>
  <c r="J81" i="109"/>
  <c r="N81" i="108"/>
  <c r="P7" i="32"/>
  <c r="M7" i="33"/>
  <c r="P7" i="33" s="1"/>
  <c r="J75" i="109"/>
  <c r="N75" i="108"/>
  <c r="M36" i="32"/>
  <c r="P36" i="30"/>
  <c r="M76" i="32"/>
  <c r="P76" i="30"/>
  <c r="P43" i="32"/>
  <c r="M43" i="33"/>
  <c r="P43" i="33" s="1"/>
  <c r="N69" i="109"/>
  <c r="J69" i="110"/>
  <c r="M35" i="33"/>
  <c r="P35" i="33" s="1"/>
  <c r="P35" i="32"/>
  <c r="M30" i="32"/>
  <c r="P30" i="30"/>
  <c r="N51" i="105"/>
  <c r="N60" i="105" s="1"/>
  <c r="J51" i="106"/>
  <c r="P81" i="32"/>
  <c r="M81" i="33"/>
  <c r="P81" i="33" s="1"/>
  <c r="M79" i="32"/>
  <c r="P79" i="30"/>
  <c r="M40" i="32"/>
  <c r="P40" i="30"/>
  <c r="M27" i="32"/>
  <c r="P27" i="30"/>
  <c r="N58" i="108"/>
  <c r="J58" i="109"/>
  <c r="N8" i="106"/>
  <c r="J8" i="107"/>
  <c r="M19" i="30"/>
  <c r="L19" i="29"/>
  <c r="N12" i="109"/>
  <c r="J12" i="110"/>
  <c r="J26" i="106"/>
  <c r="N26" i="105"/>
  <c r="N38" i="105" s="1"/>
  <c r="N32" i="108"/>
  <c r="J32" i="109"/>
  <c r="J37" i="109"/>
  <c r="N37" i="108"/>
  <c r="N56" i="109"/>
  <c r="J56" i="110"/>
  <c r="J22" i="109"/>
  <c r="N22" i="108"/>
  <c r="J43" i="109"/>
  <c r="N43" i="108"/>
  <c r="J61" i="106"/>
  <c r="N61" i="105"/>
  <c r="N70" i="105" s="1"/>
  <c r="M56" i="32"/>
  <c r="P56" i="30"/>
  <c r="N21" i="106"/>
  <c r="N25" i="106" s="1"/>
  <c r="J21" i="107"/>
  <c r="N7" i="108"/>
  <c r="J7" i="109"/>
  <c r="J57" i="108"/>
  <c r="N57" i="107"/>
  <c r="M10" i="32"/>
  <c r="P10" i="30"/>
  <c r="J84" i="104"/>
  <c r="J85" i="103"/>
  <c r="J4" i="103" s="1"/>
  <c r="J82" i="109"/>
  <c r="N82" i="108"/>
  <c r="M45" i="32"/>
  <c r="P45" i="30"/>
  <c r="M61" i="32"/>
  <c r="P61" i="30"/>
  <c r="N33" i="108"/>
  <c r="J33" i="109"/>
  <c r="N23" i="109"/>
  <c r="J23" i="110"/>
  <c r="N27" i="107"/>
  <c r="J27" i="108"/>
  <c r="M50" i="32"/>
  <c r="P50" i="30"/>
  <c r="M48" i="32"/>
  <c r="P48" i="30"/>
  <c r="M31" i="32"/>
  <c r="P31" i="30"/>
  <c r="N85" i="104"/>
  <c r="N4" i="104" s="1"/>
  <c r="J28" i="109"/>
  <c r="N28" i="108"/>
  <c r="J48" i="109"/>
  <c r="N48" i="108"/>
  <c r="P68" i="32"/>
  <c r="M68" i="33"/>
  <c r="P68" i="33" s="1"/>
  <c r="M42" i="32"/>
  <c r="P42" i="30"/>
  <c r="M33" i="33"/>
  <c r="P33" i="33" s="1"/>
  <c r="P33" i="32"/>
  <c r="J74" i="109"/>
  <c r="N74" i="108"/>
  <c r="M9" i="33"/>
  <c r="P9" i="33" s="1"/>
  <c r="P9" i="32"/>
  <c r="M44" i="32"/>
  <c r="P44" i="30"/>
  <c r="P60" i="32"/>
  <c r="M60" i="33"/>
  <c r="P60" i="33" s="1"/>
  <c r="N40" i="109"/>
  <c r="J40" i="110"/>
  <c r="P13" i="32"/>
  <c r="M13" i="33"/>
  <c r="P13" i="33" s="1"/>
  <c r="M8" i="32"/>
  <c r="P8" i="30"/>
  <c r="P73" i="32"/>
  <c r="M73" i="33"/>
  <c r="P73" i="33" s="1"/>
  <c r="P54" i="32"/>
  <c r="M54" i="33"/>
  <c r="P54" i="33" s="1"/>
  <c r="M58" i="32"/>
  <c r="P58" i="30"/>
  <c r="M75" i="32"/>
  <c r="P75" i="30"/>
  <c r="N13" i="107"/>
  <c r="J13" i="108"/>
  <c r="M82" i="32"/>
  <c r="P82" i="30"/>
  <c r="M14" i="32"/>
  <c r="P14" i="30"/>
  <c r="M74" i="32"/>
  <c r="P74" i="30"/>
  <c r="N79" i="105"/>
  <c r="N84" i="105" s="1"/>
  <c r="J79" i="106"/>
  <c r="J72" i="107"/>
  <c r="N72" i="106"/>
  <c r="M71" i="33"/>
  <c r="P71" i="33" s="1"/>
  <c r="P71" i="32"/>
  <c r="N14" i="107"/>
  <c r="J14" i="108"/>
  <c r="P20" i="32"/>
  <c r="M20" i="33"/>
  <c r="P20" i="33" s="1"/>
  <c r="P5" i="30"/>
  <c r="M5" i="32"/>
  <c r="M83" i="32"/>
  <c r="P83" i="30"/>
  <c r="M29" i="33"/>
  <c r="P29" i="33" s="1"/>
  <c r="P29" i="32"/>
  <c r="N24" i="109"/>
  <c r="J24" i="110"/>
  <c r="N39" i="105"/>
  <c r="N50" i="105" s="1"/>
  <c r="J39" i="106"/>
  <c r="N63" i="107"/>
  <c r="J63" i="108"/>
  <c r="J80" i="107"/>
  <c r="N80" i="106"/>
  <c r="J44" i="109"/>
  <c r="N44" i="108"/>
  <c r="N20" i="109"/>
  <c r="J20" i="110"/>
  <c r="N76" i="109"/>
  <c r="J76" i="110"/>
  <c r="N54" i="108"/>
  <c r="J54" i="109"/>
  <c r="M46" i="32"/>
  <c r="P46" i="30"/>
  <c r="N10" i="107"/>
  <c r="J10" i="108"/>
  <c r="M77" i="32"/>
  <c r="P77" i="30"/>
  <c r="N29" i="109"/>
  <c r="J29" i="110"/>
  <c r="J5" i="106"/>
  <c r="N5" i="105"/>
  <c r="N19" i="105" s="1"/>
  <c r="M39" i="32"/>
  <c r="P39" i="30"/>
  <c r="J41" i="109"/>
  <c r="N41" i="108"/>
  <c r="M41" i="32"/>
  <c r="P41" i="30"/>
  <c r="J30" i="111"/>
  <c r="N30" i="110"/>
  <c r="M11" i="32"/>
  <c r="P11" i="30"/>
  <c r="N67" i="107"/>
  <c r="J67" i="108"/>
  <c r="N64" i="109"/>
  <c r="J64" i="110"/>
  <c r="N71" i="105"/>
  <c r="N78" i="105" s="1"/>
  <c r="J71" i="106"/>
  <c r="N52" i="109"/>
  <c r="J52" i="110"/>
  <c r="N42" i="109"/>
  <c r="J42" i="110"/>
  <c r="J73" i="108"/>
  <c r="N73" i="107"/>
  <c r="N6" i="107"/>
  <c r="J6" i="108"/>
  <c r="M16" i="32"/>
  <c r="P16" i="30"/>
  <c r="M32" i="32"/>
  <c r="P32" i="30"/>
  <c r="M37" i="32"/>
  <c r="P37" i="30"/>
  <c r="N15" i="107"/>
  <c r="J15" i="108"/>
  <c r="J68" i="109"/>
  <c r="N68" i="108"/>
  <c r="J77" i="108"/>
  <c r="N77" i="107"/>
  <c r="M25" i="32"/>
  <c r="P25" i="30"/>
  <c r="M57" i="32"/>
  <c r="P57" i="30"/>
  <c r="M80" i="32"/>
  <c r="P80" i="30"/>
  <c r="M67" i="32"/>
  <c r="P67" i="30"/>
  <c r="N16" i="106"/>
  <c r="J16" i="107"/>
  <c r="M72" i="32"/>
  <c r="P72" i="30"/>
  <c r="N35" i="107"/>
  <c r="J35" i="108"/>
  <c r="M62" i="32"/>
  <c r="P62" i="30"/>
  <c r="N11" i="106"/>
  <c r="J11" i="107"/>
  <c r="N49" i="109"/>
  <c r="J49" i="110"/>
  <c r="M53" i="32"/>
  <c r="P53" i="30"/>
  <c r="M6" i="32"/>
  <c r="P6" i="30"/>
  <c r="M69" i="33"/>
  <c r="P69" i="33" s="1"/>
  <c r="P69" i="32"/>
  <c r="N18" i="109"/>
  <c r="J18" i="110"/>
  <c r="N59" i="109"/>
  <c r="J59" i="110"/>
  <c r="M28" i="33"/>
  <c r="P28" i="33" s="1"/>
  <c r="P28" i="32"/>
  <c r="P18" i="32"/>
  <c r="M18" i="33"/>
  <c r="P18" i="33" s="1"/>
  <c r="M15" i="33"/>
  <c r="P15" i="33" s="1"/>
  <c r="P15" i="32"/>
  <c r="M64" i="32"/>
  <c r="P64" i="30"/>
  <c r="M17" i="33"/>
  <c r="P17" i="33" s="1"/>
  <c r="P17" i="32"/>
  <c r="N46" i="109"/>
  <c r="J46" i="110"/>
  <c r="M26" i="32"/>
  <c r="P26" i="30"/>
  <c r="M34" i="32"/>
  <c r="P34" i="30"/>
  <c r="M66" i="32"/>
  <c r="P66" i="30"/>
  <c r="J47" i="109"/>
  <c r="N47" i="108"/>
  <c r="N65" i="108"/>
  <c r="J65" i="109"/>
  <c r="M78" i="32"/>
  <c r="P78" i="30"/>
  <c r="M85" i="30"/>
  <c r="P85" i="30" s="1"/>
  <c r="M62" i="33" l="1"/>
  <c r="P62" i="33" s="1"/>
  <c r="P62" i="32"/>
  <c r="N68" i="109"/>
  <c r="J68" i="110"/>
  <c r="N73" i="108"/>
  <c r="J73" i="109"/>
  <c r="P11" i="32"/>
  <c r="M11" i="33"/>
  <c r="P11" i="33" s="1"/>
  <c r="M75" i="33"/>
  <c r="P75" i="33" s="1"/>
  <c r="P75" i="32"/>
  <c r="N28" i="109"/>
  <c r="J28" i="110"/>
  <c r="P26" i="32"/>
  <c r="M26" i="33"/>
  <c r="P26" i="33" s="1"/>
  <c r="N35" i="108"/>
  <c r="J35" i="109"/>
  <c r="N14" i="108"/>
  <c r="J14" i="109"/>
  <c r="M19" i="32"/>
  <c r="P19" i="30"/>
  <c r="M49" i="33"/>
  <c r="P49" i="33" s="1"/>
  <c r="P49" i="32"/>
  <c r="P51" i="32"/>
  <c r="M51" i="33"/>
  <c r="P51" i="33" s="1"/>
  <c r="M59" i="33"/>
  <c r="P59" i="33" s="1"/>
  <c r="P59" i="32"/>
  <c r="N46" i="110"/>
  <c r="J46" i="111"/>
  <c r="J59" i="111"/>
  <c r="N59" i="110"/>
  <c r="M67" i="33"/>
  <c r="P67" i="33" s="1"/>
  <c r="P67" i="32"/>
  <c r="P25" i="32"/>
  <c r="M25" i="33"/>
  <c r="P25" i="33" s="1"/>
  <c r="M16" i="33"/>
  <c r="P16" i="33" s="1"/>
  <c r="P16" i="32"/>
  <c r="N30" i="111"/>
  <c r="J30" i="112"/>
  <c r="M39" i="33"/>
  <c r="P39" i="33" s="1"/>
  <c r="P39" i="32"/>
  <c r="M77" i="33"/>
  <c r="P77" i="33" s="1"/>
  <c r="P77" i="32"/>
  <c r="N44" i="109"/>
  <c r="J44" i="110"/>
  <c r="P83" i="32"/>
  <c r="M83" i="33"/>
  <c r="P83" i="33" s="1"/>
  <c r="N85" i="105"/>
  <c r="N4" i="105" s="1"/>
  <c r="P82" i="32"/>
  <c r="M82" i="33"/>
  <c r="P82" i="33" s="1"/>
  <c r="P58" i="32"/>
  <c r="M58" i="33"/>
  <c r="P58" i="33" s="1"/>
  <c r="M8" i="33"/>
  <c r="P8" i="33" s="1"/>
  <c r="P8" i="32"/>
  <c r="N74" i="109"/>
  <c r="J74" i="110"/>
  <c r="N27" i="108"/>
  <c r="J27" i="109"/>
  <c r="N7" i="109"/>
  <c r="J7" i="110"/>
  <c r="N56" i="110"/>
  <c r="J56" i="111"/>
  <c r="N8" i="107"/>
  <c r="J8" i="108"/>
  <c r="J51" i="107"/>
  <c r="N51" i="106"/>
  <c r="N60" i="106" s="1"/>
  <c r="J69" i="111"/>
  <c r="N69" i="110"/>
  <c r="J9" i="109"/>
  <c r="N9" i="108"/>
  <c r="J17" i="109"/>
  <c r="N17" i="108"/>
  <c r="N72" i="107"/>
  <c r="J72" i="108"/>
  <c r="P14" i="32"/>
  <c r="M14" i="33"/>
  <c r="P14" i="33" s="1"/>
  <c r="N32" i="109"/>
  <c r="J32" i="110"/>
  <c r="N62" i="110"/>
  <c r="J62" i="111"/>
  <c r="N47" i="109"/>
  <c r="J47" i="110"/>
  <c r="N42" i="110"/>
  <c r="J42" i="111"/>
  <c r="J39" i="107"/>
  <c r="N39" i="106"/>
  <c r="N50" i="106" s="1"/>
  <c r="N22" i="109"/>
  <c r="J22" i="110"/>
  <c r="P78" i="32"/>
  <c r="M78" i="33"/>
  <c r="M85" i="32"/>
  <c r="P85" i="32" s="1"/>
  <c r="N11" i="107"/>
  <c r="J11" i="108"/>
  <c r="N6" i="108"/>
  <c r="J6" i="109"/>
  <c r="N52" i="110"/>
  <c r="J52" i="111"/>
  <c r="N67" i="108"/>
  <c r="J67" i="109"/>
  <c r="N10" i="108"/>
  <c r="J10" i="109"/>
  <c r="N76" i="110"/>
  <c r="J76" i="111"/>
  <c r="N24" i="110"/>
  <c r="J24" i="111"/>
  <c r="P5" i="32"/>
  <c r="M5" i="33"/>
  <c r="P5" i="33" s="1"/>
  <c r="N13" i="108"/>
  <c r="J13" i="109"/>
  <c r="M31" i="33"/>
  <c r="P31" i="33" s="1"/>
  <c r="P31" i="32"/>
  <c r="M61" i="33"/>
  <c r="P61" i="33" s="1"/>
  <c r="P61" i="32"/>
  <c r="J84" i="105"/>
  <c r="J85" i="104"/>
  <c r="J4" i="104" s="1"/>
  <c r="N61" i="106"/>
  <c r="N70" i="106" s="1"/>
  <c r="J61" i="107"/>
  <c r="N26" i="106"/>
  <c r="N38" i="106" s="1"/>
  <c r="J26" i="107"/>
  <c r="M40" i="33"/>
  <c r="P40" i="33" s="1"/>
  <c r="P40" i="32"/>
  <c r="M36" i="33"/>
  <c r="P36" i="33" s="1"/>
  <c r="P36" i="32"/>
  <c r="N81" i="109"/>
  <c r="J81" i="110"/>
  <c r="M47" i="33"/>
  <c r="P47" i="33" s="1"/>
  <c r="P47" i="32"/>
  <c r="P55" i="32"/>
  <c r="M55" i="33"/>
  <c r="P55" i="33" s="1"/>
  <c r="N53" i="108"/>
  <c r="J53" i="109"/>
  <c r="N33" i="109"/>
  <c r="J33" i="110"/>
  <c r="N83" i="110"/>
  <c r="J83" i="111"/>
  <c r="P64" i="32"/>
  <c r="M64" i="33"/>
  <c r="P64" i="33" s="1"/>
  <c r="N15" i="108"/>
  <c r="J15" i="109"/>
  <c r="N64" i="110"/>
  <c r="J64" i="111"/>
  <c r="N54" i="109"/>
  <c r="J54" i="110"/>
  <c r="J79" i="107"/>
  <c r="N79" i="106"/>
  <c r="N84" i="106" s="1"/>
  <c r="N57" i="108"/>
  <c r="J57" i="109"/>
  <c r="P27" i="32"/>
  <c r="M27" i="33"/>
  <c r="P27" i="33" s="1"/>
  <c r="N45" i="109"/>
  <c r="J45" i="110"/>
  <c r="N18" i="110"/>
  <c r="J18" i="111"/>
  <c r="M6" i="33"/>
  <c r="P6" i="33" s="1"/>
  <c r="P6" i="32"/>
  <c r="M72" i="33"/>
  <c r="P72" i="33" s="1"/>
  <c r="P72" i="32"/>
  <c r="P80" i="32"/>
  <c r="M80" i="33"/>
  <c r="P80" i="33" s="1"/>
  <c r="N77" i="108"/>
  <c r="J77" i="109"/>
  <c r="M37" i="33"/>
  <c r="P37" i="33" s="1"/>
  <c r="P37" i="32"/>
  <c r="M41" i="33"/>
  <c r="P41" i="33" s="1"/>
  <c r="P41" i="32"/>
  <c r="N5" i="106"/>
  <c r="N19" i="106" s="1"/>
  <c r="J5" i="107"/>
  <c r="J80" i="108"/>
  <c r="N80" i="107"/>
  <c r="M74" i="33"/>
  <c r="P74" i="33" s="1"/>
  <c r="P74" i="32"/>
  <c r="P44" i="32"/>
  <c r="M44" i="33"/>
  <c r="P44" i="33" s="1"/>
  <c r="N48" i="109"/>
  <c r="J48" i="110"/>
  <c r="N23" i="110"/>
  <c r="J23" i="111"/>
  <c r="J21" i="108"/>
  <c r="N21" i="107"/>
  <c r="N25" i="107" s="1"/>
  <c r="J12" i="111"/>
  <c r="N12" i="110"/>
  <c r="N58" i="109"/>
  <c r="J58" i="110"/>
  <c r="N66" i="110"/>
  <c r="J66" i="111"/>
  <c r="N36" i="109"/>
  <c r="J36" i="110"/>
  <c r="N31" i="107"/>
  <c r="J31" i="108"/>
  <c r="P53" i="32"/>
  <c r="M53" i="33"/>
  <c r="P53" i="33" s="1"/>
  <c r="M57" i="33"/>
  <c r="P57" i="33" s="1"/>
  <c r="P57" i="32"/>
  <c r="M32" i="33"/>
  <c r="P32" i="33" s="1"/>
  <c r="P32" i="32"/>
  <c r="N41" i="109"/>
  <c r="J41" i="110"/>
  <c r="M46" i="33"/>
  <c r="P46" i="33" s="1"/>
  <c r="P46" i="32"/>
  <c r="M42" i="33"/>
  <c r="P42" i="33" s="1"/>
  <c r="P42" i="32"/>
  <c r="N34" i="110"/>
  <c r="J34" i="111"/>
  <c r="N49" i="110"/>
  <c r="J49" i="111"/>
  <c r="P50" i="32"/>
  <c r="M50" i="33"/>
  <c r="P50" i="33" s="1"/>
  <c r="N82" i="109"/>
  <c r="J82" i="110"/>
  <c r="M56" i="33"/>
  <c r="P56" i="33" s="1"/>
  <c r="P56" i="32"/>
  <c r="M76" i="33"/>
  <c r="P76" i="33" s="1"/>
  <c r="P76" i="32"/>
  <c r="M66" i="33"/>
  <c r="P66" i="33" s="1"/>
  <c r="P66" i="32"/>
  <c r="N65" i="109"/>
  <c r="J65" i="110"/>
  <c r="M34" i="33"/>
  <c r="P34" i="33" s="1"/>
  <c r="P34" i="32"/>
  <c r="N16" i="107"/>
  <c r="J16" i="108"/>
  <c r="J71" i="107"/>
  <c r="N71" i="106"/>
  <c r="N78" i="106" s="1"/>
  <c r="J29" i="111"/>
  <c r="N29" i="110"/>
  <c r="N20" i="110"/>
  <c r="J20" i="111"/>
  <c r="N63" i="108"/>
  <c r="J63" i="109"/>
  <c r="N40" i="110"/>
  <c r="J40" i="111"/>
  <c r="M48" i="33"/>
  <c r="P48" i="33" s="1"/>
  <c r="P48" i="32"/>
  <c r="P45" i="32"/>
  <c r="M45" i="33"/>
  <c r="P45" i="33" s="1"/>
  <c r="M10" i="33"/>
  <c r="P10" i="33" s="1"/>
  <c r="P10" i="32"/>
  <c r="N43" i="109"/>
  <c r="J43" i="110"/>
  <c r="N37" i="109"/>
  <c r="J37" i="110"/>
  <c r="M79" i="33"/>
  <c r="P79" i="33" s="1"/>
  <c r="P79" i="32"/>
  <c r="M30" i="33"/>
  <c r="P30" i="33" s="1"/>
  <c r="P30" i="32"/>
  <c r="N75" i="109"/>
  <c r="J75" i="110"/>
  <c r="M52" i="33"/>
  <c r="P52" i="33" s="1"/>
  <c r="P52" i="32"/>
  <c r="J55" i="112"/>
  <c r="N55" i="111"/>
  <c r="N73" i="109" l="1"/>
  <c r="J73" i="110"/>
  <c r="N79" i="107"/>
  <c r="N84" i="107" s="1"/>
  <c r="J79" i="108"/>
  <c r="J84" i="106"/>
  <c r="J85" i="105"/>
  <c r="J4" i="105" s="1"/>
  <c r="N42" i="111"/>
  <c r="J42" i="112"/>
  <c r="J59" i="112"/>
  <c r="N59" i="111"/>
  <c r="N43" i="110"/>
  <c r="J43" i="111"/>
  <c r="N20" i="111"/>
  <c r="J20" i="112"/>
  <c r="N16" i="108"/>
  <c r="J16" i="109"/>
  <c r="N82" i="110"/>
  <c r="J82" i="111"/>
  <c r="J34" i="112"/>
  <c r="N34" i="111"/>
  <c r="N41" i="110"/>
  <c r="J41" i="111"/>
  <c r="J66" i="112"/>
  <c r="N66" i="111"/>
  <c r="N5" i="107"/>
  <c r="N19" i="107" s="1"/>
  <c r="J5" i="108"/>
  <c r="N77" i="109"/>
  <c r="J77" i="110"/>
  <c r="N54" i="110"/>
  <c r="J54" i="111"/>
  <c r="N53" i="109"/>
  <c r="J53" i="110"/>
  <c r="N81" i="110"/>
  <c r="J81" i="111"/>
  <c r="N26" i="107"/>
  <c r="N38" i="107" s="1"/>
  <c r="J26" i="108"/>
  <c r="N10" i="109"/>
  <c r="J10" i="110"/>
  <c r="N6" i="109"/>
  <c r="J6" i="110"/>
  <c r="N17" i="109"/>
  <c r="J17" i="110"/>
  <c r="J51" i="108"/>
  <c r="N51" i="107"/>
  <c r="N60" i="107" s="1"/>
  <c r="J46" i="112"/>
  <c r="N46" i="111"/>
  <c r="N35" i="109"/>
  <c r="J35" i="110"/>
  <c r="N32" i="110"/>
  <c r="J32" i="111"/>
  <c r="N7" i="110"/>
  <c r="J7" i="111"/>
  <c r="J55" i="113"/>
  <c r="N55" i="112"/>
  <c r="N21" i="108"/>
  <c r="N25" i="108" s="1"/>
  <c r="J21" i="109"/>
  <c r="N22" i="110"/>
  <c r="J22" i="111"/>
  <c r="J47" i="111"/>
  <c r="N47" i="110"/>
  <c r="N8" i="108"/>
  <c r="J8" i="109"/>
  <c r="N27" i="109"/>
  <c r="J27" i="110"/>
  <c r="N68" i="110"/>
  <c r="J68" i="111"/>
  <c r="N61" i="107"/>
  <c r="N70" i="107" s="1"/>
  <c r="J61" i="108"/>
  <c r="N24" i="111"/>
  <c r="J24" i="112"/>
  <c r="N67" i="109"/>
  <c r="J67" i="110"/>
  <c r="N11" i="108"/>
  <c r="J11" i="109"/>
  <c r="N9" i="109"/>
  <c r="J9" i="110"/>
  <c r="N44" i="110"/>
  <c r="J44" i="111"/>
  <c r="N30" i="112"/>
  <c r="J30" i="113"/>
  <c r="N80" i="108"/>
  <c r="J80" i="109"/>
  <c r="P78" i="33"/>
  <c r="J31" i="109"/>
  <c r="N31" i="108"/>
  <c r="N23" i="111"/>
  <c r="J23" i="112"/>
  <c r="N57" i="109"/>
  <c r="J57" i="110"/>
  <c r="J83" i="112"/>
  <c r="N83" i="111"/>
  <c r="J62" i="112"/>
  <c r="N62" i="111"/>
  <c r="N72" i="108"/>
  <c r="J72" i="109"/>
  <c r="N56" i="111"/>
  <c r="J56" i="112"/>
  <c r="N74" i="110"/>
  <c r="J74" i="111"/>
  <c r="P19" i="32"/>
  <c r="M19" i="33"/>
  <c r="P19" i="33" s="1"/>
  <c r="N71" i="107"/>
  <c r="N78" i="107" s="1"/>
  <c r="J71" i="108"/>
  <c r="N12" i="111"/>
  <c r="J12" i="112"/>
  <c r="J40" i="112"/>
  <c r="N40" i="111"/>
  <c r="N58" i="110"/>
  <c r="J58" i="111"/>
  <c r="N18" i="111"/>
  <c r="J18" i="112"/>
  <c r="N64" i="111"/>
  <c r="J64" i="112"/>
  <c r="J29" i="112"/>
  <c r="N29" i="111"/>
  <c r="J75" i="111"/>
  <c r="N75" i="110"/>
  <c r="J37" i="111"/>
  <c r="N37" i="110"/>
  <c r="N63" i="109"/>
  <c r="J63" i="110"/>
  <c r="J65" i="111"/>
  <c r="N65" i="110"/>
  <c r="J49" i="112"/>
  <c r="N49" i="111"/>
  <c r="N36" i="110"/>
  <c r="J36" i="111"/>
  <c r="N48" i="110"/>
  <c r="J48" i="111"/>
  <c r="N45" i="110"/>
  <c r="J45" i="111"/>
  <c r="N85" i="106"/>
  <c r="N4" i="106" s="1"/>
  <c r="N15" i="109"/>
  <c r="J15" i="110"/>
  <c r="J33" i="111"/>
  <c r="N33" i="110"/>
  <c r="N13" i="109"/>
  <c r="J13" i="110"/>
  <c r="N76" i="111"/>
  <c r="J76" i="112"/>
  <c r="N52" i="111"/>
  <c r="J52" i="112"/>
  <c r="N39" i="107"/>
  <c r="N50" i="107" s="1"/>
  <c r="J39" i="108"/>
  <c r="J69" i="112"/>
  <c r="N69" i="111"/>
  <c r="N14" i="109"/>
  <c r="J14" i="110"/>
  <c r="N28" i="110"/>
  <c r="J28" i="111"/>
  <c r="N52" i="112" l="1"/>
  <c r="J52" i="113"/>
  <c r="N47" i="111"/>
  <c r="J47" i="112"/>
  <c r="J35" i="111"/>
  <c r="N35" i="110"/>
  <c r="J17" i="111"/>
  <c r="N17" i="110"/>
  <c r="N26" i="108"/>
  <c r="N38" i="108" s="1"/>
  <c r="J26" i="109"/>
  <c r="N54" i="111"/>
  <c r="J54" i="112"/>
  <c r="N82" i="111"/>
  <c r="J82" i="112"/>
  <c r="N43" i="111"/>
  <c r="J43" i="112"/>
  <c r="N33" i="111"/>
  <c r="J33" i="112"/>
  <c r="N48" i="111"/>
  <c r="J48" i="112"/>
  <c r="N18" i="112"/>
  <c r="J18" i="113"/>
  <c r="N12" i="112"/>
  <c r="J12" i="113"/>
  <c r="N74" i="111"/>
  <c r="J74" i="112"/>
  <c r="N23" i="112"/>
  <c r="J23" i="113"/>
  <c r="N80" i="109"/>
  <c r="J80" i="110"/>
  <c r="J9" i="111"/>
  <c r="N9" i="110"/>
  <c r="N24" i="112"/>
  <c r="J24" i="113"/>
  <c r="N27" i="110"/>
  <c r="J27" i="111"/>
  <c r="J22" i="112"/>
  <c r="N22" i="111"/>
  <c r="J55" i="114"/>
  <c r="N55" i="113"/>
  <c r="J66" i="113"/>
  <c r="N66" i="112"/>
  <c r="J84" i="107"/>
  <c r="J85" i="106"/>
  <c r="J4" i="106" s="1"/>
  <c r="N49" i="112"/>
  <c r="J49" i="113"/>
  <c r="N40" i="112"/>
  <c r="J40" i="113"/>
  <c r="N76" i="112"/>
  <c r="J76" i="113"/>
  <c r="J65" i="112"/>
  <c r="N65" i="111"/>
  <c r="N7" i="111"/>
  <c r="J7" i="112"/>
  <c r="N6" i="110"/>
  <c r="J6" i="111"/>
  <c r="N81" i="111"/>
  <c r="J81" i="112"/>
  <c r="J77" i="111"/>
  <c r="N77" i="110"/>
  <c r="J41" i="112"/>
  <c r="N41" i="111"/>
  <c r="N16" i="109"/>
  <c r="J16" i="110"/>
  <c r="J79" i="109"/>
  <c r="N79" i="108"/>
  <c r="N84" i="108" s="1"/>
  <c r="N85" i="108" s="1"/>
  <c r="N4" i="108" s="1"/>
  <c r="J37" i="112"/>
  <c r="N37" i="111"/>
  <c r="N15" i="110"/>
  <c r="J15" i="111"/>
  <c r="J62" i="113"/>
  <c r="N62" i="112"/>
  <c r="J69" i="113"/>
  <c r="N69" i="112"/>
  <c r="N36" i="111"/>
  <c r="J36" i="112"/>
  <c r="J63" i="111"/>
  <c r="N63" i="110"/>
  <c r="N58" i="111"/>
  <c r="J58" i="112"/>
  <c r="J71" i="109"/>
  <c r="N71" i="108"/>
  <c r="N78" i="108" s="1"/>
  <c r="N56" i="112"/>
  <c r="J56" i="113"/>
  <c r="N30" i="113"/>
  <c r="J30" i="114"/>
  <c r="N11" i="109"/>
  <c r="J11" i="110"/>
  <c r="J61" i="109"/>
  <c r="N61" i="108"/>
  <c r="N70" i="108" s="1"/>
  <c r="N8" i="109"/>
  <c r="J8" i="110"/>
  <c r="N21" i="109"/>
  <c r="N25" i="109" s="1"/>
  <c r="J21" i="110"/>
  <c r="N46" i="112"/>
  <c r="J46" i="113"/>
  <c r="N59" i="112"/>
  <c r="J59" i="113"/>
  <c r="N85" i="107"/>
  <c r="N4" i="107" s="1"/>
  <c r="N45" i="111"/>
  <c r="J45" i="112"/>
  <c r="N14" i="110"/>
  <c r="J14" i="111"/>
  <c r="N75" i="111"/>
  <c r="J75" i="112"/>
  <c r="J28" i="112"/>
  <c r="N28" i="111"/>
  <c r="N39" i="108"/>
  <c r="N50" i="108" s="1"/>
  <c r="J39" i="109"/>
  <c r="N13" i="110"/>
  <c r="J13" i="111"/>
  <c r="J29" i="113"/>
  <c r="N29" i="112"/>
  <c r="N83" i="112"/>
  <c r="J83" i="113"/>
  <c r="N31" i="109"/>
  <c r="J31" i="110"/>
  <c r="J32" i="112"/>
  <c r="N32" i="111"/>
  <c r="N10" i="110"/>
  <c r="J10" i="111"/>
  <c r="J53" i="111"/>
  <c r="N53" i="110"/>
  <c r="N5" i="108"/>
  <c r="N19" i="108" s="1"/>
  <c r="J5" i="109"/>
  <c r="N20" i="112"/>
  <c r="J20" i="113"/>
  <c r="N42" i="112"/>
  <c r="J42" i="113"/>
  <c r="J73" i="111"/>
  <c r="N73" i="110"/>
  <c r="N64" i="112"/>
  <c r="J64" i="113"/>
  <c r="N72" i="109"/>
  <c r="J72" i="110"/>
  <c r="J57" i="111"/>
  <c r="N57" i="110"/>
  <c r="M85" i="33"/>
  <c r="P85" i="33" s="1"/>
  <c r="J44" i="112"/>
  <c r="N44" i="111"/>
  <c r="J67" i="111"/>
  <c r="N67" i="110"/>
  <c r="J68" i="112"/>
  <c r="N68" i="111"/>
  <c r="N51" i="108"/>
  <c r="N60" i="108" s="1"/>
  <c r="J51" i="109"/>
  <c r="N34" i="112"/>
  <c r="J34" i="113"/>
  <c r="N29" i="113" l="1"/>
  <c r="J29" i="114"/>
  <c r="N21" i="110"/>
  <c r="N25" i="110" s="1"/>
  <c r="J21" i="111"/>
  <c r="N36" i="112"/>
  <c r="J36" i="113"/>
  <c r="N77" i="111"/>
  <c r="J77" i="112"/>
  <c r="N40" i="113"/>
  <c r="J40" i="114"/>
  <c r="N27" i="111"/>
  <c r="J27" i="112"/>
  <c r="N12" i="113"/>
  <c r="J12" i="114"/>
  <c r="N67" i="111"/>
  <c r="J67" i="112"/>
  <c r="N72" i="110"/>
  <c r="J72" i="111"/>
  <c r="J42" i="114"/>
  <c r="N42" i="113"/>
  <c r="N31" i="110"/>
  <c r="J31" i="111"/>
  <c r="N13" i="111"/>
  <c r="J13" i="112"/>
  <c r="N75" i="112"/>
  <c r="J75" i="113"/>
  <c r="N71" i="109"/>
  <c r="N78" i="109" s="1"/>
  <c r="J71" i="110"/>
  <c r="N15" i="111"/>
  <c r="J15" i="112"/>
  <c r="J16" i="111"/>
  <c r="N16" i="110"/>
  <c r="N81" i="112"/>
  <c r="J81" i="113"/>
  <c r="N66" i="113"/>
  <c r="J66" i="114"/>
  <c r="N84" i="109"/>
  <c r="N35" i="111"/>
  <c r="J35" i="112"/>
  <c r="N34" i="113"/>
  <c r="J34" i="114"/>
  <c r="J57" i="112"/>
  <c r="N57" i="111"/>
  <c r="N73" i="111"/>
  <c r="J73" i="112"/>
  <c r="N28" i="112"/>
  <c r="J28" i="113"/>
  <c r="N11" i="110"/>
  <c r="J11" i="111"/>
  <c r="N79" i="109"/>
  <c r="J79" i="110"/>
  <c r="N80" i="110"/>
  <c r="J80" i="111"/>
  <c r="J33" i="113"/>
  <c r="N33" i="112"/>
  <c r="N51" i="109"/>
  <c r="N60" i="109" s="1"/>
  <c r="J51" i="110"/>
  <c r="J53" i="112"/>
  <c r="N53" i="111"/>
  <c r="N59" i="113"/>
  <c r="J59" i="114"/>
  <c r="J8" i="111"/>
  <c r="N8" i="110"/>
  <c r="J30" i="115"/>
  <c r="N30" i="114"/>
  <c r="N58" i="112"/>
  <c r="J58" i="113"/>
  <c r="J49" i="114"/>
  <c r="N49" i="113"/>
  <c r="N24" i="113"/>
  <c r="J24" i="114"/>
  <c r="N23" i="113"/>
  <c r="J23" i="114"/>
  <c r="J18" i="114"/>
  <c r="N18" i="113"/>
  <c r="N43" i="112"/>
  <c r="J43" i="113"/>
  <c r="N26" i="109"/>
  <c r="N38" i="109" s="1"/>
  <c r="J26" i="110"/>
  <c r="N47" i="112"/>
  <c r="J47" i="113"/>
  <c r="N32" i="112"/>
  <c r="J32" i="113"/>
  <c r="N54" i="112"/>
  <c r="J54" i="113"/>
  <c r="N44" i="112"/>
  <c r="J44" i="113"/>
  <c r="N64" i="113"/>
  <c r="J64" i="114"/>
  <c r="J20" i="114"/>
  <c r="N20" i="113"/>
  <c r="N10" i="111"/>
  <c r="J10" i="112"/>
  <c r="N83" i="113"/>
  <c r="J83" i="114"/>
  <c r="N39" i="109"/>
  <c r="N50" i="109" s="1"/>
  <c r="J39" i="110"/>
  <c r="N14" i="111"/>
  <c r="J14" i="112"/>
  <c r="N69" i="113"/>
  <c r="J69" i="114"/>
  <c r="N6" i="111"/>
  <c r="J6" i="112"/>
  <c r="J65" i="113"/>
  <c r="N65" i="112"/>
  <c r="J55" i="115"/>
  <c r="N55" i="114"/>
  <c r="J46" i="114"/>
  <c r="N46" i="113"/>
  <c r="N56" i="113"/>
  <c r="J56" i="114"/>
  <c r="J37" i="113"/>
  <c r="N37" i="112"/>
  <c r="N41" i="112"/>
  <c r="J41" i="113"/>
  <c r="N76" i="113"/>
  <c r="J76" i="114"/>
  <c r="N74" i="112"/>
  <c r="J74" i="113"/>
  <c r="N48" i="112"/>
  <c r="J48" i="113"/>
  <c r="N82" i="112"/>
  <c r="J82" i="113"/>
  <c r="N52" i="113"/>
  <c r="J52" i="114"/>
  <c r="N68" i="112"/>
  <c r="J68" i="113"/>
  <c r="N5" i="109"/>
  <c r="N19" i="109" s="1"/>
  <c r="J5" i="110"/>
  <c r="N45" i="112"/>
  <c r="J45" i="113"/>
  <c r="N61" i="109"/>
  <c r="N70" i="109" s="1"/>
  <c r="J61" i="110"/>
  <c r="N63" i="111"/>
  <c r="J63" i="112"/>
  <c r="N62" i="113"/>
  <c r="J62" i="114"/>
  <c r="J7" i="113"/>
  <c r="N7" i="112"/>
  <c r="J84" i="108"/>
  <c r="J85" i="107"/>
  <c r="J4" i="107" s="1"/>
  <c r="N22" i="112"/>
  <c r="J22" i="113"/>
  <c r="N9" i="111"/>
  <c r="J9" i="112"/>
  <c r="N17" i="111"/>
  <c r="J17" i="112"/>
  <c r="J26" i="111" l="1"/>
  <c r="N26" i="110"/>
  <c r="N38" i="110" s="1"/>
  <c r="J58" i="114"/>
  <c r="N58" i="113"/>
  <c r="N11" i="111"/>
  <c r="J11" i="112"/>
  <c r="N85" i="109"/>
  <c r="N4" i="109" s="1"/>
  <c r="J22" i="114"/>
  <c r="N22" i="113"/>
  <c r="J62" i="115"/>
  <c r="N62" i="114"/>
  <c r="J45" i="114"/>
  <c r="N45" i="113"/>
  <c r="N52" i="114"/>
  <c r="J52" i="115"/>
  <c r="N74" i="113"/>
  <c r="J74" i="114"/>
  <c r="J69" i="115"/>
  <c r="N69" i="114"/>
  <c r="N83" i="114"/>
  <c r="J83" i="115"/>
  <c r="N64" i="114"/>
  <c r="J64" i="115"/>
  <c r="N32" i="113"/>
  <c r="J32" i="114"/>
  <c r="N33" i="113"/>
  <c r="J33" i="114"/>
  <c r="J57" i="113"/>
  <c r="N57" i="112"/>
  <c r="J66" i="115"/>
  <c r="N66" i="114"/>
  <c r="N15" i="112"/>
  <c r="J15" i="113"/>
  <c r="N13" i="112"/>
  <c r="J13" i="113"/>
  <c r="N72" i="111"/>
  <c r="J72" i="112"/>
  <c r="J27" i="113"/>
  <c r="N27" i="112"/>
  <c r="N36" i="113"/>
  <c r="J36" i="114"/>
  <c r="N23" i="114"/>
  <c r="J23" i="115"/>
  <c r="J59" i="115"/>
  <c r="N59" i="114"/>
  <c r="N37" i="113"/>
  <c r="J37" i="114"/>
  <c r="N55" i="115"/>
  <c r="J55" i="116"/>
  <c r="J43" i="114"/>
  <c r="N43" i="113"/>
  <c r="N24" i="114"/>
  <c r="J24" i="115"/>
  <c r="N80" i="111"/>
  <c r="J80" i="112"/>
  <c r="N28" i="113"/>
  <c r="J28" i="114"/>
  <c r="J34" i="115"/>
  <c r="N34" i="114"/>
  <c r="N20" i="114"/>
  <c r="J20" i="115"/>
  <c r="J63" i="113"/>
  <c r="N63" i="112"/>
  <c r="J5" i="111"/>
  <c r="N5" i="110"/>
  <c r="N19" i="110" s="1"/>
  <c r="J82" i="114"/>
  <c r="N82" i="113"/>
  <c r="N76" i="114"/>
  <c r="J76" i="115"/>
  <c r="N56" i="114"/>
  <c r="J56" i="115"/>
  <c r="N14" i="112"/>
  <c r="J14" i="113"/>
  <c r="N10" i="112"/>
  <c r="J10" i="113"/>
  <c r="N44" i="113"/>
  <c r="J44" i="114"/>
  <c r="N30" i="115"/>
  <c r="J30" i="116"/>
  <c r="J53" i="113"/>
  <c r="N53" i="112"/>
  <c r="J81" i="114"/>
  <c r="N81" i="113"/>
  <c r="J71" i="111"/>
  <c r="N71" i="110"/>
  <c r="N78" i="110" s="1"/>
  <c r="N31" i="111"/>
  <c r="J31" i="112"/>
  <c r="J67" i="113"/>
  <c r="N67" i="112"/>
  <c r="N40" i="114"/>
  <c r="J40" i="115"/>
  <c r="N21" i="111"/>
  <c r="N25" i="111" s="1"/>
  <c r="J21" i="112"/>
  <c r="N46" i="114"/>
  <c r="J46" i="115"/>
  <c r="N17" i="112"/>
  <c r="J17" i="113"/>
  <c r="J84" i="109"/>
  <c r="J85" i="108"/>
  <c r="J4" i="108" s="1"/>
  <c r="N65" i="113"/>
  <c r="J65" i="114"/>
  <c r="N51" i="110"/>
  <c r="N60" i="110" s="1"/>
  <c r="J51" i="111"/>
  <c r="J35" i="113"/>
  <c r="N35" i="112"/>
  <c r="J7" i="114"/>
  <c r="N7" i="113"/>
  <c r="J47" i="114"/>
  <c r="N47" i="113"/>
  <c r="N79" i="110"/>
  <c r="N84" i="110" s="1"/>
  <c r="J79" i="111"/>
  <c r="J73" i="113"/>
  <c r="N73" i="112"/>
  <c r="N9" i="112"/>
  <c r="J9" i="113"/>
  <c r="J61" i="111"/>
  <c r="N61" i="110"/>
  <c r="N70" i="110" s="1"/>
  <c r="N68" i="113"/>
  <c r="J68" i="114"/>
  <c r="N48" i="113"/>
  <c r="J48" i="114"/>
  <c r="J41" i="114"/>
  <c r="N41" i="113"/>
  <c r="N6" i="112"/>
  <c r="J6" i="113"/>
  <c r="N39" i="110"/>
  <c r="N50" i="110" s="1"/>
  <c r="J39" i="111"/>
  <c r="N54" i="113"/>
  <c r="J54" i="114"/>
  <c r="J18" i="115"/>
  <c r="N18" i="114"/>
  <c r="N49" i="114"/>
  <c r="J49" i="115"/>
  <c r="N8" i="111"/>
  <c r="J8" i="112"/>
  <c r="N75" i="113"/>
  <c r="J75" i="114"/>
  <c r="N12" i="114"/>
  <c r="J12" i="115"/>
  <c r="N77" i="112"/>
  <c r="J77" i="113"/>
  <c r="N29" i="114"/>
  <c r="J29" i="115"/>
  <c r="N16" i="111"/>
  <c r="J16" i="112"/>
  <c r="N42" i="114"/>
  <c r="J42" i="115"/>
  <c r="N48" i="114" l="1"/>
  <c r="J48" i="115"/>
  <c r="J17" i="114"/>
  <c r="N17" i="113"/>
  <c r="J20" i="116"/>
  <c r="N20" i="115"/>
  <c r="N66" i="115"/>
  <c r="J66" i="116"/>
  <c r="N45" i="114"/>
  <c r="J45" i="115"/>
  <c r="J18" i="116"/>
  <c r="N18" i="115"/>
  <c r="N68" i="114"/>
  <c r="J68" i="115"/>
  <c r="J65" i="115"/>
  <c r="N65" i="114"/>
  <c r="J46" i="116"/>
  <c r="N46" i="115"/>
  <c r="N44" i="114"/>
  <c r="J44" i="115"/>
  <c r="J56" i="116"/>
  <c r="N56" i="115"/>
  <c r="J24" i="116"/>
  <c r="N24" i="115"/>
  <c r="N37" i="114"/>
  <c r="J37" i="115"/>
  <c r="J36" i="115"/>
  <c r="N36" i="114"/>
  <c r="J13" i="114"/>
  <c r="N13" i="113"/>
  <c r="N64" i="115"/>
  <c r="J64" i="116"/>
  <c r="N74" i="114"/>
  <c r="J74" i="115"/>
  <c r="N39" i="111"/>
  <c r="N50" i="111" s="1"/>
  <c r="J39" i="112"/>
  <c r="J9" i="114"/>
  <c r="N9" i="113"/>
  <c r="N40" i="115"/>
  <c r="J40" i="116"/>
  <c r="N55" i="116"/>
  <c r="J55" i="117"/>
  <c r="J75" i="115"/>
  <c r="N75" i="114"/>
  <c r="N47" i="114"/>
  <c r="J47" i="115"/>
  <c r="J11" i="113"/>
  <c r="N11" i="112"/>
  <c r="J6" i="114"/>
  <c r="N6" i="113"/>
  <c r="J42" i="116"/>
  <c r="N42" i="115"/>
  <c r="J77" i="114"/>
  <c r="N77" i="113"/>
  <c r="N8" i="112"/>
  <c r="J8" i="113"/>
  <c r="N54" i="114"/>
  <c r="J54" i="115"/>
  <c r="J73" i="114"/>
  <c r="N73" i="113"/>
  <c r="J7" i="115"/>
  <c r="N7" i="114"/>
  <c r="N67" i="113"/>
  <c r="J67" i="114"/>
  <c r="N81" i="114"/>
  <c r="J81" i="115"/>
  <c r="N5" i="111"/>
  <c r="N19" i="111" s="1"/>
  <c r="J5" i="112"/>
  <c r="N34" i="115"/>
  <c r="J34" i="116"/>
  <c r="J57" i="114"/>
  <c r="N57" i="113"/>
  <c r="N62" i="115"/>
  <c r="J62" i="116"/>
  <c r="J51" i="112"/>
  <c r="N51" i="111"/>
  <c r="N60" i="111" s="1"/>
  <c r="J14" i="114"/>
  <c r="N14" i="113"/>
  <c r="N80" i="112"/>
  <c r="J80" i="113"/>
  <c r="N72" i="112"/>
  <c r="J72" i="113"/>
  <c r="N32" i="114"/>
  <c r="J32" i="115"/>
  <c r="N82" i="114"/>
  <c r="J82" i="115"/>
  <c r="N69" i="115"/>
  <c r="J69" i="116"/>
  <c r="N79" i="111"/>
  <c r="N84" i="111" s="1"/>
  <c r="N85" i="111" s="1"/>
  <c r="N4" i="111" s="1"/>
  <c r="J79" i="112"/>
  <c r="N21" i="112"/>
  <c r="N25" i="112" s="1"/>
  <c r="J21" i="113"/>
  <c r="J31" i="113"/>
  <c r="N31" i="112"/>
  <c r="J10" i="114"/>
  <c r="N10" i="113"/>
  <c r="J76" i="116"/>
  <c r="N76" i="115"/>
  <c r="N28" i="114"/>
  <c r="J28" i="115"/>
  <c r="N15" i="113"/>
  <c r="J15" i="114"/>
  <c r="N33" i="114"/>
  <c r="J33" i="115"/>
  <c r="J83" i="116"/>
  <c r="N83" i="115"/>
  <c r="J52" i="116"/>
  <c r="N52" i="115"/>
  <c r="N58" i="114"/>
  <c r="J58" i="115"/>
  <c r="N30" i="116"/>
  <c r="J30" i="117"/>
  <c r="N23" i="115"/>
  <c r="J23" i="116"/>
  <c r="N29" i="115"/>
  <c r="J29" i="116"/>
  <c r="N71" i="111"/>
  <c r="N78" i="111" s="1"/>
  <c r="J71" i="112"/>
  <c r="N16" i="112"/>
  <c r="J16" i="113"/>
  <c r="N12" i="115"/>
  <c r="J12" i="116"/>
  <c r="J49" i="116"/>
  <c r="N49" i="115"/>
  <c r="N41" i="114"/>
  <c r="J41" i="115"/>
  <c r="J61" i="112"/>
  <c r="N61" i="111"/>
  <c r="N70" i="111" s="1"/>
  <c r="N85" i="110"/>
  <c r="N4" i="110" s="1"/>
  <c r="N35" i="113"/>
  <c r="J35" i="114"/>
  <c r="J84" i="110"/>
  <c r="J85" i="109"/>
  <c r="J4" i="109" s="1"/>
  <c r="J53" i="114"/>
  <c r="N53" i="113"/>
  <c r="N63" i="113"/>
  <c r="J63" i="114"/>
  <c r="N43" i="114"/>
  <c r="J43" i="115"/>
  <c r="N59" i="115"/>
  <c r="J59" i="116"/>
  <c r="N27" i="113"/>
  <c r="J27" i="114"/>
  <c r="N22" i="114"/>
  <c r="J22" i="115"/>
  <c r="N26" i="111"/>
  <c r="N38" i="111" s="1"/>
  <c r="J26" i="112"/>
  <c r="J52" i="117" l="1"/>
  <c r="N52" i="116"/>
  <c r="J10" i="115"/>
  <c r="N10" i="114"/>
  <c r="J57" i="115"/>
  <c r="N57" i="114"/>
  <c r="J77" i="115"/>
  <c r="N77" i="114"/>
  <c r="J11" i="114"/>
  <c r="N11" i="113"/>
  <c r="N39" i="112"/>
  <c r="N50" i="112" s="1"/>
  <c r="J39" i="113"/>
  <c r="J71" i="113"/>
  <c r="N71" i="112"/>
  <c r="N78" i="112" s="1"/>
  <c r="J30" i="118"/>
  <c r="N30" i="117"/>
  <c r="N28" i="115"/>
  <c r="J28" i="116"/>
  <c r="N69" i="116"/>
  <c r="J69" i="117"/>
  <c r="N72" i="113"/>
  <c r="J72" i="114"/>
  <c r="N34" i="116"/>
  <c r="J34" i="117"/>
  <c r="J67" i="115"/>
  <c r="N67" i="114"/>
  <c r="N54" i="115"/>
  <c r="J54" i="116"/>
  <c r="N13" i="114"/>
  <c r="J13" i="115"/>
  <c r="N24" i="116"/>
  <c r="J24" i="117"/>
  <c r="J46" i="117"/>
  <c r="N46" i="116"/>
  <c r="J18" i="117"/>
  <c r="N18" i="116"/>
  <c r="N20" i="116"/>
  <c r="J20" i="117"/>
  <c r="J22" i="116"/>
  <c r="N22" i="115"/>
  <c r="J43" i="116"/>
  <c r="N43" i="115"/>
  <c r="J14" i="115"/>
  <c r="N14" i="114"/>
  <c r="J73" i="115"/>
  <c r="N73" i="114"/>
  <c r="N55" i="117"/>
  <c r="J55" i="118"/>
  <c r="J49" i="117"/>
  <c r="N49" i="116"/>
  <c r="N83" i="116"/>
  <c r="J83" i="117"/>
  <c r="N31" i="113"/>
  <c r="J31" i="114"/>
  <c r="N51" i="112"/>
  <c r="N60" i="112" s="1"/>
  <c r="J51" i="113"/>
  <c r="J42" i="117"/>
  <c r="N42" i="116"/>
  <c r="J47" i="116"/>
  <c r="N47" i="115"/>
  <c r="N40" i="116"/>
  <c r="J40" i="117"/>
  <c r="N74" i="115"/>
  <c r="J74" i="116"/>
  <c r="J45" i="116"/>
  <c r="N45" i="115"/>
  <c r="J84" i="111"/>
  <c r="J85" i="110"/>
  <c r="J4" i="110" s="1"/>
  <c r="J27" i="115"/>
  <c r="N27" i="114"/>
  <c r="J63" i="115"/>
  <c r="N63" i="114"/>
  <c r="J35" i="115"/>
  <c r="N35" i="114"/>
  <c r="J26" i="113"/>
  <c r="N26" i="112"/>
  <c r="N38" i="112" s="1"/>
  <c r="N59" i="116"/>
  <c r="J59" i="117"/>
  <c r="J53" i="115"/>
  <c r="N53" i="114"/>
  <c r="N12" i="116"/>
  <c r="J12" i="117"/>
  <c r="N29" i="116"/>
  <c r="J29" i="117"/>
  <c r="N58" i="115"/>
  <c r="J58" i="116"/>
  <c r="N33" i="115"/>
  <c r="J33" i="116"/>
  <c r="N21" i="113"/>
  <c r="N25" i="113" s="1"/>
  <c r="J21" i="114"/>
  <c r="N82" i="115"/>
  <c r="J82" i="116"/>
  <c r="N80" i="113"/>
  <c r="J80" i="114"/>
  <c r="N62" i="116"/>
  <c r="J62" i="117"/>
  <c r="J5" i="113"/>
  <c r="N5" i="112"/>
  <c r="N19" i="112" s="1"/>
  <c r="N8" i="113"/>
  <c r="J8" i="114"/>
  <c r="N36" i="115"/>
  <c r="J36" i="116"/>
  <c r="N56" i="116"/>
  <c r="J56" i="117"/>
  <c r="N65" i="115"/>
  <c r="J65" i="116"/>
  <c r="J17" i="115"/>
  <c r="N17" i="114"/>
  <c r="J61" i="113"/>
  <c r="N61" i="112"/>
  <c r="N70" i="112" s="1"/>
  <c r="N76" i="116"/>
  <c r="J76" i="117"/>
  <c r="N7" i="115"/>
  <c r="J7" i="116"/>
  <c r="J6" i="115"/>
  <c r="N6" i="114"/>
  <c r="N64" i="116"/>
  <c r="J64" i="117"/>
  <c r="N37" i="115"/>
  <c r="J37" i="116"/>
  <c r="N44" i="115"/>
  <c r="J44" i="116"/>
  <c r="N68" i="115"/>
  <c r="J68" i="116"/>
  <c r="N66" i="116"/>
  <c r="J66" i="117"/>
  <c r="J48" i="116"/>
  <c r="N48" i="115"/>
  <c r="J41" i="116"/>
  <c r="N41" i="115"/>
  <c r="N16" i="113"/>
  <c r="J16" i="114"/>
  <c r="N23" i="116"/>
  <c r="J23" i="117"/>
  <c r="N15" i="114"/>
  <c r="J15" i="115"/>
  <c r="N79" i="112"/>
  <c r="N84" i="112" s="1"/>
  <c r="N85" i="112" s="1"/>
  <c r="N4" i="112" s="1"/>
  <c r="J79" i="113"/>
  <c r="N32" i="115"/>
  <c r="J32" i="116"/>
  <c r="J81" i="116"/>
  <c r="N81" i="115"/>
  <c r="N75" i="115"/>
  <c r="J75" i="116"/>
  <c r="N9" i="114"/>
  <c r="J9" i="115"/>
  <c r="N6" i="115" l="1"/>
  <c r="J6" i="116"/>
  <c r="J75" i="117"/>
  <c r="N75" i="116"/>
  <c r="N16" i="114"/>
  <c r="J16" i="115"/>
  <c r="N37" i="116"/>
  <c r="J37" i="117"/>
  <c r="N63" i="115"/>
  <c r="J63" i="116"/>
  <c r="N43" i="116"/>
  <c r="J43" i="117"/>
  <c r="J39" i="114"/>
  <c r="N39" i="113"/>
  <c r="N50" i="113" s="1"/>
  <c r="N68" i="116"/>
  <c r="J68" i="117"/>
  <c r="N64" i="117"/>
  <c r="J64" i="118"/>
  <c r="N76" i="117"/>
  <c r="J76" i="118"/>
  <c r="N65" i="116"/>
  <c r="J65" i="117"/>
  <c r="N8" i="114"/>
  <c r="J8" i="115"/>
  <c r="N80" i="114"/>
  <c r="J80" i="115"/>
  <c r="N33" i="116"/>
  <c r="J33" i="117"/>
  <c r="N12" i="117"/>
  <c r="J12" i="118"/>
  <c r="N74" i="116"/>
  <c r="J74" i="117"/>
  <c r="J83" i="118"/>
  <c r="N83" i="117"/>
  <c r="N54" i="116"/>
  <c r="J54" i="117"/>
  <c r="N72" i="114"/>
  <c r="J72" i="115"/>
  <c r="J57" i="116"/>
  <c r="N57" i="115"/>
  <c r="J48" i="117"/>
  <c r="N48" i="116"/>
  <c r="N17" i="115"/>
  <c r="J17" i="116"/>
  <c r="J45" i="117"/>
  <c r="N45" i="116"/>
  <c r="N18" i="117"/>
  <c r="J18" i="118"/>
  <c r="J15" i="116"/>
  <c r="N15" i="115"/>
  <c r="J41" i="117"/>
  <c r="N41" i="116"/>
  <c r="N26" i="113"/>
  <c r="N38" i="113" s="1"/>
  <c r="J26" i="114"/>
  <c r="N27" i="115"/>
  <c r="J27" i="116"/>
  <c r="N42" i="117"/>
  <c r="J42" i="118"/>
  <c r="N73" i="115"/>
  <c r="J73" i="116"/>
  <c r="J22" i="117"/>
  <c r="N22" i="116"/>
  <c r="J46" i="118"/>
  <c r="N46" i="117"/>
  <c r="N30" i="118"/>
  <c r="J30" i="119"/>
  <c r="N61" i="113"/>
  <c r="N70" i="113" s="1"/>
  <c r="J61" i="114"/>
  <c r="J79" i="114"/>
  <c r="N79" i="113"/>
  <c r="N84" i="113" s="1"/>
  <c r="N66" i="117"/>
  <c r="J66" i="118"/>
  <c r="J47" i="117"/>
  <c r="N47" i="116"/>
  <c r="J81" i="117"/>
  <c r="N81" i="116"/>
  <c r="N9" i="115"/>
  <c r="J9" i="116"/>
  <c r="N32" i="116"/>
  <c r="J32" i="117"/>
  <c r="J23" i="118"/>
  <c r="N23" i="117"/>
  <c r="J44" i="117"/>
  <c r="N44" i="116"/>
  <c r="J56" i="118"/>
  <c r="N56" i="117"/>
  <c r="J82" i="117"/>
  <c r="N82" i="116"/>
  <c r="N58" i="116"/>
  <c r="J58" i="117"/>
  <c r="J40" i="118"/>
  <c r="N40" i="117"/>
  <c r="J51" i="114"/>
  <c r="N51" i="113"/>
  <c r="N60" i="113" s="1"/>
  <c r="N20" i="117"/>
  <c r="J20" i="118"/>
  <c r="J24" i="118"/>
  <c r="N24" i="117"/>
  <c r="J69" i="118"/>
  <c r="N69" i="117"/>
  <c r="J11" i="115"/>
  <c r="N11" i="114"/>
  <c r="N10" i="115"/>
  <c r="J10" i="116"/>
  <c r="J5" i="114"/>
  <c r="N5" i="113"/>
  <c r="N19" i="113" s="1"/>
  <c r="N53" i="115"/>
  <c r="J53" i="116"/>
  <c r="N35" i="115"/>
  <c r="J35" i="116"/>
  <c r="J84" i="112"/>
  <c r="J85" i="111"/>
  <c r="J4" i="111" s="1"/>
  <c r="J49" i="118"/>
  <c r="N49" i="117"/>
  <c r="J14" i="116"/>
  <c r="N14" i="115"/>
  <c r="N67" i="115"/>
  <c r="J67" i="116"/>
  <c r="N71" i="113"/>
  <c r="N78" i="113" s="1"/>
  <c r="J71" i="114"/>
  <c r="N7" i="116"/>
  <c r="J7" i="117"/>
  <c r="N36" i="116"/>
  <c r="J36" i="117"/>
  <c r="J62" i="118"/>
  <c r="N62" i="117"/>
  <c r="J21" i="115"/>
  <c r="N21" i="114"/>
  <c r="N25" i="114" s="1"/>
  <c r="J29" i="118"/>
  <c r="N29" i="117"/>
  <c r="N59" i="117"/>
  <c r="J59" i="118"/>
  <c r="J31" i="115"/>
  <c r="N31" i="114"/>
  <c r="J55" i="119"/>
  <c r="N55" i="118"/>
  <c r="N13" i="115"/>
  <c r="J13" i="116"/>
  <c r="J34" i="118"/>
  <c r="N34" i="117"/>
  <c r="N28" i="116"/>
  <c r="J28" i="117"/>
  <c r="J77" i="116"/>
  <c r="N77" i="115"/>
  <c r="J52" i="118"/>
  <c r="N52" i="117"/>
  <c r="N62" i="118" l="1"/>
  <c r="J62" i="119"/>
  <c r="J53" i="117"/>
  <c r="N53" i="116"/>
  <c r="N58" i="117"/>
  <c r="J58" i="118"/>
  <c r="N30" i="119"/>
  <c r="J30" i="120"/>
  <c r="N64" i="118"/>
  <c r="J64" i="119"/>
  <c r="N67" i="116"/>
  <c r="J67" i="117"/>
  <c r="J44" i="118"/>
  <c r="N44" i="117"/>
  <c r="N85" i="113"/>
  <c r="N4" i="113" s="1"/>
  <c r="N42" i="118"/>
  <c r="J42" i="119"/>
  <c r="J33" i="118"/>
  <c r="N33" i="117"/>
  <c r="J65" i="118"/>
  <c r="N65" i="117"/>
  <c r="J68" i="118"/>
  <c r="N68" i="117"/>
  <c r="N63" i="116"/>
  <c r="J63" i="117"/>
  <c r="N66" i="118"/>
  <c r="J66" i="119"/>
  <c r="J73" i="117"/>
  <c r="N73" i="116"/>
  <c r="N8" i="115"/>
  <c r="J8" i="116"/>
  <c r="N29" i="118"/>
  <c r="J29" i="119"/>
  <c r="N7" i="117"/>
  <c r="J7" i="118"/>
  <c r="J84" i="113"/>
  <c r="J85" i="112"/>
  <c r="J4" i="112" s="1"/>
  <c r="J5" i="115"/>
  <c r="N5" i="114"/>
  <c r="N19" i="114" s="1"/>
  <c r="N69" i="118"/>
  <c r="J69" i="119"/>
  <c r="J51" i="115"/>
  <c r="N51" i="114"/>
  <c r="N60" i="114" s="1"/>
  <c r="N82" i="117"/>
  <c r="J82" i="118"/>
  <c r="N23" i="118"/>
  <c r="J23" i="119"/>
  <c r="N81" i="117"/>
  <c r="J81" i="118"/>
  <c r="N79" i="114"/>
  <c r="N84" i="114" s="1"/>
  <c r="J79" i="115"/>
  <c r="J46" i="119"/>
  <c r="N46" i="118"/>
  <c r="J41" i="118"/>
  <c r="N41" i="117"/>
  <c r="J45" i="118"/>
  <c r="N45" i="117"/>
  <c r="J57" i="117"/>
  <c r="N57" i="116"/>
  <c r="J83" i="119"/>
  <c r="N83" i="118"/>
  <c r="N75" i="117"/>
  <c r="J75" i="118"/>
  <c r="J77" i="117"/>
  <c r="N77" i="116"/>
  <c r="N9" i="116"/>
  <c r="J9" i="117"/>
  <c r="N54" i="117"/>
  <c r="J54" i="118"/>
  <c r="N16" i="115"/>
  <c r="J16" i="116"/>
  <c r="J49" i="119"/>
  <c r="N49" i="118"/>
  <c r="N11" i="115"/>
  <c r="J11" i="116"/>
  <c r="N52" i="118"/>
  <c r="J52" i="119"/>
  <c r="N34" i="118"/>
  <c r="J34" i="119"/>
  <c r="N31" i="115"/>
  <c r="J31" i="116"/>
  <c r="N21" i="115"/>
  <c r="N25" i="115" s="1"/>
  <c r="J21" i="116"/>
  <c r="N35" i="116"/>
  <c r="J35" i="117"/>
  <c r="N10" i="116"/>
  <c r="J10" i="117"/>
  <c r="J32" i="118"/>
  <c r="N32" i="117"/>
  <c r="J61" i="115"/>
  <c r="N61" i="114"/>
  <c r="N70" i="114" s="1"/>
  <c r="N27" i="116"/>
  <c r="J27" i="117"/>
  <c r="N17" i="116"/>
  <c r="J17" i="117"/>
  <c r="J72" i="116"/>
  <c r="N72" i="115"/>
  <c r="N74" i="117"/>
  <c r="J74" i="118"/>
  <c r="N80" i="115"/>
  <c r="J80" i="116"/>
  <c r="N76" i="118"/>
  <c r="J76" i="119"/>
  <c r="J37" i="118"/>
  <c r="N37" i="117"/>
  <c r="N6" i="116"/>
  <c r="J6" i="117"/>
  <c r="J20" i="119"/>
  <c r="N20" i="118"/>
  <c r="J26" i="115"/>
  <c r="N26" i="114"/>
  <c r="N38" i="114" s="1"/>
  <c r="N18" i="118"/>
  <c r="J18" i="119"/>
  <c r="J12" i="119"/>
  <c r="N12" i="118"/>
  <c r="N43" i="117"/>
  <c r="J43" i="118"/>
  <c r="J28" i="118"/>
  <c r="N28" i="117"/>
  <c r="J36" i="118"/>
  <c r="N36" i="117"/>
  <c r="J48" i="118"/>
  <c r="N48" i="117"/>
  <c r="N55" i="119"/>
  <c r="J55" i="120"/>
  <c r="J13" i="117"/>
  <c r="N13" i="116"/>
  <c r="N59" i="118"/>
  <c r="J59" i="119"/>
  <c r="J71" i="115"/>
  <c r="N71" i="114"/>
  <c r="N78" i="114" s="1"/>
  <c r="J14" i="117"/>
  <c r="N14" i="116"/>
  <c r="N24" i="118"/>
  <c r="J24" i="119"/>
  <c r="N40" i="118"/>
  <c r="J40" i="119"/>
  <c r="N56" i="118"/>
  <c r="J56" i="119"/>
  <c r="N47" i="117"/>
  <c r="J47" i="118"/>
  <c r="J22" i="118"/>
  <c r="N22" i="117"/>
  <c r="N15" i="116"/>
  <c r="J15" i="117"/>
  <c r="N39" i="114"/>
  <c r="N50" i="114" s="1"/>
  <c r="J39" i="115"/>
  <c r="J18" i="120" l="1"/>
  <c r="N18" i="119"/>
  <c r="N80" i="116"/>
  <c r="J80" i="117"/>
  <c r="N21" i="116"/>
  <c r="N25" i="116" s="1"/>
  <c r="J21" i="117"/>
  <c r="N69" i="119"/>
  <c r="J69" i="120"/>
  <c r="J47" i="119"/>
  <c r="N47" i="118"/>
  <c r="J59" i="120"/>
  <c r="N59" i="119"/>
  <c r="J43" i="119"/>
  <c r="N43" i="118"/>
  <c r="J74" i="119"/>
  <c r="N74" i="118"/>
  <c r="N27" i="117"/>
  <c r="J27" i="118"/>
  <c r="N10" i="117"/>
  <c r="J10" i="118"/>
  <c r="N31" i="116"/>
  <c r="J31" i="117"/>
  <c r="N11" i="116"/>
  <c r="J11" i="117"/>
  <c r="N54" i="118"/>
  <c r="J54" i="119"/>
  <c r="N75" i="118"/>
  <c r="J75" i="119"/>
  <c r="J79" i="116"/>
  <c r="N79" i="115"/>
  <c r="N84" i="115" s="1"/>
  <c r="N82" i="118"/>
  <c r="J82" i="119"/>
  <c r="N29" i="119"/>
  <c r="J29" i="120"/>
  <c r="N66" i="119"/>
  <c r="J66" i="120"/>
  <c r="N64" i="119"/>
  <c r="J64" i="120"/>
  <c r="N40" i="119"/>
  <c r="J40" i="120"/>
  <c r="N55" i="120"/>
  <c r="J55" i="121"/>
  <c r="J7" i="119"/>
  <c r="N7" i="118"/>
  <c r="N71" i="115"/>
  <c r="N78" i="115" s="1"/>
  <c r="J71" i="116"/>
  <c r="J57" i="118"/>
  <c r="N57" i="117"/>
  <c r="N68" i="118"/>
  <c r="J68" i="119"/>
  <c r="J39" i="116"/>
  <c r="N39" i="115"/>
  <c r="N50" i="115" s="1"/>
  <c r="J24" i="120"/>
  <c r="N24" i="119"/>
  <c r="N48" i="118"/>
  <c r="J48" i="119"/>
  <c r="N26" i="115"/>
  <c r="N38" i="115" s="1"/>
  <c r="J26" i="116"/>
  <c r="N37" i="118"/>
  <c r="J37" i="119"/>
  <c r="J45" i="119"/>
  <c r="N45" i="118"/>
  <c r="N85" i="114"/>
  <c r="N4" i="114" s="1"/>
  <c r="N5" i="115"/>
  <c r="N19" i="115" s="1"/>
  <c r="J5" i="116"/>
  <c r="N65" i="118"/>
  <c r="J65" i="119"/>
  <c r="J53" i="118"/>
  <c r="N53" i="117"/>
  <c r="J17" i="118"/>
  <c r="N17" i="117"/>
  <c r="J52" i="120"/>
  <c r="N52" i="119"/>
  <c r="N23" i="119"/>
  <c r="J23" i="120"/>
  <c r="J42" i="120"/>
  <c r="N42" i="119"/>
  <c r="J58" i="119"/>
  <c r="N58" i="118"/>
  <c r="N28" i="118"/>
  <c r="J28" i="119"/>
  <c r="N32" i="118"/>
  <c r="J32" i="119"/>
  <c r="J46" i="120"/>
  <c r="N46" i="119"/>
  <c r="N73" i="117"/>
  <c r="J73" i="118"/>
  <c r="N15" i="117"/>
  <c r="J15" i="118"/>
  <c r="N35" i="117"/>
  <c r="J35" i="118"/>
  <c r="N34" i="119"/>
  <c r="J34" i="120"/>
  <c r="N9" i="117"/>
  <c r="J9" i="118"/>
  <c r="J81" i="119"/>
  <c r="N81" i="118"/>
  <c r="N8" i="116"/>
  <c r="J8" i="117"/>
  <c r="N63" i="117"/>
  <c r="J63" i="118"/>
  <c r="N44" i="118"/>
  <c r="J44" i="119"/>
  <c r="N30" i="120"/>
  <c r="J30" i="121"/>
  <c r="N62" i="119"/>
  <c r="J62" i="120"/>
  <c r="N6" i="117"/>
  <c r="J6" i="118"/>
  <c r="N16" i="116"/>
  <c r="J16" i="117"/>
  <c r="N67" i="117"/>
  <c r="J67" i="118"/>
  <c r="N22" i="118"/>
  <c r="J22" i="119"/>
  <c r="N77" i="117"/>
  <c r="J77" i="118"/>
  <c r="N56" i="119"/>
  <c r="J56" i="120"/>
  <c r="J76" i="120"/>
  <c r="N76" i="119"/>
  <c r="N14" i="117"/>
  <c r="J14" i="118"/>
  <c r="J13" i="118"/>
  <c r="N13" i="117"/>
  <c r="N36" i="118"/>
  <c r="J36" i="119"/>
  <c r="N12" i="119"/>
  <c r="J12" i="120"/>
  <c r="J20" i="120"/>
  <c r="N20" i="119"/>
  <c r="N72" i="116"/>
  <c r="J72" i="117"/>
  <c r="N61" i="115"/>
  <c r="N70" i="115" s="1"/>
  <c r="J61" i="116"/>
  <c r="J49" i="120"/>
  <c r="N49" i="119"/>
  <c r="N83" i="119"/>
  <c r="J83" i="120"/>
  <c r="J41" i="119"/>
  <c r="N41" i="118"/>
  <c r="J51" i="116"/>
  <c r="N51" i="115"/>
  <c r="N60" i="115" s="1"/>
  <c r="J84" i="114"/>
  <c r="J85" i="113"/>
  <c r="J4" i="113" s="1"/>
  <c r="N33" i="118"/>
  <c r="J33" i="119"/>
  <c r="J56" i="121" l="1"/>
  <c r="N56" i="120"/>
  <c r="N9" i="118"/>
  <c r="J9" i="119"/>
  <c r="N85" i="115"/>
  <c r="N4" i="115" s="1"/>
  <c r="N13" i="118"/>
  <c r="J13" i="119"/>
  <c r="J57" i="119"/>
  <c r="N57" i="118"/>
  <c r="J59" i="121"/>
  <c r="N59" i="120"/>
  <c r="N33" i="119"/>
  <c r="J33" i="120"/>
  <c r="N61" i="116"/>
  <c r="N70" i="116" s="1"/>
  <c r="J61" i="117"/>
  <c r="N12" i="120"/>
  <c r="J12" i="121"/>
  <c r="N14" i="118"/>
  <c r="J14" i="119"/>
  <c r="J77" i="119"/>
  <c r="N77" i="118"/>
  <c r="J16" i="118"/>
  <c r="N16" i="117"/>
  <c r="N30" i="121"/>
  <c r="J30" i="122"/>
  <c r="J8" i="118"/>
  <c r="N8" i="117"/>
  <c r="N34" i="120"/>
  <c r="J34" i="121"/>
  <c r="J42" i="121"/>
  <c r="N42" i="120"/>
  <c r="J17" i="119"/>
  <c r="N17" i="118"/>
  <c r="N26" i="116"/>
  <c r="N38" i="116" s="1"/>
  <c r="J26" i="117"/>
  <c r="N71" i="116"/>
  <c r="N78" i="116" s="1"/>
  <c r="J71" i="117"/>
  <c r="N40" i="120"/>
  <c r="J40" i="121"/>
  <c r="N29" i="120"/>
  <c r="J29" i="121"/>
  <c r="N75" i="119"/>
  <c r="J75" i="120"/>
  <c r="N31" i="117"/>
  <c r="J31" i="118"/>
  <c r="J80" i="118"/>
  <c r="N80" i="117"/>
  <c r="N67" i="118"/>
  <c r="J67" i="119"/>
  <c r="N58" i="119"/>
  <c r="J58" i="120"/>
  <c r="N37" i="119"/>
  <c r="J37" i="120"/>
  <c r="N66" i="120"/>
  <c r="J66" i="121"/>
  <c r="N11" i="117"/>
  <c r="J11" i="118"/>
  <c r="N32" i="119"/>
  <c r="J32" i="120"/>
  <c r="N5" i="116"/>
  <c r="N19" i="116" s="1"/>
  <c r="J5" i="117"/>
  <c r="J24" i="121"/>
  <c r="N24" i="120"/>
  <c r="J79" i="117"/>
  <c r="N79" i="116"/>
  <c r="N84" i="116" s="1"/>
  <c r="N85" i="116" s="1"/>
  <c r="N4" i="116" s="1"/>
  <c r="J41" i="120"/>
  <c r="N41" i="119"/>
  <c r="J73" i="119"/>
  <c r="N73" i="118"/>
  <c r="N28" i="119"/>
  <c r="J28" i="120"/>
  <c r="N23" i="120"/>
  <c r="J23" i="121"/>
  <c r="J39" i="117"/>
  <c r="N39" i="116"/>
  <c r="N50" i="116" s="1"/>
  <c r="N74" i="119"/>
  <c r="J74" i="120"/>
  <c r="J47" i="120"/>
  <c r="N47" i="119"/>
  <c r="J46" i="121"/>
  <c r="N46" i="120"/>
  <c r="N55" i="121"/>
  <c r="J55" i="122"/>
  <c r="J21" i="118"/>
  <c r="N21" i="117"/>
  <c r="N25" i="117" s="1"/>
  <c r="J20" i="121"/>
  <c r="N20" i="120"/>
  <c r="J83" i="121"/>
  <c r="N83" i="120"/>
  <c r="N72" i="117"/>
  <c r="J72" i="118"/>
  <c r="N36" i="119"/>
  <c r="J36" i="120"/>
  <c r="N22" i="119"/>
  <c r="J22" i="120"/>
  <c r="N6" i="118"/>
  <c r="J6" i="119"/>
  <c r="N44" i="119"/>
  <c r="J44" i="120"/>
  <c r="N35" i="118"/>
  <c r="J35" i="119"/>
  <c r="J53" i="119"/>
  <c r="N53" i="118"/>
  <c r="N48" i="119"/>
  <c r="J48" i="120"/>
  <c r="N68" i="119"/>
  <c r="J68" i="120"/>
  <c r="N64" i="120"/>
  <c r="J64" i="121"/>
  <c r="J82" i="120"/>
  <c r="N82" i="119"/>
  <c r="N54" i="119"/>
  <c r="J54" i="120"/>
  <c r="N10" i="118"/>
  <c r="J10" i="119"/>
  <c r="N69" i="120"/>
  <c r="J69" i="121"/>
  <c r="N62" i="120"/>
  <c r="J62" i="121"/>
  <c r="N63" i="118"/>
  <c r="J63" i="119"/>
  <c r="N52" i="120"/>
  <c r="J52" i="121"/>
  <c r="N27" i="118"/>
  <c r="J27" i="119"/>
  <c r="J51" i="117"/>
  <c r="N51" i="116"/>
  <c r="N60" i="116" s="1"/>
  <c r="J49" i="121"/>
  <c r="N49" i="120"/>
  <c r="N15" i="118"/>
  <c r="J15" i="119"/>
  <c r="J84" i="115"/>
  <c r="J85" i="114"/>
  <c r="J4" i="114" s="1"/>
  <c r="J76" i="121"/>
  <c r="N76" i="120"/>
  <c r="N81" i="119"/>
  <c r="J81" i="120"/>
  <c r="N65" i="119"/>
  <c r="J65" i="120"/>
  <c r="J45" i="120"/>
  <c r="N45" i="119"/>
  <c r="N7" i="119"/>
  <c r="J7" i="120"/>
  <c r="J43" i="120"/>
  <c r="N43" i="119"/>
  <c r="J18" i="121"/>
  <c r="N18" i="120"/>
  <c r="N15" i="119" l="1"/>
  <c r="J15" i="120"/>
  <c r="N54" i="120"/>
  <c r="J54" i="121"/>
  <c r="N68" i="120"/>
  <c r="J68" i="121"/>
  <c r="N32" i="120"/>
  <c r="J32" i="121"/>
  <c r="N29" i="121"/>
  <c r="J29" i="122"/>
  <c r="J52" i="122"/>
  <c r="N52" i="121"/>
  <c r="N69" i="121"/>
  <c r="J69" i="122"/>
  <c r="J48" i="121"/>
  <c r="N48" i="120"/>
  <c r="N44" i="120"/>
  <c r="J44" i="121"/>
  <c r="N36" i="120"/>
  <c r="J36" i="121"/>
  <c r="J11" i="119"/>
  <c r="N11" i="118"/>
  <c r="N58" i="120"/>
  <c r="J58" i="121"/>
  <c r="N80" i="118"/>
  <c r="J80" i="119"/>
  <c r="N16" i="118"/>
  <c r="J16" i="119"/>
  <c r="J59" i="122"/>
  <c r="N59" i="121"/>
  <c r="N9" i="119"/>
  <c r="J9" i="120"/>
  <c r="N37" i="120"/>
  <c r="J37" i="121"/>
  <c r="J83" i="122"/>
  <c r="N83" i="121"/>
  <c r="N79" i="117"/>
  <c r="N84" i="117" s="1"/>
  <c r="J79" i="118"/>
  <c r="N26" i="117"/>
  <c r="N38" i="117" s="1"/>
  <c r="J26" i="118"/>
  <c r="N12" i="121"/>
  <c r="J12" i="122"/>
  <c r="J18" i="122"/>
  <c r="N18" i="121"/>
  <c r="J45" i="121"/>
  <c r="N45" i="120"/>
  <c r="N76" i="121"/>
  <c r="J76" i="122"/>
  <c r="J49" i="122"/>
  <c r="N49" i="121"/>
  <c r="N82" i="120"/>
  <c r="J82" i="121"/>
  <c r="N20" i="121"/>
  <c r="J20" i="122"/>
  <c r="J46" i="122"/>
  <c r="N46" i="121"/>
  <c r="N39" i="117"/>
  <c r="N50" i="117" s="1"/>
  <c r="J39" i="118"/>
  <c r="J73" i="120"/>
  <c r="N73" i="119"/>
  <c r="N24" i="121"/>
  <c r="J24" i="122"/>
  <c r="N31" i="118"/>
  <c r="J31" i="119"/>
  <c r="N40" i="121"/>
  <c r="J40" i="122"/>
  <c r="J61" i="118"/>
  <c r="N61" i="117"/>
  <c r="N70" i="117" s="1"/>
  <c r="J81" i="121"/>
  <c r="N81" i="120"/>
  <c r="N27" i="119"/>
  <c r="J27" i="120"/>
  <c r="N35" i="119"/>
  <c r="J35" i="120"/>
  <c r="N22" i="120"/>
  <c r="J22" i="121"/>
  <c r="N74" i="120"/>
  <c r="J74" i="121"/>
  <c r="N28" i="120"/>
  <c r="J28" i="121"/>
  <c r="J42" i="122"/>
  <c r="N42" i="121"/>
  <c r="J34" i="122"/>
  <c r="N34" i="121"/>
  <c r="N65" i="120"/>
  <c r="J65" i="121"/>
  <c r="N63" i="119"/>
  <c r="J63" i="120"/>
  <c r="N10" i="119"/>
  <c r="J10" i="120"/>
  <c r="N64" i="121"/>
  <c r="J64" i="122"/>
  <c r="N6" i="119"/>
  <c r="J6" i="120"/>
  <c r="N72" i="118"/>
  <c r="J72" i="119"/>
  <c r="N23" i="121"/>
  <c r="J23" i="122"/>
  <c r="N5" i="117"/>
  <c r="N19" i="117" s="1"/>
  <c r="J5" i="118"/>
  <c r="N66" i="121"/>
  <c r="J66" i="122"/>
  <c r="N67" i="119"/>
  <c r="J67" i="120"/>
  <c r="N17" i="119"/>
  <c r="J17" i="120"/>
  <c r="J8" i="119"/>
  <c r="N8" i="118"/>
  <c r="J77" i="120"/>
  <c r="N77" i="119"/>
  <c r="J57" i="120"/>
  <c r="N57" i="119"/>
  <c r="N7" i="120"/>
  <c r="J7" i="121"/>
  <c r="N62" i="121"/>
  <c r="J62" i="122"/>
  <c r="N55" i="122"/>
  <c r="J55" i="123"/>
  <c r="N43" i="120"/>
  <c r="J43" i="121"/>
  <c r="J84" i="116"/>
  <c r="J85" i="115"/>
  <c r="J4" i="115" s="1"/>
  <c r="J51" i="118"/>
  <c r="N51" i="117"/>
  <c r="N60" i="117" s="1"/>
  <c r="J53" i="120"/>
  <c r="N53" i="119"/>
  <c r="N21" i="118"/>
  <c r="N25" i="118" s="1"/>
  <c r="J21" i="119"/>
  <c r="J47" i="121"/>
  <c r="N47" i="120"/>
  <c r="J41" i="121"/>
  <c r="N41" i="120"/>
  <c r="J75" i="121"/>
  <c r="N75" i="120"/>
  <c r="N71" i="117"/>
  <c r="N78" i="117" s="1"/>
  <c r="J71" i="118"/>
  <c r="N30" i="122"/>
  <c r="J30" i="123"/>
  <c r="J14" i="120"/>
  <c r="N14" i="119"/>
  <c r="N33" i="120"/>
  <c r="J33" i="121"/>
  <c r="N13" i="119"/>
  <c r="J13" i="120"/>
  <c r="J56" i="122"/>
  <c r="N56" i="121"/>
  <c r="J54" i="122" l="1"/>
  <c r="N54" i="121"/>
  <c r="N44" i="121"/>
  <c r="J44" i="122"/>
  <c r="J33" i="122"/>
  <c r="N33" i="121"/>
  <c r="N17" i="120"/>
  <c r="J17" i="121"/>
  <c r="N6" i="120"/>
  <c r="J6" i="121"/>
  <c r="N63" i="120"/>
  <c r="J63" i="121"/>
  <c r="N31" i="119"/>
  <c r="J31" i="120"/>
  <c r="J82" i="122"/>
  <c r="N82" i="121"/>
  <c r="J37" i="122"/>
  <c r="N37" i="121"/>
  <c r="J47" i="122"/>
  <c r="N47" i="121"/>
  <c r="N29" i="122"/>
  <c r="J29" i="123"/>
  <c r="N21" i="119"/>
  <c r="N25" i="119" s="1"/>
  <c r="J21" i="120"/>
  <c r="N62" i="122"/>
  <c r="J62" i="123"/>
  <c r="N67" i="120"/>
  <c r="J67" i="121"/>
  <c r="J23" i="123"/>
  <c r="N23" i="122"/>
  <c r="N64" i="122"/>
  <c r="J64" i="123"/>
  <c r="N65" i="121"/>
  <c r="J65" i="122"/>
  <c r="N28" i="121"/>
  <c r="J28" i="122"/>
  <c r="N35" i="120"/>
  <c r="J35" i="121"/>
  <c r="N24" i="122"/>
  <c r="J24" i="123"/>
  <c r="J79" i="119"/>
  <c r="N79" i="118"/>
  <c r="N84" i="118" s="1"/>
  <c r="N9" i="120"/>
  <c r="J9" i="121"/>
  <c r="J80" i="120"/>
  <c r="N80" i="119"/>
  <c r="N48" i="121"/>
  <c r="J48" i="122"/>
  <c r="N8" i="119"/>
  <c r="J8" i="120"/>
  <c r="N34" i="122"/>
  <c r="J34" i="123"/>
  <c r="J73" i="121"/>
  <c r="N73" i="120"/>
  <c r="N59" i="122"/>
  <c r="J59" i="123"/>
  <c r="N71" i="118"/>
  <c r="N78" i="118" s="1"/>
  <c r="J71" i="119"/>
  <c r="J5" i="119"/>
  <c r="N5" i="118"/>
  <c r="N19" i="118" s="1"/>
  <c r="J22" i="122"/>
  <c r="N22" i="121"/>
  <c r="N16" i="119"/>
  <c r="J16" i="120"/>
  <c r="N52" i="122"/>
  <c r="J52" i="123"/>
  <c r="N11" i="119"/>
  <c r="J11" i="120"/>
  <c r="N56" i="122"/>
  <c r="J56" i="123"/>
  <c r="J14" i="121"/>
  <c r="N14" i="120"/>
  <c r="N75" i="121"/>
  <c r="J75" i="122"/>
  <c r="J84" i="117"/>
  <c r="J85" i="116"/>
  <c r="J4" i="116" s="1"/>
  <c r="N77" i="120"/>
  <c r="J77" i="121"/>
  <c r="N61" i="118"/>
  <c r="N70" i="118" s="1"/>
  <c r="J61" i="119"/>
  <c r="J46" i="123"/>
  <c r="N46" i="122"/>
  <c r="J49" i="123"/>
  <c r="N49" i="122"/>
  <c r="J18" i="123"/>
  <c r="N18" i="122"/>
  <c r="N85" i="117"/>
  <c r="N4" i="117" s="1"/>
  <c r="N36" i="121"/>
  <c r="J36" i="122"/>
  <c r="N69" i="122"/>
  <c r="J69" i="123"/>
  <c r="N32" i="121"/>
  <c r="J32" i="122"/>
  <c r="N15" i="120"/>
  <c r="J15" i="121"/>
  <c r="J41" i="122"/>
  <c r="N41" i="121"/>
  <c r="J53" i="121"/>
  <c r="N53" i="120"/>
  <c r="N83" i="122"/>
  <c r="J83" i="123"/>
  <c r="N68" i="121"/>
  <c r="J68" i="122"/>
  <c r="J55" i="124"/>
  <c r="N55" i="123"/>
  <c r="J39" i="119"/>
  <c r="N39" i="118"/>
  <c r="N50" i="118" s="1"/>
  <c r="N26" i="118"/>
  <c r="N38" i="118" s="1"/>
  <c r="J26" i="119"/>
  <c r="N51" i="118"/>
  <c r="N60" i="118" s="1"/>
  <c r="J51" i="119"/>
  <c r="N57" i="120"/>
  <c r="J57" i="121"/>
  <c r="J42" i="123"/>
  <c r="N42" i="122"/>
  <c r="J81" i="122"/>
  <c r="N81" i="121"/>
  <c r="J45" i="122"/>
  <c r="N45" i="121"/>
  <c r="N13" i="120"/>
  <c r="J13" i="121"/>
  <c r="J30" i="124"/>
  <c r="N30" i="123"/>
  <c r="N43" i="121"/>
  <c r="J43" i="122"/>
  <c r="J7" i="122"/>
  <c r="N7" i="121"/>
  <c r="N66" i="122"/>
  <c r="J66" i="123"/>
  <c r="J72" i="120"/>
  <c r="N72" i="119"/>
  <c r="N10" i="120"/>
  <c r="J10" i="121"/>
  <c r="N74" i="121"/>
  <c r="J74" i="122"/>
  <c r="N27" i="120"/>
  <c r="J27" i="121"/>
  <c r="J40" i="123"/>
  <c r="N40" i="122"/>
  <c r="J20" i="123"/>
  <c r="N20" i="122"/>
  <c r="J76" i="123"/>
  <c r="N76" i="122"/>
  <c r="N12" i="122"/>
  <c r="J12" i="123"/>
  <c r="J58" i="122"/>
  <c r="N58" i="121"/>
  <c r="J20" i="124" l="1"/>
  <c r="N20" i="123"/>
  <c r="N55" i="124"/>
  <c r="J55" i="125"/>
  <c r="N61" i="119"/>
  <c r="N70" i="119" s="1"/>
  <c r="J61" i="120"/>
  <c r="N80" i="120"/>
  <c r="J80" i="121"/>
  <c r="J10" i="122"/>
  <c r="N10" i="121"/>
  <c r="N40" i="123"/>
  <c r="J40" i="124"/>
  <c r="N48" i="122"/>
  <c r="J48" i="123"/>
  <c r="N85" i="118"/>
  <c r="N4" i="118" s="1"/>
  <c r="N28" i="122"/>
  <c r="J28" i="123"/>
  <c r="J21" i="121"/>
  <c r="N21" i="120"/>
  <c r="N25" i="120" s="1"/>
  <c r="N63" i="121"/>
  <c r="J63" i="122"/>
  <c r="N81" i="122"/>
  <c r="J81" i="123"/>
  <c r="N53" i="121"/>
  <c r="J53" i="122"/>
  <c r="N27" i="121"/>
  <c r="J27" i="122"/>
  <c r="N43" i="122"/>
  <c r="J43" i="123"/>
  <c r="N57" i="121"/>
  <c r="J57" i="122"/>
  <c r="J83" i="124"/>
  <c r="N83" i="123"/>
  <c r="N15" i="121"/>
  <c r="J15" i="122"/>
  <c r="N36" i="122"/>
  <c r="J36" i="123"/>
  <c r="N49" i="123"/>
  <c r="J49" i="124"/>
  <c r="J52" i="124"/>
  <c r="N52" i="123"/>
  <c r="J76" i="124"/>
  <c r="N76" i="123"/>
  <c r="N72" i="120"/>
  <c r="J72" i="121"/>
  <c r="J45" i="123"/>
  <c r="N45" i="122"/>
  <c r="J39" i="120"/>
  <c r="N39" i="119"/>
  <c r="N50" i="119" s="1"/>
  <c r="J14" i="122"/>
  <c r="N14" i="121"/>
  <c r="N5" i="119"/>
  <c r="N19" i="119" s="1"/>
  <c r="J5" i="120"/>
  <c r="N73" i="121"/>
  <c r="J73" i="122"/>
  <c r="J79" i="120"/>
  <c r="N79" i="119"/>
  <c r="N84" i="119" s="1"/>
  <c r="J23" i="124"/>
  <c r="N23" i="123"/>
  <c r="N37" i="122"/>
  <c r="J37" i="123"/>
  <c r="N33" i="122"/>
  <c r="J33" i="123"/>
  <c r="N58" i="122"/>
  <c r="J58" i="123"/>
  <c r="J30" i="125"/>
  <c r="N30" i="124"/>
  <c r="J84" i="118"/>
  <c r="J85" i="117"/>
  <c r="J4" i="117" s="1"/>
  <c r="J12" i="124"/>
  <c r="N12" i="123"/>
  <c r="N7" i="122"/>
  <c r="J7" i="123"/>
  <c r="N74" i="122"/>
  <c r="J74" i="123"/>
  <c r="J66" i="124"/>
  <c r="N66" i="123"/>
  <c r="J51" i="120"/>
  <c r="N51" i="119"/>
  <c r="N60" i="119" s="1"/>
  <c r="N32" i="122"/>
  <c r="J32" i="123"/>
  <c r="N46" i="123"/>
  <c r="J46" i="124"/>
  <c r="J56" i="124"/>
  <c r="N56" i="123"/>
  <c r="N16" i="120"/>
  <c r="J16" i="121"/>
  <c r="N71" i="119"/>
  <c r="N78" i="119" s="1"/>
  <c r="J71" i="120"/>
  <c r="J34" i="124"/>
  <c r="N34" i="123"/>
  <c r="J24" i="124"/>
  <c r="N24" i="123"/>
  <c r="N65" i="122"/>
  <c r="J65" i="123"/>
  <c r="N67" i="121"/>
  <c r="J67" i="122"/>
  <c r="J29" i="124"/>
  <c r="N29" i="123"/>
  <c r="J6" i="122"/>
  <c r="N6" i="121"/>
  <c r="N44" i="122"/>
  <c r="J44" i="123"/>
  <c r="J82" i="123"/>
  <c r="N82" i="122"/>
  <c r="N13" i="121"/>
  <c r="J13" i="122"/>
  <c r="N26" i="119"/>
  <c r="N38" i="119" s="1"/>
  <c r="J26" i="120"/>
  <c r="N68" i="122"/>
  <c r="J68" i="123"/>
  <c r="J69" i="124"/>
  <c r="N69" i="123"/>
  <c r="J18" i="124"/>
  <c r="N18" i="123"/>
  <c r="N75" i="122"/>
  <c r="J75" i="123"/>
  <c r="N11" i="120"/>
  <c r="J11" i="121"/>
  <c r="J59" i="124"/>
  <c r="N59" i="123"/>
  <c r="N8" i="120"/>
  <c r="J8" i="121"/>
  <c r="N9" i="121"/>
  <c r="J9" i="122"/>
  <c r="N35" i="121"/>
  <c r="J35" i="122"/>
  <c r="J64" i="124"/>
  <c r="N64" i="123"/>
  <c r="J62" i="124"/>
  <c r="N62" i="123"/>
  <c r="N31" i="120"/>
  <c r="J31" i="121"/>
  <c r="N17" i="121"/>
  <c r="J17" i="122"/>
  <c r="N42" i="123"/>
  <c r="J42" i="124"/>
  <c r="J41" i="123"/>
  <c r="N41" i="122"/>
  <c r="N77" i="121"/>
  <c r="J77" i="122"/>
  <c r="N22" i="122"/>
  <c r="J22" i="123"/>
  <c r="N47" i="122"/>
  <c r="J47" i="123"/>
  <c r="N54" i="122"/>
  <c r="J54" i="123"/>
  <c r="J30" i="126" l="1"/>
  <c r="N30" i="125"/>
  <c r="J77" i="123"/>
  <c r="N77" i="122"/>
  <c r="N17" i="122"/>
  <c r="J17" i="123"/>
  <c r="J62" i="125"/>
  <c r="N62" i="124"/>
  <c r="J11" i="122"/>
  <c r="N11" i="121"/>
  <c r="N13" i="122"/>
  <c r="J13" i="123"/>
  <c r="J65" i="124"/>
  <c r="N65" i="123"/>
  <c r="J71" i="121"/>
  <c r="N71" i="120"/>
  <c r="N78" i="120" s="1"/>
  <c r="N46" i="124"/>
  <c r="J46" i="125"/>
  <c r="J58" i="124"/>
  <c r="N58" i="123"/>
  <c r="N5" i="120"/>
  <c r="N19" i="120" s="1"/>
  <c r="J5" i="121"/>
  <c r="J39" i="121"/>
  <c r="N39" i="120"/>
  <c r="N50" i="120" s="1"/>
  <c r="J76" i="125"/>
  <c r="N76" i="124"/>
  <c r="N21" i="121"/>
  <c r="N25" i="121" s="1"/>
  <c r="J21" i="122"/>
  <c r="N40" i="124"/>
  <c r="J40" i="125"/>
  <c r="N61" i="120"/>
  <c r="N70" i="120" s="1"/>
  <c r="J61" i="121"/>
  <c r="N35" i="122"/>
  <c r="J35" i="123"/>
  <c r="J82" i="124"/>
  <c r="N82" i="123"/>
  <c r="N29" i="124"/>
  <c r="J29" i="125"/>
  <c r="J24" i="125"/>
  <c r="N24" i="124"/>
  <c r="N72" i="121"/>
  <c r="J72" i="122"/>
  <c r="N9" i="122"/>
  <c r="J9" i="123"/>
  <c r="J34" i="125"/>
  <c r="N34" i="124"/>
  <c r="N56" i="124"/>
  <c r="J56" i="125"/>
  <c r="J53" i="123"/>
  <c r="N53" i="122"/>
  <c r="N47" i="123"/>
  <c r="J47" i="124"/>
  <c r="N8" i="121"/>
  <c r="J8" i="122"/>
  <c r="J69" i="125"/>
  <c r="N69" i="124"/>
  <c r="N6" i="122"/>
  <c r="J6" i="123"/>
  <c r="J66" i="125"/>
  <c r="N66" i="124"/>
  <c r="N12" i="124"/>
  <c r="J12" i="125"/>
  <c r="J23" i="125"/>
  <c r="N23" i="124"/>
  <c r="N15" i="122"/>
  <c r="J15" i="123"/>
  <c r="N43" i="123"/>
  <c r="J43" i="124"/>
  <c r="J81" i="124"/>
  <c r="N81" i="123"/>
  <c r="J28" i="124"/>
  <c r="N28" i="123"/>
  <c r="N41" i="123"/>
  <c r="J41" i="124"/>
  <c r="N49" i="124"/>
  <c r="J49" i="125"/>
  <c r="N31" i="121"/>
  <c r="J31" i="122"/>
  <c r="N64" i="124"/>
  <c r="J64" i="125"/>
  <c r="J75" i="124"/>
  <c r="N75" i="123"/>
  <c r="J68" i="124"/>
  <c r="N68" i="123"/>
  <c r="J16" i="122"/>
  <c r="N16" i="121"/>
  <c r="J32" i="124"/>
  <c r="N32" i="123"/>
  <c r="J74" i="124"/>
  <c r="N74" i="123"/>
  <c r="J33" i="124"/>
  <c r="N33" i="123"/>
  <c r="N85" i="119"/>
  <c r="N4" i="119" s="1"/>
  <c r="N45" i="123"/>
  <c r="J45" i="124"/>
  <c r="N52" i="124"/>
  <c r="J52" i="125"/>
  <c r="J55" i="126"/>
  <c r="N55" i="125"/>
  <c r="N10" i="122"/>
  <c r="J10" i="123"/>
  <c r="J84" i="119"/>
  <c r="J85" i="118"/>
  <c r="J4" i="118" s="1"/>
  <c r="J79" i="121"/>
  <c r="N79" i="120"/>
  <c r="N84" i="120" s="1"/>
  <c r="J14" i="123"/>
  <c r="N14" i="122"/>
  <c r="N27" i="122"/>
  <c r="J27" i="123"/>
  <c r="N63" i="122"/>
  <c r="J63" i="123"/>
  <c r="J22" i="124"/>
  <c r="N22" i="123"/>
  <c r="N42" i="124"/>
  <c r="J42" i="125"/>
  <c r="N59" i="124"/>
  <c r="J59" i="125"/>
  <c r="N26" i="120"/>
  <c r="N38" i="120" s="1"/>
  <c r="J26" i="121"/>
  <c r="N44" i="123"/>
  <c r="J44" i="124"/>
  <c r="N67" i="122"/>
  <c r="J67" i="123"/>
  <c r="J7" i="124"/>
  <c r="N7" i="123"/>
  <c r="J37" i="124"/>
  <c r="N37" i="123"/>
  <c r="N73" i="122"/>
  <c r="J73" i="123"/>
  <c r="N83" i="124"/>
  <c r="J83" i="125"/>
  <c r="N48" i="123"/>
  <c r="J48" i="124"/>
  <c r="J80" i="122"/>
  <c r="N80" i="121"/>
  <c r="J54" i="124"/>
  <c r="N54" i="123"/>
  <c r="N18" i="124"/>
  <c r="J18" i="125"/>
  <c r="J51" i="121"/>
  <c r="N51" i="120"/>
  <c r="N60" i="120" s="1"/>
  <c r="J36" i="124"/>
  <c r="N36" i="123"/>
  <c r="J57" i="123"/>
  <c r="N57" i="122"/>
  <c r="N20" i="124"/>
  <c r="J20" i="125"/>
  <c r="J79" i="122" l="1"/>
  <c r="N79" i="121"/>
  <c r="N84" i="121" s="1"/>
  <c r="N43" i="124"/>
  <c r="J43" i="125"/>
  <c r="J9" i="124"/>
  <c r="N9" i="123"/>
  <c r="N37" i="124"/>
  <c r="J37" i="125"/>
  <c r="N36" i="124"/>
  <c r="J36" i="125"/>
  <c r="N54" i="124"/>
  <c r="J54" i="125"/>
  <c r="J83" i="126"/>
  <c r="N83" i="125"/>
  <c r="J26" i="122"/>
  <c r="N26" i="121"/>
  <c r="N38" i="121" s="1"/>
  <c r="J10" i="124"/>
  <c r="N10" i="123"/>
  <c r="N45" i="124"/>
  <c r="J45" i="125"/>
  <c r="N74" i="124"/>
  <c r="J74" i="125"/>
  <c r="N68" i="124"/>
  <c r="J68" i="125"/>
  <c r="N28" i="124"/>
  <c r="J28" i="125"/>
  <c r="N66" i="125"/>
  <c r="J66" i="126"/>
  <c r="J82" i="125"/>
  <c r="N82" i="124"/>
  <c r="J39" i="122"/>
  <c r="N39" i="121"/>
  <c r="N50" i="121" s="1"/>
  <c r="N41" i="124"/>
  <c r="J41" i="125"/>
  <c r="N61" i="121"/>
  <c r="N70" i="121" s="1"/>
  <c r="J61" i="122"/>
  <c r="N42" i="125"/>
  <c r="J42" i="126"/>
  <c r="N7" i="124"/>
  <c r="J7" i="125"/>
  <c r="J22" i="125"/>
  <c r="N22" i="124"/>
  <c r="J14" i="124"/>
  <c r="N14" i="123"/>
  <c r="N49" i="125"/>
  <c r="J49" i="126"/>
  <c r="J6" i="124"/>
  <c r="N6" i="123"/>
  <c r="N47" i="124"/>
  <c r="J47" i="125"/>
  <c r="J35" i="124"/>
  <c r="N35" i="123"/>
  <c r="N21" i="122"/>
  <c r="N25" i="122" s="1"/>
  <c r="J21" i="123"/>
  <c r="N5" i="121"/>
  <c r="N19" i="121" s="1"/>
  <c r="J5" i="122"/>
  <c r="N48" i="124"/>
  <c r="J48" i="125"/>
  <c r="N44" i="124"/>
  <c r="J44" i="125"/>
  <c r="J27" i="124"/>
  <c r="N27" i="123"/>
  <c r="N20" i="125"/>
  <c r="J20" i="126"/>
  <c r="J51" i="122"/>
  <c r="N51" i="121"/>
  <c r="N60" i="121" s="1"/>
  <c r="J73" i="124"/>
  <c r="N73" i="123"/>
  <c r="J67" i="124"/>
  <c r="N67" i="123"/>
  <c r="J59" i="126"/>
  <c r="N59" i="125"/>
  <c r="J63" i="124"/>
  <c r="N63" i="123"/>
  <c r="N85" i="120"/>
  <c r="N4" i="120" s="1"/>
  <c r="N32" i="124"/>
  <c r="J32" i="125"/>
  <c r="J75" i="125"/>
  <c r="N75" i="124"/>
  <c r="J81" i="125"/>
  <c r="N81" i="124"/>
  <c r="N23" i="125"/>
  <c r="J23" i="126"/>
  <c r="J34" i="126"/>
  <c r="N34" i="125"/>
  <c r="N24" i="125"/>
  <c r="J24" i="126"/>
  <c r="N71" i="121"/>
  <c r="N78" i="121" s="1"/>
  <c r="J71" i="122"/>
  <c r="N11" i="122"/>
  <c r="J11" i="123"/>
  <c r="J77" i="124"/>
  <c r="N77" i="123"/>
  <c r="N18" i="125"/>
  <c r="J18" i="126"/>
  <c r="N52" i="125"/>
  <c r="J52" i="126"/>
  <c r="N33" i="124"/>
  <c r="J33" i="125"/>
  <c r="N16" i="122"/>
  <c r="J16" i="123"/>
  <c r="N69" i="125"/>
  <c r="J69" i="126"/>
  <c r="J53" i="124"/>
  <c r="N53" i="123"/>
  <c r="N76" i="125"/>
  <c r="J76" i="126"/>
  <c r="N58" i="124"/>
  <c r="J58" i="125"/>
  <c r="N65" i="124"/>
  <c r="J65" i="125"/>
  <c r="N62" i="125"/>
  <c r="J62" i="126"/>
  <c r="J30" i="127"/>
  <c r="N30" i="126"/>
  <c r="N80" i="122"/>
  <c r="J80" i="123"/>
  <c r="J55" i="127"/>
  <c r="N55" i="126"/>
  <c r="N64" i="125"/>
  <c r="J64" i="126"/>
  <c r="N12" i="125"/>
  <c r="J12" i="126"/>
  <c r="N29" i="125"/>
  <c r="J29" i="126"/>
  <c r="J57" i="124"/>
  <c r="N57" i="123"/>
  <c r="J84" i="120"/>
  <c r="J85" i="119"/>
  <c r="J4" i="119" s="1"/>
  <c r="N31" i="122"/>
  <c r="J31" i="123"/>
  <c r="J15" i="124"/>
  <c r="N15" i="123"/>
  <c r="N8" i="122"/>
  <c r="J8" i="123"/>
  <c r="N56" i="125"/>
  <c r="J56" i="126"/>
  <c r="J72" i="123"/>
  <c r="N72" i="122"/>
  <c r="J40" i="126"/>
  <c r="N40" i="125"/>
  <c r="N46" i="125"/>
  <c r="J46" i="126"/>
  <c r="J13" i="124"/>
  <c r="N13" i="123"/>
  <c r="J17" i="124"/>
  <c r="N17" i="123"/>
  <c r="J55" i="128" l="1"/>
  <c r="N55" i="127"/>
  <c r="J59" i="127"/>
  <c r="N59" i="126"/>
  <c r="N54" i="125"/>
  <c r="J54" i="126"/>
  <c r="J8" i="124"/>
  <c r="N8" i="123"/>
  <c r="N12" i="126"/>
  <c r="J12" i="127"/>
  <c r="J80" i="124"/>
  <c r="N80" i="123"/>
  <c r="N65" i="125"/>
  <c r="J65" i="126"/>
  <c r="N33" i="125"/>
  <c r="J33" i="126"/>
  <c r="N6" i="124"/>
  <c r="J6" i="125"/>
  <c r="N22" i="125"/>
  <c r="J22" i="126"/>
  <c r="J82" i="126"/>
  <c r="N82" i="125"/>
  <c r="N10" i="124"/>
  <c r="J10" i="125"/>
  <c r="N9" i="124"/>
  <c r="J9" i="125"/>
  <c r="J21" i="124"/>
  <c r="N21" i="123"/>
  <c r="N25" i="123" s="1"/>
  <c r="N68" i="125"/>
  <c r="J68" i="126"/>
  <c r="N17" i="124"/>
  <c r="J17" i="125"/>
  <c r="N40" i="126"/>
  <c r="J40" i="127"/>
  <c r="J84" i="121"/>
  <c r="J85" i="120"/>
  <c r="J4" i="120" s="1"/>
  <c r="N53" i="124"/>
  <c r="J53" i="125"/>
  <c r="J77" i="125"/>
  <c r="N77" i="124"/>
  <c r="N24" i="126"/>
  <c r="J24" i="127"/>
  <c r="N67" i="124"/>
  <c r="J67" i="125"/>
  <c r="N20" i="126"/>
  <c r="J20" i="127"/>
  <c r="J48" i="126"/>
  <c r="N48" i="125"/>
  <c r="N49" i="126"/>
  <c r="J49" i="127"/>
  <c r="N7" i="125"/>
  <c r="J7" i="126"/>
  <c r="N41" i="125"/>
  <c r="J41" i="126"/>
  <c r="N66" i="126"/>
  <c r="J66" i="127"/>
  <c r="N74" i="125"/>
  <c r="J74" i="126"/>
  <c r="J36" i="126"/>
  <c r="N36" i="125"/>
  <c r="J43" i="126"/>
  <c r="N43" i="125"/>
  <c r="J44" i="126"/>
  <c r="N44" i="125"/>
  <c r="N61" i="122"/>
  <c r="N70" i="122" s="1"/>
  <c r="J61" i="123"/>
  <c r="N69" i="126"/>
  <c r="J69" i="127"/>
  <c r="J35" i="125"/>
  <c r="N35" i="124"/>
  <c r="N23" i="126"/>
  <c r="J23" i="127"/>
  <c r="J51" i="123"/>
  <c r="N51" i="122"/>
  <c r="N60" i="122" s="1"/>
  <c r="J11" i="124"/>
  <c r="N11" i="123"/>
  <c r="J81" i="126"/>
  <c r="N81" i="125"/>
  <c r="N26" i="122"/>
  <c r="N38" i="122" s="1"/>
  <c r="J26" i="123"/>
  <c r="N13" i="124"/>
  <c r="J13" i="125"/>
  <c r="J72" i="124"/>
  <c r="N72" i="123"/>
  <c r="N15" i="124"/>
  <c r="J15" i="125"/>
  <c r="N57" i="124"/>
  <c r="J57" i="125"/>
  <c r="J30" i="128"/>
  <c r="N30" i="127"/>
  <c r="N63" i="124"/>
  <c r="J63" i="125"/>
  <c r="N73" i="124"/>
  <c r="J73" i="125"/>
  <c r="N5" i="122"/>
  <c r="N19" i="122" s="1"/>
  <c r="J5" i="123"/>
  <c r="J47" i="126"/>
  <c r="N47" i="125"/>
  <c r="J42" i="127"/>
  <c r="N42" i="126"/>
  <c r="J28" i="126"/>
  <c r="N28" i="125"/>
  <c r="N45" i="125"/>
  <c r="J45" i="126"/>
  <c r="J37" i="126"/>
  <c r="N37" i="125"/>
  <c r="N85" i="121"/>
  <c r="N4" i="121" s="1"/>
  <c r="J32" i="126"/>
  <c r="N32" i="125"/>
  <c r="N64" i="126"/>
  <c r="J64" i="127"/>
  <c r="N58" i="125"/>
  <c r="J58" i="126"/>
  <c r="N52" i="126"/>
  <c r="J52" i="127"/>
  <c r="J46" i="127"/>
  <c r="N46" i="126"/>
  <c r="J56" i="127"/>
  <c r="N56" i="126"/>
  <c r="J31" i="124"/>
  <c r="N31" i="123"/>
  <c r="N29" i="126"/>
  <c r="J29" i="127"/>
  <c r="N62" i="126"/>
  <c r="J62" i="127"/>
  <c r="N76" i="126"/>
  <c r="J76" i="127"/>
  <c r="J16" i="124"/>
  <c r="N16" i="123"/>
  <c r="J18" i="127"/>
  <c r="N18" i="126"/>
  <c r="N71" i="122"/>
  <c r="N78" i="122" s="1"/>
  <c r="J71" i="123"/>
  <c r="J34" i="127"/>
  <c r="N34" i="126"/>
  <c r="J75" i="126"/>
  <c r="N75" i="125"/>
  <c r="J27" i="125"/>
  <c r="N27" i="124"/>
  <c r="N14" i="124"/>
  <c r="J14" i="125"/>
  <c r="J39" i="123"/>
  <c r="N39" i="122"/>
  <c r="N50" i="122" s="1"/>
  <c r="N83" i="126"/>
  <c r="J83" i="127"/>
  <c r="N79" i="122"/>
  <c r="N84" i="122" s="1"/>
  <c r="J79" i="123"/>
  <c r="J27" i="126" l="1"/>
  <c r="N27" i="125"/>
  <c r="N23" i="127"/>
  <c r="J23" i="128"/>
  <c r="N62" i="127"/>
  <c r="J62" i="128"/>
  <c r="N58" i="126"/>
  <c r="J58" i="127"/>
  <c r="N28" i="126"/>
  <c r="J28" i="127"/>
  <c r="N30" i="128"/>
  <c r="J30" i="129"/>
  <c r="N72" i="124"/>
  <c r="J72" i="125"/>
  <c r="N81" i="126"/>
  <c r="J81" i="127"/>
  <c r="J61" i="124"/>
  <c r="N61" i="123"/>
  <c r="N70" i="123" s="1"/>
  <c r="N41" i="126"/>
  <c r="J41" i="127"/>
  <c r="N24" i="127"/>
  <c r="J24" i="128"/>
  <c r="N68" i="126"/>
  <c r="J68" i="127"/>
  <c r="N10" i="125"/>
  <c r="J10" i="126"/>
  <c r="N6" i="125"/>
  <c r="J6" i="126"/>
  <c r="N54" i="126"/>
  <c r="J54" i="127"/>
  <c r="J39" i="124"/>
  <c r="N39" i="123"/>
  <c r="N50" i="123" s="1"/>
  <c r="J75" i="127"/>
  <c r="N75" i="126"/>
  <c r="N18" i="127"/>
  <c r="J18" i="128"/>
  <c r="N56" i="127"/>
  <c r="J56" i="128"/>
  <c r="J73" i="126"/>
  <c r="N73" i="125"/>
  <c r="J57" i="126"/>
  <c r="N57" i="125"/>
  <c r="J13" i="126"/>
  <c r="N13" i="125"/>
  <c r="N36" i="126"/>
  <c r="J36" i="127"/>
  <c r="J48" i="127"/>
  <c r="N48" i="126"/>
  <c r="J84" i="122"/>
  <c r="J85" i="121"/>
  <c r="J4" i="121" s="1"/>
  <c r="N80" i="124"/>
  <c r="J80" i="125"/>
  <c r="N14" i="125"/>
  <c r="J14" i="126"/>
  <c r="J29" i="128"/>
  <c r="N29" i="127"/>
  <c r="N64" i="127"/>
  <c r="J64" i="128"/>
  <c r="N37" i="126"/>
  <c r="J37" i="127"/>
  <c r="N42" i="127"/>
  <c r="J42" i="128"/>
  <c r="N11" i="124"/>
  <c r="J11" i="125"/>
  <c r="J35" i="126"/>
  <c r="N35" i="125"/>
  <c r="N74" i="126"/>
  <c r="J74" i="127"/>
  <c r="J7" i="127"/>
  <c r="N7" i="126"/>
  <c r="J20" i="128"/>
  <c r="N20" i="127"/>
  <c r="N40" i="127"/>
  <c r="J40" i="128"/>
  <c r="N33" i="126"/>
  <c r="J33" i="127"/>
  <c r="N12" i="127"/>
  <c r="J12" i="128"/>
  <c r="J5" i="124"/>
  <c r="N5" i="123"/>
  <c r="N19" i="123" s="1"/>
  <c r="J79" i="124"/>
  <c r="N79" i="123"/>
  <c r="N84" i="123" s="1"/>
  <c r="J34" i="128"/>
  <c r="N34" i="127"/>
  <c r="N46" i="127"/>
  <c r="J46" i="128"/>
  <c r="N45" i="126"/>
  <c r="J45" i="127"/>
  <c r="N63" i="125"/>
  <c r="J63" i="126"/>
  <c r="N15" i="125"/>
  <c r="J15" i="126"/>
  <c r="J26" i="124"/>
  <c r="N26" i="123"/>
  <c r="N38" i="123" s="1"/>
  <c r="J44" i="127"/>
  <c r="N44" i="126"/>
  <c r="J77" i="126"/>
  <c r="N77" i="125"/>
  <c r="J21" i="125"/>
  <c r="N21" i="124"/>
  <c r="N25" i="124" s="1"/>
  <c r="J82" i="127"/>
  <c r="N82" i="126"/>
  <c r="J59" i="128"/>
  <c r="N59" i="127"/>
  <c r="J31" i="125"/>
  <c r="N31" i="124"/>
  <c r="N32" i="126"/>
  <c r="J32" i="127"/>
  <c r="N85" i="122"/>
  <c r="N4" i="122" s="1"/>
  <c r="N16" i="124"/>
  <c r="J16" i="125"/>
  <c r="J83" i="128"/>
  <c r="N83" i="127"/>
  <c r="J71" i="124"/>
  <c r="N71" i="123"/>
  <c r="N78" i="123" s="1"/>
  <c r="N76" i="127"/>
  <c r="J76" i="128"/>
  <c r="N52" i="127"/>
  <c r="J52" i="128"/>
  <c r="J47" i="127"/>
  <c r="N47" i="126"/>
  <c r="J51" i="124"/>
  <c r="N51" i="123"/>
  <c r="N60" i="123" s="1"/>
  <c r="J69" i="128"/>
  <c r="N69" i="127"/>
  <c r="N66" i="127"/>
  <c r="J66" i="128"/>
  <c r="N49" i="127"/>
  <c r="J49" i="128"/>
  <c r="N67" i="125"/>
  <c r="J67" i="126"/>
  <c r="J53" i="126"/>
  <c r="N53" i="125"/>
  <c r="J17" i="126"/>
  <c r="N17" i="125"/>
  <c r="J9" i="126"/>
  <c r="N9" i="125"/>
  <c r="N22" i="126"/>
  <c r="J22" i="127"/>
  <c r="N65" i="126"/>
  <c r="J65" i="127"/>
  <c r="J43" i="127"/>
  <c r="N43" i="126"/>
  <c r="N8" i="124"/>
  <c r="J8" i="125"/>
  <c r="J55" i="129"/>
  <c r="N55" i="128"/>
  <c r="J14" i="127" l="1"/>
  <c r="N14" i="126"/>
  <c r="N18" i="128"/>
  <c r="J18" i="129"/>
  <c r="N68" i="127"/>
  <c r="J68" i="128"/>
  <c r="J30" i="130"/>
  <c r="N30" i="129"/>
  <c r="J62" i="129"/>
  <c r="N62" i="128"/>
  <c r="N43" i="127"/>
  <c r="J43" i="128"/>
  <c r="J9" i="127"/>
  <c r="N9" i="126"/>
  <c r="J69" i="129"/>
  <c r="N69" i="128"/>
  <c r="N83" i="128"/>
  <c r="J83" i="129"/>
  <c r="N44" i="127"/>
  <c r="J44" i="128"/>
  <c r="N34" i="128"/>
  <c r="J34" i="129"/>
  <c r="J20" i="129"/>
  <c r="N20" i="128"/>
  <c r="J35" i="127"/>
  <c r="N35" i="126"/>
  <c r="N48" i="127"/>
  <c r="J48" i="128"/>
  <c r="J57" i="127"/>
  <c r="N57" i="126"/>
  <c r="N61" i="124"/>
  <c r="N70" i="124" s="1"/>
  <c r="J61" i="125"/>
  <c r="J76" i="129"/>
  <c r="N76" i="128"/>
  <c r="N16" i="125"/>
  <c r="J16" i="126"/>
  <c r="J31" i="126"/>
  <c r="N31" i="125"/>
  <c r="N21" i="125"/>
  <c r="N25" i="125" s="1"/>
  <c r="J21" i="126"/>
  <c r="N45" i="127"/>
  <c r="J45" i="128"/>
  <c r="J33" i="128"/>
  <c r="N33" i="127"/>
  <c r="J11" i="126"/>
  <c r="N11" i="125"/>
  <c r="J64" i="129"/>
  <c r="N64" i="128"/>
  <c r="J80" i="126"/>
  <c r="N80" i="125"/>
  <c r="N36" i="127"/>
  <c r="J36" i="128"/>
  <c r="J6" i="127"/>
  <c r="N6" i="126"/>
  <c r="N24" i="128"/>
  <c r="J24" i="129"/>
  <c r="J81" i="128"/>
  <c r="N81" i="127"/>
  <c r="N28" i="127"/>
  <c r="J28" i="128"/>
  <c r="J23" i="129"/>
  <c r="N23" i="128"/>
  <c r="N82" i="127"/>
  <c r="J82" i="128"/>
  <c r="N12" i="128"/>
  <c r="J12" i="129"/>
  <c r="J65" i="128"/>
  <c r="N65" i="127"/>
  <c r="N49" i="128"/>
  <c r="J49" i="129"/>
  <c r="N55" i="129"/>
  <c r="J55" i="130"/>
  <c r="N17" i="126"/>
  <c r="J17" i="127"/>
  <c r="N51" i="124"/>
  <c r="N60" i="124" s="1"/>
  <c r="J51" i="125"/>
  <c r="J26" i="125"/>
  <c r="N26" i="124"/>
  <c r="N38" i="124" s="1"/>
  <c r="N79" i="124"/>
  <c r="N84" i="124" s="1"/>
  <c r="J79" i="125"/>
  <c r="N7" i="127"/>
  <c r="J7" i="128"/>
  <c r="J73" i="127"/>
  <c r="N73" i="126"/>
  <c r="N75" i="127"/>
  <c r="J75" i="128"/>
  <c r="N52" i="128"/>
  <c r="J52" i="129"/>
  <c r="N63" i="126"/>
  <c r="J63" i="127"/>
  <c r="J37" i="128"/>
  <c r="N37" i="127"/>
  <c r="N54" i="127"/>
  <c r="J54" i="128"/>
  <c r="J66" i="129"/>
  <c r="N66" i="128"/>
  <c r="J59" i="129"/>
  <c r="N59" i="128"/>
  <c r="N77" i="126"/>
  <c r="J77" i="127"/>
  <c r="J15" i="127"/>
  <c r="N15" i="126"/>
  <c r="J46" i="129"/>
  <c r="N46" i="128"/>
  <c r="N40" i="128"/>
  <c r="J40" i="129"/>
  <c r="N74" i="127"/>
  <c r="J74" i="128"/>
  <c r="J42" i="129"/>
  <c r="N42" i="128"/>
  <c r="N56" i="128"/>
  <c r="J56" i="129"/>
  <c r="N85" i="123"/>
  <c r="N4" i="123" s="1"/>
  <c r="N10" i="126"/>
  <c r="J10" i="127"/>
  <c r="N41" i="127"/>
  <c r="J41" i="128"/>
  <c r="J72" i="126"/>
  <c r="N72" i="125"/>
  <c r="N58" i="127"/>
  <c r="J58" i="128"/>
  <c r="N67" i="126"/>
  <c r="J67" i="127"/>
  <c r="N8" i="125"/>
  <c r="J8" i="126"/>
  <c r="J22" i="128"/>
  <c r="N22" i="127"/>
  <c r="J53" i="127"/>
  <c r="N53" i="126"/>
  <c r="N47" i="127"/>
  <c r="J47" i="128"/>
  <c r="N71" i="124"/>
  <c r="N78" i="124" s="1"/>
  <c r="J71" i="125"/>
  <c r="N32" i="127"/>
  <c r="J32" i="128"/>
  <c r="N5" i="124"/>
  <c r="N19" i="124" s="1"/>
  <c r="J5" i="125"/>
  <c r="N29" i="128"/>
  <c r="J29" i="129"/>
  <c r="J84" i="123"/>
  <c r="J85" i="122"/>
  <c r="J4" i="122" s="1"/>
  <c r="J13" i="127"/>
  <c r="N13" i="126"/>
  <c r="N39" i="124"/>
  <c r="N50" i="124" s="1"/>
  <c r="J39" i="125"/>
  <c r="N27" i="126"/>
  <c r="J27" i="127"/>
  <c r="N63" i="127" l="1"/>
  <c r="J63" i="128"/>
  <c r="N73" i="127"/>
  <c r="J73" i="128"/>
  <c r="J26" i="126"/>
  <c r="N26" i="125"/>
  <c r="N38" i="125" s="1"/>
  <c r="N6" i="127"/>
  <c r="J6" i="128"/>
  <c r="N64" i="129"/>
  <c r="J64" i="130"/>
  <c r="J57" i="128"/>
  <c r="N57" i="127"/>
  <c r="N20" i="129"/>
  <c r="J20" i="130"/>
  <c r="J5" i="126"/>
  <c r="N5" i="125"/>
  <c r="N19" i="125" s="1"/>
  <c r="N15" i="127"/>
  <c r="J15" i="128"/>
  <c r="N28" i="128"/>
  <c r="J28" i="129"/>
  <c r="N16" i="126"/>
  <c r="J16" i="127"/>
  <c r="N83" i="129"/>
  <c r="J83" i="130"/>
  <c r="N13" i="127"/>
  <c r="J13" i="128"/>
  <c r="N72" i="126"/>
  <c r="J72" i="127"/>
  <c r="N56" i="129"/>
  <c r="J56" i="130"/>
  <c r="N54" i="128"/>
  <c r="J54" i="129"/>
  <c r="N27" i="127"/>
  <c r="J27" i="128"/>
  <c r="N32" i="128"/>
  <c r="J32" i="129"/>
  <c r="J67" i="128"/>
  <c r="N67" i="127"/>
  <c r="N41" i="128"/>
  <c r="J41" i="129"/>
  <c r="J52" i="130"/>
  <c r="N52" i="129"/>
  <c r="N7" i="128"/>
  <c r="J7" i="129"/>
  <c r="J51" i="126"/>
  <c r="N51" i="125"/>
  <c r="N60" i="125" s="1"/>
  <c r="N49" i="129"/>
  <c r="J49" i="130"/>
  <c r="N82" i="128"/>
  <c r="J82" i="129"/>
  <c r="N36" i="128"/>
  <c r="J36" i="129"/>
  <c r="J21" i="127"/>
  <c r="N21" i="126"/>
  <c r="N25" i="126" s="1"/>
  <c r="N48" i="128"/>
  <c r="J48" i="129"/>
  <c r="J34" i="130"/>
  <c r="N34" i="129"/>
  <c r="J18" i="130"/>
  <c r="N18" i="129"/>
  <c r="J47" i="129"/>
  <c r="N47" i="128"/>
  <c r="N66" i="129"/>
  <c r="J66" i="130"/>
  <c r="N45" i="128"/>
  <c r="J45" i="129"/>
  <c r="J43" i="129"/>
  <c r="N43" i="128"/>
  <c r="J84" i="124"/>
  <c r="J85" i="123"/>
  <c r="J4" i="123" s="1"/>
  <c r="J53" i="128"/>
  <c r="N53" i="127"/>
  <c r="N81" i="128"/>
  <c r="J81" i="129"/>
  <c r="J11" i="127"/>
  <c r="N11" i="126"/>
  <c r="J76" i="130"/>
  <c r="N76" i="129"/>
  <c r="N69" i="129"/>
  <c r="J69" i="130"/>
  <c r="N62" i="129"/>
  <c r="J62" i="130"/>
  <c r="N8" i="126"/>
  <c r="J8" i="127"/>
  <c r="N12" i="129"/>
  <c r="J12" i="130"/>
  <c r="N68" i="128"/>
  <c r="J68" i="129"/>
  <c r="N40" i="129"/>
  <c r="J40" i="130"/>
  <c r="J39" i="126"/>
  <c r="N39" i="125"/>
  <c r="N50" i="125" s="1"/>
  <c r="N29" i="129"/>
  <c r="J29" i="130"/>
  <c r="J71" i="126"/>
  <c r="N71" i="125"/>
  <c r="N78" i="125" s="1"/>
  <c r="N58" i="128"/>
  <c r="J58" i="129"/>
  <c r="N10" i="127"/>
  <c r="J10" i="128"/>
  <c r="J42" i="130"/>
  <c r="N42" i="129"/>
  <c r="J46" i="130"/>
  <c r="N46" i="129"/>
  <c r="J59" i="130"/>
  <c r="N59" i="129"/>
  <c r="N37" i="128"/>
  <c r="J37" i="129"/>
  <c r="J75" i="129"/>
  <c r="N75" i="128"/>
  <c r="J79" i="126"/>
  <c r="N79" i="125"/>
  <c r="N84" i="125" s="1"/>
  <c r="N17" i="127"/>
  <c r="J17" i="128"/>
  <c r="N24" i="129"/>
  <c r="J24" i="130"/>
  <c r="N61" i="125"/>
  <c r="N70" i="125" s="1"/>
  <c r="J61" i="126"/>
  <c r="N44" i="128"/>
  <c r="J44" i="129"/>
  <c r="N55" i="130"/>
  <c r="J55" i="131"/>
  <c r="N77" i="127"/>
  <c r="J77" i="128"/>
  <c r="J22" i="129"/>
  <c r="N22" i="128"/>
  <c r="N74" i="128"/>
  <c r="J74" i="129"/>
  <c r="N85" i="124"/>
  <c r="N4" i="124" s="1"/>
  <c r="J65" i="129"/>
  <c r="N65" i="128"/>
  <c r="N23" i="129"/>
  <c r="J23" i="130"/>
  <c r="J80" i="127"/>
  <c r="N80" i="126"/>
  <c r="N33" i="128"/>
  <c r="J33" i="129"/>
  <c r="J31" i="127"/>
  <c r="N31" i="126"/>
  <c r="N35" i="127"/>
  <c r="J35" i="128"/>
  <c r="N9" i="127"/>
  <c r="J9" i="128"/>
  <c r="N30" i="130"/>
  <c r="J30" i="131"/>
  <c r="N14" i="127"/>
  <c r="J14" i="128"/>
  <c r="N75" i="129" l="1"/>
  <c r="J75" i="130"/>
  <c r="N33" i="129"/>
  <c r="J33" i="130"/>
  <c r="J17" i="129"/>
  <c r="N17" i="128"/>
  <c r="N40" i="130"/>
  <c r="J40" i="131"/>
  <c r="J49" i="131"/>
  <c r="N49" i="130"/>
  <c r="N56" i="130"/>
  <c r="J56" i="131"/>
  <c r="J71" i="127"/>
  <c r="N71" i="126"/>
  <c r="N78" i="126" s="1"/>
  <c r="N18" i="130"/>
  <c r="J18" i="131"/>
  <c r="J52" i="131"/>
  <c r="N52" i="130"/>
  <c r="J57" i="129"/>
  <c r="N57" i="128"/>
  <c r="J26" i="127"/>
  <c r="N26" i="126"/>
  <c r="N38" i="126" s="1"/>
  <c r="J39" i="127"/>
  <c r="N39" i="126"/>
  <c r="N50" i="126" s="1"/>
  <c r="J37" i="130"/>
  <c r="N37" i="129"/>
  <c r="N8" i="127"/>
  <c r="J8" i="128"/>
  <c r="J32" i="130"/>
  <c r="N32" i="129"/>
  <c r="J21" i="128"/>
  <c r="N21" i="127"/>
  <c r="N25" i="127" s="1"/>
  <c r="N85" i="125"/>
  <c r="N4" i="125" s="1"/>
  <c r="N10" i="128"/>
  <c r="J10" i="129"/>
  <c r="N29" i="130"/>
  <c r="J29" i="131"/>
  <c r="N68" i="129"/>
  <c r="J68" i="130"/>
  <c r="N62" i="130"/>
  <c r="J62" i="131"/>
  <c r="N66" i="130"/>
  <c r="J66" i="131"/>
  <c r="J36" i="130"/>
  <c r="N36" i="129"/>
  <c r="N41" i="129"/>
  <c r="J41" i="130"/>
  <c r="N27" i="128"/>
  <c r="J27" i="129"/>
  <c r="N72" i="127"/>
  <c r="J72" i="128"/>
  <c r="N16" i="127"/>
  <c r="J16" i="128"/>
  <c r="N64" i="130"/>
  <c r="J64" i="131"/>
  <c r="J73" i="129"/>
  <c r="N73" i="128"/>
  <c r="N22" i="129"/>
  <c r="J22" i="130"/>
  <c r="N45" i="129"/>
  <c r="J45" i="130"/>
  <c r="J15" i="129"/>
  <c r="N15" i="128"/>
  <c r="N65" i="129"/>
  <c r="J65" i="130"/>
  <c r="N77" i="128"/>
  <c r="J77" i="129"/>
  <c r="N42" i="130"/>
  <c r="J42" i="131"/>
  <c r="J76" i="131"/>
  <c r="N76" i="130"/>
  <c r="N14" i="128"/>
  <c r="J14" i="129"/>
  <c r="N61" i="126"/>
  <c r="N70" i="126" s="1"/>
  <c r="J61" i="127"/>
  <c r="J80" i="128"/>
  <c r="N80" i="127"/>
  <c r="N74" i="129"/>
  <c r="J74" i="130"/>
  <c r="J79" i="127"/>
  <c r="N79" i="126"/>
  <c r="N84" i="126" s="1"/>
  <c r="N85" i="126" s="1"/>
  <c r="N4" i="126" s="1"/>
  <c r="N59" i="130"/>
  <c r="J59" i="131"/>
  <c r="N11" i="127"/>
  <c r="J11" i="128"/>
  <c r="J84" i="125"/>
  <c r="J85" i="124"/>
  <c r="J4" i="124" s="1"/>
  <c r="N34" i="130"/>
  <c r="J34" i="131"/>
  <c r="J51" i="127"/>
  <c r="N51" i="126"/>
  <c r="N60" i="126" s="1"/>
  <c r="N5" i="126"/>
  <c r="N19" i="126" s="1"/>
  <c r="J5" i="127"/>
  <c r="N31" i="127"/>
  <c r="J31" i="128"/>
  <c r="N9" i="128"/>
  <c r="J9" i="129"/>
  <c r="J44" i="130"/>
  <c r="N44" i="129"/>
  <c r="N83" i="130"/>
  <c r="J83" i="131"/>
  <c r="N53" i="128"/>
  <c r="J53" i="129"/>
  <c r="N35" i="128"/>
  <c r="J35" i="129"/>
  <c r="J30" i="132"/>
  <c r="N30" i="131"/>
  <c r="N23" i="130"/>
  <c r="J23" i="131"/>
  <c r="J55" i="132"/>
  <c r="N55" i="131"/>
  <c r="N24" i="130"/>
  <c r="J24" i="131"/>
  <c r="N58" i="129"/>
  <c r="J58" i="130"/>
  <c r="J12" i="131"/>
  <c r="N12" i="130"/>
  <c r="N69" i="130"/>
  <c r="J69" i="131"/>
  <c r="J81" i="130"/>
  <c r="N81" i="129"/>
  <c r="N48" i="129"/>
  <c r="J48" i="130"/>
  <c r="J82" i="130"/>
  <c r="N82" i="129"/>
  <c r="N7" i="129"/>
  <c r="J7" i="130"/>
  <c r="N54" i="129"/>
  <c r="J54" i="130"/>
  <c r="J13" i="129"/>
  <c r="N13" i="128"/>
  <c r="J28" i="130"/>
  <c r="N28" i="129"/>
  <c r="N20" i="130"/>
  <c r="J20" i="131"/>
  <c r="N6" i="128"/>
  <c r="J6" i="129"/>
  <c r="N63" i="128"/>
  <c r="J63" i="129"/>
  <c r="N46" i="130"/>
  <c r="J46" i="131"/>
  <c r="N43" i="129"/>
  <c r="J43" i="130"/>
  <c r="N47" i="129"/>
  <c r="J47" i="130"/>
  <c r="J67" i="129"/>
  <c r="N67" i="128"/>
  <c r="J46" i="132" l="1"/>
  <c r="N46" i="131"/>
  <c r="N48" i="130"/>
  <c r="J48" i="131"/>
  <c r="J43" i="131"/>
  <c r="N43" i="130"/>
  <c r="J6" i="130"/>
  <c r="N6" i="129"/>
  <c r="N69" i="131"/>
  <c r="J69" i="132"/>
  <c r="N24" i="131"/>
  <c r="J24" i="132"/>
  <c r="N83" i="131"/>
  <c r="J83" i="132"/>
  <c r="N31" i="128"/>
  <c r="J31" i="129"/>
  <c r="J34" i="132"/>
  <c r="N34" i="131"/>
  <c r="N59" i="131"/>
  <c r="J59" i="132"/>
  <c r="N65" i="130"/>
  <c r="J65" i="131"/>
  <c r="N22" i="130"/>
  <c r="J22" i="131"/>
  <c r="N16" i="128"/>
  <c r="J16" i="129"/>
  <c r="N41" i="130"/>
  <c r="J41" i="131"/>
  <c r="N62" i="131"/>
  <c r="J62" i="132"/>
  <c r="N10" i="129"/>
  <c r="J10" i="130"/>
  <c r="N32" i="130"/>
  <c r="J32" i="131"/>
  <c r="N39" i="127"/>
  <c r="N50" i="127" s="1"/>
  <c r="J39" i="128"/>
  <c r="N52" i="131"/>
  <c r="J52" i="132"/>
  <c r="J17" i="130"/>
  <c r="N17" i="129"/>
  <c r="N35" i="129"/>
  <c r="J35" i="130"/>
  <c r="N28" i="130"/>
  <c r="J28" i="131"/>
  <c r="J81" i="131"/>
  <c r="N81" i="130"/>
  <c r="J51" i="128"/>
  <c r="N51" i="127"/>
  <c r="N60" i="127" s="1"/>
  <c r="N56" i="131"/>
  <c r="J56" i="132"/>
  <c r="J13" i="130"/>
  <c r="N13" i="129"/>
  <c r="N82" i="130"/>
  <c r="J82" i="131"/>
  <c r="J30" i="133"/>
  <c r="N30" i="132"/>
  <c r="N80" i="128"/>
  <c r="J80" i="129"/>
  <c r="J76" i="132"/>
  <c r="N76" i="131"/>
  <c r="N8" i="128"/>
  <c r="J8" i="129"/>
  <c r="J18" i="132"/>
  <c r="N18" i="131"/>
  <c r="J33" i="131"/>
  <c r="N33" i="130"/>
  <c r="J26" i="128"/>
  <c r="N26" i="127"/>
  <c r="N38" i="127" s="1"/>
  <c r="N49" i="131"/>
  <c r="J49" i="132"/>
  <c r="N20" i="131"/>
  <c r="J20" i="132"/>
  <c r="J54" i="131"/>
  <c r="N54" i="130"/>
  <c r="N5" i="127"/>
  <c r="N19" i="127" s="1"/>
  <c r="J5" i="128"/>
  <c r="J61" i="128"/>
  <c r="N61" i="127"/>
  <c r="N70" i="127" s="1"/>
  <c r="J42" i="132"/>
  <c r="N42" i="131"/>
  <c r="N72" i="128"/>
  <c r="J72" i="129"/>
  <c r="N68" i="130"/>
  <c r="J68" i="131"/>
  <c r="J55" i="133"/>
  <c r="N55" i="132"/>
  <c r="J84" i="126"/>
  <c r="J85" i="125"/>
  <c r="J4" i="125" s="1"/>
  <c r="N79" i="127"/>
  <c r="N84" i="127" s="1"/>
  <c r="J79" i="128"/>
  <c r="J15" i="130"/>
  <c r="N15" i="129"/>
  <c r="J73" i="130"/>
  <c r="N73" i="129"/>
  <c r="N36" i="130"/>
  <c r="J36" i="131"/>
  <c r="N40" i="131"/>
  <c r="J40" i="132"/>
  <c r="N75" i="130"/>
  <c r="J75" i="131"/>
  <c r="N67" i="129"/>
  <c r="J67" i="130"/>
  <c r="N12" i="131"/>
  <c r="J12" i="132"/>
  <c r="N44" i="130"/>
  <c r="J44" i="131"/>
  <c r="J47" i="131"/>
  <c r="N47" i="130"/>
  <c r="N63" i="129"/>
  <c r="J63" i="130"/>
  <c r="N7" i="130"/>
  <c r="J7" i="131"/>
  <c r="J58" i="131"/>
  <c r="N58" i="130"/>
  <c r="N23" i="131"/>
  <c r="J23" i="132"/>
  <c r="J53" i="130"/>
  <c r="N53" i="129"/>
  <c r="J9" i="130"/>
  <c r="N9" i="129"/>
  <c r="J11" i="129"/>
  <c r="N11" i="128"/>
  <c r="N74" i="130"/>
  <c r="J74" i="131"/>
  <c r="J14" i="130"/>
  <c r="N14" i="129"/>
  <c r="J77" i="130"/>
  <c r="N77" i="129"/>
  <c r="J45" i="131"/>
  <c r="N45" i="130"/>
  <c r="N64" i="131"/>
  <c r="J64" i="132"/>
  <c r="N27" i="129"/>
  <c r="J27" i="130"/>
  <c r="N66" i="131"/>
  <c r="J66" i="132"/>
  <c r="N29" i="131"/>
  <c r="J29" i="132"/>
  <c r="J21" i="129"/>
  <c r="N21" i="128"/>
  <c r="N25" i="128" s="1"/>
  <c r="J37" i="131"/>
  <c r="N37" i="130"/>
  <c r="J57" i="130"/>
  <c r="N57" i="129"/>
  <c r="N71" i="127"/>
  <c r="N78" i="127" s="1"/>
  <c r="J71" i="128"/>
  <c r="N22" i="131" l="1"/>
  <c r="J22" i="132"/>
  <c r="N24" i="132"/>
  <c r="J24" i="133"/>
  <c r="N66" i="132"/>
  <c r="J66" i="133"/>
  <c r="N74" i="131"/>
  <c r="J74" i="132"/>
  <c r="N44" i="131"/>
  <c r="J44" i="132"/>
  <c r="J76" i="133"/>
  <c r="N76" i="132"/>
  <c r="N51" i="128"/>
  <c r="N60" i="128" s="1"/>
  <c r="J51" i="129"/>
  <c r="J34" i="133"/>
  <c r="N34" i="132"/>
  <c r="N43" i="131"/>
  <c r="J43" i="132"/>
  <c r="J14" i="131"/>
  <c r="N14" i="130"/>
  <c r="N9" i="130"/>
  <c r="J9" i="131"/>
  <c r="N47" i="131"/>
  <c r="J47" i="132"/>
  <c r="N36" i="131"/>
  <c r="J36" i="132"/>
  <c r="N68" i="131"/>
  <c r="J68" i="132"/>
  <c r="J35" i="131"/>
  <c r="N35" i="130"/>
  <c r="N7" i="131"/>
  <c r="J7" i="132"/>
  <c r="N85" i="127"/>
  <c r="N4" i="127" s="1"/>
  <c r="J61" i="129"/>
  <c r="N61" i="128"/>
  <c r="N70" i="128" s="1"/>
  <c r="N33" i="131"/>
  <c r="J33" i="132"/>
  <c r="J37" i="132"/>
  <c r="N37" i="131"/>
  <c r="N45" i="131"/>
  <c r="J45" i="132"/>
  <c r="J53" i="131"/>
  <c r="N53" i="130"/>
  <c r="J75" i="132"/>
  <c r="N75" i="131"/>
  <c r="J72" i="130"/>
  <c r="N72" i="129"/>
  <c r="N5" i="128"/>
  <c r="N19" i="128" s="1"/>
  <c r="J5" i="129"/>
  <c r="J49" i="133"/>
  <c r="N49" i="132"/>
  <c r="J80" i="130"/>
  <c r="N80" i="129"/>
  <c r="N32" i="131"/>
  <c r="J32" i="132"/>
  <c r="N41" i="131"/>
  <c r="J41" i="132"/>
  <c r="N65" i="131"/>
  <c r="J65" i="132"/>
  <c r="N31" i="129"/>
  <c r="J31" i="130"/>
  <c r="N69" i="132"/>
  <c r="J69" i="133"/>
  <c r="J48" i="132"/>
  <c r="N48" i="131"/>
  <c r="J39" i="129"/>
  <c r="N39" i="128"/>
  <c r="N50" i="128" s="1"/>
  <c r="J18" i="133"/>
  <c r="N18" i="132"/>
  <c r="N13" i="130"/>
  <c r="J13" i="131"/>
  <c r="J81" i="132"/>
  <c r="N81" i="131"/>
  <c r="N17" i="130"/>
  <c r="J17" i="131"/>
  <c r="N57" i="130"/>
  <c r="J57" i="131"/>
  <c r="N58" i="131"/>
  <c r="J58" i="132"/>
  <c r="N20" i="132"/>
  <c r="J20" i="133"/>
  <c r="N62" i="132"/>
  <c r="J62" i="133"/>
  <c r="N27" i="130"/>
  <c r="J27" i="131"/>
  <c r="N23" i="132"/>
  <c r="J23" i="133"/>
  <c r="N63" i="130"/>
  <c r="J63" i="131"/>
  <c r="J84" i="127"/>
  <c r="J85" i="126"/>
  <c r="J4" i="126" s="1"/>
  <c r="N11" i="129"/>
  <c r="J11" i="130"/>
  <c r="N40" i="132"/>
  <c r="J40" i="133"/>
  <c r="N8" i="129"/>
  <c r="J8" i="130"/>
  <c r="N56" i="132"/>
  <c r="J56" i="133"/>
  <c r="N28" i="131"/>
  <c r="J28" i="132"/>
  <c r="N52" i="132"/>
  <c r="J52" i="133"/>
  <c r="J10" i="131"/>
  <c r="N10" i="130"/>
  <c r="N16" i="129"/>
  <c r="J16" i="130"/>
  <c r="J59" i="133"/>
  <c r="N59" i="132"/>
  <c r="J83" i="133"/>
  <c r="N83" i="132"/>
  <c r="N67" i="130"/>
  <c r="J67" i="131"/>
  <c r="N79" i="128"/>
  <c r="N84" i="128" s="1"/>
  <c r="J79" i="129"/>
  <c r="J82" i="132"/>
  <c r="N82" i="131"/>
  <c r="J71" i="129"/>
  <c r="N71" i="128"/>
  <c r="N78" i="128" s="1"/>
  <c r="N12" i="132"/>
  <c r="J12" i="133"/>
  <c r="N73" i="130"/>
  <c r="J73" i="131"/>
  <c r="N21" i="129"/>
  <c r="N25" i="129" s="1"/>
  <c r="J21" i="130"/>
  <c r="N77" i="130"/>
  <c r="J77" i="131"/>
  <c r="J29" i="133"/>
  <c r="N29" i="132"/>
  <c r="N64" i="132"/>
  <c r="J64" i="133"/>
  <c r="N15" i="130"/>
  <c r="J15" i="131"/>
  <c r="N55" i="133"/>
  <c r="J55" i="134"/>
  <c r="N42" i="132"/>
  <c r="J42" i="133"/>
  <c r="N54" i="131"/>
  <c r="J54" i="132"/>
  <c r="N26" i="128"/>
  <c r="N38" i="128" s="1"/>
  <c r="J26" i="129"/>
  <c r="N30" i="133"/>
  <c r="J30" i="134"/>
  <c r="J6" i="131"/>
  <c r="N6" i="130"/>
  <c r="J46" i="133"/>
  <c r="N46" i="132"/>
  <c r="J30" i="135" l="1"/>
  <c r="N30" i="134"/>
  <c r="N45" i="132"/>
  <c r="J45" i="133"/>
  <c r="J35" i="132"/>
  <c r="N35" i="131"/>
  <c r="N76" i="133"/>
  <c r="J76" i="134"/>
  <c r="N66" i="133"/>
  <c r="J66" i="134"/>
  <c r="N71" i="129"/>
  <c r="N78" i="129" s="1"/>
  <c r="J71" i="130"/>
  <c r="J48" i="133"/>
  <c r="N48" i="132"/>
  <c r="J80" i="131"/>
  <c r="N80" i="130"/>
  <c r="J72" i="131"/>
  <c r="N72" i="130"/>
  <c r="N61" i="129"/>
  <c r="N70" i="129" s="1"/>
  <c r="J61" i="130"/>
  <c r="N68" i="132"/>
  <c r="J68" i="133"/>
  <c r="J9" i="132"/>
  <c r="N9" i="131"/>
  <c r="N64" i="133"/>
  <c r="J64" i="134"/>
  <c r="N67" i="131"/>
  <c r="J67" i="132"/>
  <c r="N28" i="132"/>
  <c r="J28" i="133"/>
  <c r="N62" i="133"/>
  <c r="J62" i="134"/>
  <c r="J57" i="132"/>
  <c r="N57" i="131"/>
  <c r="N65" i="132"/>
  <c r="J65" i="133"/>
  <c r="J26" i="130"/>
  <c r="N26" i="129"/>
  <c r="N38" i="129" s="1"/>
  <c r="N55" i="134"/>
  <c r="J55" i="135"/>
  <c r="J73" i="132"/>
  <c r="N73" i="131"/>
  <c r="N56" i="133"/>
  <c r="J56" i="134"/>
  <c r="N11" i="130"/>
  <c r="J11" i="131"/>
  <c r="N23" i="133"/>
  <c r="J23" i="134"/>
  <c r="J20" i="134"/>
  <c r="N20" i="133"/>
  <c r="J17" i="132"/>
  <c r="N17" i="131"/>
  <c r="N69" i="133"/>
  <c r="J69" i="134"/>
  <c r="N41" i="132"/>
  <c r="J41" i="133"/>
  <c r="N34" i="133"/>
  <c r="J34" i="134"/>
  <c r="N44" i="132"/>
  <c r="J44" i="133"/>
  <c r="N24" i="133"/>
  <c r="J24" i="134"/>
  <c r="J21" i="131"/>
  <c r="N21" i="130"/>
  <c r="N25" i="130" s="1"/>
  <c r="N40" i="133"/>
  <c r="J40" i="134"/>
  <c r="N63" i="131"/>
  <c r="J63" i="132"/>
  <c r="N13" i="131"/>
  <c r="J13" i="132"/>
  <c r="J46" i="134"/>
  <c r="N46" i="133"/>
  <c r="N29" i="133"/>
  <c r="J29" i="134"/>
  <c r="J82" i="133"/>
  <c r="N82" i="132"/>
  <c r="N83" i="133"/>
  <c r="J83" i="134"/>
  <c r="N10" i="131"/>
  <c r="J10" i="132"/>
  <c r="N18" i="133"/>
  <c r="J18" i="134"/>
  <c r="J49" i="134"/>
  <c r="N49" i="133"/>
  <c r="N75" i="132"/>
  <c r="J75" i="133"/>
  <c r="J37" i="133"/>
  <c r="N37" i="132"/>
  <c r="N7" i="132"/>
  <c r="J7" i="133"/>
  <c r="N36" i="132"/>
  <c r="J36" i="133"/>
  <c r="J51" i="130"/>
  <c r="N51" i="129"/>
  <c r="N60" i="129" s="1"/>
  <c r="J54" i="133"/>
  <c r="N54" i="132"/>
  <c r="J15" i="132"/>
  <c r="N15" i="131"/>
  <c r="J77" i="132"/>
  <c r="N77" i="131"/>
  <c r="N12" i="133"/>
  <c r="J12" i="134"/>
  <c r="J79" i="130"/>
  <c r="N79" i="129"/>
  <c r="N84" i="129" s="1"/>
  <c r="N52" i="133"/>
  <c r="J52" i="134"/>
  <c r="N8" i="130"/>
  <c r="J8" i="131"/>
  <c r="N27" i="131"/>
  <c r="J27" i="132"/>
  <c r="J58" i="133"/>
  <c r="N58" i="132"/>
  <c r="J31" i="131"/>
  <c r="N31" i="130"/>
  <c r="N32" i="132"/>
  <c r="J32" i="133"/>
  <c r="J5" i="130"/>
  <c r="N5" i="129"/>
  <c r="N19" i="129" s="1"/>
  <c r="J33" i="133"/>
  <c r="N33" i="132"/>
  <c r="J14" i="132"/>
  <c r="N14" i="131"/>
  <c r="N74" i="132"/>
  <c r="J74" i="133"/>
  <c r="N22" i="132"/>
  <c r="J22" i="133"/>
  <c r="N42" i="133"/>
  <c r="J42" i="134"/>
  <c r="N16" i="130"/>
  <c r="J16" i="131"/>
  <c r="N6" i="131"/>
  <c r="J6" i="132"/>
  <c r="N85" i="128"/>
  <c r="N4" i="128" s="1"/>
  <c r="N59" i="133"/>
  <c r="J59" i="134"/>
  <c r="J84" i="128"/>
  <c r="J85" i="127"/>
  <c r="J4" i="127" s="1"/>
  <c r="J81" i="133"/>
  <c r="N81" i="132"/>
  <c r="J39" i="130"/>
  <c r="N39" i="129"/>
  <c r="N50" i="129" s="1"/>
  <c r="J53" i="132"/>
  <c r="N53" i="131"/>
  <c r="N47" i="132"/>
  <c r="J47" i="133"/>
  <c r="N43" i="132"/>
  <c r="J43" i="133"/>
  <c r="N69" i="134" l="1"/>
  <c r="J69" i="135"/>
  <c r="J53" i="133"/>
  <c r="N53" i="132"/>
  <c r="N74" i="133"/>
  <c r="J74" i="134"/>
  <c r="J52" i="135"/>
  <c r="N52" i="134"/>
  <c r="J73" i="133"/>
  <c r="N73" i="132"/>
  <c r="J43" i="134"/>
  <c r="N43" i="133"/>
  <c r="N55" i="135"/>
  <c r="J55" i="136"/>
  <c r="N67" i="132"/>
  <c r="J67" i="133"/>
  <c r="N68" i="133"/>
  <c r="J68" i="134"/>
  <c r="N66" i="134"/>
  <c r="J66" i="135"/>
  <c r="J45" i="134"/>
  <c r="N45" i="133"/>
  <c r="N9" i="132"/>
  <c r="J9" i="133"/>
  <c r="N51" i="130"/>
  <c r="N60" i="130" s="1"/>
  <c r="J51" i="131"/>
  <c r="J11" i="132"/>
  <c r="N11" i="131"/>
  <c r="N39" i="130"/>
  <c r="N50" i="130" s="1"/>
  <c r="J39" i="131"/>
  <c r="J42" i="135"/>
  <c r="N42" i="134"/>
  <c r="N32" i="133"/>
  <c r="J32" i="134"/>
  <c r="N27" i="132"/>
  <c r="J27" i="133"/>
  <c r="N85" i="129"/>
  <c r="N4" i="129" s="1"/>
  <c r="N36" i="133"/>
  <c r="J36" i="134"/>
  <c r="N75" i="133"/>
  <c r="J75" i="134"/>
  <c r="N82" i="133"/>
  <c r="J82" i="134"/>
  <c r="N21" i="131"/>
  <c r="N25" i="131" s="1"/>
  <c r="J21" i="132"/>
  <c r="J17" i="133"/>
  <c r="N17" i="132"/>
  <c r="J57" i="133"/>
  <c r="N57" i="132"/>
  <c r="N80" i="131"/>
  <c r="J80" i="132"/>
  <c r="N31" i="131"/>
  <c r="J31" i="132"/>
  <c r="N49" i="134"/>
  <c r="J49" i="135"/>
  <c r="N44" i="133"/>
  <c r="J44" i="134"/>
  <c r="N28" i="133"/>
  <c r="J28" i="134"/>
  <c r="N16" i="131"/>
  <c r="J16" i="132"/>
  <c r="J46" i="135"/>
  <c r="N46" i="134"/>
  <c r="J72" i="132"/>
  <c r="N72" i="131"/>
  <c r="N59" i="134"/>
  <c r="J59" i="135"/>
  <c r="N5" i="130"/>
  <c r="N19" i="130" s="1"/>
  <c r="J5" i="131"/>
  <c r="N37" i="133"/>
  <c r="J37" i="134"/>
  <c r="J34" i="135"/>
  <c r="N34" i="134"/>
  <c r="J47" i="134"/>
  <c r="N47" i="133"/>
  <c r="N14" i="132"/>
  <c r="J14" i="133"/>
  <c r="J79" i="131"/>
  <c r="N79" i="130"/>
  <c r="N84" i="130" s="1"/>
  <c r="N15" i="132"/>
  <c r="J15" i="133"/>
  <c r="N10" i="132"/>
  <c r="J10" i="133"/>
  <c r="N29" i="134"/>
  <c r="J29" i="135"/>
  <c r="N63" i="132"/>
  <c r="J63" i="133"/>
  <c r="N24" i="134"/>
  <c r="J24" i="135"/>
  <c r="J41" i="134"/>
  <c r="N41" i="133"/>
  <c r="J56" i="135"/>
  <c r="N56" i="134"/>
  <c r="N62" i="134"/>
  <c r="J62" i="135"/>
  <c r="N64" i="134"/>
  <c r="J64" i="135"/>
  <c r="N61" i="130"/>
  <c r="N70" i="130" s="1"/>
  <c r="J61" i="131"/>
  <c r="J76" i="135"/>
  <c r="N76" i="134"/>
  <c r="N33" i="133"/>
  <c r="J33" i="134"/>
  <c r="N54" i="133"/>
  <c r="J54" i="134"/>
  <c r="N83" i="134"/>
  <c r="J83" i="135"/>
  <c r="J40" i="135"/>
  <c r="N40" i="134"/>
  <c r="N23" i="134"/>
  <c r="J23" i="135"/>
  <c r="N65" i="133"/>
  <c r="J65" i="134"/>
  <c r="N71" i="130"/>
  <c r="N78" i="130" s="1"/>
  <c r="J71" i="131"/>
  <c r="J84" i="129"/>
  <c r="J85" i="128"/>
  <c r="J4" i="128" s="1"/>
  <c r="J18" i="135"/>
  <c r="N18" i="134"/>
  <c r="N35" i="132"/>
  <c r="J35" i="133"/>
  <c r="N58" i="133"/>
  <c r="J58" i="134"/>
  <c r="J77" i="133"/>
  <c r="N77" i="132"/>
  <c r="N13" i="132"/>
  <c r="J13" i="133"/>
  <c r="N81" i="133"/>
  <c r="J81" i="134"/>
  <c r="N6" i="132"/>
  <c r="J6" i="133"/>
  <c r="N22" i="133"/>
  <c r="J22" i="134"/>
  <c r="N8" i="131"/>
  <c r="J8" i="132"/>
  <c r="N12" i="134"/>
  <c r="J12" i="135"/>
  <c r="J7" i="134"/>
  <c r="N7" i="133"/>
  <c r="J20" i="135"/>
  <c r="N20" i="134"/>
  <c r="N26" i="130"/>
  <c r="N38" i="130" s="1"/>
  <c r="J26" i="131"/>
  <c r="N48" i="133"/>
  <c r="J48" i="134"/>
  <c r="N30" i="135"/>
  <c r="J30" i="136"/>
  <c r="N65" i="134" l="1"/>
  <c r="J65" i="135"/>
  <c r="N62" i="135"/>
  <c r="J62" i="136"/>
  <c r="N34" i="135"/>
  <c r="J34" i="136"/>
  <c r="J57" i="134"/>
  <c r="N57" i="133"/>
  <c r="J9" i="134"/>
  <c r="N9" i="133"/>
  <c r="N24" i="135"/>
  <c r="J24" i="136"/>
  <c r="N10" i="133"/>
  <c r="J10" i="134"/>
  <c r="N14" i="133"/>
  <c r="J14" i="134"/>
  <c r="J37" i="135"/>
  <c r="N37" i="134"/>
  <c r="J28" i="135"/>
  <c r="N28" i="134"/>
  <c r="N31" i="132"/>
  <c r="J31" i="133"/>
  <c r="N75" i="134"/>
  <c r="J75" i="135"/>
  <c r="N30" i="136"/>
  <c r="J30" i="137"/>
  <c r="N8" i="132"/>
  <c r="J8" i="133"/>
  <c r="J81" i="135"/>
  <c r="N81" i="134"/>
  <c r="N58" i="134"/>
  <c r="J58" i="135"/>
  <c r="N23" i="135"/>
  <c r="J23" i="136"/>
  <c r="N54" i="134"/>
  <c r="J54" i="135"/>
  <c r="N61" i="131"/>
  <c r="N70" i="131" s="1"/>
  <c r="J61" i="132"/>
  <c r="J72" i="133"/>
  <c r="N72" i="132"/>
  <c r="J17" i="134"/>
  <c r="N17" i="133"/>
  <c r="J32" i="135"/>
  <c r="N32" i="134"/>
  <c r="N67" i="133"/>
  <c r="J67" i="134"/>
  <c r="N12" i="135"/>
  <c r="J12" i="136"/>
  <c r="N39" i="131"/>
  <c r="N50" i="131" s="1"/>
  <c r="J39" i="132"/>
  <c r="N76" i="135"/>
  <c r="J76" i="136"/>
  <c r="J43" i="135"/>
  <c r="N43" i="134"/>
  <c r="N20" i="135"/>
  <c r="J20" i="136"/>
  <c r="J84" i="130"/>
  <c r="J85" i="129"/>
  <c r="J4" i="129" s="1"/>
  <c r="N56" i="135"/>
  <c r="J56" i="136"/>
  <c r="N63" i="133"/>
  <c r="J63" i="134"/>
  <c r="J15" i="134"/>
  <c r="N15" i="133"/>
  <c r="J5" i="132"/>
  <c r="N5" i="131"/>
  <c r="N19" i="131" s="1"/>
  <c r="J44" i="135"/>
  <c r="N44" i="134"/>
  <c r="N80" i="132"/>
  <c r="J80" i="133"/>
  <c r="N21" i="132"/>
  <c r="N25" i="132" s="1"/>
  <c r="J21" i="133"/>
  <c r="J36" i="135"/>
  <c r="N36" i="134"/>
  <c r="N11" i="132"/>
  <c r="J11" i="133"/>
  <c r="N45" i="134"/>
  <c r="J45" i="135"/>
  <c r="J73" i="134"/>
  <c r="N73" i="133"/>
  <c r="J53" i="134"/>
  <c r="N53" i="133"/>
  <c r="J26" i="132"/>
  <c r="N26" i="131"/>
  <c r="N38" i="131" s="1"/>
  <c r="J6" i="134"/>
  <c r="N6" i="133"/>
  <c r="J79" i="132"/>
  <c r="N79" i="131"/>
  <c r="N84" i="131" s="1"/>
  <c r="N27" i="133"/>
  <c r="J27" i="134"/>
  <c r="N74" i="134"/>
  <c r="J74" i="135"/>
  <c r="J77" i="134"/>
  <c r="N77" i="133"/>
  <c r="J18" i="136"/>
  <c r="N18" i="135"/>
  <c r="N35" i="133"/>
  <c r="J35" i="134"/>
  <c r="N64" i="135"/>
  <c r="J64" i="136"/>
  <c r="N47" i="134"/>
  <c r="J47" i="135"/>
  <c r="J46" i="136"/>
  <c r="N46" i="135"/>
  <c r="J51" i="132"/>
  <c r="N51" i="131"/>
  <c r="N60" i="131" s="1"/>
  <c r="N66" i="135"/>
  <c r="J66" i="136"/>
  <c r="J55" i="137"/>
  <c r="N55" i="136"/>
  <c r="N69" i="135"/>
  <c r="J69" i="136"/>
  <c r="N83" i="135"/>
  <c r="J83" i="136"/>
  <c r="N41" i="134"/>
  <c r="J41" i="135"/>
  <c r="N68" i="134"/>
  <c r="J68" i="135"/>
  <c r="J48" i="135"/>
  <c r="N48" i="134"/>
  <c r="N22" i="134"/>
  <c r="J22" i="135"/>
  <c r="J13" i="134"/>
  <c r="N13" i="133"/>
  <c r="J71" i="132"/>
  <c r="N71" i="131"/>
  <c r="N78" i="131" s="1"/>
  <c r="N33" i="134"/>
  <c r="J33" i="135"/>
  <c r="N7" i="134"/>
  <c r="J7" i="135"/>
  <c r="J40" i="136"/>
  <c r="N40" i="135"/>
  <c r="N29" i="135"/>
  <c r="J29" i="136"/>
  <c r="N85" i="130"/>
  <c r="N4" i="130" s="1"/>
  <c r="J59" i="136"/>
  <c r="N59" i="135"/>
  <c r="N16" i="132"/>
  <c r="J16" i="133"/>
  <c r="N49" i="135"/>
  <c r="J49" i="136"/>
  <c r="J82" i="135"/>
  <c r="N82" i="134"/>
  <c r="J42" i="136"/>
  <c r="N42" i="135"/>
  <c r="N52" i="135"/>
  <c r="J52" i="136"/>
  <c r="N71" i="132" l="1"/>
  <c r="N78" i="132" s="1"/>
  <c r="J71" i="133"/>
  <c r="N26" i="132"/>
  <c r="N38" i="132" s="1"/>
  <c r="J26" i="133"/>
  <c r="J17" i="135"/>
  <c r="N17" i="134"/>
  <c r="J69" i="137"/>
  <c r="N69" i="136"/>
  <c r="N64" i="136"/>
  <c r="J64" i="137"/>
  <c r="J51" i="133"/>
  <c r="N51" i="132"/>
  <c r="N60" i="132" s="1"/>
  <c r="J77" i="135"/>
  <c r="N77" i="134"/>
  <c r="J79" i="133"/>
  <c r="N79" i="132"/>
  <c r="N84" i="132" s="1"/>
  <c r="J53" i="135"/>
  <c r="N53" i="134"/>
  <c r="N15" i="134"/>
  <c r="J15" i="135"/>
  <c r="J84" i="131"/>
  <c r="J85" i="130"/>
  <c r="J4" i="130" s="1"/>
  <c r="N72" i="133"/>
  <c r="J72" i="134"/>
  <c r="N31" i="133"/>
  <c r="J31" i="134"/>
  <c r="J14" i="135"/>
  <c r="N14" i="134"/>
  <c r="N62" i="136"/>
  <c r="J62" i="137"/>
  <c r="J43" i="136"/>
  <c r="N43" i="135"/>
  <c r="N75" i="135"/>
  <c r="J75" i="136"/>
  <c r="N59" i="136"/>
  <c r="J59" i="137"/>
  <c r="N76" i="136"/>
  <c r="J76" i="137"/>
  <c r="J37" i="136"/>
  <c r="N37" i="135"/>
  <c r="N29" i="136"/>
  <c r="J29" i="137"/>
  <c r="N41" i="135"/>
  <c r="J41" i="136"/>
  <c r="N35" i="134"/>
  <c r="J35" i="135"/>
  <c r="N74" i="135"/>
  <c r="J74" i="136"/>
  <c r="N63" i="134"/>
  <c r="J63" i="135"/>
  <c r="J20" i="137"/>
  <c r="N20" i="136"/>
  <c r="N39" i="132"/>
  <c r="N50" i="132" s="1"/>
  <c r="J39" i="133"/>
  <c r="N61" i="132"/>
  <c r="N70" i="132" s="1"/>
  <c r="J61" i="133"/>
  <c r="N58" i="135"/>
  <c r="J58" i="136"/>
  <c r="J9" i="135"/>
  <c r="N9" i="134"/>
  <c r="N5" i="132"/>
  <c r="J5" i="133"/>
  <c r="J81" i="136"/>
  <c r="N81" i="135"/>
  <c r="N24" i="136"/>
  <c r="J24" i="137"/>
  <c r="J7" i="136"/>
  <c r="N7" i="135"/>
  <c r="J11" i="134"/>
  <c r="N11" i="133"/>
  <c r="N67" i="134"/>
  <c r="J67" i="135"/>
  <c r="J23" i="137"/>
  <c r="N23" i="136"/>
  <c r="N52" i="136"/>
  <c r="J52" i="137"/>
  <c r="N49" i="136"/>
  <c r="J49" i="137"/>
  <c r="N16" i="133"/>
  <c r="J16" i="134"/>
  <c r="J55" i="138"/>
  <c r="N55" i="137"/>
  <c r="J46" i="137"/>
  <c r="N46" i="136"/>
  <c r="N6" i="134"/>
  <c r="J6" i="135"/>
  <c r="J73" i="135"/>
  <c r="N73" i="134"/>
  <c r="N36" i="135"/>
  <c r="J36" i="136"/>
  <c r="J44" i="136"/>
  <c r="N44" i="135"/>
  <c r="N32" i="135"/>
  <c r="J32" i="136"/>
  <c r="N30" i="137"/>
  <c r="J30" i="138"/>
  <c r="N10" i="134"/>
  <c r="J10" i="135"/>
  <c r="N65" i="135"/>
  <c r="J65" i="136"/>
  <c r="N40" i="136"/>
  <c r="J40" i="137"/>
  <c r="N48" i="135"/>
  <c r="J48" i="136"/>
  <c r="N18" i="136"/>
  <c r="J18" i="137"/>
  <c r="N34" i="136"/>
  <c r="J34" i="137"/>
  <c r="J82" i="136"/>
  <c r="N82" i="135"/>
  <c r="N68" i="135"/>
  <c r="J68" i="136"/>
  <c r="N85" i="131"/>
  <c r="N4" i="131" s="1"/>
  <c r="N80" i="133"/>
  <c r="J80" i="134"/>
  <c r="N8" i="133"/>
  <c r="J8" i="134"/>
  <c r="N13" i="134"/>
  <c r="J13" i="135"/>
  <c r="N33" i="135"/>
  <c r="J33" i="136"/>
  <c r="N22" i="135"/>
  <c r="J22" i="136"/>
  <c r="N42" i="136"/>
  <c r="J42" i="137"/>
  <c r="N19" i="132"/>
  <c r="N83" i="136"/>
  <c r="J83" i="137"/>
  <c r="N66" i="136"/>
  <c r="J66" i="137"/>
  <c r="J47" i="136"/>
  <c r="N47" i="135"/>
  <c r="N27" i="134"/>
  <c r="J27" i="135"/>
  <c r="N45" i="135"/>
  <c r="J45" i="136"/>
  <c r="N21" i="133"/>
  <c r="N25" i="133" s="1"/>
  <c r="J21" i="134"/>
  <c r="N56" i="136"/>
  <c r="J56" i="137"/>
  <c r="N12" i="136"/>
  <c r="J12" i="137"/>
  <c r="N54" i="135"/>
  <c r="J54" i="136"/>
  <c r="N28" i="135"/>
  <c r="J28" i="136"/>
  <c r="J57" i="135"/>
  <c r="N57" i="134"/>
  <c r="N47" i="136" l="1"/>
  <c r="J47" i="137"/>
  <c r="N49" i="137"/>
  <c r="J49" i="138"/>
  <c r="J39" i="134"/>
  <c r="N39" i="133"/>
  <c r="N50" i="133" s="1"/>
  <c r="N29" i="137"/>
  <c r="J29" i="138"/>
  <c r="J66" i="138"/>
  <c r="N66" i="137"/>
  <c r="N68" i="136"/>
  <c r="J68" i="137"/>
  <c r="J17" i="136"/>
  <c r="N17" i="135"/>
  <c r="J22" i="137"/>
  <c r="N22" i="136"/>
  <c r="N52" i="137"/>
  <c r="J52" i="138"/>
  <c r="N58" i="136"/>
  <c r="J58" i="137"/>
  <c r="N35" i="135"/>
  <c r="J35" i="136"/>
  <c r="N75" i="136"/>
  <c r="J75" i="137"/>
  <c r="N85" i="132"/>
  <c r="N4" i="132" s="1"/>
  <c r="N64" i="137"/>
  <c r="J64" i="138"/>
  <c r="N26" i="133"/>
  <c r="N38" i="133" s="1"/>
  <c r="J26" i="134"/>
  <c r="J42" i="138"/>
  <c r="N42" i="137"/>
  <c r="J59" i="138"/>
  <c r="N59" i="137"/>
  <c r="J72" i="135"/>
  <c r="N72" i="134"/>
  <c r="N12" i="137"/>
  <c r="J12" i="138"/>
  <c r="J65" i="137"/>
  <c r="N65" i="136"/>
  <c r="N46" i="137"/>
  <c r="J46" i="138"/>
  <c r="J53" i="136"/>
  <c r="N53" i="135"/>
  <c r="N83" i="137"/>
  <c r="J83" i="138"/>
  <c r="N48" i="136"/>
  <c r="J48" i="137"/>
  <c r="J10" i="136"/>
  <c r="N10" i="135"/>
  <c r="J73" i="136"/>
  <c r="N73" i="135"/>
  <c r="N55" i="138"/>
  <c r="J55" i="139"/>
  <c r="N11" i="134"/>
  <c r="J11" i="135"/>
  <c r="N81" i="136"/>
  <c r="J81" i="137"/>
  <c r="J20" i="138"/>
  <c r="N20" i="137"/>
  <c r="N37" i="136"/>
  <c r="J37" i="137"/>
  <c r="J14" i="136"/>
  <c r="N14" i="135"/>
  <c r="J84" i="132"/>
  <c r="J85" i="131"/>
  <c r="J4" i="131" s="1"/>
  <c r="N79" i="133"/>
  <c r="N84" i="133" s="1"/>
  <c r="J79" i="134"/>
  <c r="J13" i="136"/>
  <c r="N13" i="135"/>
  <c r="N36" i="136"/>
  <c r="J36" i="137"/>
  <c r="N67" i="135"/>
  <c r="J67" i="136"/>
  <c r="N74" i="136"/>
  <c r="J74" i="137"/>
  <c r="N45" i="136"/>
  <c r="J45" i="137"/>
  <c r="N18" i="137"/>
  <c r="J18" i="138"/>
  <c r="N32" i="136"/>
  <c r="J32" i="137"/>
  <c r="J9" i="136"/>
  <c r="N9" i="135"/>
  <c r="J57" i="136"/>
  <c r="N57" i="135"/>
  <c r="N8" i="134"/>
  <c r="J8" i="135"/>
  <c r="N28" i="136"/>
  <c r="J28" i="137"/>
  <c r="N56" i="137"/>
  <c r="J56" i="138"/>
  <c r="N27" i="135"/>
  <c r="J27" i="136"/>
  <c r="N33" i="136"/>
  <c r="J33" i="137"/>
  <c r="J80" i="135"/>
  <c r="N80" i="134"/>
  <c r="N82" i="136"/>
  <c r="J82" i="137"/>
  <c r="J6" i="136"/>
  <c r="N6" i="135"/>
  <c r="N16" i="134"/>
  <c r="J16" i="135"/>
  <c r="J5" i="134"/>
  <c r="N5" i="133"/>
  <c r="N19" i="133" s="1"/>
  <c r="N61" i="133"/>
  <c r="N70" i="133" s="1"/>
  <c r="J61" i="134"/>
  <c r="N63" i="135"/>
  <c r="J63" i="136"/>
  <c r="N41" i="136"/>
  <c r="J41" i="137"/>
  <c r="N76" i="137"/>
  <c r="J76" i="138"/>
  <c r="N31" i="134"/>
  <c r="J31" i="135"/>
  <c r="J15" i="136"/>
  <c r="N15" i="135"/>
  <c r="N71" i="133"/>
  <c r="N78" i="133" s="1"/>
  <c r="J71" i="134"/>
  <c r="N24" i="137"/>
  <c r="J24" i="138"/>
  <c r="J62" i="138"/>
  <c r="N62" i="137"/>
  <c r="J51" i="134"/>
  <c r="N51" i="133"/>
  <c r="N60" i="133" s="1"/>
  <c r="N54" i="136"/>
  <c r="J54" i="137"/>
  <c r="N21" i="134"/>
  <c r="N25" i="134" s="1"/>
  <c r="J21" i="135"/>
  <c r="N34" i="137"/>
  <c r="J34" i="138"/>
  <c r="N40" i="137"/>
  <c r="J40" i="138"/>
  <c r="J30" i="139"/>
  <c r="N30" i="138"/>
  <c r="N44" i="136"/>
  <c r="J44" i="137"/>
  <c r="J23" i="138"/>
  <c r="N23" i="137"/>
  <c r="N7" i="136"/>
  <c r="J7" i="137"/>
  <c r="J43" i="137"/>
  <c r="N43" i="136"/>
  <c r="J77" i="136"/>
  <c r="N77" i="135"/>
  <c r="J69" i="138"/>
  <c r="N69" i="137"/>
  <c r="N44" i="137" l="1"/>
  <c r="J44" i="138"/>
  <c r="J76" i="139"/>
  <c r="N76" i="138"/>
  <c r="N33" i="137"/>
  <c r="J33" i="138"/>
  <c r="N36" i="137"/>
  <c r="J36" i="138"/>
  <c r="J26" i="135"/>
  <c r="N26" i="134"/>
  <c r="N38" i="134" s="1"/>
  <c r="N68" i="137"/>
  <c r="J68" i="138"/>
  <c r="J20" i="139"/>
  <c r="N20" i="138"/>
  <c r="N21" i="135"/>
  <c r="N25" i="135" s="1"/>
  <c r="J21" i="136"/>
  <c r="N41" i="137"/>
  <c r="J41" i="138"/>
  <c r="N82" i="137"/>
  <c r="J82" i="138"/>
  <c r="N27" i="136"/>
  <c r="J27" i="137"/>
  <c r="N8" i="135"/>
  <c r="J8" i="136"/>
  <c r="N32" i="137"/>
  <c r="J32" i="138"/>
  <c r="N74" i="137"/>
  <c r="J74" i="138"/>
  <c r="N81" i="137"/>
  <c r="J81" i="138"/>
  <c r="N83" i="138"/>
  <c r="J83" i="139"/>
  <c r="N64" i="138"/>
  <c r="J64" i="139"/>
  <c r="N49" i="138"/>
  <c r="J49" i="139"/>
  <c r="N28" i="137"/>
  <c r="J28" i="138"/>
  <c r="N45" i="137"/>
  <c r="J45" i="138"/>
  <c r="N43" i="137"/>
  <c r="J43" i="138"/>
  <c r="J51" i="135"/>
  <c r="N51" i="134"/>
  <c r="N60" i="134" s="1"/>
  <c r="N9" i="136"/>
  <c r="J9" i="137"/>
  <c r="N72" i="135"/>
  <c r="J72" i="136"/>
  <c r="N35" i="136"/>
  <c r="J35" i="137"/>
  <c r="J39" i="135"/>
  <c r="N39" i="134"/>
  <c r="N50" i="134" s="1"/>
  <c r="N7" i="137"/>
  <c r="J7" i="138"/>
  <c r="N69" i="138"/>
  <c r="J69" i="139"/>
  <c r="J30" i="140"/>
  <c r="N30" i="139"/>
  <c r="N62" i="138"/>
  <c r="J62" i="139"/>
  <c r="J15" i="137"/>
  <c r="N15" i="136"/>
  <c r="J5" i="135"/>
  <c r="N5" i="134"/>
  <c r="N19" i="134" s="1"/>
  <c r="J13" i="137"/>
  <c r="N13" i="136"/>
  <c r="N14" i="136"/>
  <c r="J14" i="137"/>
  <c r="J73" i="137"/>
  <c r="N73" i="136"/>
  <c r="J65" i="138"/>
  <c r="N65" i="137"/>
  <c r="N59" i="138"/>
  <c r="J59" i="139"/>
  <c r="J22" i="138"/>
  <c r="N22" i="137"/>
  <c r="N66" i="138"/>
  <c r="J66" i="139"/>
  <c r="N71" i="134"/>
  <c r="N78" i="134" s="1"/>
  <c r="J71" i="135"/>
  <c r="N48" i="137"/>
  <c r="J48" i="138"/>
  <c r="J52" i="139"/>
  <c r="N52" i="138"/>
  <c r="J84" i="133"/>
  <c r="J85" i="132"/>
  <c r="J4" i="132" s="1"/>
  <c r="J40" i="139"/>
  <c r="N40" i="138"/>
  <c r="J31" i="136"/>
  <c r="N31" i="135"/>
  <c r="N63" i="136"/>
  <c r="J63" i="137"/>
  <c r="N16" i="135"/>
  <c r="J16" i="136"/>
  <c r="J56" i="139"/>
  <c r="N56" i="138"/>
  <c r="J18" i="139"/>
  <c r="N18" i="138"/>
  <c r="J67" i="137"/>
  <c r="N67" i="136"/>
  <c r="J79" i="135"/>
  <c r="N79" i="134"/>
  <c r="N84" i="134" s="1"/>
  <c r="N37" i="137"/>
  <c r="J37" i="138"/>
  <c r="N11" i="135"/>
  <c r="J11" i="136"/>
  <c r="N12" i="138"/>
  <c r="J12" i="139"/>
  <c r="N58" i="137"/>
  <c r="J58" i="138"/>
  <c r="N29" i="138"/>
  <c r="J29" i="139"/>
  <c r="N47" i="137"/>
  <c r="J47" i="138"/>
  <c r="N34" i="138"/>
  <c r="J34" i="139"/>
  <c r="N61" i="134"/>
  <c r="N70" i="134" s="1"/>
  <c r="J61" i="135"/>
  <c r="J55" i="140"/>
  <c r="N55" i="139"/>
  <c r="J46" i="139"/>
  <c r="N46" i="138"/>
  <c r="N6" i="136"/>
  <c r="J6" i="137"/>
  <c r="N54" i="137"/>
  <c r="J54" i="138"/>
  <c r="N24" i="138"/>
  <c r="J24" i="139"/>
  <c r="J77" i="137"/>
  <c r="N77" i="136"/>
  <c r="N23" i="138"/>
  <c r="J23" i="139"/>
  <c r="N80" i="135"/>
  <c r="J80" i="136"/>
  <c r="J57" i="137"/>
  <c r="N57" i="136"/>
  <c r="N85" i="133"/>
  <c r="N4" i="133" s="1"/>
  <c r="N10" i="136"/>
  <c r="J10" i="137"/>
  <c r="J53" i="137"/>
  <c r="N53" i="136"/>
  <c r="J42" i="139"/>
  <c r="N42" i="138"/>
  <c r="J75" i="138"/>
  <c r="N75" i="137"/>
  <c r="J17" i="137"/>
  <c r="N17" i="136"/>
  <c r="J79" i="136" l="1"/>
  <c r="N79" i="135"/>
  <c r="N84" i="135" s="1"/>
  <c r="J81" i="139"/>
  <c r="N81" i="138"/>
  <c r="N68" i="138"/>
  <c r="J68" i="139"/>
  <c r="J42" i="140"/>
  <c r="N42" i="139"/>
  <c r="N6" i="137"/>
  <c r="J6" i="138"/>
  <c r="N48" i="138"/>
  <c r="J48" i="139"/>
  <c r="N9" i="137"/>
  <c r="J9" i="138"/>
  <c r="J57" i="138"/>
  <c r="N57" i="137"/>
  <c r="J77" i="138"/>
  <c r="N77" i="137"/>
  <c r="J67" i="138"/>
  <c r="N67" i="137"/>
  <c r="N40" i="139"/>
  <c r="J40" i="140"/>
  <c r="J22" i="139"/>
  <c r="N22" i="138"/>
  <c r="J73" i="138"/>
  <c r="N73" i="137"/>
  <c r="J5" i="136"/>
  <c r="N5" i="135"/>
  <c r="N19" i="135" s="1"/>
  <c r="N30" i="140"/>
  <c r="J30" i="141"/>
  <c r="J39" i="136"/>
  <c r="N39" i="135"/>
  <c r="N50" i="135" s="1"/>
  <c r="N45" i="138"/>
  <c r="J45" i="139"/>
  <c r="N64" i="139"/>
  <c r="J64" i="140"/>
  <c r="N74" i="138"/>
  <c r="J74" i="139"/>
  <c r="N27" i="137"/>
  <c r="J27" i="138"/>
  <c r="N21" i="136"/>
  <c r="N25" i="136" s="1"/>
  <c r="J21" i="137"/>
  <c r="J17" i="138"/>
  <c r="N17" i="137"/>
  <c r="N53" i="137"/>
  <c r="J53" i="138"/>
  <c r="N80" i="136"/>
  <c r="J80" i="137"/>
  <c r="N24" i="139"/>
  <c r="J24" i="140"/>
  <c r="J34" i="140"/>
  <c r="N34" i="139"/>
  <c r="N58" i="138"/>
  <c r="J58" i="139"/>
  <c r="J37" i="139"/>
  <c r="N37" i="138"/>
  <c r="J63" i="138"/>
  <c r="N63" i="137"/>
  <c r="N71" i="135"/>
  <c r="N78" i="135" s="1"/>
  <c r="J71" i="136"/>
  <c r="J59" i="140"/>
  <c r="N59" i="139"/>
  <c r="N14" i="137"/>
  <c r="J14" i="138"/>
  <c r="N69" i="139"/>
  <c r="J69" i="140"/>
  <c r="N35" i="137"/>
  <c r="J35" i="138"/>
  <c r="J26" i="136"/>
  <c r="N26" i="135"/>
  <c r="N38" i="135" s="1"/>
  <c r="N76" i="139"/>
  <c r="J76" i="140"/>
  <c r="N56" i="139"/>
  <c r="J56" i="140"/>
  <c r="J52" i="140"/>
  <c r="N52" i="139"/>
  <c r="N65" i="138"/>
  <c r="J65" i="139"/>
  <c r="J13" i="138"/>
  <c r="N13" i="137"/>
  <c r="N49" i="139"/>
  <c r="J49" i="140"/>
  <c r="N8" i="136"/>
  <c r="J8" i="137"/>
  <c r="N33" i="138"/>
  <c r="J33" i="139"/>
  <c r="N29" i="139"/>
  <c r="J29" i="140"/>
  <c r="N10" i="137"/>
  <c r="J10" i="138"/>
  <c r="J46" i="140"/>
  <c r="N46" i="139"/>
  <c r="J18" i="140"/>
  <c r="N18" i="139"/>
  <c r="J84" i="134"/>
  <c r="J85" i="133"/>
  <c r="J4" i="133" s="1"/>
  <c r="J15" i="138"/>
  <c r="N15" i="137"/>
  <c r="J51" i="136"/>
  <c r="N51" i="135"/>
  <c r="N60" i="135" s="1"/>
  <c r="J28" i="139"/>
  <c r="N28" i="138"/>
  <c r="J83" i="140"/>
  <c r="N83" i="139"/>
  <c r="J32" i="139"/>
  <c r="N32" i="138"/>
  <c r="J82" i="139"/>
  <c r="N82" i="138"/>
  <c r="J36" i="139"/>
  <c r="N36" i="138"/>
  <c r="J44" i="139"/>
  <c r="N44" i="138"/>
  <c r="N55" i="140"/>
  <c r="J55" i="141"/>
  <c r="N31" i="136"/>
  <c r="J31" i="137"/>
  <c r="N41" i="138"/>
  <c r="J41" i="139"/>
  <c r="N61" i="135"/>
  <c r="N70" i="135" s="1"/>
  <c r="J61" i="136"/>
  <c r="N11" i="136"/>
  <c r="J11" i="137"/>
  <c r="N16" i="136"/>
  <c r="J16" i="137"/>
  <c r="J75" i="139"/>
  <c r="N75" i="138"/>
  <c r="N23" i="139"/>
  <c r="J23" i="140"/>
  <c r="N54" i="138"/>
  <c r="J54" i="139"/>
  <c r="J47" i="139"/>
  <c r="N47" i="138"/>
  <c r="N12" i="139"/>
  <c r="J12" i="140"/>
  <c r="N85" i="134"/>
  <c r="N4" i="134" s="1"/>
  <c r="N66" i="139"/>
  <c r="J66" i="140"/>
  <c r="N62" i="139"/>
  <c r="J62" i="140"/>
  <c r="J7" i="139"/>
  <c r="N7" i="138"/>
  <c r="N72" i="136"/>
  <c r="J72" i="137"/>
  <c r="N43" i="138"/>
  <c r="J43" i="139"/>
  <c r="N20" i="139"/>
  <c r="J20" i="140"/>
  <c r="N72" i="137" l="1"/>
  <c r="J72" i="138"/>
  <c r="J10" i="139"/>
  <c r="N10" i="138"/>
  <c r="N80" i="137"/>
  <c r="J80" i="138"/>
  <c r="N64" i="140"/>
  <c r="J64" i="141"/>
  <c r="N68" i="139"/>
  <c r="J68" i="140"/>
  <c r="N16" i="137"/>
  <c r="J16" i="138"/>
  <c r="N41" i="139"/>
  <c r="J41" i="140"/>
  <c r="J82" i="140"/>
  <c r="N82" i="139"/>
  <c r="N77" i="138"/>
  <c r="J77" i="139"/>
  <c r="J20" i="141"/>
  <c r="N20" i="140"/>
  <c r="N44" i="139"/>
  <c r="J44" i="140"/>
  <c r="J29" i="141"/>
  <c r="N29" i="140"/>
  <c r="J49" i="141"/>
  <c r="N49" i="140"/>
  <c r="N14" i="138"/>
  <c r="J14" i="139"/>
  <c r="J53" i="139"/>
  <c r="N53" i="138"/>
  <c r="N27" i="138"/>
  <c r="J27" i="139"/>
  <c r="N45" i="139"/>
  <c r="J45" i="140"/>
  <c r="N40" i="140"/>
  <c r="J40" i="141"/>
  <c r="N6" i="138"/>
  <c r="J6" i="139"/>
  <c r="N66" i="140"/>
  <c r="J66" i="141"/>
  <c r="N8" i="137"/>
  <c r="J8" i="138"/>
  <c r="J76" i="141"/>
  <c r="N76" i="140"/>
  <c r="N69" i="140"/>
  <c r="J69" i="141"/>
  <c r="J71" i="137"/>
  <c r="N71" i="136"/>
  <c r="N78" i="136" s="1"/>
  <c r="N58" i="139"/>
  <c r="J58" i="140"/>
  <c r="J21" i="138"/>
  <c r="N21" i="137"/>
  <c r="N25" i="137" s="1"/>
  <c r="N30" i="141"/>
  <c r="J30" i="142"/>
  <c r="N48" i="139"/>
  <c r="J48" i="140"/>
  <c r="J84" i="135"/>
  <c r="J85" i="134"/>
  <c r="J4" i="134" s="1"/>
  <c r="N22" i="139"/>
  <c r="J22" i="140"/>
  <c r="N7" i="139"/>
  <c r="J7" i="140"/>
  <c r="N23" i="140"/>
  <c r="J23" i="141"/>
  <c r="N31" i="137"/>
  <c r="J31" i="138"/>
  <c r="J32" i="140"/>
  <c r="N32" i="139"/>
  <c r="J51" i="137"/>
  <c r="N51" i="136"/>
  <c r="N60" i="136" s="1"/>
  <c r="N18" i="140"/>
  <c r="J18" i="141"/>
  <c r="J52" i="141"/>
  <c r="N52" i="140"/>
  <c r="N26" i="136"/>
  <c r="N38" i="136" s="1"/>
  <c r="J26" i="137"/>
  <c r="N63" i="138"/>
  <c r="J63" i="139"/>
  <c r="N34" i="140"/>
  <c r="J34" i="141"/>
  <c r="N5" i="136"/>
  <c r="N19" i="136" s="1"/>
  <c r="J5" i="137"/>
  <c r="J57" i="139"/>
  <c r="N57" i="138"/>
  <c r="J81" i="140"/>
  <c r="N81" i="139"/>
  <c r="N62" i="140"/>
  <c r="J62" i="141"/>
  <c r="N36" i="139"/>
  <c r="J36" i="140"/>
  <c r="N33" i="139"/>
  <c r="J33" i="140"/>
  <c r="J56" i="141"/>
  <c r="N56" i="140"/>
  <c r="N35" i="138"/>
  <c r="J35" i="139"/>
  <c r="N24" i="140"/>
  <c r="J24" i="141"/>
  <c r="N74" i="139"/>
  <c r="J74" i="140"/>
  <c r="J9" i="139"/>
  <c r="N9" i="138"/>
  <c r="N85" i="135"/>
  <c r="N4" i="135" s="1"/>
  <c r="J47" i="140"/>
  <c r="N47" i="139"/>
  <c r="J75" i="140"/>
  <c r="N75" i="139"/>
  <c r="N65" i="139"/>
  <c r="J65" i="140"/>
  <c r="N54" i="139"/>
  <c r="J54" i="140"/>
  <c r="N28" i="139"/>
  <c r="J28" i="140"/>
  <c r="N12" i="140"/>
  <c r="J12" i="141"/>
  <c r="J11" i="138"/>
  <c r="N11" i="137"/>
  <c r="J43" i="140"/>
  <c r="N43" i="139"/>
  <c r="J61" i="137"/>
  <c r="N61" i="136"/>
  <c r="N70" i="136" s="1"/>
  <c r="N55" i="141"/>
  <c r="J55" i="142"/>
  <c r="J83" i="141"/>
  <c r="N83" i="140"/>
  <c r="J15" i="139"/>
  <c r="N15" i="138"/>
  <c r="N46" i="140"/>
  <c r="J46" i="141"/>
  <c r="J13" i="139"/>
  <c r="N13" i="138"/>
  <c r="N59" i="140"/>
  <c r="J59" i="141"/>
  <c r="J37" i="140"/>
  <c r="N37" i="139"/>
  <c r="J17" i="139"/>
  <c r="N17" i="138"/>
  <c r="J39" i="137"/>
  <c r="N39" i="136"/>
  <c r="N50" i="136" s="1"/>
  <c r="J73" i="139"/>
  <c r="N73" i="138"/>
  <c r="N67" i="138"/>
  <c r="J67" i="139"/>
  <c r="N42" i="140"/>
  <c r="J42" i="141"/>
  <c r="N79" i="136"/>
  <c r="N84" i="136" s="1"/>
  <c r="J79" i="137"/>
  <c r="N30" i="142" l="1"/>
  <c r="J30" i="143"/>
  <c r="J77" i="140"/>
  <c r="N77" i="139"/>
  <c r="N16" i="138"/>
  <c r="J16" i="139"/>
  <c r="J80" i="139"/>
  <c r="N80" i="138"/>
  <c r="J17" i="140"/>
  <c r="N17" i="139"/>
  <c r="J13" i="140"/>
  <c r="N13" i="139"/>
  <c r="N83" i="141"/>
  <c r="J83" i="142"/>
  <c r="N43" i="140"/>
  <c r="J43" i="141"/>
  <c r="N28" i="140"/>
  <c r="J28" i="141"/>
  <c r="J9" i="140"/>
  <c r="N9" i="139"/>
  <c r="J57" i="140"/>
  <c r="N57" i="139"/>
  <c r="J71" i="138"/>
  <c r="N71" i="137"/>
  <c r="N78" i="137" s="1"/>
  <c r="J53" i="140"/>
  <c r="N53" i="139"/>
  <c r="N29" i="141"/>
  <c r="J29" i="142"/>
  <c r="N39" i="137"/>
  <c r="N50" i="137" s="1"/>
  <c r="J39" i="138"/>
  <c r="N67" i="139"/>
  <c r="J67" i="140"/>
  <c r="N63" i="139"/>
  <c r="J63" i="140"/>
  <c r="J40" i="142"/>
  <c r="N40" i="141"/>
  <c r="N79" i="137"/>
  <c r="N84" i="137" s="1"/>
  <c r="J79" i="138"/>
  <c r="J46" i="142"/>
  <c r="N46" i="141"/>
  <c r="N55" i="142"/>
  <c r="J55" i="143"/>
  <c r="J75" i="141"/>
  <c r="N75" i="140"/>
  <c r="J74" i="141"/>
  <c r="N74" i="140"/>
  <c r="N62" i="141"/>
  <c r="J62" i="142"/>
  <c r="N5" i="137"/>
  <c r="N19" i="137" s="1"/>
  <c r="J5" i="138"/>
  <c r="N26" i="137"/>
  <c r="N38" i="137" s="1"/>
  <c r="J26" i="138"/>
  <c r="N23" i="141"/>
  <c r="J23" i="142"/>
  <c r="N69" i="141"/>
  <c r="J69" i="142"/>
  <c r="N66" i="141"/>
  <c r="J66" i="142"/>
  <c r="N45" i="140"/>
  <c r="J45" i="141"/>
  <c r="J14" i="140"/>
  <c r="N14" i="139"/>
  <c r="N44" i="140"/>
  <c r="J44" i="141"/>
  <c r="N68" i="140"/>
  <c r="J68" i="141"/>
  <c r="J61" i="138"/>
  <c r="N61" i="137"/>
  <c r="N70" i="137" s="1"/>
  <c r="J35" i="140"/>
  <c r="N35" i="139"/>
  <c r="N31" i="138"/>
  <c r="J31" i="139"/>
  <c r="N85" i="136"/>
  <c r="N4" i="136" s="1"/>
  <c r="J73" i="140"/>
  <c r="N73" i="139"/>
  <c r="J37" i="141"/>
  <c r="N37" i="140"/>
  <c r="J11" i="139"/>
  <c r="N11" i="138"/>
  <c r="J54" i="141"/>
  <c r="N54" i="140"/>
  <c r="J56" i="142"/>
  <c r="N56" i="141"/>
  <c r="N51" i="137"/>
  <c r="N60" i="137" s="1"/>
  <c r="J51" i="138"/>
  <c r="J84" i="136"/>
  <c r="J85" i="135"/>
  <c r="J4" i="135" s="1"/>
  <c r="N21" i="138"/>
  <c r="N25" i="138" s="1"/>
  <c r="J21" i="139"/>
  <c r="J82" i="141"/>
  <c r="N82" i="140"/>
  <c r="J10" i="140"/>
  <c r="N10" i="139"/>
  <c r="N36" i="140"/>
  <c r="J36" i="141"/>
  <c r="J18" i="142"/>
  <c r="N18" i="141"/>
  <c r="N22" i="140"/>
  <c r="J22" i="141"/>
  <c r="N8" i="138"/>
  <c r="J8" i="139"/>
  <c r="J42" i="142"/>
  <c r="N42" i="141"/>
  <c r="N59" i="141"/>
  <c r="J59" i="142"/>
  <c r="N12" i="141"/>
  <c r="J12" i="142"/>
  <c r="N47" i="140"/>
  <c r="J47" i="141"/>
  <c r="N24" i="141"/>
  <c r="J24" i="142"/>
  <c r="J33" i="141"/>
  <c r="N33" i="140"/>
  <c r="N34" i="141"/>
  <c r="J34" i="142"/>
  <c r="N7" i="140"/>
  <c r="J7" i="141"/>
  <c r="N48" i="140"/>
  <c r="J48" i="141"/>
  <c r="J58" i="141"/>
  <c r="N58" i="140"/>
  <c r="J6" i="140"/>
  <c r="N6" i="139"/>
  <c r="J27" i="140"/>
  <c r="N27" i="139"/>
  <c r="N41" i="140"/>
  <c r="J41" i="141"/>
  <c r="N64" i="141"/>
  <c r="J64" i="142"/>
  <c r="J72" i="139"/>
  <c r="N72" i="138"/>
  <c r="N15" i="139"/>
  <c r="J15" i="140"/>
  <c r="N65" i="140"/>
  <c r="J65" i="141"/>
  <c r="J81" i="141"/>
  <c r="N81" i="140"/>
  <c r="J52" i="142"/>
  <c r="N52" i="141"/>
  <c r="N32" i="140"/>
  <c r="J32" i="141"/>
  <c r="J76" i="142"/>
  <c r="N76" i="141"/>
  <c r="J49" i="142"/>
  <c r="N49" i="141"/>
  <c r="J20" i="142"/>
  <c r="N20" i="141"/>
  <c r="N34" i="142" l="1"/>
  <c r="J34" i="143"/>
  <c r="J47" i="142"/>
  <c r="N47" i="141"/>
  <c r="J76" i="143"/>
  <c r="N76" i="142"/>
  <c r="J58" i="142"/>
  <c r="N58" i="141"/>
  <c r="N18" i="142"/>
  <c r="J18" i="143"/>
  <c r="N82" i="141"/>
  <c r="J82" i="142"/>
  <c r="N68" i="141"/>
  <c r="J68" i="142"/>
  <c r="N62" i="142"/>
  <c r="J62" i="143"/>
  <c r="N16" i="139"/>
  <c r="J16" i="140"/>
  <c r="N32" i="141"/>
  <c r="J32" i="142"/>
  <c r="N65" i="141"/>
  <c r="J65" i="142"/>
  <c r="N64" i="142"/>
  <c r="J64" i="143"/>
  <c r="J48" i="142"/>
  <c r="N48" i="141"/>
  <c r="N12" i="142"/>
  <c r="J12" i="143"/>
  <c r="N8" i="139"/>
  <c r="J8" i="140"/>
  <c r="N36" i="141"/>
  <c r="J36" i="142"/>
  <c r="J21" i="140"/>
  <c r="N21" i="139"/>
  <c r="N25" i="139" s="1"/>
  <c r="N40" i="142"/>
  <c r="J40" i="143"/>
  <c r="J71" i="139"/>
  <c r="N71" i="138"/>
  <c r="N78" i="138" s="1"/>
  <c r="N13" i="140"/>
  <c r="J13" i="141"/>
  <c r="J51" i="139"/>
  <c r="N51" i="138"/>
  <c r="N60" i="138" s="1"/>
  <c r="N81" i="141"/>
  <c r="J81" i="142"/>
  <c r="N31" i="139"/>
  <c r="J31" i="140"/>
  <c r="J45" i="142"/>
  <c r="N45" i="141"/>
  <c r="N55" i="143"/>
  <c r="J55" i="144"/>
  <c r="J20" i="143"/>
  <c r="N20" i="142"/>
  <c r="J27" i="141"/>
  <c r="N27" i="140"/>
  <c r="N33" i="141"/>
  <c r="J33" i="142"/>
  <c r="N56" i="142"/>
  <c r="J56" i="143"/>
  <c r="N37" i="141"/>
  <c r="J37" i="142"/>
  <c r="J44" i="142"/>
  <c r="N44" i="141"/>
  <c r="N66" i="142"/>
  <c r="J66" i="143"/>
  <c r="J26" i="139"/>
  <c r="N26" i="138"/>
  <c r="N38" i="138" s="1"/>
  <c r="N63" i="140"/>
  <c r="J63" i="141"/>
  <c r="N29" i="142"/>
  <c r="J29" i="143"/>
  <c r="J43" i="142"/>
  <c r="N43" i="141"/>
  <c r="J72" i="140"/>
  <c r="N72" i="139"/>
  <c r="J42" i="143"/>
  <c r="N42" i="142"/>
  <c r="J11" i="140"/>
  <c r="N11" i="139"/>
  <c r="N23" i="142"/>
  <c r="J23" i="143"/>
  <c r="N15" i="140"/>
  <c r="J15" i="141"/>
  <c r="J41" i="142"/>
  <c r="N41" i="141"/>
  <c r="N7" i="141"/>
  <c r="J7" i="142"/>
  <c r="N24" i="142"/>
  <c r="J24" i="143"/>
  <c r="N59" i="142"/>
  <c r="J59" i="143"/>
  <c r="N22" i="141"/>
  <c r="J22" i="142"/>
  <c r="J35" i="141"/>
  <c r="N35" i="140"/>
  <c r="J74" i="142"/>
  <c r="N74" i="141"/>
  <c r="J46" i="143"/>
  <c r="N46" i="142"/>
  <c r="J57" i="141"/>
  <c r="N57" i="140"/>
  <c r="N17" i="140"/>
  <c r="J17" i="141"/>
  <c r="J77" i="141"/>
  <c r="N77" i="140"/>
  <c r="J39" i="139"/>
  <c r="N39" i="138"/>
  <c r="N50" i="138" s="1"/>
  <c r="N28" i="141"/>
  <c r="J28" i="142"/>
  <c r="N49" i="142"/>
  <c r="J49" i="143"/>
  <c r="N52" i="142"/>
  <c r="J52" i="143"/>
  <c r="N6" i="140"/>
  <c r="J6" i="141"/>
  <c r="N10" i="140"/>
  <c r="J10" i="141"/>
  <c r="J84" i="137"/>
  <c r="J85" i="136"/>
  <c r="J4" i="136" s="1"/>
  <c r="J54" i="142"/>
  <c r="N54" i="141"/>
  <c r="J73" i="141"/>
  <c r="N73" i="140"/>
  <c r="N69" i="142"/>
  <c r="J69" i="143"/>
  <c r="J5" i="139"/>
  <c r="N5" i="138"/>
  <c r="N19" i="138" s="1"/>
  <c r="J79" i="139"/>
  <c r="N79" i="138"/>
  <c r="N84" i="138" s="1"/>
  <c r="N67" i="140"/>
  <c r="J67" i="141"/>
  <c r="N83" i="142"/>
  <c r="J83" i="143"/>
  <c r="N30" i="143"/>
  <c r="J30" i="144"/>
  <c r="N61" i="138"/>
  <c r="N70" i="138" s="1"/>
  <c r="J61" i="139"/>
  <c r="N14" i="140"/>
  <c r="J14" i="141"/>
  <c r="N75" i="141"/>
  <c r="J75" i="142"/>
  <c r="N85" i="137"/>
  <c r="N4" i="137" s="1"/>
  <c r="J53" i="141"/>
  <c r="N53" i="140"/>
  <c r="N9" i="140"/>
  <c r="J9" i="141"/>
  <c r="N80" i="139"/>
  <c r="J80" i="140"/>
  <c r="N73" i="141" l="1"/>
  <c r="J73" i="142"/>
  <c r="N16" i="140"/>
  <c r="J16" i="141"/>
  <c r="J82" i="143"/>
  <c r="N82" i="142"/>
  <c r="N53" i="141"/>
  <c r="J53" i="142"/>
  <c r="N24" i="143"/>
  <c r="J24" i="144"/>
  <c r="N15" i="141"/>
  <c r="J15" i="142"/>
  <c r="N29" i="143"/>
  <c r="J29" i="144"/>
  <c r="N66" i="143"/>
  <c r="J66" i="144"/>
  <c r="N56" i="143"/>
  <c r="J56" i="144"/>
  <c r="J31" i="141"/>
  <c r="N31" i="140"/>
  <c r="J13" i="142"/>
  <c r="N13" i="141"/>
  <c r="N12" i="143"/>
  <c r="J12" i="144"/>
  <c r="N65" i="142"/>
  <c r="J65" i="143"/>
  <c r="N76" i="143"/>
  <c r="J76" i="144"/>
  <c r="J9" i="142"/>
  <c r="N9" i="141"/>
  <c r="N77" i="141"/>
  <c r="J77" i="142"/>
  <c r="J72" i="141"/>
  <c r="N72" i="140"/>
  <c r="N5" i="139"/>
  <c r="N19" i="139" s="1"/>
  <c r="J5" i="140"/>
  <c r="N74" i="142"/>
  <c r="J74" i="143"/>
  <c r="N41" i="142"/>
  <c r="J41" i="143"/>
  <c r="J26" i="140"/>
  <c r="N26" i="139"/>
  <c r="N38" i="139" s="1"/>
  <c r="N27" i="141"/>
  <c r="J27" i="142"/>
  <c r="N45" i="142"/>
  <c r="J45" i="143"/>
  <c r="N61" i="139"/>
  <c r="N70" i="139" s="1"/>
  <c r="J61" i="140"/>
  <c r="N67" i="141"/>
  <c r="J67" i="142"/>
  <c r="N69" i="143"/>
  <c r="J69" i="144"/>
  <c r="N52" i="143"/>
  <c r="J52" i="144"/>
  <c r="J80" i="141"/>
  <c r="N80" i="140"/>
  <c r="J84" i="138"/>
  <c r="J85" i="137"/>
  <c r="J4" i="137" s="1"/>
  <c r="N39" i="139"/>
  <c r="N50" i="139" s="1"/>
  <c r="J39" i="140"/>
  <c r="N57" i="141"/>
  <c r="J57" i="142"/>
  <c r="N35" i="141"/>
  <c r="J35" i="142"/>
  <c r="N42" i="143"/>
  <c r="J42" i="144"/>
  <c r="N20" i="143"/>
  <c r="J20" i="144"/>
  <c r="N21" i="140"/>
  <c r="N25" i="140" s="1"/>
  <c r="J21" i="141"/>
  <c r="N62" i="143"/>
  <c r="J62" i="144"/>
  <c r="N18" i="143"/>
  <c r="J18" i="144"/>
  <c r="J79" i="140"/>
  <c r="N79" i="139"/>
  <c r="N84" i="139" s="1"/>
  <c r="N46" i="143"/>
  <c r="J46" i="144"/>
  <c r="J44" i="143"/>
  <c r="N44" i="142"/>
  <c r="N14" i="141"/>
  <c r="J14" i="142"/>
  <c r="N54" i="142"/>
  <c r="J54" i="143"/>
  <c r="N11" i="140"/>
  <c r="J11" i="141"/>
  <c r="N43" i="142"/>
  <c r="J43" i="143"/>
  <c r="J51" i="140"/>
  <c r="N51" i="139"/>
  <c r="N60" i="139" s="1"/>
  <c r="N75" i="142"/>
  <c r="J75" i="143"/>
  <c r="J30" i="145"/>
  <c r="N30" i="144"/>
  <c r="N85" i="138"/>
  <c r="N4" i="138" s="1"/>
  <c r="J10" i="142"/>
  <c r="N10" i="141"/>
  <c r="J49" i="144"/>
  <c r="N49" i="143"/>
  <c r="N22" i="142"/>
  <c r="J22" i="143"/>
  <c r="N7" i="142"/>
  <c r="J7" i="143"/>
  <c r="N23" i="143"/>
  <c r="J23" i="144"/>
  <c r="N63" i="141"/>
  <c r="J63" i="142"/>
  <c r="N33" i="142"/>
  <c r="J33" i="143"/>
  <c r="J55" i="145"/>
  <c r="N55" i="144"/>
  <c r="J81" i="143"/>
  <c r="N81" i="142"/>
  <c r="J36" i="143"/>
  <c r="N36" i="142"/>
  <c r="J32" i="143"/>
  <c r="N32" i="142"/>
  <c r="N47" i="142"/>
  <c r="J47" i="143"/>
  <c r="N71" i="139"/>
  <c r="N78" i="139" s="1"/>
  <c r="J71" i="140"/>
  <c r="J48" i="143"/>
  <c r="N48" i="142"/>
  <c r="N68" i="142"/>
  <c r="J68" i="143"/>
  <c r="N34" i="143"/>
  <c r="J34" i="144"/>
  <c r="N83" i="143"/>
  <c r="J83" i="144"/>
  <c r="N6" i="141"/>
  <c r="J6" i="142"/>
  <c r="J28" i="143"/>
  <c r="N28" i="142"/>
  <c r="J17" i="142"/>
  <c r="N17" i="141"/>
  <c r="J59" i="144"/>
  <c r="N59" i="143"/>
  <c r="J37" i="143"/>
  <c r="N37" i="142"/>
  <c r="N40" i="143"/>
  <c r="J40" i="144"/>
  <c r="N8" i="140"/>
  <c r="J8" i="141"/>
  <c r="N64" i="143"/>
  <c r="J64" i="144"/>
  <c r="N58" i="142"/>
  <c r="J58" i="143"/>
  <c r="J6" i="143" l="1"/>
  <c r="N6" i="142"/>
  <c r="J47" i="144"/>
  <c r="N47" i="143"/>
  <c r="N22" i="143"/>
  <c r="J22" i="144"/>
  <c r="N26" i="140"/>
  <c r="N38" i="140" s="1"/>
  <c r="J26" i="141"/>
  <c r="J59" i="145"/>
  <c r="N59" i="144"/>
  <c r="J43" i="144"/>
  <c r="N43" i="143"/>
  <c r="J14" i="143"/>
  <c r="N14" i="142"/>
  <c r="N85" i="139"/>
  <c r="N4" i="139" s="1"/>
  <c r="J21" i="142"/>
  <c r="N21" i="141"/>
  <c r="N25" i="141" s="1"/>
  <c r="N35" i="142"/>
  <c r="J35" i="143"/>
  <c r="N69" i="144"/>
  <c r="J69" i="145"/>
  <c r="J45" i="144"/>
  <c r="N45" i="143"/>
  <c r="J41" i="144"/>
  <c r="N41" i="143"/>
  <c r="J76" i="145"/>
  <c r="N76" i="144"/>
  <c r="N82" i="143"/>
  <c r="J82" i="144"/>
  <c r="N24" i="144"/>
  <c r="J24" i="145"/>
  <c r="N16" i="141"/>
  <c r="J16" i="142"/>
  <c r="N9" i="142"/>
  <c r="J9" i="143"/>
  <c r="N56" i="144"/>
  <c r="J56" i="145"/>
  <c r="N58" i="143"/>
  <c r="J58" i="144"/>
  <c r="N40" i="144"/>
  <c r="J40" i="145"/>
  <c r="J83" i="145"/>
  <c r="N83" i="144"/>
  <c r="J79" i="141"/>
  <c r="N79" i="140"/>
  <c r="N84" i="140" s="1"/>
  <c r="J84" i="139"/>
  <c r="J85" i="138"/>
  <c r="J4" i="138" s="1"/>
  <c r="N13" i="142"/>
  <c r="J13" i="143"/>
  <c r="N55" i="145"/>
  <c r="J55" i="146"/>
  <c r="J49" i="145"/>
  <c r="N49" i="144"/>
  <c r="N75" i="143"/>
  <c r="J75" i="144"/>
  <c r="N11" i="141"/>
  <c r="J11" i="142"/>
  <c r="J18" i="145"/>
  <c r="N18" i="144"/>
  <c r="J20" i="145"/>
  <c r="N20" i="144"/>
  <c r="J57" i="143"/>
  <c r="N57" i="142"/>
  <c r="N67" i="142"/>
  <c r="J67" i="143"/>
  <c r="N27" i="142"/>
  <c r="J27" i="143"/>
  <c r="J74" i="144"/>
  <c r="N74" i="143"/>
  <c r="J77" i="143"/>
  <c r="N77" i="142"/>
  <c r="N65" i="143"/>
  <c r="J65" i="144"/>
  <c r="N15" i="142"/>
  <c r="J15" i="143"/>
  <c r="N81" i="143"/>
  <c r="J81" i="144"/>
  <c r="N23" i="144"/>
  <c r="J23" i="145"/>
  <c r="J72" i="142"/>
  <c r="N72" i="141"/>
  <c r="N66" i="144"/>
  <c r="J66" i="145"/>
  <c r="N17" i="142"/>
  <c r="J17" i="143"/>
  <c r="N48" i="143"/>
  <c r="J48" i="144"/>
  <c r="N32" i="143"/>
  <c r="J32" i="144"/>
  <c r="N64" i="144"/>
  <c r="J64" i="145"/>
  <c r="J34" i="145"/>
  <c r="N34" i="144"/>
  <c r="J71" i="141"/>
  <c r="N71" i="140"/>
  <c r="N78" i="140" s="1"/>
  <c r="N33" i="143"/>
  <c r="J33" i="144"/>
  <c r="J7" i="144"/>
  <c r="N7" i="143"/>
  <c r="N44" i="143"/>
  <c r="J44" i="144"/>
  <c r="N80" i="141"/>
  <c r="J80" i="142"/>
  <c r="N31" i="141"/>
  <c r="J31" i="142"/>
  <c r="J29" i="145"/>
  <c r="N29" i="144"/>
  <c r="J53" i="143"/>
  <c r="N53" i="142"/>
  <c r="J73" i="143"/>
  <c r="N73" i="142"/>
  <c r="N8" i="141"/>
  <c r="J8" i="142"/>
  <c r="N68" i="143"/>
  <c r="J68" i="144"/>
  <c r="N63" i="142"/>
  <c r="J63" i="143"/>
  <c r="N51" i="140"/>
  <c r="N60" i="140" s="1"/>
  <c r="J51" i="141"/>
  <c r="J30" i="146"/>
  <c r="N30" i="145"/>
  <c r="N37" i="143"/>
  <c r="J37" i="144"/>
  <c r="N28" i="143"/>
  <c r="J28" i="144"/>
  <c r="N36" i="143"/>
  <c r="J36" i="144"/>
  <c r="N10" i="142"/>
  <c r="J10" i="143"/>
  <c r="N54" i="143"/>
  <c r="J54" i="144"/>
  <c r="N46" i="144"/>
  <c r="J46" i="145"/>
  <c r="N62" i="144"/>
  <c r="J62" i="145"/>
  <c r="N42" i="144"/>
  <c r="J42" i="145"/>
  <c r="N39" i="140"/>
  <c r="N50" i="140" s="1"/>
  <c r="J39" i="141"/>
  <c r="N52" i="144"/>
  <c r="J52" i="145"/>
  <c r="N61" i="140"/>
  <c r="N70" i="140" s="1"/>
  <c r="J61" i="141"/>
  <c r="N5" i="140"/>
  <c r="N19" i="140" s="1"/>
  <c r="J5" i="141"/>
  <c r="N12" i="144"/>
  <c r="J12" i="145"/>
  <c r="J54" i="145" l="1"/>
  <c r="N54" i="144"/>
  <c r="N8" i="142"/>
  <c r="J8" i="143"/>
  <c r="N20" i="145"/>
  <c r="J20" i="146"/>
  <c r="N22" i="144"/>
  <c r="J22" i="145"/>
  <c r="N29" i="145"/>
  <c r="J29" i="146"/>
  <c r="N44" i="144"/>
  <c r="J44" i="145"/>
  <c r="J32" i="145"/>
  <c r="N32" i="144"/>
  <c r="N66" i="145"/>
  <c r="J66" i="146"/>
  <c r="J81" i="145"/>
  <c r="N81" i="144"/>
  <c r="N67" i="143"/>
  <c r="J67" i="144"/>
  <c r="J40" i="146"/>
  <c r="N40" i="145"/>
  <c r="J9" i="144"/>
  <c r="N9" i="143"/>
  <c r="N82" i="144"/>
  <c r="J82" i="145"/>
  <c r="N43" i="144"/>
  <c r="J43" i="145"/>
  <c r="N41" i="144"/>
  <c r="J41" i="145"/>
  <c r="J52" i="146"/>
  <c r="N52" i="145"/>
  <c r="J10" i="144"/>
  <c r="N10" i="143"/>
  <c r="N31" i="142"/>
  <c r="J31" i="143"/>
  <c r="J77" i="144"/>
  <c r="N77" i="143"/>
  <c r="N18" i="145"/>
  <c r="J18" i="146"/>
  <c r="N49" i="145"/>
  <c r="J49" i="146"/>
  <c r="J84" i="140"/>
  <c r="J85" i="139"/>
  <c r="J4" i="139" s="1"/>
  <c r="N45" i="144"/>
  <c r="J45" i="145"/>
  <c r="N21" i="142"/>
  <c r="N25" i="142" s="1"/>
  <c r="J21" i="143"/>
  <c r="J37" i="145"/>
  <c r="N37" i="144"/>
  <c r="N63" i="143"/>
  <c r="J63" i="144"/>
  <c r="J73" i="144"/>
  <c r="N73" i="143"/>
  <c r="J48" i="145"/>
  <c r="N48" i="144"/>
  <c r="J15" i="144"/>
  <c r="N15" i="143"/>
  <c r="N11" i="142"/>
  <c r="J11" i="143"/>
  <c r="N55" i="146"/>
  <c r="J55" i="147"/>
  <c r="N85" i="140"/>
  <c r="N4" i="140" s="1"/>
  <c r="J58" i="145"/>
  <c r="N58" i="144"/>
  <c r="N16" i="142"/>
  <c r="J16" i="143"/>
  <c r="N69" i="145"/>
  <c r="J69" i="146"/>
  <c r="N59" i="145"/>
  <c r="J59" i="146"/>
  <c r="N47" i="144"/>
  <c r="J47" i="145"/>
  <c r="N61" i="141"/>
  <c r="N70" i="141" s="1"/>
  <c r="J61" i="142"/>
  <c r="N51" i="141"/>
  <c r="N60" i="141" s="1"/>
  <c r="J51" i="142"/>
  <c r="N12" i="145"/>
  <c r="J12" i="146"/>
  <c r="J5" i="142"/>
  <c r="N5" i="141"/>
  <c r="N19" i="141" s="1"/>
  <c r="N39" i="141"/>
  <c r="N50" i="141" s="1"/>
  <c r="J39" i="142"/>
  <c r="J46" i="146"/>
  <c r="N46" i="145"/>
  <c r="J36" i="145"/>
  <c r="N36" i="144"/>
  <c r="N68" i="144"/>
  <c r="J68" i="145"/>
  <c r="N80" i="142"/>
  <c r="J80" i="143"/>
  <c r="N7" i="144"/>
  <c r="J7" i="145"/>
  <c r="N34" i="145"/>
  <c r="J34" i="146"/>
  <c r="N72" i="142"/>
  <c r="J72" i="143"/>
  <c r="N74" i="144"/>
  <c r="J74" i="145"/>
  <c r="J57" i="144"/>
  <c r="N57" i="143"/>
  <c r="N79" i="141"/>
  <c r="N84" i="141" s="1"/>
  <c r="N85" i="141" s="1"/>
  <c r="N4" i="141" s="1"/>
  <c r="J79" i="142"/>
  <c r="J76" i="146"/>
  <c r="N76" i="145"/>
  <c r="N26" i="141"/>
  <c r="N38" i="141" s="1"/>
  <c r="J26" i="142"/>
  <c r="J42" i="146"/>
  <c r="N42" i="145"/>
  <c r="J28" i="145"/>
  <c r="N28" i="144"/>
  <c r="J83" i="146"/>
  <c r="N83" i="145"/>
  <c r="N62" i="145"/>
  <c r="J62" i="146"/>
  <c r="N71" i="141"/>
  <c r="N78" i="141" s="1"/>
  <c r="J71" i="142"/>
  <c r="J30" i="147"/>
  <c r="N30" i="146"/>
  <c r="J53" i="144"/>
  <c r="N53" i="143"/>
  <c r="N33" i="144"/>
  <c r="J33" i="145"/>
  <c r="N64" i="145"/>
  <c r="J64" i="146"/>
  <c r="J17" i="144"/>
  <c r="N17" i="143"/>
  <c r="N23" i="145"/>
  <c r="J23" i="146"/>
  <c r="N65" i="144"/>
  <c r="J65" i="145"/>
  <c r="N27" i="143"/>
  <c r="J27" i="144"/>
  <c r="N75" i="144"/>
  <c r="J75" i="145"/>
  <c r="J13" i="144"/>
  <c r="N13" i="143"/>
  <c r="J56" i="146"/>
  <c r="N56" i="145"/>
  <c r="N24" i="145"/>
  <c r="J24" i="146"/>
  <c r="N35" i="143"/>
  <c r="J35" i="144"/>
  <c r="N14" i="143"/>
  <c r="J14" i="144"/>
  <c r="N6" i="143"/>
  <c r="J6" i="144"/>
  <c r="N9" i="144" l="1"/>
  <c r="J9" i="145"/>
  <c r="J81" i="146"/>
  <c r="N81" i="145"/>
  <c r="J46" i="147"/>
  <c r="N46" i="146"/>
  <c r="J11" i="144"/>
  <c r="N11" i="143"/>
  <c r="J21" i="144"/>
  <c r="N21" i="143"/>
  <c r="N25" i="143" s="1"/>
  <c r="N65" i="145"/>
  <c r="J65" i="146"/>
  <c r="J64" i="147"/>
  <c r="N64" i="146"/>
  <c r="N26" i="142"/>
  <c r="N38" i="142" s="1"/>
  <c r="J26" i="143"/>
  <c r="J34" i="147"/>
  <c r="N34" i="146"/>
  <c r="N68" i="145"/>
  <c r="J68" i="146"/>
  <c r="J39" i="143"/>
  <c r="N39" i="142"/>
  <c r="N50" i="142" s="1"/>
  <c r="J51" i="143"/>
  <c r="N51" i="142"/>
  <c r="N60" i="142" s="1"/>
  <c r="N59" i="146"/>
  <c r="J59" i="147"/>
  <c r="N73" i="144"/>
  <c r="J73" i="145"/>
  <c r="N6" i="144"/>
  <c r="J6" i="145"/>
  <c r="J24" i="147"/>
  <c r="N24" i="146"/>
  <c r="N75" i="145"/>
  <c r="J75" i="146"/>
  <c r="J30" i="148"/>
  <c r="N30" i="147"/>
  <c r="J83" i="147"/>
  <c r="N83" i="146"/>
  <c r="J57" i="145"/>
  <c r="N57" i="144"/>
  <c r="N58" i="145"/>
  <c r="J58" i="146"/>
  <c r="N63" i="144"/>
  <c r="J63" i="145"/>
  <c r="N45" i="145"/>
  <c r="J45" i="146"/>
  <c r="N18" i="146"/>
  <c r="J18" i="147"/>
  <c r="J43" i="146"/>
  <c r="N43" i="145"/>
  <c r="J66" i="147"/>
  <c r="N66" i="146"/>
  <c r="J29" i="147"/>
  <c r="N29" i="146"/>
  <c r="N8" i="143"/>
  <c r="J8" i="144"/>
  <c r="J35" i="145"/>
  <c r="N35" i="144"/>
  <c r="N33" i="145"/>
  <c r="J33" i="146"/>
  <c r="N40" i="146"/>
  <c r="J40" i="147"/>
  <c r="J17" i="145"/>
  <c r="N17" i="144"/>
  <c r="J42" i="147"/>
  <c r="N42" i="146"/>
  <c r="N31" i="143"/>
  <c r="J31" i="144"/>
  <c r="N41" i="145"/>
  <c r="J41" i="146"/>
  <c r="J44" i="146"/>
  <c r="N44" i="145"/>
  <c r="N13" i="144"/>
  <c r="J13" i="145"/>
  <c r="N23" i="146"/>
  <c r="J23" i="147"/>
  <c r="N71" i="142"/>
  <c r="N78" i="142" s="1"/>
  <c r="J71" i="143"/>
  <c r="N61" i="142"/>
  <c r="N70" i="142" s="1"/>
  <c r="J61" i="143"/>
  <c r="N14" i="144"/>
  <c r="J14" i="145"/>
  <c r="J28" i="146"/>
  <c r="N28" i="145"/>
  <c r="J76" i="147"/>
  <c r="N76" i="146"/>
  <c r="J36" i="146"/>
  <c r="N36" i="145"/>
  <c r="N5" i="142"/>
  <c r="N19" i="142" s="1"/>
  <c r="J5" i="143"/>
  <c r="J55" i="148"/>
  <c r="N55" i="147"/>
  <c r="N82" i="145"/>
  <c r="J82" i="146"/>
  <c r="N67" i="144"/>
  <c r="J67" i="145"/>
  <c r="N22" i="145"/>
  <c r="J22" i="146"/>
  <c r="J53" i="145"/>
  <c r="N53" i="144"/>
  <c r="J49" i="147"/>
  <c r="N49" i="146"/>
  <c r="N20" i="146"/>
  <c r="J20" i="147"/>
  <c r="N74" i="145"/>
  <c r="J74" i="146"/>
  <c r="N7" i="145"/>
  <c r="J7" i="146"/>
  <c r="J69" i="147"/>
  <c r="N69" i="146"/>
  <c r="N15" i="144"/>
  <c r="J15" i="145"/>
  <c r="N10" i="144"/>
  <c r="J10" i="145"/>
  <c r="N56" i="146"/>
  <c r="J56" i="147"/>
  <c r="N27" i="144"/>
  <c r="J27" i="145"/>
  <c r="J62" i="147"/>
  <c r="N62" i="146"/>
  <c r="J79" i="143"/>
  <c r="N79" i="142"/>
  <c r="N84" i="142" s="1"/>
  <c r="N72" i="143"/>
  <c r="J72" i="144"/>
  <c r="N80" i="143"/>
  <c r="J80" i="144"/>
  <c r="J12" i="147"/>
  <c r="N12" i="146"/>
  <c r="N47" i="145"/>
  <c r="J47" i="146"/>
  <c r="N16" i="143"/>
  <c r="J16" i="144"/>
  <c r="J48" i="146"/>
  <c r="N48" i="145"/>
  <c r="J37" i="146"/>
  <c r="N37" i="145"/>
  <c r="J84" i="141"/>
  <c r="J85" i="140"/>
  <c r="J4" i="140" s="1"/>
  <c r="J77" i="145"/>
  <c r="N77" i="144"/>
  <c r="N52" i="146"/>
  <c r="J52" i="147"/>
  <c r="J32" i="146"/>
  <c r="N32" i="145"/>
  <c r="N54" i="145"/>
  <c r="J54" i="146"/>
  <c r="J44" i="147" l="1"/>
  <c r="N44" i="146"/>
  <c r="J51" i="144"/>
  <c r="N51" i="143"/>
  <c r="N60" i="143" s="1"/>
  <c r="J34" i="148"/>
  <c r="N34" i="147"/>
  <c r="N46" i="147"/>
  <c r="J46" i="148"/>
  <c r="N52" i="147"/>
  <c r="J52" i="148"/>
  <c r="J47" i="147"/>
  <c r="N47" i="146"/>
  <c r="J72" i="145"/>
  <c r="N72" i="144"/>
  <c r="N27" i="145"/>
  <c r="J27" i="146"/>
  <c r="J15" i="146"/>
  <c r="N15" i="145"/>
  <c r="J74" i="147"/>
  <c r="N74" i="146"/>
  <c r="J82" i="147"/>
  <c r="N82" i="146"/>
  <c r="J14" i="146"/>
  <c r="N14" i="145"/>
  <c r="N23" i="147"/>
  <c r="J23" i="148"/>
  <c r="J41" i="147"/>
  <c r="N41" i="146"/>
  <c r="J45" i="147"/>
  <c r="N45" i="146"/>
  <c r="J75" i="147"/>
  <c r="N75" i="146"/>
  <c r="J73" i="146"/>
  <c r="N73" i="145"/>
  <c r="N26" i="143"/>
  <c r="N38" i="143" s="1"/>
  <c r="J26" i="144"/>
  <c r="J39" i="144"/>
  <c r="N39" i="143"/>
  <c r="N50" i="143" s="1"/>
  <c r="J21" i="145"/>
  <c r="N21" i="144"/>
  <c r="N25" i="144" s="1"/>
  <c r="N62" i="147"/>
  <c r="J62" i="148"/>
  <c r="N49" i="147"/>
  <c r="J49" i="148"/>
  <c r="N28" i="146"/>
  <c r="J28" i="147"/>
  <c r="N42" i="147"/>
  <c r="J42" i="148"/>
  <c r="J37" i="147"/>
  <c r="N37" i="146"/>
  <c r="J53" i="146"/>
  <c r="N53" i="145"/>
  <c r="N36" i="146"/>
  <c r="J36" i="147"/>
  <c r="J17" i="146"/>
  <c r="N17" i="145"/>
  <c r="N35" i="145"/>
  <c r="J35" i="146"/>
  <c r="N66" i="147"/>
  <c r="J66" i="148"/>
  <c r="J57" i="146"/>
  <c r="N57" i="145"/>
  <c r="N54" i="146"/>
  <c r="J54" i="147"/>
  <c r="N85" i="142"/>
  <c r="N4" i="142" s="1"/>
  <c r="N56" i="147"/>
  <c r="J56" i="148"/>
  <c r="J20" i="148"/>
  <c r="N20" i="147"/>
  <c r="J22" i="147"/>
  <c r="N22" i="146"/>
  <c r="N61" i="143"/>
  <c r="N70" i="143" s="1"/>
  <c r="J61" i="144"/>
  <c r="J13" i="146"/>
  <c r="N13" i="145"/>
  <c r="J31" i="145"/>
  <c r="N31" i="144"/>
  <c r="N40" i="147"/>
  <c r="J40" i="148"/>
  <c r="N8" i="144"/>
  <c r="J8" i="145"/>
  <c r="N63" i="145"/>
  <c r="J63" i="146"/>
  <c r="J59" i="148"/>
  <c r="N59" i="147"/>
  <c r="J68" i="147"/>
  <c r="N68" i="146"/>
  <c r="N81" i="146"/>
  <c r="J81" i="147"/>
  <c r="J84" i="142"/>
  <c r="J85" i="141"/>
  <c r="J4" i="141" s="1"/>
  <c r="N30" i="148"/>
  <c r="J30" i="149"/>
  <c r="N48" i="146"/>
  <c r="J48" i="147"/>
  <c r="N79" i="143"/>
  <c r="N84" i="143" s="1"/>
  <c r="J79" i="144"/>
  <c r="J69" i="148"/>
  <c r="N69" i="147"/>
  <c r="N55" i="148"/>
  <c r="J55" i="149"/>
  <c r="N76" i="147"/>
  <c r="J76" i="148"/>
  <c r="J43" i="147"/>
  <c r="N43" i="146"/>
  <c r="J83" i="148"/>
  <c r="N83" i="147"/>
  <c r="J24" i="148"/>
  <c r="N24" i="147"/>
  <c r="J64" i="148"/>
  <c r="N64" i="147"/>
  <c r="N11" i="144"/>
  <c r="J11" i="145"/>
  <c r="J9" i="146"/>
  <c r="N9" i="145"/>
  <c r="N32" i="146"/>
  <c r="J32" i="147"/>
  <c r="N29" i="147"/>
  <c r="J29" i="148"/>
  <c r="N77" i="145"/>
  <c r="J77" i="146"/>
  <c r="N12" i="147"/>
  <c r="J12" i="148"/>
  <c r="N16" i="144"/>
  <c r="J16" i="145"/>
  <c r="N80" i="144"/>
  <c r="J80" i="145"/>
  <c r="J10" i="146"/>
  <c r="N10" i="145"/>
  <c r="N7" i="146"/>
  <c r="J7" i="147"/>
  <c r="N67" i="145"/>
  <c r="J67" i="146"/>
  <c r="J5" i="144"/>
  <c r="N5" i="143"/>
  <c r="N19" i="143" s="1"/>
  <c r="N71" i="143"/>
  <c r="N78" i="143" s="1"/>
  <c r="J71" i="144"/>
  <c r="J33" i="147"/>
  <c r="N33" i="146"/>
  <c r="N18" i="147"/>
  <c r="J18" i="148"/>
  <c r="N58" i="146"/>
  <c r="J58" i="147"/>
  <c r="N6" i="145"/>
  <c r="J6" i="146"/>
  <c r="J65" i="147"/>
  <c r="N65" i="146"/>
  <c r="J54" i="148" l="1"/>
  <c r="N54" i="147"/>
  <c r="J30" i="150"/>
  <c r="N30" i="149"/>
  <c r="N8" i="145"/>
  <c r="J8" i="146"/>
  <c r="N14" i="146"/>
  <c r="J14" i="147"/>
  <c r="J15" i="147"/>
  <c r="N15" i="146"/>
  <c r="N47" i="147"/>
  <c r="J47" i="148"/>
  <c r="N34" i="148"/>
  <c r="J34" i="149"/>
  <c r="N83" i="148"/>
  <c r="J83" i="149"/>
  <c r="J32" i="148"/>
  <c r="N32" i="147"/>
  <c r="J28" i="148"/>
  <c r="N28" i="147"/>
  <c r="N65" i="147"/>
  <c r="J65" i="148"/>
  <c r="N5" i="144"/>
  <c r="N19" i="144" s="1"/>
  <c r="J5" i="145"/>
  <c r="N10" i="146"/>
  <c r="J10" i="147"/>
  <c r="J64" i="149"/>
  <c r="N64" i="148"/>
  <c r="N43" i="147"/>
  <c r="J43" i="148"/>
  <c r="J69" i="149"/>
  <c r="N69" i="148"/>
  <c r="J68" i="148"/>
  <c r="N68" i="147"/>
  <c r="J13" i="147"/>
  <c r="N13" i="146"/>
  <c r="J20" i="149"/>
  <c r="N20" i="148"/>
  <c r="N53" i="146"/>
  <c r="J53" i="147"/>
  <c r="N21" i="145"/>
  <c r="N25" i="145" s="1"/>
  <c r="J21" i="146"/>
  <c r="J73" i="147"/>
  <c r="N73" i="146"/>
  <c r="J27" i="147"/>
  <c r="N27" i="146"/>
  <c r="N52" i="148"/>
  <c r="J52" i="149"/>
  <c r="J35" i="147"/>
  <c r="N35" i="146"/>
  <c r="N45" i="147"/>
  <c r="J45" i="148"/>
  <c r="N18" i="148"/>
  <c r="J18" i="149"/>
  <c r="N12" i="148"/>
  <c r="J12" i="149"/>
  <c r="J80" i="146"/>
  <c r="N80" i="145"/>
  <c r="N76" i="148"/>
  <c r="J76" i="149"/>
  <c r="J79" i="145"/>
  <c r="N79" i="144"/>
  <c r="N84" i="144" s="1"/>
  <c r="N40" i="148"/>
  <c r="J40" i="149"/>
  <c r="N49" i="148"/>
  <c r="J49" i="149"/>
  <c r="N41" i="147"/>
  <c r="J41" i="148"/>
  <c r="N82" i="147"/>
  <c r="J82" i="148"/>
  <c r="J51" i="145"/>
  <c r="N51" i="144"/>
  <c r="N60" i="144" s="1"/>
  <c r="J22" i="148"/>
  <c r="N22" i="147"/>
  <c r="N67" i="146"/>
  <c r="J67" i="147"/>
  <c r="N61" i="144"/>
  <c r="N70" i="144" s="1"/>
  <c r="J61" i="145"/>
  <c r="N56" i="148"/>
  <c r="J56" i="149"/>
  <c r="N57" i="146"/>
  <c r="J57" i="147"/>
  <c r="N17" i="146"/>
  <c r="J17" i="147"/>
  <c r="N33" i="147"/>
  <c r="J33" i="148"/>
  <c r="J9" i="147"/>
  <c r="N9" i="146"/>
  <c r="N24" i="148"/>
  <c r="J24" i="149"/>
  <c r="N85" i="143"/>
  <c r="N4" i="143" s="1"/>
  <c r="J84" i="143"/>
  <c r="J85" i="142"/>
  <c r="J4" i="142" s="1"/>
  <c r="N59" i="148"/>
  <c r="J59" i="149"/>
  <c r="N66" i="148"/>
  <c r="J66" i="149"/>
  <c r="J37" i="148"/>
  <c r="N37" i="147"/>
  <c r="N39" i="144"/>
  <c r="N50" i="144" s="1"/>
  <c r="J39" i="145"/>
  <c r="N75" i="147"/>
  <c r="J75" i="148"/>
  <c r="J23" i="149"/>
  <c r="N23" i="148"/>
  <c r="N46" i="148"/>
  <c r="J46" i="149"/>
  <c r="N31" i="145"/>
  <c r="J31" i="146"/>
  <c r="N6" i="146"/>
  <c r="J6" i="147"/>
  <c r="N77" i="146"/>
  <c r="J77" i="147"/>
  <c r="J58" i="148"/>
  <c r="N58" i="147"/>
  <c r="N71" i="144"/>
  <c r="N78" i="144" s="1"/>
  <c r="J71" i="145"/>
  <c r="N7" i="147"/>
  <c r="J7" i="148"/>
  <c r="N16" i="145"/>
  <c r="J16" i="146"/>
  <c r="N29" i="148"/>
  <c r="J29" i="149"/>
  <c r="N11" i="145"/>
  <c r="J11" i="146"/>
  <c r="N55" i="149"/>
  <c r="J55" i="150"/>
  <c r="N48" i="147"/>
  <c r="J48" i="148"/>
  <c r="J81" i="148"/>
  <c r="N81" i="147"/>
  <c r="N63" i="146"/>
  <c r="J63" i="147"/>
  <c r="J36" i="148"/>
  <c r="N36" i="147"/>
  <c r="N42" i="148"/>
  <c r="J42" i="149"/>
  <c r="N62" i="148"/>
  <c r="J62" i="149"/>
  <c r="J26" i="145"/>
  <c r="N26" i="144"/>
  <c r="N38" i="144" s="1"/>
  <c r="N74" i="147"/>
  <c r="J74" i="148"/>
  <c r="J72" i="146"/>
  <c r="N72" i="145"/>
  <c r="N44" i="147"/>
  <c r="J44" i="148"/>
  <c r="N7" i="148" l="1"/>
  <c r="J7" i="149"/>
  <c r="J51" i="146"/>
  <c r="N51" i="145"/>
  <c r="N60" i="145" s="1"/>
  <c r="N13" i="147"/>
  <c r="J13" i="148"/>
  <c r="N32" i="148"/>
  <c r="J32" i="149"/>
  <c r="J8" i="147"/>
  <c r="N8" i="146"/>
  <c r="N81" i="148"/>
  <c r="J81" i="149"/>
  <c r="J57" i="148"/>
  <c r="N57" i="147"/>
  <c r="J67" i="148"/>
  <c r="N67" i="147"/>
  <c r="N82" i="148"/>
  <c r="J82" i="149"/>
  <c r="N40" i="149"/>
  <c r="J40" i="150"/>
  <c r="N45" i="148"/>
  <c r="J45" i="149"/>
  <c r="J53" i="148"/>
  <c r="N53" i="147"/>
  <c r="J65" i="149"/>
  <c r="N65" i="148"/>
  <c r="N83" i="149"/>
  <c r="J83" i="150"/>
  <c r="N39" i="145"/>
  <c r="N50" i="145" s="1"/>
  <c r="J39" i="146"/>
  <c r="J44" i="149"/>
  <c r="N44" i="148"/>
  <c r="N48" i="148"/>
  <c r="J48" i="149"/>
  <c r="N29" i="149"/>
  <c r="J29" i="150"/>
  <c r="N71" i="145"/>
  <c r="N78" i="145" s="1"/>
  <c r="J71" i="146"/>
  <c r="N6" i="147"/>
  <c r="J6" i="148"/>
  <c r="N9" i="147"/>
  <c r="J9" i="148"/>
  <c r="N80" i="146"/>
  <c r="J80" i="147"/>
  <c r="N27" i="147"/>
  <c r="J27" i="148"/>
  <c r="N68" i="148"/>
  <c r="J68" i="149"/>
  <c r="N64" i="149"/>
  <c r="J64" i="150"/>
  <c r="N15" i="147"/>
  <c r="J15" i="148"/>
  <c r="J42" i="150"/>
  <c r="N42" i="149"/>
  <c r="N77" i="147"/>
  <c r="J77" i="148"/>
  <c r="N36" i="148"/>
  <c r="J36" i="149"/>
  <c r="N23" i="149"/>
  <c r="J23" i="150"/>
  <c r="N37" i="148"/>
  <c r="J37" i="149"/>
  <c r="J84" i="144"/>
  <c r="J85" i="143"/>
  <c r="J4" i="143" s="1"/>
  <c r="N33" i="148"/>
  <c r="J33" i="149"/>
  <c r="N56" i="149"/>
  <c r="J56" i="150"/>
  <c r="N41" i="148"/>
  <c r="J41" i="149"/>
  <c r="N85" i="144"/>
  <c r="N4" i="144" s="1"/>
  <c r="N12" i="149"/>
  <c r="J12" i="150"/>
  <c r="N10" i="147"/>
  <c r="J10" i="148"/>
  <c r="J34" i="150"/>
  <c r="N34" i="149"/>
  <c r="N14" i="147"/>
  <c r="J14" i="148"/>
  <c r="J30" i="151"/>
  <c r="N30" i="150"/>
  <c r="J46" i="150"/>
  <c r="N46" i="149"/>
  <c r="J26" i="146"/>
  <c r="N26" i="145"/>
  <c r="N38" i="145" s="1"/>
  <c r="J55" i="151"/>
  <c r="N55" i="150"/>
  <c r="N16" i="146"/>
  <c r="J16" i="147"/>
  <c r="J31" i="147"/>
  <c r="N31" i="146"/>
  <c r="N75" i="148"/>
  <c r="J75" i="149"/>
  <c r="N66" i="149"/>
  <c r="J66" i="150"/>
  <c r="N22" i="148"/>
  <c r="J22" i="149"/>
  <c r="J79" i="146"/>
  <c r="N79" i="145"/>
  <c r="N84" i="145" s="1"/>
  <c r="N35" i="147"/>
  <c r="J35" i="148"/>
  <c r="N73" i="147"/>
  <c r="J73" i="148"/>
  <c r="N20" i="149"/>
  <c r="J20" i="150"/>
  <c r="N69" i="149"/>
  <c r="J69" i="150"/>
  <c r="N28" i="148"/>
  <c r="J28" i="149"/>
  <c r="N74" i="148"/>
  <c r="J74" i="149"/>
  <c r="N11" i="146"/>
  <c r="J11" i="147"/>
  <c r="N59" i="149"/>
  <c r="J59" i="150"/>
  <c r="N62" i="149"/>
  <c r="J62" i="150"/>
  <c r="N63" i="147"/>
  <c r="J63" i="148"/>
  <c r="N72" i="146"/>
  <c r="J72" i="147"/>
  <c r="N58" i="148"/>
  <c r="J58" i="149"/>
  <c r="N24" i="149"/>
  <c r="J24" i="150"/>
  <c r="N17" i="147"/>
  <c r="J17" i="148"/>
  <c r="N61" i="145"/>
  <c r="N70" i="145" s="1"/>
  <c r="J61" i="146"/>
  <c r="N49" i="149"/>
  <c r="J49" i="150"/>
  <c r="N76" i="149"/>
  <c r="J76" i="150"/>
  <c r="J18" i="150"/>
  <c r="N18" i="149"/>
  <c r="N52" i="149"/>
  <c r="J52" i="150"/>
  <c r="J21" i="147"/>
  <c r="N21" i="146"/>
  <c r="N25" i="146" s="1"/>
  <c r="N43" i="148"/>
  <c r="J43" i="149"/>
  <c r="J5" i="146"/>
  <c r="N5" i="145"/>
  <c r="N19" i="145" s="1"/>
  <c r="J47" i="149"/>
  <c r="N47" i="148"/>
  <c r="N54" i="148"/>
  <c r="J54" i="149"/>
  <c r="J81" i="150" l="1"/>
  <c r="N81" i="149"/>
  <c r="N46" i="150"/>
  <c r="J46" i="151"/>
  <c r="J53" i="149"/>
  <c r="N53" i="148"/>
  <c r="J61" i="147"/>
  <c r="N61" i="146"/>
  <c r="N70" i="146" s="1"/>
  <c r="J62" i="151"/>
  <c r="N62" i="150"/>
  <c r="N74" i="149"/>
  <c r="J74" i="150"/>
  <c r="N20" i="150"/>
  <c r="J20" i="151"/>
  <c r="N85" i="145"/>
  <c r="N4" i="145" s="1"/>
  <c r="N75" i="149"/>
  <c r="J75" i="150"/>
  <c r="N10" i="148"/>
  <c r="J10" i="149"/>
  <c r="N41" i="149"/>
  <c r="J41" i="150"/>
  <c r="N36" i="149"/>
  <c r="J36" i="150"/>
  <c r="J15" i="149"/>
  <c r="N15" i="148"/>
  <c r="N27" i="148"/>
  <c r="J27" i="149"/>
  <c r="N6" i="148"/>
  <c r="J6" i="149"/>
  <c r="N48" i="149"/>
  <c r="J48" i="150"/>
  <c r="J83" i="151"/>
  <c r="N83" i="150"/>
  <c r="N45" i="149"/>
  <c r="J45" i="150"/>
  <c r="N49" i="150"/>
  <c r="J49" i="151"/>
  <c r="J63" i="149"/>
  <c r="N63" i="148"/>
  <c r="N11" i="147"/>
  <c r="J11" i="148"/>
  <c r="N66" i="150"/>
  <c r="J66" i="151"/>
  <c r="N9" i="148"/>
  <c r="J9" i="149"/>
  <c r="J5" i="147"/>
  <c r="N5" i="146"/>
  <c r="N19" i="146" s="1"/>
  <c r="N54" i="149"/>
  <c r="J54" i="150"/>
  <c r="N43" i="149"/>
  <c r="J43" i="150"/>
  <c r="N58" i="149"/>
  <c r="J58" i="150"/>
  <c r="N18" i="150"/>
  <c r="J18" i="151"/>
  <c r="J79" i="147"/>
  <c r="N79" i="146"/>
  <c r="N84" i="146" s="1"/>
  <c r="J55" i="152"/>
  <c r="N55" i="151"/>
  <c r="J30" i="152"/>
  <c r="N30" i="151"/>
  <c r="J84" i="145"/>
  <c r="J85" i="144"/>
  <c r="J4" i="144" s="1"/>
  <c r="J67" i="149"/>
  <c r="N67" i="148"/>
  <c r="N8" i="147"/>
  <c r="J8" i="148"/>
  <c r="N51" i="146"/>
  <c r="N60" i="146" s="1"/>
  <c r="J51" i="147"/>
  <c r="N52" i="150"/>
  <c r="J52" i="151"/>
  <c r="N35" i="148"/>
  <c r="J35" i="149"/>
  <c r="N23" i="150"/>
  <c r="J23" i="151"/>
  <c r="J39" i="147"/>
  <c r="N39" i="146"/>
  <c r="N50" i="146" s="1"/>
  <c r="J13" i="149"/>
  <c r="N13" i="148"/>
  <c r="N76" i="150"/>
  <c r="J76" i="151"/>
  <c r="N72" i="147"/>
  <c r="J72" i="148"/>
  <c r="N28" i="149"/>
  <c r="J28" i="150"/>
  <c r="J73" i="149"/>
  <c r="N73" i="148"/>
  <c r="N22" i="149"/>
  <c r="J22" i="150"/>
  <c r="N14" i="148"/>
  <c r="J14" i="149"/>
  <c r="N56" i="150"/>
  <c r="J56" i="151"/>
  <c r="J37" i="150"/>
  <c r="N37" i="149"/>
  <c r="N77" i="148"/>
  <c r="J77" i="149"/>
  <c r="N64" i="150"/>
  <c r="J64" i="151"/>
  <c r="N80" i="147"/>
  <c r="J80" i="148"/>
  <c r="J71" i="147"/>
  <c r="N71" i="146"/>
  <c r="N78" i="146" s="1"/>
  <c r="N40" i="150"/>
  <c r="J40" i="151"/>
  <c r="N32" i="149"/>
  <c r="J32" i="150"/>
  <c r="N7" i="149"/>
  <c r="J7" i="150"/>
  <c r="N24" i="150"/>
  <c r="J24" i="151"/>
  <c r="N69" i="150"/>
  <c r="J69" i="151"/>
  <c r="N16" i="147"/>
  <c r="J16" i="148"/>
  <c r="N33" i="149"/>
  <c r="J33" i="150"/>
  <c r="N68" i="149"/>
  <c r="J68" i="150"/>
  <c r="J29" i="151"/>
  <c r="N29" i="150"/>
  <c r="J82" i="150"/>
  <c r="N82" i="149"/>
  <c r="J34" i="151"/>
  <c r="N34" i="150"/>
  <c r="J42" i="151"/>
  <c r="N42" i="150"/>
  <c r="J17" i="149"/>
  <c r="N17" i="148"/>
  <c r="J59" i="151"/>
  <c r="N59" i="150"/>
  <c r="N47" i="149"/>
  <c r="J47" i="150"/>
  <c r="J21" i="148"/>
  <c r="N21" i="147"/>
  <c r="N25" i="147" s="1"/>
  <c r="N31" i="147"/>
  <c r="J31" i="148"/>
  <c r="N26" i="146"/>
  <c r="N38" i="146" s="1"/>
  <c r="J26" i="147"/>
  <c r="J12" i="151"/>
  <c r="N12" i="150"/>
  <c r="N44" i="149"/>
  <c r="J44" i="150"/>
  <c r="N65" i="149"/>
  <c r="J65" i="150"/>
  <c r="J57" i="149"/>
  <c r="N57" i="148"/>
  <c r="J69" i="152" l="1"/>
  <c r="N69" i="151"/>
  <c r="N80" i="148"/>
  <c r="J80" i="149"/>
  <c r="N72" i="148"/>
  <c r="J72" i="149"/>
  <c r="N34" i="151"/>
  <c r="J34" i="152"/>
  <c r="N37" i="150"/>
  <c r="J37" i="151"/>
  <c r="N67" i="149"/>
  <c r="J67" i="150"/>
  <c r="J36" i="151"/>
  <c r="N36" i="150"/>
  <c r="J12" i="152"/>
  <c r="N12" i="151"/>
  <c r="J33" i="151"/>
  <c r="N33" i="150"/>
  <c r="J24" i="152"/>
  <c r="N24" i="151"/>
  <c r="J40" i="152"/>
  <c r="N40" i="151"/>
  <c r="J64" i="152"/>
  <c r="N64" i="151"/>
  <c r="J56" i="152"/>
  <c r="N56" i="151"/>
  <c r="J76" i="152"/>
  <c r="N76" i="151"/>
  <c r="J23" i="152"/>
  <c r="N23" i="151"/>
  <c r="J51" i="148"/>
  <c r="N51" i="147"/>
  <c r="N60" i="147" s="1"/>
  <c r="N85" i="146"/>
  <c r="N4" i="146" s="1"/>
  <c r="N5" i="147"/>
  <c r="N19" i="147" s="1"/>
  <c r="J5" i="148"/>
  <c r="J46" i="152"/>
  <c r="N46" i="151"/>
  <c r="J15" i="150"/>
  <c r="N15" i="149"/>
  <c r="J74" i="151"/>
  <c r="N74" i="150"/>
  <c r="J55" i="153"/>
  <c r="N55" i="152"/>
  <c r="J58" i="151"/>
  <c r="N58" i="150"/>
  <c r="J45" i="151"/>
  <c r="N45" i="150"/>
  <c r="J57" i="150"/>
  <c r="N57" i="149"/>
  <c r="N65" i="150"/>
  <c r="J65" i="151"/>
  <c r="J26" i="148"/>
  <c r="N26" i="147"/>
  <c r="N38" i="147" s="1"/>
  <c r="N21" i="148"/>
  <c r="N25" i="148" s="1"/>
  <c r="J21" i="149"/>
  <c r="J17" i="150"/>
  <c r="N17" i="149"/>
  <c r="J82" i="151"/>
  <c r="N82" i="150"/>
  <c r="J73" i="150"/>
  <c r="N73" i="149"/>
  <c r="J84" i="146"/>
  <c r="J85" i="145"/>
  <c r="J4" i="145" s="1"/>
  <c r="J79" i="148"/>
  <c r="N79" i="147"/>
  <c r="N84" i="147" s="1"/>
  <c r="J43" i="151"/>
  <c r="N43" i="150"/>
  <c r="J9" i="150"/>
  <c r="N9" i="149"/>
  <c r="N27" i="149"/>
  <c r="J27" i="150"/>
  <c r="J41" i="151"/>
  <c r="N41" i="150"/>
  <c r="J62" i="152"/>
  <c r="N62" i="151"/>
  <c r="J32" i="151"/>
  <c r="N32" i="150"/>
  <c r="J22" i="151"/>
  <c r="N22" i="150"/>
  <c r="N59" i="151"/>
  <c r="J59" i="152"/>
  <c r="J6" i="150"/>
  <c r="N6" i="149"/>
  <c r="J53" i="150"/>
  <c r="N53" i="149"/>
  <c r="N47" i="150"/>
  <c r="J47" i="151"/>
  <c r="N16" i="148"/>
  <c r="J16" i="149"/>
  <c r="J7" i="151"/>
  <c r="N7" i="150"/>
  <c r="J77" i="150"/>
  <c r="N77" i="149"/>
  <c r="J14" i="150"/>
  <c r="N14" i="149"/>
  <c r="N28" i="150"/>
  <c r="J28" i="151"/>
  <c r="J35" i="150"/>
  <c r="N35" i="149"/>
  <c r="N8" i="148"/>
  <c r="J8" i="149"/>
  <c r="N63" i="149"/>
  <c r="J63" i="150"/>
  <c r="J83" i="152"/>
  <c r="N83" i="151"/>
  <c r="J20" i="152"/>
  <c r="N20" i="151"/>
  <c r="N68" i="150"/>
  <c r="J68" i="151"/>
  <c r="J52" i="152"/>
  <c r="N52" i="151"/>
  <c r="N39" i="147"/>
  <c r="N50" i="147" s="1"/>
  <c r="J39" i="148"/>
  <c r="N11" i="148"/>
  <c r="J11" i="149"/>
  <c r="J75" i="151"/>
  <c r="N75" i="150"/>
  <c r="J44" i="151"/>
  <c r="N44" i="150"/>
  <c r="N31" i="148"/>
  <c r="J31" i="149"/>
  <c r="J42" i="152"/>
  <c r="N42" i="151"/>
  <c r="N29" i="151"/>
  <c r="J29" i="152"/>
  <c r="N71" i="147"/>
  <c r="N78" i="147" s="1"/>
  <c r="J71" i="148"/>
  <c r="J13" i="150"/>
  <c r="N13" i="149"/>
  <c r="N30" i="152"/>
  <c r="J30" i="153"/>
  <c r="J18" i="152"/>
  <c r="N18" i="151"/>
  <c r="J54" i="151"/>
  <c r="N54" i="150"/>
  <c r="J66" i="152"/>
  <c r="N66" i="151"/>
  <c r="N49" i="151"/>
  <c r="J49" i="152"/>
  <c r="N48" i="150"/>
  <c r="J48" i="151"/>
  <c r="N10" i="149"/>
  <c r="J10" i="150"/>
  <c r="N61" i="147"/>
  <c r="N70" i="147" s="1"/>
  <c r="J61" i="148"/>
  <c r="N81" i="150"/>
  <c r="J81" i="151"/>
  <c r="J66" i="153" l="1"/>
  <c r="N66" i="152"/>
  <c r="J44" i="152"/>
  <c r="N44" i="151"/>
  <c r="N14" i="150"/>
  <c r="J14" i="151"/>
  <c r="J32" i="152"/>
  <c r="N32" i="151"/>
  <c r="J55" i="154"/>
  <c r="N55" i="153"/>
  <c r="N48" i="151"/>
  <c r="J48" i="152"/>
  <c r="N5" i="148"/>
  <c r="N19" i="148" s="1"/>
  <c r="J5" i="149"/>
  <c r="J23" i="153"/>
  <c r="N23" i="152"/>
  <c r="N54" i="151"/>
  <c r="J54" i="152"/>
  <c r="J13" i="151"/>
  <c r="N13" i="150"/>
  <c r="J42" i="153"/>
  <c r="N42" i="152"/>
  <c r="J75" i="152"/>
  <c r="N75" i="151"/>
  <c r="J52" i="153"/>
  <c r="N52" i="152"/>
  <c r="N83" i="152"/>
  <c r="J83" i="153"/>
  <c r="J35" i="151"/>
  <c r="N35" i="150"/>
  <c r="J77" i="151"/>
  <c r="N77" i="150"/>
  <c r="N82" i="151"/>
  <c r="J82" i="152"/>
  <c r="N26" i="148"/>
  <c r="N38" i="148" s="1"/>
  <c r="J26" i="149"/>
  <c r="J45" i="152"/>
  <c r="N45" i="151"/>
  <c r="J74" i="152"/>
  <c r="N74" i="151"/>
  <c r="N37" i="151"/>
  <c r="J37" i="152"/>
  <c r="N80" i="149"/>
  <c r="J80" i="150"/>
  <c r="J20" i="153"/>
  <c r="N20" i="152"/>
  <c r="N6" i="150"/>
  <c r="J6" i="151"/>
  <c r="J46" i="153"/>
  <c r="N46" i="152"/>
  <c r="N72" i="149"/>
  <c r="J72" i="150"/>
  <c r="N81" i="151"/>
  <c r="J81" i="152"/>
  <c r="N33" i="151"/>
  <c r="J33" i="152"/>
  <c r="N11" i="149"/>
  <c r="J11" i="150"/>
  <c r="J68" i="152"/>
  <c r="N68" i="151"/>
  <c r="N63" i="150"/>
  <c r="J63" i="151"/>
  <c r="J28" i="152"/>
  <c r="N28" i="151"/>
  <c r="J62" i="153"/>
  <c r="N62" i="152"/>
  <c r="J9" i="151"/>
  <c r="N9" i="150"/>
  <c r="J84" i="147"/>
  <c r="J85" i="146"/>
  <c r="J4" i="146" s="1"/>
  <c r="J65" i="152"/>
  <c r="N65" i="151"/>
  <c r="N76" i="152"/>
  <c r="J76" i="153"/>
  <c r="J40" i="153"/>
  <c r="N40" i="152"/>
  <c r="J12" i="153"/>
  <c r="N12" i="152"/>
  <c r="N85" i="147"/>
  <c r="N4" i="147" s="1"/>
  <c r="J57" i="151"/>
  <c r="N57" i="150"/>
  <c r="N59" i="152"/>
  <c r="J59" i="153"/>
  <c r="J49" i="153"/>
  <c r="N49" i="152"/>
  <c r="N31" i="149"/>
  <c r="J31" i="150"/>
  <c r="N7" i="151"/>
  <c r="J7" i="152"/>
  <c r="J58" i="152"/>
  <c r="N58" i="151"/>
  <c r="J15" i="151"/>
  <c r="N15" i="150"/>
  <c r="N34" i="152"/>
  <c r="J34" i="153"/>
  <c r="N27" i="150"/>
  <c r="J27" i="151"/>
  <c r="N67" i="150"/>
  <c r="J67" i="151"/>
  <c r="J47" i="152"/>
  <c r="N47" i="151"/>
  <c r="N79" i="148"/>
  <c r="N84" i="148" s="1"/>
  <c r="J79" i="149"/>
  <c r="J64" i="153"/>
  <c r="N64" i="152"/>
  <c r="J61" i="149"/>
  <c r="N61" i="148"/>
  <c r="N70" i="148" s="1"/>
  <c r="J71" i="149"/>
  <c r="N71" i="148"/>
  <c r="N78" i="148" s="1"/>
  <c r="J18" i="153"/>
  <c r="N18" i="152"/>
  <c r="N53" i="150"/>
  <c r="J53" i="151"/>
  <c r="J22" i="152"/>
  <c r="N22" i="151"/>
  <c r="J17" i="151"/>
  <c r="N17" i="150"/>
  <c r="N10" i="150"/>
  <c r="J10" i="151"/>
  <c r="N30" i="153"/>
  <c r="J30" i="154"/>
  <c r="J29" i="153"/>
  <c r="N29" i="152"/>
  <c r="N39" i="148"/>
  <c r="N50" i="148" s="1"/>
  <c r="J39" i="149"/>
  <c r="N8" i="149"/>
  <c r="J8" i="150"/>
  <c r="N16" i="149"/>
  <c r="J16" i="150"/>
  <c r="N41" i="151"/>
  <c r="J41" i="152"/>
  <c r="J43" i="152"/>
  <c r="N43" i="151"/>
  <c r="J73" i="151"/>
  <c r="N73" i="150"/>
  <c r="N21" i="149"/>
  <c r="N25" i="149" s="1"/>
  <c r="J21" i="150"/>
  <c r="N51" i="148"/>
  <c r="N60" i="148" s="1"/>
  <c r="J51" i="149"/>
  <c r="N56" i="152"/>
  <c r="J56" i="153"/>
  <c r="J24" i="153"/>
  <c r="N24" i="152"/>
  <c r="N36" i="151"/>
  <c r="J36" i="152"/>
  <c r="J69" i="153"/>
  <c r="N69" i="152"/>
  <c r="N14" i="151" l="1"/>
  <c r="J14" i="152"/>
  <c r="N72" i="150"/>
  <c r="J72" i="151"/>
  <c r="J82" i="153"/>
  <c r="N82" i="152"/>
  <c r="J35" i="152"/>
  <c r="N35" i="151"/>
  <c r="N69" i="153"/>
  <c r="J69" i="154"/>
  <c r="J29" i="154"/>
  <c r="N29" i="153"/>
  <c r="J17" i="152"/>
  <c r="N17" i="151"/>
  <c r="J18" i="154"/>
  <c r="N18" i="153"/>
  <c r="N64" i="153"/>
  <c r="J64" i="154"/>
  <c r="N31" i="150"/>
  <c r="J31" i="151"/>
  <c r="N40" i="153"/>
  <c r="J40" i="154"/>
  <c r="J84" i="148"/>
  <c r="J85" i="147"/>
  <c r="J4" i="147" s="1"/>
  <c r="N28" i="152"/>
  <c r="J28" i="153"/>
  <c r="J20" i="154"/>
  <c r="N20" i="153"/>
  <c r="J74" i="153"/>
  <c r="N74" i="152"/>
  <c r="N83" i="153"/>
  <c r="J83" i="154"/>
  <c r="N59" i="153"/>
  <c r="J59" i="154"/>
  <c r="N16" i="150"/>
  <c r="J16" i="151"/>
  <c r="N11" i="150"/>
  <c r="J11" i="151"/>
  <c r="J75" i="153"/>
  <c r="N75" i="152"/>
  <c r="J73" i="152"/>
  <c r="N73" i="151"/>
  <c r="J36" i="153"/>
  <c r="N36" i="152"/>
  <c r="J51" i="150"/>
  <c r="N51" i="149"/>
  <c r="N60" i="149" s="1"/>
  <c r="J8" i="151"/>
  <c r="N8" i="150"/>
  <c r="N30" i="154"/>
  <c r="J30" i="155"/>
  <c r="J79" i="150"/>
  <c r="N79" i="149"/>
  <c r="N84" i="149" s="1"/>
  <c r="N27" i="151"/>
  <c r="J27" i="152"/>
  <c r="J15" i="152"/>
  <c r="N15" i="151"/>
  <c r="J57" i="152"/>
  <c r="N57" i="151"/>
  <c r="N76" i="153"/>
  <c r="J76" i="154"/>
  <c r="J63" i="152"/>
  <c r="N63" i="151"/>
  <c r="J33" i="153"/>
  <c r="N33" i="152"/>
  <c r="J80" i="151"/>
  <c r="N80" i="150"/>
  <c r="J42" i="154"/>
  <c r="N42" i="153"/>
  <c r="N23" i="153"/>
  <c r="J23" i="154"/>
  <c r="J55" i="155"/>
  <c r="N55" i="154"/>
  <c r="J44" i="153"/>
  <c r="N44" i="152"/>
  <c r="N47" i="152"/>
  <c r="J47" i="153"/>
  <c r="J7" i="153"/>
  <c r="N7" i="152"/>
  <c r="N12" i="153"/>
  <c r="J12" i="154"/>
  <c r="J65" i="153"/>
  <c r="N65" i="152"/>
  <c r="J68" i="153"/>
  <c r="N68" i="152"/>
  <c r="N48" i="152"/>
  <c r="J48" i="153"/>
  <c r="J22" i="153"/>
  <c r="N22" i="152"/>
  <c r="N85" i="148"/>
  <c r="N4" i="148" s="1"/>
  <c r="J9" i="152"/>
  <c r="N9" i="151"/>
  <c r="J46" i="154"/>
  <c r="N46" i="153"/>
  <c r="J45" i="153"/>
  <c r="N45" i="152"/>
  <c r="J5" i="150"/>
  <c r="N5" i="149"/>
  <c r="N19" i="149" s="1"/>
  <c r="N24" i="153"/>
  <c r="J24" i="154"/>
  <c r="N61" i="149"/>
  <c r="N70" i="149" s="1"/>
  <c r="J61" i="150"/>
  <c r="J62" i="154"/>
  <c r="N62" i="153"/>
  <c r="J54" i="153"/>
  <c r="N54" i="152"/>
  <c r="N56" i="153"/>
  <c r="J56" i="154"/>
  <c r="J67" i="152"/>
  <c r="N67" i="151"/>
  <c r="N43" i="152"/>
  <c r="J43" i="153"/>
  <c r="J71" i="150"/>
  <c r="N71" i="149"/>
  <c r="N78" i="149" s="1"/>
  <c r="N21" i="150"/>
  <c r="N25" i="150" s="1"/>
  <c r="J21" i="151"/>
  <c r="J41" i="153"/>
  <c r="N41" i="152"/>
  <c r="N39" i="149"/>
  <c r="N50" i="149" s="1"/>
  <c r="J39" i="150"/>
  <c r="J10" i="152"/>
  <c r="N10" i="151"/>
  <c r="J53" i="152"/>
  <c r="N53" i="151"/>
  <c r="J34" i="154"/>
  <c r="N34" i="153"/>
  <c r="J58" i="153"/>
  <c r="N58" i="152"/>
  <c r="J49" i="154"/>
  <c r="N49" i="153"/>
  <c r="N81" i="152"/>
  <c r="J81" i="153"/>
  <c r="J6" i="152"/>
  <c r="N6" i="151"/>
  <c r="J37" i="153"/>
  <c r="N37" i="152"/>
  <c r="J26" i="150"/>
  <c r="N26" i="149"/>
  <c r="N38" i="149" s="1"/>
  <c r="J77" i="152"/>
  <c r="N77" i="151"/>
  <c r="J52" i="154"/>
  <c r="N52" i="153"/>
  <c r="J13" i="152"/>
  <c r="N13" i="151"/>
  <c r="N32" i="152"/>
  <c r="J32" i="153"/>
  <c r="N66" i="153"/>
  <c r="J66" i="154"/>
  <c r="N29" i="154" l="1"/>
  <c r="J29" i="155"/>
  <c r="J77" i="153"/>
  <c r="N77" i="152"/>
  <c r="J54" i="154"/>
  <c r="N54" i="153"/>
  <c r="N33" i="153"/>
  <c r="J33" i="154"/>
  <c r="J79" i="151"/>
  <c r="N79" i="150"/>
  <c r="N84" i="150" s="1"/>
  <c r="J75" i="154"/>
  <c r="N75" i="153"/>
  <c r="J20" i="155"/>
  <c r="N20" i="154"/>
  <c r="N40" i="154"/>
  <c r="J40" i="155"/>
  <c r="N69" i="154"/>
  <c r="J69" i="155"/>
  <c r="N48" i="153"/>
  <c r="J48" i="154"/>
  <c r="N12" i="154"/>
  <c r="J12" i="155"/>
  <c r="J30" i="156"/>
  <c r="N30" i="155"/>
  <c r="J11" i="152"/>
  <c r="N11" i="151"/>
  <c r="J83" i="155"/>
  <c r="N83" i="154"/>
  <c r="J18" i="155"/>
  <c r="N18" i="154"/>
  <c r="N21" i="151"/>
  <c r="N25" i="151" s="1"/>
  <c r="J21" i="152"/>
  <c r="N24" i="154"/>
  <c r="J24" i="155"/>
  <c r="J47" i="154"/>
  <c r="N47" i="153"/>
  <c r="N85" i="149"/>
  <c r="N4" i="149" s="1"/>
  <c r="N82" i="153"/>
  <c r="J82" i="154"/>
  <c r="J6" i="153"/>
  <c r="N6" i="152"/>
  <c r="J51" i="151"/>
  <c r="N51" i="150"/>
  <c r="N60" i="150" s="1"/>
  <c r="J72" i="152"/>
  <c r="N72" i="151"/>
  <c r="J81" i="154"/>
  <c r="N81" i="153"/>
  <c r="J39" i="151"/>
  <c r="N39" i="150"/>
  <c r="N50" i="150" s="1"/>
  <c r="J13" i="153"/>
  <c r="N13" i="152"/>
  <c r="J26" i="151"/>
  <c r="N26" i="150"/>
  <c r="N38" i="150" s="1"/>
  <c r="J34" i="155"/>
  <c r="N34" i="154"/>
  <c r="J67" i="153"/>
  <c r="N67" i="152"/>
  <c r="N62" i="154"/>
  <c r="J62" i="155"/>
  <c r="J5" i="151"/>
  <c r="N5" i="150"/>
  <c r="J9" i="153"/>
  <c r="N9" i="152"/>
  <c r="J44" i="154"/>
  <c r="N44" i="153"/>
  <c r="J42" i="155"/>
  <c r="N42" i="154"/>
  <c r="J63" i="153"/>
  <c r="N63" i="152"/>
  <c r="N15" i="152"/>
  <c r="J15" i="153"/>
  <c r="J36" i="154"/>
  <c r="N36" i="153"/>
  <c r="N19" i="150"/>
  <c r="J28" i="154"/>
  <c r="N28" i="153"/>
  <c r="N31" i="151"/>
  <c r="J31" i="152"/>
  <c r="J59" i="155"/>
  <c r="N59" i="154"/>
  <c r="J46" i="155"/>
  <c r="N46" i="154"/>
  <c r="N66" i="154"/>
  <c r="J66" i="155"/>
  <c r="J71" i="151"/>
  <c r="N71" i="150"/>
  <c r="N78" i="150" s="1"/>
  <c r="N56" i="154"/>
  <c r="J56" i="155"/>
  <c r="N61" i="150"/>
  <c r="N70" i="150" s="1"/>
  <c r="J61" i="151"/>
  <c r="J76" i="155"/>
  <c r="N76" i="154"/>
  <c r="J27" i="153"/>
  <c r="N27" i="152"/>
  <c r="J16" i="152"/>
  <c r="N16" i="151"/>
  <c r="J17" i="153"/>
  <c r="N17" i="152"/>
  <c r="N35" i="152"/>
  <c r="J35" i="153"/>
  <c r="J14" i="153"/>
  <c r="N14" i="152"/>
  <c r="J32" i="154"/>
  <c r="N32" i="153"/>
  <c r="N22" i="153"/>
  <c r="J22" i="154"/>
  <c r="N23" i="154"/>
  <c r="J23" i="155"/>
  <c r="J84" i="149"/>
  <c r="J85" i="148"/>
  <c r="J4" i="148" s="1"/>
  <c r="J58" i="154"/>
  <c r="N58" i="153"/>
  <c r="J10" i="153"/>
  <c r="N10" i="152"/>
  <c r="N65" i="153"/>
  <c r="J65" i="154"/>
  <c r="J57" i="153"/>
  <c r="N57" i="152"/>
  <c r="J52" i="155"/>
  <c r="N52" i="154"/>
  <c r="J37" i="154"/>
  <c r="N37" i="153"/>
  <c r="J49" i="155"/>
  <c r="N49" i="154"/>
  <c r="J53" i="153"/>
  <c r="N53" i="152"/>
  <c r="N41" i="153"/>
  <c r="J41" i="154"/>
  <c r="J43" i="154"/>
  <c r="N43" i="153"/>
  <c r="N45" i="153"/>
  <c r="J45" i="154"/>
  <c r="N68" i="153"/>
  <c r="J68" i="154"/>
  <c r="J7" i="154"/>
  <c r="N7" i="153"/>
  <c r="J55" i="156"/>
  <c r="N55" i="155"/>
  <c r="J80" i="152"/>
  <c r="N80" i="151"/>
  <c r="N8" i="151"/>
  <c r="J8" i="152"/>
  <c r="J73" i="153"/>
  <c r="N73" i="152"/>
  <c r="N74" i="153"/>
  <c r="J74" i="154"/>
  <c r="J64" i="155"/>
  <c r="N64" i="154"/>
  <c r="N7" i="154" l="1"/>
  <c r="J7" i="155"/>
  <c r="J49" i="156"/>
  <c r="N49" i="155"/>
  <c r="N51" i="151"/>
  <c r="N60" i="151" s="1"/>
  <c r="J51" i="152"/>
  <c r="N30" i="156"/>
  <c r="J30" i="157"/>
  <c r="J27" i="154"/>
  <c r="N27" i="153"/>
  <c r="J46" i="156"/>
  <c r="N46" i="155"/>
  <c r="J28" i="155"/>
  <c r="N28" i="154"/>
  <c r="J6" i="154"/>
  <c r="N6" i="153"/>
  <c r="N24" i="155"/>
  <c r="J24" i="156"/>
  <c r="J12" i="156"/>
  <c r="N12" i="155"/>
  <c r="N40" i="155"/>
  <c r="J40" i="156"/>
  <c r="N85" i="150"/>
  <c r="N4" i="150" s="1"/>
  <c r="J74" i="155"/>
  <c r="N74" i="154"/>
  <c r="J57" i="154"/>
  <c r="N57" i="153"/>
  <c r="N22" i="154"/>
  <c r="J22" i="155"/>
  <c r="J16" i="153"/>
  <c r="N16" i="152"/>
  <c r="J15" i="154"/>
  <c r="N15" i="153"/>
  <c r="N62" i="155"/>
  <c r="J62" i="156"/>
  <c r="N41" i="154"/>
  <c r="J41" i="155"/>
  <c r="J26" i="152"/>
  <c r="N26" i="151"/>
  <c r="N38" i="151" s="1"/>
  <c r="J18" i="156"/>
  <c r="N18" i="155"/>
  <c r="J75" i="155"/>
  <c r="N75" i="154"/>
  <c r="J80" i="153"/>
  <c r="N80" i="152"/>
  <c r="J73" i="154"/>
  <c r="N73" i="153"/>
  <c r="J45" i="155"/>
  <c r="N45" i="154"/>
  <c r="J84" i="150"/>
  <c r="J85" i="149"/>
  <c r="J4" i="149" s="1"/>
  <c r="J32" i="155"/>
  <c r="N32" i="154"/>
  <c r="J17" i="154"/>
  <c r="N17" i="153"/>
  <c r="J63" i="154"/>
  <c r="N63" i="153"/>
  <c r="J9" i="154"/>
  <c r="N9" i="153"/>
  <c r="N67" i="153"/>
  <c r="J67" i="154"/>
  <c r="J13" i="154"/>
  <c r="N13" i="153"/>
  <c r="N72" i="152"/>
  <c r="J72" i="153"/>
  <c r="J82" i="155"/>
  <c r="N82" i="154"/>
  <c r="N83" i="155"/>
  <c r="J83" i="156"/>
  <c r="N79" i="151"/>
  <c r="N84" i="151" s="1"/>
  <c r="J79" i="152"/>
  <c r="J77" i="154"/>
  <c r="N77" i="153"/>
  <c r="J35" i="154"/>
  <c r="N35" i="153"/>
  <c r="J69" i="156"/>
  <c r="N69" i="155"/>
  <c r="J68" i="155"/>
  <c r="N68" i="154"/>
  <c r="N58" i="154"/>
  <c r="J58" i="155"/>
  <c r="J81" i="155"/>
  <c r="N81" i="154"/>
  <c r="J54" i="155"/>
  <c r="N54" i="154"/>
  <c r="J8" i="153"/>
  <c r="N8" i="152"/>
  <c r="J55" i="157"/>
  <c r="N55" i="156"/>
  <c r="J53" i="154"/>
  <c r="N53" i="153"/>
  <c r="J52" i="156"/>
  <c r="N52" i="155"/>
  <c r="N23" i="155"/>
  <c r="J23" i="156"/>
  <c r="J76" i="156"/>
  <c r="N76" i="155"/>
  <c r="J71" i="152"/>
  <c r="N71" i="151"/>
  <c r="N78" i="151" s="1"/>
  <c r="N59" i="155"/>
  <c r="J59" i="156"/>
  <c r="J21" i="153"/>
  <c r="N21" i="152"/>
  <c r="N25" i="152" s="1"/>
  <c r="N19" i="151"/>
  <c r="J48" i="155"/>
  <c r="N48" i="154"/>
  <c r="J33" i="155"/>
  <c r="N33" i="154"/>
  <c r="J29" i="156"/>
  <c r="N29" i="155"/>
  <c r="N43" i="154"/>
  <c r="J43" i="155"/>
  <c r="J65" i="155"/>
  <c r="N65" i="154"/>
  <c r="J56" i="156"/>
  <c r="N56" i="155"/>
  <c r="J44" i="155"/>
  <c r="N44" i="154"/>
  <c r="J47" i="155"/>
  <c r="N47" i="154"/>
  <c r="J37" i="155"/>
  <c r="N37" i="154"/>
  <c r="N64" i="155"/>
  <c r="J64" i="156"/>
  <c r="J10" i="154"/>
  <c r="N10" i="153"/>
  <c r="J14" i="154"/>
  <c r="N14" i="153"/>
  <c r="N61" i="151"/>
  <c r="N70" i="151" s="1"/>
  <c r="J61" i="152"/>
  <c r="J66" i="156"/>
  <c r="N66" i="155"/>
  <c r="J31" i="153"/>
  <c r="N31" i="152"/>
  <c r="J36" i="155"/>
  <c r="N36" i="154"/>
  <c r="J42" i="156"/>
  <c r="N42" i="155"/>
  <c r="J5" i="152"/>
  <c r="N5" i="151"/>
  <c r="J34" i="156"/>
  <c r="N34" i="155"/>
  <c r="J39" i="152"/>
  <c r="N39" i="151"/>
  <c r="N50" i="151" s="1"/>
  <c r="J11" i="153"/>
  <c r="N11" i="152"/>
  <c r="J20" i="156"/>
  <c r="N20" i="155"/>
  <c r="J24" i="157" l="1"/>
  <c r="N24" i="156"/>
  <c r="N29" i="156"/>
  <c r="J29" i="157"/>
  <c r="J13" i="155"/>
  <c r="N13" i="154"/>
  <c r="J63" i="155"/>
  <c r="N63" i="154"/>
  <c r="N32" i="155"/>
  <c r="J32" i="156"/>
  <c r="J73" i="155"/>
  <c r="N73" i="154"/>
  <c r="N18" i="156"/>
  <c r="J18" i="157"/>
  <c r="N62" i="156"/>
  <c r="J62" i="157"/>
  <c r="J22" i="156"/>
  <c r="N22" i="155"/>
  <c r="J46" i="157"/>
  <c r="N46" i="156"/>
  <c r="N8" i="153"/>
  <c r="J8" i="154"/>
  <c r="J35" i="155"/>
  <c r="N35" i="154"/>
  <c r="N16" i="153"/>
  <c r="J16" i="154"/>
  <c r="J51" i="153"/>
  <c r="N51" i="152"/>
  <c r="N60" i="152" s="1"/>
  <c r="J11" i="154"/>
  <c r="N11" i="153"/>
  <c r="J31" i="154"/>
  <c r="N31" i="153"/>
  <c r="J56" i="157"/>
  <c r="N56" i="156"/>
  <c r="N21" i="153"/>
  <c r="N25" i="153" s="1"/>
  <c r="J21" i="154"/>
  <c r="J76" i="157"/>
  <c r="N76" i="156"/>
  <c r="J53" i="155"/>
  <c r="N53" i="154"/>
  <c r="J54" i="156"/>
  <c r="N54" i="155"/>
  <c r="J68" i="156"/>
  <c r="N68" i="155"/>
  <c r="J77" i="155"/>
  <c r="N77" i="154"/>
  <c r="N67" i="154"/>
  <c r="J67" i="155"/>
  <c r="N40" i="156"/>
  <c r="J40" i="157"/>
  <c r="J71" i="153"/>
  <c r="N71" i="152"/>
  <c r="N78" i="152" s="1"/>
  <c r="J5" i="153"/>
  <c r="N5" i="152"/>
  <c r="N37" i="155"/>
  <c r="J37" i="156"/>
  <c r="J39" i="153"/>
  <c r="N39" i="152"/>
  <c r="N50" i="152" s="1"/>
  <c r="J42" i="157"/>
  <c r="N42" i="156"/>
  <c r="J66" i="157"/>
  <c r="N66" i="156"/>
  <c r="J10" i="155"/>
  <c r="N10" i="154"/>
  <c r="J47" i="156"/>
  <c r="N47" i="155"/>
  <c r="N65" i="155"/>
  <c r="J65" i="156"/>
  <c r="N33" i="155"/>
  <c r="J33" i="156"/>
  <c r="J59" i="157"/>
  <c r="N59" i="156"/>
  <c r="J23" i="157"/>
  <c r="N23" i="156"/>
  <c r="J79" i="153"/>
  <c r="N79" i="152"/>
  <c r="N84" i="152" s="1"/>
  <c r="J82" i="156"/>
  <c r="N82" i="155"/>
  <c r="J84" i="151"/>
  <c r="J85" i="150"/>
  <c r="J4" i="150" s="1"/>
  <c r="N80" i="153"/>
  <c r="J80" i="154"/>
  <c r="N26" i="152"/>
  <c r="N38" i="152" s="1"/>
  <c r="J26" i="153"/>
  <c r="J6" i="155"/>
  <c r="N6" i="154"/>
  <c r="J27" i="155"/>
  <c r="N27" i="154"/>
  <c r="N49" i="156"/>
  <c r="J49" i="157"/>
  <c r="J52" i="157"/>
  <c r="N52" i="156"/>
  <c r="N74" i="155"/>
  <c r="J74" i="156"/>
  <c r="J14" i="155"/>
  <c r="N14" i="154"/>
  <c r="N61" i="152"/>
  <c r="N70" i="152" s="1"/>
  <c r="J61" i="153"/>
  <c r="N64" i="156"/>
  <c r="J64" i="157"/>
  <c r="J43" i="156"/>
  <c r="N43" i="155"/>
  <c r="N55" i="157"/>
  <c r="J55" i="158"/>
  <c r="N81" i="155"/>
  <c r="J81" i="156"/>
  <c r="N69" i="156"/>
  <c r="J69" i="157"/>
  <c r="N85" i="151"/>
  <c r="N4" i="151" s="1"/>
  <c r="J72" i="154"/>
  <c r="N72" i="153"/>
  <c r="J15" i="155"/>
  <c r="N15" i="154"/>
  <c r="J57" i="155"/>
  <c r="N57" i="154"/>
  <c r="N30" i="157"/>
  <c r="J30" i="158"/>
  <c r="N7" i="155"/>
  <c r="J7" i="156"/>
  <c r="N19" i="152"/>
  <c r="J20" i="157"/>
  <c r="N20" i="156"/>
  <c r="N34" i="156"/>
  <c r="J34" i="157"/>
  <c r="N36" i="155"/>
  <c r="J36" i="156"/>
  <c r="J44" i="156"/>
  <c r="N44" i="155"/>
  <c r="N48" i="155"/>
  <c r="J48" i="156"/>
  <c r="J58" i="156"/>
  <c r="N58" i="155"/>
  <c r="J83" i="157"/>
  <c r="N83" i="156"/>
  <c r="J9" i="155"/>
  <c r="N9" i="154"/>
  <c r="J17" i="155"/>
  <c r="N17" i="154"/>
  <c r="N45" i="155"/>
  <c r="J45" i="156"/>
  <c r="J75" i="156"/>
  <c r="N75" i="155"/>
  <c r="N41" i="155"/>
  <c r="J41" i="156"/>
  <c r="J12" i="157"/>
  <c r="N12" i="156"/>
  <c r="J28" i="156"/>
  <c r="N28" i="155"/>
  <c r="N45" i="156" l="1"/>
  <c r="J45" i="157"/>
  <c r="N64" i="157"/>
  <c r="J64" i="158"/>
  <c r="J8" i="155"/>
  <c r="N8" i="154"/>
  <c r="J22" i="157"/>
  <c r="N22" i="156"/>
  <c r="J73" i="156"/>
  <c r="N73" i="155"/>
  <c r="J13" i="156"/>
  <c r="N13" i="155"/>
  <c r="N12" i="157"/>
  <c r="J12" i="158"/>
  <c r="N83" i="157"/>
  <c r="J83" i="158"/>
  <c r="J44" i="157"/>
  <c r="N44" i="156"/>
  <c r="N20" i="157"/>
  <c r="J20" i="158"/>
  <c r="J72" i="155"/>
  <c r="N72" i="154"/>
  <c r="J55" i="159"/>
  <c r="N55" i="158"/>
  <c r="N27" i="155"/>
  <c r="J27" i="156"/>
  <c r="N79" i="153"/>
  <c r="N84" i="153" s="1"/>
  <c r="J79" i="154"/>
  <c r="J10" i="156"/>
  <c r="N10" i="155"/>
  <c r="J39" i="154"/>
  <c r="N39" i="153"/>
  <c r="N50" i="153" s="1"/>
  <c r="J71" i="154"/>
  <c r="N71" i="153"/>
  <c r="N78" i="153" s="1"/>
  <c r="J77" i="156"/>
  <c r="N77" i="155"/>
  <c r="J53" i="156"/>
  <c r="N53" i="155"/>
  <c r="N56" i="157"/>
  <c r="J56" i="158"/>
  <c r="J51" i="154"/>
  <c r="N51" i="153"/>
  <c r="N60" i="153" s="1"/>
  <c r="N62" i="157"/>
  <c r="J62" i="158"/>
  <c r="N32" i="156"/>
  <c r="J32" i="157"/>
  <c r="N74" i="156"/>
  <c r="J74" i="157"/>
  <c r="N65" i="156"/>
  <c r="J65" i="157"/>
  <c r="N40" i="157"/>
  <c r="J40" i="158"/>
  <c r="N16" i="154"/>
  <c r="J16" i="155"/>
  <c r="N29" i="157"/>
  <c r="J29" i="158"/>
  <c r="N41" i="156"/>
  <c r="J41" i="157"/>
  <c r="N85" i="152"/>
  <c r="N4" i="152" s="1"/>
  <c r="N52" i="157"/>
  <c r="J52" i="158"/>
  <c r="J6" i="156"/>
  <c r="N6" i="155"/>
  <c r="J84" i="152"/>
  <c r="J85" i="151"/>
  <c r="J4" i="151" s="1"/>
  <c r="N23" i="157"/>
  <c r="J23" i="158"/>
  <c r="N66" i="157"/>
  <c r="J66" i="158"/>
  <c r="J68" i="157"/>
  <c r="N68" i="156"/>
  <c r="N76" i="157"/>
  <c r="J76" i="158"/>
  <c r="J31" i="155"/>
  <c r="N31" i="154"/>
  <c r="N46" i="157"/>
  <c r="J46" i="158"/>
  <c r="N18" i="157"/>
  <c r="J18" i="158"/>
  <c r="J80" i="155"/>
  <c r="N80" i="154"/>
  <c r="N33" i="156"/>
  <c r="J33" i="157"/>
  <c r="N36" i="156"/>
  <c r="J36" i="157"/>
  <c r="N61" i="153"/>
  <c r="N70" i="153" s="1"/>
  <c r="J61" i="154"/>
  <c r="N69" i="157"/>
  <c r="J69" i="158"/>
  <c r="J48" i="157"/>
  <c r="N48" i="156"/>
  <c r="N34" i="157"/>
  <c r="J34" i="158"/>
  <c r="N49" i="157"/>
  <c r="J49" i="158"/>
  <c r="J26" i="154"/>
  <c r="N26" i="153"/>
  <c r="N38" i="153" s="1"/>
  <c r="N67" i="155"/>
  <c r="J67" i="156"/>
  <c r="N21" i="154"/>
  <c r="N25" i="154" s="1"/>
  <c r="J21" i="155"/>
  <c r="J63" i="156"/>
  <c r="N63" i="155"/>
  <c r="J37" i="157"/>
  <c r="N37" i="156"/>
  <c r="J17" i="156"/>
  <c r="N17" i="155"/>
  <c r="N58" i="156"/>
  <c r="J58" i="157"/>
  <c r="N7" i="156"/>
  <c r="J7" i="157"/>
  <c r="J57" i="156"/>
  <c r="N57" i="155"/>
  <c r="J28" i="157"/>
  <c r="N28" i="156"/>
  <c r="J75" i="157"/>
  <c r="N75" i="156"/>
  <c r="N9" i="155"/>
  <c r="J9" i="156"/>
  <c r="J30" i="159"/>
  <c r="N30" i="158"/>
  <c r="N15" i="155"/>
  <c r="J15" i="156"/>
  <c r="N81" i="156"/>
  <c r="J81" i="157"/>
  <c r="J43" i="157"/>
  <c r="N43" i="156"/>
  <c r="J14" i="156"/>
  <c r="N14" i="155"/>
  <c r="J82" i="157"/>
  <c r="N82" i="156"/>
  <c r="N59" i="157"/>
  <c r="J59" i="158"/>
  <c r="J47" i="157"/>
  <c r="N47" i="156"/>
  <c r="N42" i="157"/>
  <c r="J42" i="158"/>
  <c r="J5" i="154"/>
  <c r="N5" i="153"/>
  <c r="N19" i="153" s="1"/>
  <c r="N54" i="156"/>
  <c r="J54" i="157"/>
  <c r="N11" i="154"/>
  <c r="J11" i="155"/>
  <c r="N35" i="155"/>
  <c r="J35" i="156"/>
  <c r="N24" i="157"/>
  <c r="J24" i="158"/>
  <c r="J49" i="159" l="1"/>
  <c r="N49" i="158"/>
  <c r="J5" i="155"/>
  <c r="N5" i="154"/>
  <c r="N19" i="154" s="1"/>
  <c r="N43" i="157"/>
  <c r="J43" i="158"/>
  <c r="J69" i="159"/>
  <c r="N69" i="158"/>
  <c r="J77" i="157"/>
  <c r="N77" i="156"/>
  <c r="J55" i="160"/>
  <c r="N55" i="159"/>
  <c r="N44" i="157"/>
  <c r="J44" i="158"/>
  <c r="N81" i="157"/>
  <c r="J81" i="158"/>
  <c r="N9" i="156"/>
  <c r="J9" i="157"/>
  <c r="N34" i="158"/>
  <c r="J34" i="159"/>
  <c r="N68" i="157"/>
  <c r="J68" i="158"/>
  <c r="J84" i="153"/>
  <c r="J85" i="152"/>
  <c r="J4" i="152" s="1"/>
  <c r="N41" i="157"/>
  <c r="J41" i="158"/>
  <c r="J40" i="159"/>
  <c r="N40" i="158"/>
  <c r="N32" i="157"/>
  <c r="J32" i="158"/>
  <c r="N56" i="158"/>
  <c r="J56" i="159"/>
  <c r="N79" i="154"/>
  <c r="N84" i="154" s="1"/>
  <c r="J79" i="155"/>
  <c r="J83" i="159"/>
  <c r="N83" i="158"/>
  <c r="J64" i="159"/>
  <c r="N64" i="158"/>
  <c r="J59" i="159"/>
  <c r="N59" i="158"/>
  <c r="N37" i="157"/>
  <c r="J37" i="158"/>
  <c r="J16" i="156"/>
  <c r="N16" i="155"/>
  <c r="N74" i="157"/>
  <c r="J74" i="158"/>
  <c r="N67" i="156"/>
  <c r="J67" i="157"/>
  <c r="N33" i="157"/>
  <c r="J33" i="158"/>
  <c r="J46" i="159"/>
  <c r="N46" i="158"/>
  <c r="J51" i="155"/>
  <c r="N51" i="154"/>
  <c r="N60" i="154" s="1"/>
  <c r="N10" i="156"/>
  <c r="J10" i="157"/>
  <c r="J13" i="157"/>
  <c r="N13" i="156"/>
  <c r="N11" i="155"/>
  <c r="J11" i="156"/>
  <c r="N82" i="157"/>
  <c r="J82" i="158"/>
  <c r="J57" i="157"/>
  <c r="N57" i="156"/>
  <c r="J17" i="157"/>
  <c r="N17" i="156"/>
  <c r="J63" i="157"/>
  <c r="N63" i="156"/>
  <c r="N61" i="154"/>
  <c r="N70" i="154" s="1"/>
  <c r="J61" i="155"/>
  <c r="N66" i="158"/>
  <c r="J66" i="159"/>
  <c r="J71" i="155"/>
  <c r="N71" i="154"/>
  <c r="N78" i="154" s="1"/>
  <c r="N85" i="153"/>
  <c r="N4" i="153" s="1"/>
  <c r="J72" i="156"/>
  <c r="N72" i="155"/>
  <c r="J73" i="157"/>
  <c r="N73" i="156"/>
  <c r="N35" i="156"/>
  <c r="J35" i="157"/>
  <c r="N58" i="157"/>
  <c r="J58" i="158"/>
  <c r="N30" i="159"/>
  <c r="J30" i="160"/>
  <c r="N28" i="157"/>
  <c r="J28" i="158"/>
  <c r="N8" i="155"/>
  <c r="J8" i="156"/>
  <c r="J42" i="159"/>
  <c r="N42" i="158"/>
  <c r="J24" i="159"/>
  <c r="N24" i="158"/>
  <c r="N54" i="157"/>
  <c r="J54" i="158"/>
  <c r="J15" i="157"/>
  <c r="N15" i="156"/>
  <c r="N7" i="157"/>
  <c r="J7" i="158"/>
  <c r="N80" i="155"/>
  <c r="J80" i="156"/>
  <c r="J31" i="156"/>
  <c r="N31" i="155"/>
  <c r="J6" i="157"/>
  <c r="N6" i="156"/>
  <c r="J29" i="159"/>
  <c r="N29" i="158"/>
  <c r="N65" i="157"/>
  <c r="J65" i="158"/>
  <c r="N62" i="158"/>
  <c r="J62" i="159"/>
  <c r="N27" i="156"/>
  <c r="J27" i="157"/>
  <c r="J20" i="159"/>
  <c r="N20" i="158"/>
  <c r="N12" i="158"/>
  <c r="J12" i="159"/>
  <c r="N45" i="157"/>
  <c r="J45" i="158"/>
  <c r="N47" i="157"/>
  <c r="J47" i="158"/>
  <c r="N14" i="156"/>
  <c r="J14" i="157"/>
  <c r="N75" i="157"/>
  <c r="J75" i="158"/>
  <c r="N21" i="155"/>
  <c r="N25" i="155" s="1"/>
  <c r="J21" i="156"/>
  <c r="J26" i="155"/>
  <c r="N26" i="154"/>
  <c r="N38" i="154" s="1"/>
  <c r="N48" i="157"/>
  <c r="J48" i="158"/>
  <c r="N36" i="157"/>
  <c r="J36" i="158"/>
  <c r="J18" i="159"/>
  <c r="N18" i="158"/>
  <c r="J76" i="159"/>
  <c r="N76" i="158"/>
  <c r="J23" i="159"/>
  <c r="N23" i="158"/>
  <c r="J52" i="159"/>
  <c r="N52" i="158"/>
  <c r="J53" i="157"/>
  <c r="N53" i="156"/>
  <c r="J39" i="155"/>
  <c r="N39" i="154"/>
  <c r="N50" i="154" s="1"/>
  <c r="N22" i="157"/>
  <c r="J22" i="158"/>
  <c r="N36" i="158" l="1"/>
  <c r="J36" i="159"/>
  <c r="J46" i="160"/>
  <c r="N46" i="159"/>
  <c r="N79" i="155"/>
  <c r="N84" i="155" s="1"/>
  <c r="J79" i="156"/>
  <c r="N68" i="158"/>
  <c r="J68" i="159"/>
  <c r="J48" i="159"/>
  <c r="N48" i="158"/>
  <c r="J75" i="159"/>
  <c r="N75" i="158"/>
  <c r="N45" i="158"/>
  <c r="J45" i="159"/>
  <c r="N27" i="157"/>
  <c r="J27" i="158"/>
  <c r="J80" i="157"/>
  <c r="N80" i="156"/>
  <c r="J54" i="159"/>
  <c r="N54" i="158"/>
  <c r="J8" i="157"/>
  <c r="N8" i="156"/>
  <c r="J71" i="156"/>
  <c r="N71" i="155"/>
  <c r="N78" i="155" s="1"/>
  <c r="N63" i="157"/>
  <c r="J63" i="158"/>
  <c r="N10" i="157"/>
  <c r="J10" i="158"/>
  <c r="J33" i="159"/>
  <c r="N33" i="158"/>
  <c r="J59" i="160"/>
  <c r="N59" i="159"/>
  <c r="N85" i="154"/>
  <c r="N4" i="154" s="1"/>
  <c r="N40" i="159"/>
  <c r="J40" i="160"/>
  <c r="N77" i="157"/>
  <c r="J77" i="158"/>
  <c r="N5" i="155"/>
  <c r="J5" i="156"/>
  <c r="J47" i="159"/>
  <c r="N47" i="158"/>
  <c r="N57" i="157"/>
  <c r="J57" i="158"/>
  <c r="J74" i="159"/>
  <c r="N74" i="158"/>
  <c r="N55" i="160"/>
  <c r="J55" i="161"/>
  <c r="J39" i="156"/>
  <c r="N39" i="155"/>
  <c r="N50" i="155" s="1"/>
  <c r="J20" i="160"/>
  <c r="N20" i="159"/>
  <c r="J31" i="157"/>
  <c r="N31" i="156"/>
  <c r="N15" i="157"/>
  <c r="J15" i="158"/>
  <c r="N42" i="159"/>
  <c r="J42" i="160"/>
  <c r="J81" i="159"/>
  <c r="N81" i="158"/>
  <c r="N76" i="159"/>
  <c r="J76" i="160"/>
  <c r="N73" i="157"/>
  <c r="J73" i="158"/>
  <c r="N66" i="159"/>
  <c r="J66" i="160"/>
  <c r="J16" i="157"/>
  <c r="N16" i="156"/>
  <c r="J56" i="160"/>
  <c r="N56" i="159"/>
  <c r="N41" i="158"/>
  <c r="J41" i="159"/>
  <c r="N34" i="159"/>
  <c r="J34" i="160"/>
  <c r="N44" i="158"/>
  <c r="J44" i="159"/>
  <c r="N35" i="157"/>
  <c r="J35" i="158"/>
  <c r="N83" i="159"/>
  <c r="J83" i="160"/>
  <c r="J84" i="154"/>
  <c r="J85" i="153"/>
  <c r="J4" i="153" s="1"/>
  <c r="J82" i="159"/>
  <c r="N82" i="158"/>
  <c r="N13" i="157"/>
  <c r="J13" i="158"/>
  <c r="N53" i="157"/>
  <c r="J53" i="158"/>
  <c r="N29" i="159"/>
  <c r="J29" i="160"/>
  <c r="J22" i="159"/>
  <c r="N22" i="158"/>
  <c r="N14" i="157"/>
  <c r="J14" i="158"/>
  <c r="N12" i="159"/>
  <c r="J12" i="160"/>
  <c r="N62" i="159"/>
  <c r="J62" i="160"/>
  <c r="N7" i="158"/>
  <c r="J7" i="159"/>
  <c r="N28" i="158"/>
  <c r="J28" i="159"/>
  <c r="J58" i="159"/>
  <c r="N58" i="158"/>
  <c r="N17" i="157"/>
  <c r="J17" i="158"/>
  <c r="J11" i="157"/>
  <c r="N11" i="156"/>
  <c r="N67" i="157"/>
  <c r="J67" i="158"/>
  <c r="N37" i="158"/>
  <c r="J37" i="159"/>
  <c r="N64" i="159"/>
  <c r="J64" i="160"/>
  <c r="J69" i="160"/>
  <c r="N69" i="159"/>
  <c r="N49" i="159"/>
  <c r="J49" i="160"/>
  <c r="N21" i="156"/>
  <c r="N25" i="156" s="1"/>
  <c r="J21" i="157"/>
  <c r="N65" i="158"/>
  <c r="J65" i="159"/>
  <c r="J30" i="161"/>
  <c r="N30" i="160"/>
  <c r="J23" i="160"/>
  <c r="N23" i="159"/>
  <c r="J52" i="160"/>
  <c r="N52" i="159"/>
  <c r="N18" i="159"/>
  <c r="J18" i="160"/>
  <c r="J26" i="156"/>
  <c r="N26" i="155"/>
  <c r="N38" i="155" s="1"/>
  <c r="N6" i="157"/>
  <c r="J6" i="158"/>
  <c r="J24" i="160"/>
  <c r="N24" i="159"/>
  <c r="J72" i="157"/>
  <c r="N72" i="156"/>
  <c r="N61" i="155"/>
  <c r="N70" i="155" s="1"/>
  <c r="J61" i="156"/>
  <c r="N19" i="155"/>
  <c r="J51" i="156"/>
  <c r="N51" i="155"/>
  <c r="N60" i="155" s="1"/>
  <c r="J32" i="159"/>
  <c r="N32" i="158"/>
  <c r="N9" i="157"/>
  <c r="J9" i="158"/>
  <c r="J43" i="159"/>
  <c r="N43" i="158"/>
  <c r="J35" i="159" l="1"/>
  <c r="N35" i="158"/>
  <c r="N16" i="157"/>
  <c r="J16" i="158"/>
  <c r="N79" i="156"/>
  <c r="N84" i="156" s="1"/>
  <c r="J79" i="157"/>
  <c r="N23" i="160"/>
  <c r="J23" i="161"/>
  <c r="N55" i="161"/>
  <c r="J55" i="162"/>
  <c r="J71" i="157"/>
  <c r="N71" i="156"/>
  <c r="N78" i="156" s="1"/>
  <c r="N49" i="160"/>
  <c r="J49" i="161"/>
  <c r="N7" i="159"/>
  <c r="J7" i="160"/>
  <c r="J53" i="159"/>
  <c r="N53" i="158"/>
  <c r="N81" i="159"/>
  <c r="J81" i="160"/>
  <c r="N31" i="157"/>
  <c r="J31" i="158"/>
  <c r="J47" i="160"/>
  <c r="N47" i="159"/>
  <c r="J10" i="159"/>
  <c r="N10" i="158"/>
  <c r="J27" i="159"/>
  <c r="N27" i="158"/>
  <c r="N72" i="157"/>
  <c r="J72" i="158"/>
  <c r="N64" i="160"/>
  <c r="J64" i="161"/>
  <c r="N29" i="160"/>
  <c r="J29" i="161"/>
  <c r="N43" i="159"/>
  <c r="J43" i="160"/>
  <c r="N66" i="160"/>
  <c r="J66" i="161"/>
  <c r="N33" i="159"/>
  <c r="J33" i="160"/>
  <c r="N75" i="159"/>
  <c r="J75" i="160"/>
  <c r="N9" i="158"/>
  <c r="J9" i="159"/>
  <c r="J18" i="161"/>
  <c r="N18" i="160"/>
  <c r="J17" i="159"/>
  <c r="N17" i="158"/>
  <c r="N61" i="156"/>
  <c r="N70" i="156" s="1"/>
  <c r="J61" i="157"/>
  <c r="N24" i="160"/>
  <c r="J24" i="161"/>
  <c r="N30" i="161"/>
  <c r="J30" i="162"/>
  <c r="J84" i="155"/>
  <c r="J85" i="154"/>
  <c r="J4" i="154" s="1"/>
  <c r="N44" i="159"/>
  <c r="J44" i="160"/>
  <c r="N73" i="158"/>
  <c r="J73" i="159"/>
  <c r="J42" i="161"/>
  <c r="N42" i="160"/>
  <c r="J5" i="157"/>
  <c r="N5" i="156"/>
  <c r="N8" i="157"/>
  <c r="J8" i="158"/>
  <c r="N48" i="159"/>
  <c r="J48" i="160"/>
  <c r="J46" i="161"/>
  <c r="N46" i="160"/>
  <c r="N19" i="156"/>
  <c r="N12" i="160"/>
  <c r="J12" i="161"/>
  <c r="J40" i="161"/>
  <c r="N40" i="160"/>
  <c r="N80" i="157"/>
  <c r="J80" i="158"/>
  <c r="J14" i="159"/>
  <c r="N14" i="158"/>
  <c r="N6" i="158"/>
  <c r="J6" i="159"/>
  <c r="J65" i="160"/>
  <c r="N65" i="159"/>
  <c r="J67" i="159"/>
  <c r="N67" i="158"/>
  <c r="N62" i="160"/>
  <c r="J62" i="161"/>
  <c r="J13" i="159"/>
  <c r="N13" i="158"/>
  <c r="N83" i="160"/>
  <c r="J83" i="161"/>
  <c r="J56" i="161"/>
  <c r="N56" i="160"/>
  <c r="N20" i="160"/>
  <c r="J20" i="161"/>
  <c r="N74" i="159"/>
  <c r="J74" i="160"/>
  <c r="J63" i="159"/>
  <c r="N63" i="158"/>
  <c r="N45" i="159"/>
  <c r="J45" i="160"/>
  <c r="N68" i="159"/>
  <c r="J68" i="160"/>
  <c r="N36" i="159"/>
  <c r="J36" i="160"/>
  <c r="N21" i="157"/>
  <c r="N25" i="157" s="1"/>
  <c r="J21" i="158"/>
  <c r="N28" i="159"/>
  <c r="J28" i="160"/>
  <c r="N39" i="156"/>
  <c r="N50" i="156" s="1"/>
  <c r="J39" i="157"/>
  <c r="J51" i="157"/>
  <c r="N51" i="156"/>
  <c r="N60" i="156" s="1"/>
  <c r="J26" i="157"/>
  <c r="N26" i="156"/>
  <c r="N38" i="156" s="1"/>
  <c r="N11" i="157"/>
  <c r="J11" i="158"/>
  <c r="N82" i="159"/>
  <c r="J82" i="160"/>
  <c r="N41" i="159"/>
  <c r="J41" i="160"/>
  <c r="N85" i="155"/>
  <c r="N4" i="155" s="1"/>
  <c r="N37" i="159"/>
  <c r="J37" i="160"/>
  <c r="N32" i="159"/>
  <c r="J32" i="160"/>
  <c r="N52" i="160"/>
  <c r="J52" i="161"/>
  <c r="N69" i="160"/>
  <c r="J69" i="161"/>
  <c r="N58" i="159"/>
  <c r="J58" i="160"/>
  <c r="J22" i="160"/>
  <c r="N22" i="159"/>
  <c r="J34" i="161"/>
  <c r="N34" i="160"/>
  <c r="J76" i="161"/>
  <c r="N76" i="160"/>
  <c r="N15" i="158"/>
  <c r="J15" i="159"/>
  <c r="J57" i="159"/>
  <c r="N57" i="158"/>
  <c r="J77" i="159"/>
  <c r="N77" i="158"/>
  <c r="N59" i="160"/>
  <c r="J59" i="161"/>
  <c r="N54" i="159"/>
  <c r="J54" i="160"/>
  <c r="J30" i="163" l="1"/>
  <c r="N30" i="162"/>
  <c r="N51" i="157"/>
  <c r="N60" i="157" s="1"/>
  <c r="J51" i="158"/>
  <c r="J17" i="160"/>
  <c r="N17" i="159"/>
  <c r="J21" i="159"/>
  <c r="N21" i="158"/>
  <c r="N25" i="158" s="1"/>
  <c r="N20" i="161"/>
  <c r="J20" i="162"/>
  <c r="J73" i="160"/>
  <c r="N73" i="159"/>
  <c r="J43" i="161"/>
  <c r="N43" i="160"/>
  <c r="J47" i="161"/>
  <c r="N47" i="160"/>
  <c r="N62" i="161"/>
  <c r="J62" i="162"/>
  <c r="N6" i="159"/>
  <c r="J6" i="160"/>
  <c r="N46" i="161"/>
  <c r="J46" i="162"/>
  <c r="N5" i="157"/>
  <c r="J5" i="158"/>
  <c r="N44" i="160"/>
  <c r="J44" i="161"/>
  <c r="N24" i="161"/>
  <c r="J24" i="162"/>
  <c r="N33" i="160"/>
  <c r="J33" i="161"/>
  <c r="N29" i="161"/>
  <c r="J29" i="162"/>
  <c r="J31" i="159"/>
  <c r="N31" i="158"/>
  <c r="N7" i="160"/>
  <c r="J7" i="161"/>
  <c r="N55" i="162"/>
  <c r="J55" i="163"/>
  <c r="J16" i="159"/>
  <c r="N16" i="158"/>
  <c r="N76" i="161"/>
  <c r="J76" i="162"/>
  <c r="J72" i="159"/>
  <c r="N72" i="158"/>
  <c r="N79" i="157"/>
  <c r="N84" i="157" s="1"/>
  <c r="J79" i="158"/>
  <c r="N54" i="160"/>
  <c r="J54" i="161"/>
  <c r="J13" i="160"/>
  <c r="N13" i="159"/>
  <c r="N65" i="160"/>
  <c r="J65" i="161"/>
  <c r="J53" i="160"/>
  <c r="N53" i="159"/>
  <c r="N34" i="161"/>
  <c r="J34" i="162"/>
  <c r="N56" i="161"/>
  <c r="J56" i="162"/>
  <c r="N40" i="161"/>
  <c r="J40" i="162"/>
  <c r="N48" i="160"/>
  <c r="J48" i="161"/>
  <c r="N18" i="161"/>
  <c r="J18" i="162"/>
  <c r="N27" i="159"/>
  <c r="J27" i="160"/>
  <c r="J82" i="161"/>
  <c r="N82" i="160"/>
  <c r="N75" i="160"/>
  <c r="J75" i="161"/>
  <c r="N71" i="157"/>
  <c r="N78" i="157" s="1"/>
  <c r="J71" i="158"/>
  <c r="N11" i="158"/>
  <c r="J11" i="159"/>
  <c r="N36" i="160"/>
  <c r="J36" i="161"/>
  <c r="N52" i="161"/>
  <c r="J52" i="162"/>
  <c r="N19" i="157"/>
  <c r="J63" i="160"/>
  <c r="N63" i="159"/>
  <c r="N22" i="160"/>
  <c r="J22" i="161"/>
  <c r="N41" i="160"/>
  <c r="J41" i="161"/>
  <c r="N28" i="160"/>
  <c r="J28" i="161"/>
  <c r="N68" i="160"/>
  <c r="J68" i="161"/>
  <c r="N74" i="160"/>
  <c r="J74" i="161"/>
  <c r="N83" i="161"/>
  <c r="J83" i="162"/>
  <c r="N12" i="161"/>
  <c r="J12" i="162"/>
  <c r="N61" i="157"/>
  <c r="N70" i="157" s="1"/>
  <c r="J61" i="158"/>
  <c r="N9" i="159"/>
  <c r="J9" i="160"/>
  <c r="N66" i="161"/>
  <c r="J66" i="162"/>
  <c r="N64" i="161"/>
  <c r="J64" i="162"/>
  <c r="J81" i="161"/>
  <c r="N81" i="160"/>
  <c r="J49" i="162"/>
  <c r="N49" i="161"/>
  <c r="N23" i="161"/>
  <c r="J23" i="162"/>
  <c r="J77" i="160"/>
  <c r="N77" i="159"/>
  <c r="N45" i="160"/>
  <c r="J45" i="161"/>
  <c r="N80" i="158"/>
  <c r="J80" i="159"/>
  <c r="N69" i="161"/>
  <c r="J69" i="162"/>
  <c r="J37" i="161"/>
  <c r="N37" i="160"/>
  <c r="N85" i="156"/>
  <c r="N4" i="156" s="1"/>
  <c r="J57" i="160"/>
  <c r="N57" i="159"/>
  <c r="N39" i="157"/>
  <c r="N50" i="157" s="1"/>
  <c r="J39" i="158"/>
  <c r="N59" i="161"/>
  <c r="J59" i="162"/>
  <c r="J15" i="160"/>
  <c r="N15" i="159"/>
  <c r="N58" i="160"/>
  <c r="J58" i="161"/>
  <c r="N32" i="160"/>
  <c r="J32" i="161"/>
  <c r="N26" i="157"/>
  <c r="N38" i="157" s="1"/>
  <c r="J26" i="158"/>
  <c r="J67" i="160"/>
  <c r="N67" i="159"/>
  <c r="N14" i="159"/>
  <c r="J14" i="160"/>
  <c r="J8" i="159"/>
  <c r="N8" i="158"/>
  <c r="J42" i="162"/>
  <c r="N42" i="161"/>
  <c r="J84" i="156"/>
  <c r="J85" i="155"/>
  <c r="J4" i="155" s="1"/>
  <c r="N10" i="159"/>
  <c r="J10" i="160"/>
  <c r="N35" i="159"/>
  <c r="J35" i="160"/>
  <c r="N64" i="162" l="1"/>
  <c r="J64" i="163"/>
  <c r="J84" i="157"/>
  <c r="J85" i="156"/>
  <c r="J4" i="156" s="1"/>
  <c r="N40" i="162"/>
  <c r="J40" i="163"/>
  <c r="N7" i="161"/>
  <c r="J7" i="162"/>
  <c r="N62" i="162"/>
  <c r="J62" i="163"/>
  <c r="J35" i="161"/>
  <c r="N35" i="160"/>
  <c r="J39" i="159"/>
  <c r="N39" i="158"/>
  <c r="N50" i="158" s="1"/>
  <c r="J45" i="162"/>
  <c r="N45" i="161"/>
  <c r="N66" i="162"/>
  <c r="J66" i="163"/>
  <c r="J12" i="163"/>
  <c r="N12" i="162"/>
  <c r="N68" i="161"/>
  <c r="J68" i="162"/>
  <c r="N22" i="161"/>
  <c r="J22" i="162"/>
  <c r="J53" i="161"/>
  <c r="N53" i="160"/>
  <c r="J73" i="161"/>
  <c r="N73" i="160"/>
  <c r="J17" i="161"/>
  <c r="N17" i="160"/>
  <c r="N32" i="161"/>
  <c r="J32" i="162"/>
  <c r="J61" i="159"/>
  <c r="N61" i="158"/>
  <c r="N70" i="158" s="1"/>
  <c r="N74" i="161"/>
  <c r="J74" i="162"/>
  <c r="J41" i="162"/>
  <c r="N41" i="161"/>
  <c r="N52" i="162"/>
  <c r="J52" i="163"/>
  <c r="N27" i="160"/>
  <c r="J27" i="161"/>
  <c r="N33" i="161"/>
  <c r="J33" i="162"/>
  <c r="J58" i="162"/>
  <c r="N58" i="161"/>
  <c r="N42" i="162"/>
  <c r="J42" i="163"/>
  <c r="N67" i="160"/>
  <c r="J67" i="161"/>
  <c r="N37" i="161"/>
  <c r="J37" i="162"/>
  <c r="N49" i="162"/>
  <c r="J49" i="163"/>
  <c r="N36" i="161"/>
  <c r="J36" i="162"/>
  <c r="J75" i="162"/>
  <c r="N75" i="161"/>
  <c r="J18" i="163"/>
  <c r="N18" i="162"/>
  <c r="N56" i="162"/>
  <c r="J56" i="163"/>
  <c r="N65" i="161"/>
  <c r="J65" i="162"/>
  <c r="J79" i="159"/>
  <c r="N79" i="158"/>
  <c r="N84" i="158" s="1"/>
  <c r="N24" i="162"/>
  <c r="J24" i="163"/>
  <c r="N46" i="162"/>
  <c r="J46" i="163"/>
  <c r="N20" i="162"/>
  <c r="J20" i="163"/>
  <c r="J51" i="159"/>
  <c r="N51" i="158"/>
  <c r="N60" i="158" s="1"/>
  <c r="J14" i="161"/>
  <c r="N14" i="160"/>
  <c r="N59" i="162"/>
  <c r="J59" i="163"/>
  <c r="N23" i="162"/>
  <c r="J23" i="163"/>
  <c r="N76" i="162"/>
  <c r="J76" i="163"/>
  <c r="J5" i="159"/>
  <c r="N5" i="158"/>
  <c r="N19" i="158" s="1"/>
  <c r="N69" i="162"/>
  <c r="J69" i="163"/>
  <c r="J9" i="161"/>
  <c r="N9" i="160"/>
  <c r="J83" i="163"/>
  <c r="N83" i="162"/>
  <c r="N28" i="161"/>
  <c r="J28" i="162"/>
  <c r="N85" i="157"/>
  <c r="N4" i="157" s="1"/>
  <c r="N16" i="159"/>
  <c r="J16" i="160"/>
  <c r="N31" i="159"/>
  <c r="J31" i="160"/>
  <c r="J47" i="162"/>
  <c r="N47" i="161"/>
  <c r="N80" i="159"/>
  <c r="J80" i="160"/>
  <c r="N82" i="161"/>
  <c r="J82" i="162"/>
  <c r="J71" i="159"/>
  <c r="N71" i="158"/>
  <c r="N78" i="158" s="1"/>
  <c r="J54" i="162"/>
  <c r="N54" i="161"/>
  <c r="N10" i="160"/>
  <c r="J10" i="161"/>
  <c r="J26" i="159"/>
  <c r="N26" i="158"/>
  <c r="N38" i="158" s="1"/>
  <c r="N8" i="159"/>
  <c r="J8" i="160"/>
  <c r="J15" i="161"/>
  <c r="N15" i="160"/>
  <c r="J57" i="161"/>
  <c r="N57" i="160"/>
  <c r="J77" i="161"/>
  <c r="N77" i="160"/>
  <c r="N81" i="161"/>
  <c r="J81" i="162"/>
  <c r="N63" i="160"/>
  <c r="J63" i="161"/>
  <c r="J11" i="160"/>
  <c r="N11" i="159"/>
  <c r="N48" i="161"/>
  <c r="J48" i="162"/>
  <c r="J34" i="163"/>
  <c r="N34" i="162"/>
  <c r="J55" i="164"/>
  <c r="N55" i="163"/>
  <c r="N29" i="162"/>
  <c r="J29" i="163"/>
  <c r="N44" i="161"/>
  <c r="J44" i="162"/>
  <c r="J6" i="161"/>
  <c r="N6" i="160"/>
  <c r="J13" i="161"/>
  <c r="N13" i="160"/>
  <c r="N72" i="159"/>
  <c r="J72" i="160"/>
  <c r="J43" i="162"/>
  <c r="N43" i="161"/>
  <c r="N21" i="159"/>
  <c r="N25" i="159" s="1"/>
  <c r="J21" i="160"/>
  <c r="N30" i="163"/>
  <c r="J30" i="164"/>
  <c r="N59" i="163" l="1"/>
  <c r="J59" i="164"/>
  <c r="J49" i="164"/>
  <c r="N49" i="163"/>
  <c r="N27" i="161"/>
  <c r="J27" i="162"/>
  <c r="N22" i="162"/>
  <c r="J22" i="163"/>
  <c r="N66" i="163"/>
  <c r="J66" i="164"/>
  <c r="N40" i="163"/>
  <c r="J40" i="164"/>
  <c r="J43" i="163"/>
  <c r="N43" i="162"/>
  <c r="N6" i="161"/>
  <c r="J6" i="162"/>
  <c r="J55" i="165"/>
  <c r="N55" i="164"/>
  <c r="N11" i="160"/>
  <c r="J11" i="161"/>
  <c r="J77" i="162"/>
  <c r="N77" i="161"/>
  <c r="J54" i="163"/>
  <c r="N54" i="162"/>
  <c r="N16" i="160"/>
  <c r="J16" i="161"/>
  <c r="J83" i="164"/>
  <c r="N83" i="163"/>
  <c r="N5" i="159"/>
  <c r="N19" i="159" s="1"/>
  <c r="J5" i="160"/>
  <c r="N79" i="159"/>
  <c r="N84" i="159" s="1"/>
  <c r="J79" i="160"/>
  <c r="N18" i="163"/>
  <c r="J18" i="164"/>
  <c r="N17" i="161"/>
  <c r="J17" i="162"/>
  <c r="N35" i="161"/>
  <c r="J35" i="162"/>
  <c r="N80" i="160"/>
  <c r="J80" i="161"/>
  <c r="J20" i="164"/>
  <c r="N20" i="163"/>
  <c r="J74" i="163"/>
  <c r="N74" i="162"/>
  <c r="N30" i="164"/>
  <c r="J30" i="165"/>
  <c r="J72" i="161"/>
  <c r="N72" i="160"/>
  <c r="N44" i="162"/>
  <c r="J44" i="163"/>
  <c r="N63" i="161"/>
  <c r="J63" i="162"/>
  <c r="J76" i="164"/>
  <c r="N76" i="163"/>
  <c r="J46" i="164"/>
  <c r="N46" i="163"/>
  <c r="N65" i="162"/>
  <c r="J65" i="163"/>
  <c r="J37" i="163"/>
  <c r="N37" i="162"/>
  <c r="N52" i="163"/>
  <c r="J52" i="164"/>
  <c r="N68" i="162"/>
  <c r="J68" i="163"/>
  <c r="N62" i="163"/>
  <c r="J62" i="164"/>
  <c r="N8" i="160"/>
  <c r="J8" i="161"/>
  <c r="J71" i="160"/>
  <c r="N71" i="159"/>
  <c r="N78" i="159" s="1"/>
  <c r="N9" i="161"/>
  <c r="J9" i="162"/>
  <c r="N14" i="161"/>
  <c r="J14" i="162"/>
  <c r="N75" i="162"/>
  <c r="J75" i="163"/>
  <c r="J58" i="163"/>
  <c r="N58" i="162"/>
  <c r="J61" i="160"/>
  <c r="N61" i="159"/>
  <c r="N70" i="159" s="1"/>
  <c r="J73" i="162"/>
  <c r="N73" i="161"/>
  <c r="N45" i="162"/>
  <c r="J45" i="163"/>
  <c r="J84" i="158"/>
  <c r="J85" i="157"/>
  <c r="J4" i="157" s="1"/>
  <c r="J57" i="162"/>
  <c r="N57" i="161"/>
  <c r="N26" i="159"/>
  <c r="N38" i="159" s="1"/>
  <c r="J26" i="160"/>
  <c r="N21" i="160"/>
  <c r="N25" i="160" s="1"/>
  <c r="J21" i="161"/>
  <c r="J29" i="164"/>
  <c r="N29" i="163"/>
  <c r="J48" i="163"/>
  <c r="N48" i="162"/>
  <c r="J81" i="163"/>
  <c r="N81" i="162"/>
  <c r="N10" i="161"/>
  <c r="J10" i="162"/>
  <c r="J82" i="163"/>
  <c r="N82" i="162"/>
  <c r="J47" i="163"/>
  <c r="N47" i="162"/>
  <c r="J28" i="163"/>
  <c r="N28" i="162"/>
  <c r="N69" i="163"/>
  <c r="J69" i="164"/>
  <c r="N23" i="163"/>
  <c r="J23" i="164"/>
  <c r="N24" i="163"/>
  <c r="J24" i="164"/>
  <c r="N56" i="163"/>
  <c r="J56" i="164"/>
  <c r="N36" i="162"/>
  <c r="J36" i="163"/>
  <c r="N67" i="161"/>
  <c r="J67" i="162"/>
  <c r="N33" i="162"/>
  <c r="J33" i="163"/>
  <c r="N32" i="162"/>
  <c r="J32" i="163"/>
  <c r="N7" i="162"/>
  <c r="J7" i="163"/>
  <c r="N64" i="163"/>
  <c r="J64" i="164"/>
  <c r="N85" i="158"/>
  <c r="N4" i="158" s="1"/>
  <c r="J42" i="164"/>
  <c r="N42" i="163"/>
  <c r="J34" i="164"/>
  <c r="N34" i="163"/>
  <c r="N13" i="161"/>
  <c r="J13" i="162"/>
  <c r="N15" i="161"/>
  <c r="J15" i="162"/>
  <c r="J31" i="161"/>
  <c r="N31" i="160"/>
  <c r="N51" i="159"/>
  <c r="N60" i="159" s="1"/>
  <c r="J51" i="160"/>
  <c r="J41" i="163"/>
  <c r="N41" i="162"/>
  <c r="J53" i="162"/>
  <c r="N53" i="161"/>
  <c r="J12" i="164"/>
  <c r="N12" i="163"/>
  <c r="N39" i="159"/>
  <c r="N50" i="159" s="1"/>
  <c r="J39" i="160"/>
  <c r="N82" i="163" l="1"/>
  <c r="J82" i="164"/>
  <c r="N48" i="163"/>
  <c r="J48" i="164"/>
  <c r="J58" i="164"/>
  <c r="N58" i="163"/>
  <c r="J27" i="163"/>
  <c r="N27" i="162"/>
  <c r="J53" i="163"/>
  <c r="N53" i="162"/>
  <c r="N31" i="161"/>
  <c r="J31" i="162"/>
  <c r="J34" i="165"/>
  <c r="N34" i="164"/>
  <c r="N7" i="163"/>
  <c r="J7" i="164"/>
  <c r="N67" i="162"/>
  <c r="J67" i="163"/>
  <c r="J24" i="165"/>
  <c r="N24" i="164"/>
  <c r="J10" i="163"/>
  <c r="N10" i="162"/>
  <c r="J75" i="164"/>
  <c r="N75" i="163"/>
  <c r="N68" i="163"/>
  <c r="J68" i="164"/>
  <c r="N65" i="163"/>
  <c r="J65" i="164"/>
  <c r="N63" i="162"/>
  <c r="J63" i="163"/>
  <c r="N30" i="165"/>
  <c r="J30" i="166"/>
  <c r="N80" i="161"/>
  <c r="J80" i="162"/>
  <c r="J18" i="165"/>
  <c r="N18" i="164"/>
  <c r="J54" i="164"/>
  <c r="N54" i="163"/>
  <c r="J55" i="166"/>
  <c r="N55" i="165"/>
  <c r="N37" i="163"/>
  <c r="J37" i="164"/>
  <c r="J20" i="165"/>
  <c r="N20" i="164"/>
  <c r="J5" i="161"/>
  <c r="N5" i="160"/>
  <c r="N19" i="160" s="1"/>
  <c r="J40" i="165"/>
  <c r="N40" i="164"/>
  <c r="N39" i="160"/>
  <c r="N50" i="160" s="1"/>
  <c r="J39" i="161"/>
  <c r="N15" i="162"/>
  <c r="J15" i="163"/>
  <c r="N28" i="163"/>
  <c r="J28" i="164"/>
  <c r="J29" i="165"/>
  <c r="N29" i="164"/>
  <c r="J57" i="163"/>
  <c r="N57" i="162"/>
  <c r="J73" i="163"/>
  <c r="N73" i="162"/>
  <c r="N71" i="160"/>
  <c r="N78" i="160" s="1"/>
  <c r="J71" i="161"/>
  <c r="J6" i="163"/>
  <c r="N6" i="162"/>
  <c r="N66" i="164"/>
  <c r="J66" i="165"/>
  <c r="J42" i="165"/>
  <c r="N42" i="164"/>
  <c r="J32" i="164"/>
  <c r="N32" i="163"/>
  <c r="N36" i="163"/>
  <c r="J36" i="164"/>
  <c r="J23" i="165"/>
  <c r="N23" i="164"/>
  <c r="N21" i="161"/>
  <c r="N25" i="161" s="1"/>
  <c r="J21" i="162"/>
  <c r="N14" i="162"/>
  <c r="J14" i="163"/>
  <c r="N8" i="161"/>
  <c r="J8" i="162"/>
  <c r="J52" i="165"/>
  <c r="N52" i="164"/>
  <c r="N44" i="163"/>
  <c r="J44" i="164"/>
  <c r="J35" i="163"/>
  <c r="N35" i="162"/>
  <c r="J79" i="161"/>
  <c r="N79" i="160"/>
  <c r="N84" i="160" s="1"/>
  <c r="J83" i="165"/>
  <c r="N83" i="164"/>
  <c r="J77" i="163"/>
  <c r="N77" i="162"/>
  <c r="N49" i="164"/>
  <c r="J49" i="165"/>
  <c r="J72" i="162"/>
  <c r="N72" i="161"/>
  <c r="J41" i="164"/>
  <c r="N41" i="163"/>
  <c r="J81" i="164"/>
  <c r="N81" i="163"/>
  <c r="N61" i="160"/>
  <c r="N70" i="160" s="1"/>
  <c r="J61" i="161"/>
  <c r="J46" i="165"/>
  <c r="N46" i="164"/>
  <c r="J74" i="164"/>
  <c r="N74" i="163"/>
  <c r="N85" i="159"/>
  <c r="N4" i="159" s="1"/>
  <c r="N16" i="161"/>
  <c r="J16" i="162"/>
  <c r="N11" i="161"/>
  <c r="J11" i="162"/>
  <c r="N22" i="163"/>
  <c r="J22" i="164"/>
  <c r="N59" i="164"/>
  <c r="J59" i="165"/>
  <c r="J76" i="165"/>
  <c r="N76" i="164"/>
  <c r="J51" i="161"/>
  <c r="N51" i="160"/>
  <c r="N60" i="160" s="1"/>
  <c r="N13" i="162"/>
  <c r="J13" i="163"/>
  <c r="J47" i="164"/>
  <c r="N47" i="163"/>
  <c r="J84" i="159"/>
  <c r="J85" i="158"/>
  <c r="J4" i="158" s="1"/>
  <c r="J12" i="165"/>
  <c r="N12" i="164"/>
  <c r="J64" i="165"/>
  <c r="N64" i="164"/>
  <c r="J33" i="164"/>
  <c r="N33" i="163"/>
  <c r="N56" i="164"/>
  <c r="J56" i="165"/>
  <c r="N69" i="164"/>
  <c r="J69" i="165"/>
  <c r="J26" i="161"/>
  <c r="N26" i="160"/>
  <c r="N38" i="160" s="1"/>
  <c r="J45" i="164"/>
  <c r="N45" i="163"/>
  <c r="N9" i="162"/>
  <c r="J9" i="163"/>
  <c r="J62" i="165"/>
  <c r="N62" i="164"/>
  <c r="N17" i="162"/>
  <c r="J17" i="163"/>
  <c r="N43" i="163"/>
  <c r="J43" i="164"/>
  <c r="N61" i="161" l="1"/>
  <c r="N70" i="161" s="1"/>
  <c r="J61" i="162"/>
  <c r="J44" i="165"/>
  <c r="N44" i="164"/>
  <c r="N67" i="163"/>
  <c r="J67" i="164"/>
  <c r="N72" i="162"/>
  <c r="J72" i="163"/>
  <c r="N62" i="165"/>
  <c r="J62" i="166"/>
  <c r="N26" i="161"/>
  <c r="N38" i="161" s="1"/>
  <c r="J26" i="162"/>
  <c r="J33" i="165"/>
  <c r="N33" i="164"/>
  <c r="J84" i="160"/>
  <c r="J85" i="159"/>
  <c r="J4" i="159" s="1"/>
  <c r="N51" i="161"/>
  <c r="N60" i="161" s="1"/>
  <c r="J51" i="162"/>
  <c r="N49" i="165"/>
  <c r="J49" i="166"/>
  <c r="N85" i="160"/>
  <c r="N4" i="160" s="1"/>
  <c r="N21" i="162"/>
  <c r="N25" i="162" s="1"/>
  <c r="J21" i="163"/>
  <c r="J15" i="164"/>
  <c r="N15" i="163"/>
  <c r="J80" i="163"/>
  <c r="N80" i="162"/>
  <c r="N65" i="164"/>
  <c r="J65" i="165"/>
  <c r="J7" i="165"/>
  <c r="N7" i="164"/>
  <c r="J48" i="165"/>
  <c r="N48" i="164"/>
  <c r="N22" i="164"/>
  <c r="J22" i="165"/>
  <c r="N73" i="163"/>
  <c r="J73" i="164"/>
  <c r="N40" i="165"/>
  <c r="J40" i="166"/>
  <c r="N18" i="165"/>
  <c r="J18" i="166"/>
  <c r="N58" i="164"/>
  <c r="J58" i="165"/>
  <c r="N9" i="163"/>
  <c r="J9" i="164"/>
  <c r="N69" i="165"/>
  <c r="J69" i="166"/>
  <c r="N11" i="162"/>
  <c r="J11" i="163"/>
  <c r="J74" i="165"/>
  <c r="N74" i="164"/>
  <c r="J81" i="165"/>
  <c r="N81" i="164"/>
  <c r="N79" i="161"/>
  <c r="N84" i="161" s="1"/>
  <c r="J79" i="162"/>
  <c r="N52" i="165"/>
  <c r="J52" i="166"/>
  <c r="N32" i="164"/>
  <c r="J32" i="165"/>
  <c r="J6" i="164"/>
  <c r="N6" i="163"/>
  <c r="N57" i="163"/>
  <c r="J57" i="164"/>
  <c r="N5" i="161"/>
  <c r="N19" i="161" s="1"/>
  <c r="J5" i="162"/>
  <c r="N55" i="166"/>
  <c r="J55" i="167"/>
  <c r="J10" i="164"/>
  <c r="N10" i="163"/>
  <c r="J53" i="164"/>
  <c r="N53" i="163"/>
  <c r="J45" i="165"/>
  <c r="N45" i="164"/>
  <c r="N12" i="165"/>
  <c r="J12" i="166"/>
  <c r="J14" i="164"/>
  <c r="N14" i="163"/>
  <c r="N36" i="164"/>
  <c r="J36" i="165"/>
  <c r="J28" i="165"/>
  <c r="N28" i="164"/>
  <c r="J37" i="165"/>
  <c r="N37" i="164"/>
  <c r="N63" i="163"/>
  <c r="J63" i="164"/>
  <c r="J31" i="163"/>
  <c r="N31" i="162"/>
  <c r="J83" i="166"/>
  <c r="N83" i="165"/>
  <c r="J43" i="165"/>
  <c r="N43" i="164"/>
  <c r="J17" i="164"/>
  <c r="N17" i="163"/>
  <c r="N64" i="165"/>
  <c r="J64" i="166"/>
  <c r="J47" i="165"/>
  <c r="N47" i="164"/>
  <c r="J76" i="166"/>
  <c r="N76" i="165"/>
  <c r="J8" i="163"/>
  <c r="N8" i="162"/>
  <c r="J71" i="162"/>
  <c r="N71" i="161"/>
  <c r="N78" i="161" s="1"/>
  <c r="J39" i="162"/>
  <c r="N39" i="161"/>
  <c r="N50" i="161" s="1"/>
  <c r="N30" i="166"/>
  <c r="J30" i="167"/>
  <c r="J68" i="165"/>
  <c r="N68" i="164"/>
  <c r="J82" i="165"/>
  <c r="N82" i="164"/>
  <c r="N66" i="165"/>
  <c r="J66" i="166"/>
  <c r="J75" i="165"/>
  <c r="N75" i="164"/>
  <c r="N56" i="165"/>
  <c r="J56" i="166"/>
  <c r="N13" i="163"/>
  <c r="J13" i="164"/>
  <c r="N59" i="165"/>
  <c r="J59" i="166"/>
  <c r="J16" i="163"/>
  <c r="N16" i="162"/>
  <c r="N46" i="165"/>
  <c r="J46" i="166"/>
  <c r="N41" i="164"/>
  <c r="J41" i="165"/>
  <c r="J77" i="164"/>
  <c r="N77" i="163"/>
  <c r="N35" i="163"/>
  <c r="J35" i="164"/>
  <c r="N23" i="165"/>
  <c r="J23" i="166"/>
  <c r="N42" i="165"/>
  <c r="J42" i="166"/>
  <c r="J29" i="166"/>
  <c r="N29" i="165"/>
  <c r="N20" i="165"/>
  <c r="J20" i="166"/>
  <c r="J54" i="165"/>
  <c r="N54" i="164"/>
  <c r="N24" i="165"/>
  <c r="J24" i="166"/>
  <c r="J34" i="166"/>
  <c r="N34" i="165"/>
  <c r="J27" i="164"/>
  <c r="N27" i="163"/>
  <c r="J42" i="167" l="1"/>
  <c r="N42" i="166"/>
  <c r="N18" i="166"/>
  <c r="J18" i="167"/>
  <c r="N51" i="162"/>
  <c r="N60" i="162" s="1"/>
  <c r="J51" i="163"/>
  <c r="J67" i="165"/>
  <c r="N67" i="164"/>
  <c r="N54" i="165"/>
  <c r="J54" i="166"/>
  <c r="J77" i="165"/>
  <c r="N77" i="164"/>
  <c r="J14" i="165"/>
  <c r="N14" i="164"/>
  <c r="N21" i="163"/>
  <c r="N25" i="163" s="1"/>
  <c r="J21" i="164"/>
  <c r="N20" i="166"/>
  <c r="J20" i="167"/>
  <c r="N23" i="166"/>
  <c r="J23" i="167"/>
  <c r="N41" i="165"/>
  <c r="J41" i="166"/>
  <c r="N59" i="166"/>
  <c r="J59" i="167"/>
  <c r="N82" i="165"/>
  <c r="J82" i="166"/>
  <c r="N12" i="166"/>
  <c r="J12" i="167"/>
  <c r="J57" i="165"/>
  <c r="N57" i="164"/>
  <c r="N52" i="166"/>
  <c r="J52" i="167"/>
  <c r="J9" i="165"/>
  <c r="N9" i="164"/>
  <c r="N40" i="166"/>
  <c r="J40" i="167"/>
  <c r="J62" i="167"/>
  <c r="N62" i="166"/>
  <c r="N32" i="165"/>
  <c r="J32" i="166"/>
  <c r="J69" i="167"/>
  <c r="N69" i="166"/>
  <c r="N65" i="165"/>
  <c r="J65" i="166"/>
  <c r="J27" i="165"/>
  <c r="N27" i="164"/>
  <c r="J16" i="164"/>
  <c r="N16" i="163"/>
  <c r="N83" i="166"/>
  <c r="J83" i="167"/>
  <c r="N34" i="166"/>
  <c r="J34" i="167"/>
  <c r="N75" i="165"/>
  <c r="J75" i="166"/>
  <c r="J39" i="163"/>
  <c r="N39" i="162"/>
  <c r="N50" i="162" s="1"/>
  <c r="N76" i="166"/>
  <c r="J76" i="167"/>
  <c r="J17" i="165"/>
  <c r="N17" i="164"/>
  <c r="N31" i="163"/>
  <c r="J31" i="164"/>
  <c r="N28" i="165"/>
  <c r="J28" i="166"/>
  <c r="J10" i="165"/>
  <c r="N10" i="164"/>
  <c r="N74" i="165"/>
  <c r="J74" i="166"/>
  <c r="N48" i="165"/>
  <c r="J48" i="166"/>
  <c r="J80" i="164"/>
  <c r="N80" i="163"/>
  <c r="J84" i="161"/>
  <c r="J85" i="160"/>
  <c r="J4" i="160" s="1"/>
  <c r="N44" i="165"/>
  <c r="J44" i="166"/>
  <c r="N64" i="166"/>
  <c r="J64" i="167"/>
  <c r="J5" i="163"/>
  <c r="N5" i="162"/>
  <c r="N19" i="162" s="1"/>
  <c r="N8" i="163"/>
  <c r="J8" i="164"/>
  <c r="N37" i="165"/>
  <c r="J37" i="166"/>
  <c r="J53" i="165"/>
  <c r="N53" i="164"/>
  <c r="N24" i="166"/>
  <c r="J24" i="167"/>
  <c r="J35" i="165"/>
  <c r="N35" i="164"/>
  <c r="J46" i="167"/>
  <c r="N46" i="166"/>
  <c r="J13" i="165"/>
  <c r="N13" i="164"/>
  <c r="N68" i="165"/>
  <c r="J68" i="166"/>
  <c r="N63" i="164"/>
  <c r="J63" i="165"/>
  <c r="N36" i="165"/>
  <c r="J36" i="166"/>
  <c r="J55" i="168"/>
  <c r="N55" i="168" s="1"/>
  <c r="N55" i="167"/>
  <c r="J79" i="163"/>
  <c r="N79" i="162"/>
  <c r="N84" i="162" s="1"/>
  <c r="N11" i="163"/>
  <c r="J11" i="164"/>
  <c r="J58" i="166"/>
  <c r="N58" i="165"/>
  <c r="J73" i="165"/>
  <c r="N73" i="164"/>
  <c r="J49" i="167"/>
  <c r="N49" i="166"/>
  <c r="J72" i="164"/>
  <c r="N72" i="163"/>
  <c r="N61" i="162"/>
  <c r="N70" i="162" s="1"/>
  <c r="J61" i="163"/>
  <c r="J56" i="167"/>
  <c r="N56" i="166"/>
  <c r="N22" i="165"/>
  <c r="J22" i="166"/>
  <c r="J26" i="163"/>
  <c r="N26" i="162"/>
  <c r="N38" i="162" s="1"/>
  <c r="N81" i="165"/>
  <c r="J81" i="166"/>
  <c r="N29" i="166"/>
  <c r="J29" i="167"/>
  <c r="J66" i="167"/>
  <c r="N66" i="166"/>
  <c r="J30" i="168"/>
  <c r="N30" i="168" s="1"/>
  <c r="N30" i="167"/>
  <c r="N71" i="162"/>
  <c r="N78" i="162" s="1"/>
  <c r="J71" i="163"/>
  <c r="N47" i="165"/>
  <c r="J47" i="166"/>
  <c r="N43" i="165"/>
  <c r="J43" i="166"/>
  <c r="N45" i="165"/>
  <c r="J45" i="166"/>
  <c r="J6" i="165"/>
  <c r="N6" i="164"/>
  <c r="N85" i="161"/>
  <c r="N4" i="161" s="1"/>
  <c r="N7" i="165"/>
  <c r="J7" i="166"/>
  <c r="J15" i="165"/>
  <c r="N15" i="164"/>
  <c r="J33" i="166"/>
  <c r="N33" i="165"/>
  <c r="J58" i="167" l="1"/>
  <c r="N58" i="166"/>
  <c r="J80" i="165"/>
  <c r="N80" i="164"/>
  <c r="N17" i="165"/>
  <c r="J17" i="166"/>
  <c r="J51" i="164"/>
  <c r="N51" i="163"/>
  <c r="N60" i="163" s="1"/>
  <c r="J11" i="165"/>
  <c r="N11" i="164"/>
  <c r="N36" i="166"/>
  <c r="J36" i="167"/>
  <c r="J8" i="165"/>
  <c r="N8" i="164"/>
  <c r="N76" i="167"/>
  <c r="J76" i="168"/>
  <c r="N76" i="168" s="1"/>
  <c r="N57" i="165"/>
  <c r="J57" i="166"/>
  <c r="N56" i="167"/>
  <c r="J56" i="168"/>
  <c r="N56" i="168" s="1"/>
  <c r="J49" i="168"/>
  <c r="N49" i="168" s="1"/>
  <c r="N49" i="167"/>
  <c r="N13" i="165"/>
  <c r="J13" i="166"/>
  <c r="J34" i="168"/>
  <c r="N34" i="168" s="1"/>
  <c r="N34" i="167"/>
  <c r="N32" i="166"/>
  <c r="J32" i="167"/>
  <c r="N12" i="167"/>
  <c r="J12" i="168"/>
  <c r="N12" i="168" s="1"/>
  <c r="J41" i="167"/>
  <c r="N41" i="166"/>
  <c r="J21" i="165"/>
  <c r="N21" i="164"/>
  <c r="N25" i="164" s="1"/>
  <c r="J54" i="167"/>
  <c r="N54" i="166"/>
  <c r="J18" i="168"/>
  <c r="N18" i="168" s="1"/>
  <c r="N18" i="167"/>
  <c r="N7" i="166"/>
  <c r="J7" i="167"/>
  <c r="N35" i="165"/>
  <c r="J35" i="166"/>
  <c r="N10" i="165"/>
  <c r="J10" i="166"/>
  <c r="N40" i="167"/>
  <c r="J40" i="168"/>
  <c r="N40" i="168" s="1"/>
  <c r="N43" i="166"/>
  <c r="J43" i="167"/>
  <c r="N81" i="166"/>
  <c r="J81" i="167"/>
  <c r="N69" i="167"/>
  <c r="J69" i="168"/>
  <c r="N69" i="168" s="1"/>
  <c r="N77" i="165"/>
  <c r="J77" i="166"/>
  <c r="N33" i="166"/>
  <c r="J33" i="167"/>
  <c r="N47" i="166"/>
  <c r="J47" i="167"/>
  <c r="J61" i="164"/>
  <c r="N61" i="163"/>
  <c r="N70" i="163" s="1"/>
  <c r="N85" i="162"/>
  <c r="N4" i="162" s="1"/>
  <c r="N63" i="165"/>
  <c r="J63" i="166"/>
  <c r="J74" i="167"/>
  <c r="N74" i="166"/>
  <c r="J31" i="165"/>
  <c r="N31" i="164"/>
  <c r="N27" i="165"/>
  <c r="J27" i="166"/>
  <c r="N9" i="165"/>
  <c r="J9" i="166"/>
  <c r="J72" i="165"/>
  <c r="N72" i="164"/>
  <c r="J59" i="168"/>
  <c r="N59" i="168" s="1"/>
  <c r="N59" i="167"/>
  <c r="N24" i="167"/>
  <c r="J24" i="168"/>
  <c r="N24" i="168" s="1"/>
  <c r="J44" i="167"/>
  <c r="N44" i="166"/>
  <c r="N48" i="166"/>
  <c r="J48" i="167"/>
  <c r="N28" i="166"/>
  <c r="J28" i="167"/>
  <c r="N16" i="164"/>
  <c r="J16" i="165"/>
  <c r="N6" i="165"/>
  <c r="J6" i="166"/>
  <c r="N66" i="167"/>
  <c r="J66" i="168"/>
  <c r="N66" i="168" s="1"/>
  <c r="J26" i="164"/>
  <c r="N26" i="163"/>
  <c r="N38" i="163" s="1"/>
  <c r="N73" i="165"/>
  <c r="J73" i="166"/>
  <c r="J79" i="164"/>
  <c r="N79" i="163"/>
  <c r="N84" i="163" s="1"/>
  <c r="N85" i="163" s="1"/>
  <c r="N4" i="163" s="1"/>
  <c r="N46" i="167"/>
  <c r="J46" i="168"/>
  <c r="N46" i="168" s="1"/>
  <c r="J53" i="166"/>
  <c r="N53" i="165"/>
  <c r="J5" i="164"/>
  <c r="N5" i="163"/>
  <c r="N19" i="163" s="1"/>
  <c r="J84" i="162"/>
  <c r="J85" i="161"/>
  <c r="J4" i="161" s="1"/>
  <c r="J39" i="164"/>
  <c r="N39" i="163"/>
  <c r="N50" i="163" s="1"/>
  <c r="J83" i="168"/>
  <c r="N83" i="168" s="1"/>
  <c r="N83" i="167"/>
  <c r="J65" i="167"/>
  <c r="N65" i="166"/>
  <c r="N52" i="167"/>
  <c r="J52" i="168"/>
  <c r="N52" i="168" s="1"/>
  <c r="N82" i="166"/>
  <c r="J82" i="167"/>
  <c r="N23" i="167"/>
  <c r="J23" i="168"/>
  <c r="N23" i="168" s="1"/>
  <c r="N20" i="167"/>
  <c r="J20" i="168"/>
  <c r="N20" i="168" s="1"/>
  <c r="J15" i="166"/>
  <c r="N15" i="165"/>
  <c r="J45" i="167"/>
  <c r="N45" i="166"/>
  <c r="N71" i="163"/>
  <c r="N78" i="163" s="1"/>
  <c r="J71" i="164"/>
  <c r="J29" i="168"/>
  <c r="N29" i="168" s="1"/>
  <c r="N29" i="167"/>
  <c r="J22" i="167"/>
  <c r="N22" i="166"/>
  <c r="N68" i="166"/>
  <c r="J68" i="167"/>
  <c r="N37" i="166"/>
  <c r="J37" i="167"/>
  <c r="N64" i="167"/>
  <c r="J64" i="168"/>
  <c r="N64" i="168" s="1"/>
  <c r="N75" i="166"/>
  <c r="J75" i="167"/>
  <c r="N62" i="167"/>
  <c r="J62" i="168"/>
  <c r="N62" i="168" s="1"/>
  <c r="N14" i="165"/>
  <c r="J14" i="166"/>
  <c r="N67" i="165"/>
  <c r="J67" i="166"/>
  <c r="N42" i="167"/>
  <c r="J42" i="168"/>
  <c r="N42" i="168" s="1"/>
  <c r="J37" i="168" l="1"/>
  <c r="N37" i="168" s="1"/>
  <c r="N37" i="167"/>
  <c r="J82" i="168"/>
  <c r="N82" i="168" s="1"/>
  <c r="N82" i="167"/>
  <c r="N72" i="165"/>
  <c r="J72" i="166"/>
  <c r="N43" i="167"/>
  <c r="J43" i="168"/>
  <c r="N43" i="168" s="1"/>
  <c r="J57" i="167"/>
  <c r="N57" i="166"/>
  <c r="N36" i="167"/>
  <c r="J36" i="168"/>
  <c r="N36" i="168" s="1"/>
  <c r="N15" i="166"/>
  <c r="J15" i="167"/>
  <c r="J5" i="165"/>
  <c r="N5" i="164"/>
  <c r="N19" i="164" s="1"/>
  <c r="J79" i="165"/>
  <c r="N79" i="164"/>
  <c r="N84" i="164" s="1"/>
  <c r="N28" i="167"/>
  <c r="J28" i="168"/>
  <c r="N28" i="168" s="1"/>
  <c r="N9" i="166"/>
  <c r="J9" i="167"/>
  <c r="N61" i="164"/>
  <c r="N70" i="164" s="1"/>
  <c r="J61" i="165"/>
  <c r="J54" i="168"/>
  <c r="N54" i="168" s="1"/>
  <c r="N54" i="167"/>
  <c r="N44" i="167"/>
  <c r="J44" i="168"/>
  <c r="N44" i="168" s="1"/>
  <c r="N31" i="165"/>
  <c r="J31" i="166"/>
  <c r="J77" i="167"/>
  <c r="N77" i="166"/>
  <c r="N35" i="166"/>
  <c r="J35" i="167"/>
  <c r="N13" i="166"/>
  <c r="J13" i="167"/>
  <c r="N17" i="166"/>
  <c r="J17" i="167"/>
  <c r="J67" i="167"/>
  <c r="N67" i="166"/>
  <c r="N75" i="167"/>
  <c r="J75" i="168"/>
  <c r="N75" i="168" s="1"/>
  <c r="N68" i="167"/>
  <c r="J68" i="168"/>
  <c r="N68" i="168" s="1"/>
  <c r="J71" i="165"/>
  <c r="N71" i="164"/>
  <c r="N78" i="164" s="1"/>
  <c r="J73" i="167"/>
  <c r="N73" i="166"/>
  <c r="N6" i="166"/>
  <c r="J6" i="167"/>
  <c r="N74" i="167"/>
  <c r="J74" i="168"/>
  <c r="N74" i="168" s="1"/>
  <c r="N47" i="167"/>
  <c r="J47" i="168"/>
  <c r="N47" i="168" s="1"/>
  <c r="N7" i="167"/>
  <c r="J7" i="168"/>
  <c r="N7" i="168" s="1"/>
  <c r="N32" i="167"/>
  <c r="J32" i="168"/>
  <c r="N32" i="168" s="1"/>
  <c r="N21" i="165"/>
  <c r="N25" i="165" s="1"/>
  <c r="J21" i="166"/>
  <c r="N11" i="165"/>
  <c r="J11" i="166"/>
  <c r="N80" i="165"/>
  <c r="J80" i="166"/>
  <c r="J33" i="168"/>
  <c r="N33" i="168" s="1"/>
  <c r="N33" i="167"/>
  <c r="J81" i="168"/>
  <c r="N81" i="168" s="1"/>
  <c r="N81" i="167"/>
  <c r="N10" i="166"/>
  <c r="J10" i="167"/>
  <c r="J39" i="165"/>
  <c r="N39" i="164"/>
  <c r="N50" i="164" s="1"/>
  <c r="J53" i="167"/>
  <c r="N53" i="166"/>
  <c r="N48" i="167"/>
  <c r="J48" i="168"/>
  <c r="N48" i="168" s="1"/>
  <c r="N27" i="166"/>
  <c r="J27" i="167"/>
  <c r="J63" i="167"/>
  <c r="N63" i="166"/>
  <c r="N14" i="166"/>
  <c r="J14" i="167"/>
  <c r="N22" i="167"/>
  <c r="J22" i="168"/>
  <c r="N22" i="168" s="1"/>
  <c r="N45" i="167"/>
  <c r="J45" i="168"/>
  <c r="N45" i="168" s="1"/>
  <c r="N65" i="167"/>
  <c r="J65" i="168"/>
  <c r="N65" i="168" s="1"/>
  <c r="J84" i="163"/>
  <c r="J85" i="162"/>
  <c r="J4" i="162" s="1"/>
  <c r="J26" i="165"/>
  <c r="N26" i="164"/>
  <c r="N38" i="164" s="1"/>
  <c r="N16" i="165"/>
  <c r="J16" i="166"/>
  <c r="N41" i="167"/>
  <c r="J41" i="168"/>
  <c r="N41" i="168" s="1"/>
  <c r="N8" i="165"/>
  <c r="J8" i="166"/>
  <c r="J51" i="165"/>
  <c r="N51" i="164"/>
  <c r="N60" i="164" s="1"/>
  <c r="J58" i="168"/>
  <c r="N58" i="168" s="1"/>
  <c r="N58" i="167"/>
  <c r="N80" i="166" l="1"/>
  <c r="J80" i="167"/>
  <c r="J73" i="168"/>
  <c r="N73" i="168" s="1"/>
  <c r="N73" i="167"/>
  <c r="J31" i="167"/>
  <c r="N31" i="166"/>
  <c r="N61" i="165"/>
  <c r="N70" i="165" s="1"/>
  <c r="J61" i="166"/>
  <c r="J51" i="166"/>
  <c r="N51" i="165"/>
  <c r="N60" i="165" s="1"/>
  <c r="N8" i="166"/>
  <c r="J8" i="167"/>
  <c r="N11" i="166"/>
  <c r="J11" i="167"/>
  <c r="N35" i="167"/>
  <c r="J35" i="168"/>
  <c r="N35" i="168" s="1"/>
  <c r="J9" i="168"/>
  <c r="N9" i="168" s="1"/>
  <c r="N9" i="167"/>
  <c r="N72" i="166"/>
  <c r="J72" i="167"/>
  <c r="J79" i="166"/>
  <c r="N79" i="165"/>
  <c r="N84" i="165" s="1"/>
  <c r="N26" i="165"/>
  <c r="N38" i="165" s="1"/>
  <c r="J26" i="166"/>
  <c r="N63" i="167"/>
  <c r="J63" i="168"/>
  <c r="N63" i="168" s="1"/>
  <c r="J53" i="168"/>
  <c r="N53" i="168" s="1"/>
  <c r="N53" i="167"/>
  <c r="J6" i="168"/>
  <c r="N6" i="168" s="1"/>
  <c r="N6" i="167"/>
  <c r="N71" i="165"/>
  <c r="N78" i="165" s="1"/>
  <c r="J71" i="166"/>
  <c r="N67" i="167"/>
  <c r="J67" i="168"/>
  <c r="N67" i="168" s="1"/>
  <c r="N5" i="165"/>
  <c r="N19" i="165" s="1"/>
  <c r="J5" i="166"/>
  <c r="J57" i="168"/>
  <c r="N57" i="168" s="1"/>
  <c r="N57" i="167"/>
  <c r="J10" i="168"/>
  <c r="N10" i="168" s="1"/>
  <c r="N10" i="167"/>
  <c r="J13" i="168"/>
  <c r="N13" i="168" s="1"/>
  <c r="N13" i="167"/>
  <c r="N27" i="167"/>
  <c r="J27" i="168"/>
  <c r="N27" i="168" s="1"/>
  <c r="J21" i="167"/>
  <c r="N21" i="166"/>
  <c r="N25" i="166" s="1"/>
  <c r="N17" i="167"/>
  <c r="J17" i="168"/>
  <c r="N17" i="168" s="1"/>
  <c r="J15" i="168"/>
  <c r="N15" i="168" s="1"/>
  <c r="N15" i="167"/>
  <c r="N16" i="166"/>
  <c r="J16" i="167"/>
  <c r="J14" i="168"/>
  <c r="N14" i="168" s="1"/>
  <c r="N14" i="167"/>
  <c r="N85" i="164"/>
  <c r="N4" i="164" s="1"/>
  <c r="J84" i="164"/>
  <c r="J85" i="163"/>
  <c r="J4" i="163" s="1"/>
  <c r="N39" i="165"/>
  <c r="N50" i="165" s="1"/>
  <c r="J39" i="166"/>
  <c r="J77" i="168"/>
  <c r="N77" i="168" s="1"/>
  <c r="N77" i="167"/>
  <c r="N26" i="166" l="1"/>
  <c r="N38" i="166" s="1"/>
  <c r="J26" i="167"/>
  <c r="N31" i="167"/>
  <c r="J31" i="168"/>
  <c r="N31" i="168" s="1"/>
  <c r="N85" i="165"/>
  <c r="N4" i="165" s="1"/>
  <c r="N39" i="166"/>
  <c r="N50" i="166" s="1"/>
  <c r="J39" i="167"/>
  <c r="N16" i="167"/>
  <c r="J16" i="168"/>
  <c r="N16" i="168" s="1"/>
  <c r="N79" i="166"/>
  <c r="N84" i="166" s="1"/>
  <c r="J79" i="167"/>
  <c r="J51" i="167"/>
  <c r="N51" i="166"/>
  <c r="N60" i="166" s="1"/>
  <c r="N5" i="166"/>
  <c r="N19" i="166" s="1"/>
  <c r="J5" i="167"/>
  <c r="N8" i="167"/>
  <c r="J8" i="168"/>
  <c r="N8" i="168" s="1"/>
  <c r="N21" i="167"/>
  <c r="N25" i="167" s="1"/>
  <c r="J21" i="168"/>
  <c r="N21" i="168" s="1"/>
  <c r="N25" i="168" s="1"/>
  <c r="J84" i="165"/>
  <c r="J85" i="164"/>
  <c r="J4" i="164" s="1"/>
  <c r="J71" i="167"/>
  <c r="N71" i="166"/>
  <c r="N78" i="166" s="1"/>
  <c r="N72" i="167"/>
  <c r="J72" i="168"/>
  <c r="N72" i="168" s="1"/>
  <c r="N11" i="167"/>
  <c r="J11" i="168"/>
  <c r="N11" i="168" s="1"/>
  <c r="N61" i="166"/>
  <c r="N70" i="166" s="1"/>
  <c r="J61" i="167"/>
  <c r="J80" i="168"/>
  <c r="N80" i="168" s="1"/>
  <c r="N80" i="167"/>
  <c r="J79" i="168" l="1"/>
  <c r="N79" i="168" s="1"/>
  <c r="N84" i="168" s="1"/>
  <c r="N85" i="168" s="1"/>
  <c r="N4" i="168" s="1"/>
  <c r="N79" i="167"/>
  <c r="N84" i="167" s="1"/>
  <c r="N71" i="167"/>
  <c r="N78" i="167" s="1"/>
  <c r="J71" i="168"/>
  <c r="N71" i="168" s="1"/>
  <c r="N78" i="168" s="1"/>
  <c r="N85" i="166"/>
  <c r="N4" i="166" s="1"/>
  <c r="J51" i="168"/>
  <c r="N51" i="168" s="1"/>
  <c r="N60" i="168" s="1"/>
  <c r="N51" i="167"/>
  <c r="N60" i="167" s="1"/>
  <c r="N61" i="167"/>
  <c r="N70" i="167" s="1"/>
  <c r="J61" i="168"/>
  <c r="N61" i="168" s="1"/>
  <c r="N70" i="168" s="1"/>
  <c r="N5" i="167"/>
  <c r="N19" i="167" s="1"/>
  <c r="J5" i="168"/>
  <c r="N5" i="168" s="1"/>
  <c r="N19" i="168" s="1"/>
  <c r="N39" i="167"/>
  <c r="N50" i="167" s="1"/>
  <c r="J39" i="168"/>
  <c r="N39" i="168" s="1"/>
  <c r="N50" i="168" s="1"/>
  <c r="J84" i="166"/>
  <c r="J85" i="165"/>
  <c r="J4" i="165" s="1"/>
  <c r="J26" i="168"/>
  <c r="N26" i="168" s="1"/>
  <c r="N38" i="168" s="1"/>
  <c r="N26" i="167"/>
  <c r="N38" i="167" s="1"/>
  <c r="J84" i="167" l="1"/>
  <c r="J85" i="166"/>
  <c r="J4" i="166" s="1"/>
  <c r="N85" i="167"/>
  <c r="N4" i="167" s="1"/>
  <c r="J84" i="168" l="1"/>
  <c r="J85" i="168" s="1"/>
  <c r="J4" i="168" s="1"/>
  <c r="J85" i="167"/>
  <c r="J4" i="167" s="1"/>
</calcChain>
</file>

<file path=xl/sharedStrings.xml><?xml version="1.0" encoding="utf-8"?>
<sst xmlns="http://schemas.openxmlformats.org/spreadsheetml/2006/main" count="18342" uniqueCount="408">
  <si>
    <t>eivei,</t>
  </si>
  <si>
    <t xml:space="preserve"> </t>
  </si>
  <si>
    <t>ZvwiL:</t>
  </si>
  <si>
    <t>gnvcwiPvjK</t>
  </si>
  <si>
    <t>¯^v¯’¨ Awa`ßi ,gnvLvjx, XvKv-1212</t>
  </si>
  <si>
    <t>c„ôv: 1</t>
  </si>
  <si>
    <t>`„wó AvK©lb t cwiPvjK, cÖkvmb, ¯^v¯’¨ Awa`ßi ,gnvLvjx, XvKv-1212</t>
  </si>
  <si>
    <t>µwgK bs</t>
  </si>
  <si>
    <t>cÖwZôv‡bi bvg (miKvix I mvqË¡kvwmZ)</t>
  </si>
  <si>
    <t>MZ 01-01-2019 n‡Z A`¨vewa</t>
  </si>
  <si>
    <t>me©‡gvU</t>
  </si>
  <si>
    <t>m‡›`nRbK</t>
  </si>
  <si>
    <t>m¤¢ve¨</t>
  </si>
  <si>
    <t>wbwðZ</t>
  </si>
  <si>
    <t>G1</t>
  </si>
  <si>
    <t>XvKv †gwW‡Kj K‡jR nvmcvZvj</t>
  </si>
  <si>
    <t>G2</t>
  </si>
  <si>
    <t>wgU‡dvW© nvmcvZvj</t>
  </si>
  <si>
    <t>G3</t>
  </si>
  <si>
    <t>XvKv wkï nvmcvZvj</t>
  </si>
  <si>
    <t>G4</t>
  </si>
  <si>
    <t>knx` ‡mvnivIqv`x© nvmcvZvj</t>
  </si>
  <si>
    <t>G5</t>
  </si>
  <si>
    <t>nwj d¨vwgwj †iW wµ‡m›U nvmcvZvj</t>
  </si>
  <si>
    <t>G6</t>
  </si>
  <si>
    <t>evi‡Wg nvmcvZvj</t>
  </si>
  <si>
    <t>G7</t>
  </si>
  <si>
    <t>weGmGgGgBD</t>
  </si>
  <si>
    <t>G8</t>
  </si>
  <si>
    <t>b¨vkbvj †gwW‡Kj K‡jR nvmcvZvj</t>
  </si>
  <si>
    <t>G9</t>
  </si>
  <si>
    <t>cywjk nvmcvZvj, ivRvievM</t>
  </si>
  <si>
    <t>G10</t>
  </si>
  <si>
    <t>gyM`v †gwW‡Kj K‡jR nvmcvZvj</t>
  </si>
  <si>
    <t>G11</t>
  </si>
  <si>
    <t>wewRwe nvmcvZvj, wcjLvbv, XvKv</t>
  </si>
  <si>
    <t>G12</t>
  </si>
  <si>
    <t>mw¤§wjZ mvgwiK nvmcvZvj</t>
  </si>
  <si>
    <t>G13</t>
  </si>
  <si>
    <t>Kzwg©‡Uvjv †Rbv‡ij nvmcvZvj</t>
  </si>
  <si>
    <t>XvKv wefvM (XvKv kni e¨ZxZ)</t>
  </si>
  <si>
    <t>wPUvMvs wefvM</t>
  </si>
  <si>
    <t>Lyjbv wefvM</t>
  </si>
  <si>
    <t>iscyi wefvM</t>
  </si>
  <si>
    <t>ivRkvnx wefvM</t>
  </si>
  <si>
    <t>ewikvj wefvM</t>
  </si>
  <si>
    <t>wm‡jU wefvM</t>
  </si>
  <si>
    <t>gqgbwmsn wefvM</t>
  </si>
  <si>
    <r>
      <t>Z_¨ m~Î t- Dc‡Rjv ¯^v¯’¨ I c:c: Kg©KZ©v/wmwfj mvR©b/ZË¡veavqK/cwiPvjKe„›` mswk</t>
    </r>
    <r>
      <rPr>
        <sz val="14"/>
        <color indexed="8"/>
        <rFont val="SutonnyMJ"/>
      </rPr>
      <t>øó</t>
    </r>
    <r>
      <rPr>
        <b/>
        <sz val="14"/>
        <color indexed="8"/>
        <rFont val="SutonnyMJ"/>
      </rPr>
      <t xml:space="preserve"> nvmcvZvj KZ„©c</t>
    </r>
    <r>
      <rPr>
        <sz val="14"/>
        <color indexed="8"/>
        <rFont val="SutonnyMJ"/>
      </rPr>
      <t>ÿ</t>
    </r>
    <r>
      <rPr>
        <b/>
        <sz val="14"/>
        <color indexed="8"/>
        <rFont val="SutonnyMJ"/>
      </rPr>
      <t xml:space="preserve"> KZ…©K †cÖwiZ Z_¨ Abyiƒ‡c cÖ¯‘Z| </t>
    </r>
  </si>
  <si>
    <t>Abywjwc m`q AeMwZi Rb¨ t</t>
  </si>
  <si>
    <t>1| gvbbxq gš¿x, ¯^v¯’¨ I cwievi Kj¨vY gš¿Yvjq, evsjv‡`k mwPevjq, XvKv (`„wó AvKl©Y gš¿x g‡nv`‡qi GKvšÍ mwPe)|</t>
  </si>
  <si>
    <t>2| gvbbxq cÖwZgš¿x, ¯^v¯’¨ I cwievi Kj¨vY gš¿Yvjq, evsjv‡`k mwPevjq, XvKv (`„wó AvKl©Y cÖwZgš¿x g‡nv`‡qi GKvšÍ mwPe)|</t>
  </si>
  <si>
    <t>2| mwPe, (¯^v¯’¨ †mev wefvM) evsjv‡`k mwPevjq,XvKv (`„wó AvKl©Y-mwPe g‡nv`‡qi GKvšÍ mwPe)|</t>
  </si>
  <si>
    <t>3| AwZwi³ gnvcwiPvjK, (cÖkvmb) I cwiPvjK Gg,AvB,Gm|</t>
  </si>
  <si>
    <t xml:space="preserve">4| AwZwi³ gnvcwiPvjK, cwiKíbv  M‡elYv I Dbœqb </t>
  </si>
  <si>
    <t>5| cwiPvjK / jvBb WvB‡i±i  . . . . . . . . . . . . . . . . . . . . . . . . . . . . . . . . . . . . . . . . . . . . . . .  |</t>
  </si>
  <si>
    <t>6| Rbms‡hvM Kg©KZ©v (wcAviI), ¯^v¯’¨ I cwievi Kj¨vY gš¿Yvjq, evsjv‡`k mwPevjq, XvKv / ¯^v¯’¨ Awa`ßi, gnvLvjx, XvKv|</t>
  </si>
  <si>
    <t>7| Awdm Kwc|</t>
  </si>
  <si>
    <t>P1</t>
  </si>
  <si>
    <t>evsjv‡`k †gwW‡Kj K‡jR nvmcvZvj</t>
  </si>
  <si>
    <t>P2</t>
  </si>
  <si>
    <t>Be‡b wmbv nvmcvZvj, avbgwÛ</t>
  </si>
  <si>
    <t>P3</t>
  </si>
  <si>
    <t>¯‹qvi nvmcvZvj, avbgwÛ</t>
  </si>
  <si>
    <t>P4</t>
  </si>
  <si>
    <t>Kg‡dvU© bvwm©s, avbgwÛ</t>
  </si>
  <si>
    <t>P5</t>
  </si>
  <si>
    <t>kgwiZv nvmcvZvj, cvš’c_</t>
  </si>
  <si>
    <t>P6</t>
  </si>
  <si>
    <t>‡WjUv †gwW‡Kj K‡jR, wgicyi</t>
  </si>
  <si>
    <t>P7</t>
  </si>
  <si>
    <t>j¨ve GBW nvmcvZvj</t>
  </si>
  <si>
    <t>P8</t>
  </si>
  <si>
    <t xml:space="preserve">g‡bvqviv nvmcvZvj, wm‡×kix </t>
  </si>
  <si>
    <t>P9</t>
  </si>
  <si>
    <t>‡m›Uªvj nvmcvZvj, avbgwÛ</t>
  </si>
  <si>
    <t>P10</t>
  </si>
  <si>
    <t>knx` gbmyi Avjx †gwW‡Kj K‡jR nvmcvZvj</t>
  </si>
  <si>
    <t>P11</t>
  </si>
  <si>
    <t>I‡gÝ †gwW‡Kj K‡jR nvmcvZvj</t>
  </si>
  <si>
    <t>P12</t>
  </si>
  <si>
    <t>MY¯^v¯’¨ bMi nvmcvZvj</t>
  </si>
  <si>
    <t>P13</t>
  </si>
  <si>
    <t>MÖxb jvBd †gwW‡Kj nvmcvZvj</t>
  </si>
  <si>
    <t>P14</t>
  </si>
  <si>
    <t>Bmjvgx e¨vsK ‡m›Uªvj nvmcvZvj, KvKivBj</t>
  </si>
  <si>
    <t>P15</t>
  </si>
  <si>
    <t>BDbvB‡UW nvmcvZvj wjwg‡UW</t>
  </si>
  <si>
    <t>P16</t>
  </si>
  <si>
    <t>wL`gv nvmcvZvj, wLjMvuI</t>
  </si>
  <si>
    <t>P17</t>
  </si>
  <si>
    <t>ivkg‡bv †Rbv‡ij nvmcvZvj</t>
  </si>
  <si>
    <t>P18</t>
  </si>
  <si>
    <t>wmK`vi nvmcvZvj, iv‡qievRvi</t>
  </si>
  <si>
    <t>P19</t>
  </si>
  <si>
    <t>wmivRyj Bmjvg †gwW‡Kj K‡jR nvmcvZvj</t>
  </si>
  <si>
    <t>P20</t>
  </si>
  <si>
    <t>G¨‡cv‡jv nvmcvZvj</t>
  </si>
  <si>
    <t>P21</t>
  </si>
  <si>
    <t xml:space="preserve">Av`-w`b †gwW‡Kj K‡jR nvmcvZvj, </t>
  </si>
  <si>
    <t>P22</t>
  </si>
  <si>
    <t>b¨vkbvj nvmcvZvj</t>
  </si>
  <si>
    <t>P23</t>
  </si>
  <si>
    <t>BDwbfv‡m©j †gwW‡Kj K‡jR I nvmcvZvj</t>
  </si>
  <si>
    <t>P24</t>
  </si>
  <si>
    <t>weAviwe nmwcUvjm wjwg‡UW</t>
  </si>
  <si>
    <t>P25</t>
  </si>
  <si>
    <t>AvRMi Avjx nvmcvZvj</t>
  </si>
  <si>
    <t>P26</t>
  </si>
  <si>
    <t xml:space="preserve">evsjv‡`k †ijI‡q nvmcvZvj </t>
  </si>
  <si>
    <t>P27</t>
  </si>
  <si>
    <t>DËiv AvaywbK †gwW‡Kj K‡jR nvmcvZvj</t>
  </si>
  <si>
    <t>P28</t>
  </si>
  <si>
    <t>KwgDwbwU nvmcvZvj, gMevRvi</t>
  </si>
  <si>
    <t>P29</t>
  </si>
  <si>
    <t>mvjvDwÏb nvmcvZvj</t>
  </si>
  <si>
    <t>P30</t>
  </si>
  <si>
    <t>ccyjvi †gwW‡Kj K‡jR nvmcvZvj</t>
  </si>
  <si>
    <t>P31</t>
  </si>
  <si>
    <t>DËiv wµ‡m›U nvmcvZvj</t>
  </si>
  <si>
    <t>P32</t>
  </si>
  <si>
    <t>Av‡bvqvi Lvb gW©vb †gwW‡Kj K‡jR nvmcvZvj</t>
  </si>
  <si>
    <t>P33</t>
  </si>
  <si>
    <t>Gm Gg Beªvwng †Rbv‡ij nvmcvZvj</t>
  </si>
  <si>
    <t>P34</t>
  </si>
  <si>
    <t>kvnveywÏb †gwW‡Kj K‡jR I nvmcvZvj</t>
  </si>
  <si>
    <t>P35</t>
  </si>
  <si>
    <t>wb‡ew`Zv wkï nvmcvZvj</t>
  </si>
  <si>
    <r>
      <rPr>
        <sz val="14"/>
        <color indexed="8"/>
        <rFont val="SutonnyMJ"/>
      </rPr>
      <t xml:space="preserve">welq t ¯^v¯’¨ Awa`ß‡ii </t>
    </r>
    <r>
      <rPr>
        <b/>
        <sz val="14"/>
        <color indexed="8"/>
        <rFont val="SutonnyMJ"/>
      </rPr>
      <t xml:space="preserve">‡nj_&amp; Bgv‡R©Ýx Acv‡ikbm †m›Uvi I K‡›Uªvj iæg </t>
    </r>
    <r>
      <rPr>
        <sz val="14"/>
        <color indexed="8"/>
        <rFont val="SutonnyMJ"/>
      </rPr>
      <t>n‡Z cÖvß ‡W½y †iv‡M wewfbœ nvmcvZv‡ji wbweo ch©‡eÿb ( ) †Z fwZ©K…Z †ivwM‡`i ZvwjKv|</t>
    </r>
  </si>
  <si>
    <r>
      <t>(Wv. Avqkv Av³vi)</t>
    </r>
    <r>
      <rPr>
        <b/>
        <sz val="14"/>
        <color indexed="8"/>
        <rFont val="SutonnyMJ"/>
      </rPr>
      <t xml:space="preserve">
mnKvix cwiPvjK</t>
    </r>
    <r>
      <rPr>
        <sz val="14"/>
        <color indexed="8"/>
        <rFont val="SutonnyMJ"/>
      </rPr>
      <t xml:space="preserve">
‡nj_&amp; Bgv‡R©Ýx Acv‡ikbm †m›Uvi I K‡›Uªvj iæg
¯^v¯’¨ Awa`ßi, gnvLvjx, XvKv| nUjvBb: 01759-114488
 ‡Uwj‡dvb bs: 02-9855933, 02-8819353 (d¨v·)
B-†gBj: </t>
    </r>
    <r>
      <rPr>
        <sz val="14"/>
        <color indexed="8"/>
        <rFont val="Calibri"/>
        <family val="2"/>
        <scheme val="minor"/>
      </rPr>
      <t>controlroomdghs@yahoo.com</t>
    </r>
  </si>
  <si>
    <t>nvmcvZv‡j me©‡gvU:</t>
  </si>
  <si>
    <t>MYcÖRvZš¿x evsjv‡`k miKvi
‡nj_&amp; Bgv‡R©Ýx Acv‡ikb †m›Uvi I K‡›Uªvj iæg
¯^v¯’¨ Awa`ßi, gnvLvjx, XvKv|</t>
  </si>
  <si>
    <t>D1</t>
  </si>
  <si>
    <t>D3</t>
  </si>
  <si>
    <t>D4</t>
  </si>
  <si>
    <t>D5</t>
  </si>
  <si>
    <t>D6</t>
  </si>
  <si>
    <t>D7</t>
  </si>
  <si>
    <t>24 N›Uvq †ivMxi msL¨v</t>
  </si>
  <si>
    <t xml:space="preserve">N›Uvq g„‡Zi msL¨v </t>
  </si>
  <si>
    <t xml:space="preserve">fwZ© </t>
  </si>
  <si>
    <t xml:space="preserve">g„Zz¨ </t>
  </si>
  <si>
    <t xml:space="preserve">eZ©gv‡b fwZ© 
†ivMx </t>
  </si>
  <si>
    <t xml:space="preserve">QvocÎ cÖvß 
†ivMx </t>
  </si>
  <si>
    <t>cÖwZôv‡bi bvg</t>
  </si>
  <si>
    <t>wefvM</t>
  </si>
  <si>
    <t>‡Rjv</t>
  </si>
  <si>
    <t>MvRxcyi</t>
  </si>
  <si>
    <t>gywÝMÄ</t>
  </si>
  <si>
    <t>wK‡kviMÄ</t>
  </si>
  <si>
    <t>bvivqbMÄ</t>
  </si>
  <si>
    <t>PÆMÖvg</t>
  </si>
  <si>
    <t>‡dbx</t>
  </si>
  <si>
    <t>Kzwgjøv</t>
  </si>
  <si>
    <t>Puv`cyi</t>
  </si>
  <si>
    <t>eªvþbevwoqv</t>
  </si>
  <si>
    <t>‡bvqvLvjx</t>
  </si>
  <si>
    <t>K·evRvi</t>
  </si>
  <si>
    <t>Kzwóqv</t>
  </si>
  <si>
    <t xml:space="preserve">Lyjbv </t>
  </si>
  <si>
    <t>h‡kvi</t>
  </si>
  <si>
    <t>wSbvB`n</t>
  </si>
  <si>
    <t>e¸ov</t>
  </si>
  <si>
    <t>cvebv</t>
  </si>
  <si>
    <t>wmivRMÄ</t>
  </si>
  <si>
    <t>bIMvu</t>
  </si>
  <si>
    <t>ivRkvnx</t>
  </si>
  <si>
    <t>XvKv</t>
  </si>
  <si>
    <t>knx` ZvRDwÏb Avn‡g` †gt Kt nvt</t>
  </si>
  <si>
    <t>‡MvcvjMÄ</t>
  </si>
  <si>
    <t>gv`vixcyi</t>
  </si>
  <si>
    <t>gvwbKMÄ</t>
  </si>
  <si>
    <t>biwmsw`</t>
  </si>
  <si>
    <t>ivRevox</t>
  </si>
  <si>
    <t>kixqZcyi</t>
  </si>
  <si>
    <t>Uv½vBj</t>
  </si>
  <si>
    <t>dwi`cyi</t>
  </si>
  <si>
    <t>gqgbwmsn</t>
  </si>
  <si>
    <t>Rvgvjcyi</t>
  </si>
  <si>
    <t>‡kicyi</t>
  </si>
  <si>
    <t>‡bÎ‡Kvbv</t>
  </si>
  <si>
    <t xml:space="preserve">gqgbwmsn </t>
  </si>
  <si>
    <t>gqgbwmsn †gt Kt nvt</t>
  </si>
  <si>
    <t>PÆMÖvg †gwW‡Kj K‡jR nvmcvZvj</t>
  </si>
  <si>
    <t>jwÿcyi</t>
  </si>
  <si>
    <t>iv½vgvwU</t>
  </si>
  <si>
    <t>ev›`ievb</t>
  </si>
  <si>
    <t>LvMovQwo</t>
  </si>
  <si>
    <t>Lyjbv</t>
  </si>
  <si>
    <t>Lyjbv †gwW‡Kj K‡jR nvmcvZvj</t>
  </si>
  <si>
    <t>gv¸ov</t>
  </si>
  <si>
    <t>bovBj</t>
  </si>
  <si>
    <t>ev‡MinvU</t>
  </si>
  <si>
    <t>mvZwÿiv</t>
  </si>
  <si>
    <t>PzqvWv½v</t>
  </si>
  <si>
    <t>‡g‡nicyi</t>
  </si>
  <si>
    <t xml:space="preserve">ivRkvnx </t>
  </si>
  <si>
    <t>ivRkvnx †gwW‡Kj K‡jR nvmcvZvj</t>
  </si>
  <si>
    <t>PvcvBbeveMÄ</t>
  </si>
  <si>
    <t>bv‡Uvi</t>
  </si>
  <si>
    <t xml:space="preserve">iscyi </t>
  </si>
  <si>
    <t>iscyi †gwW‡Kj K‡jR nvmcvZvj</t>
  </si>
  <si>
    <t>jvjgwbinvU</t>
  </si>
  <si>
    <t>KzwoMÖvg</t>
  </si>
  <si>
    <t>MvBevÜv</t>
  </si>
  <si>
    <t>bxjdvgvix</t>
  </si>
  <si>
    <t>w`bvRcyi</t>
  </si>
  <si>
    <t>cÂMo</t>
  </si>
  <si>
    <t>VvKziMvuI</t>
  </si>
  <si>
    <t>ewikvj</t>
  </si>
  <si>
    <t>‡k‡I evsjv †gwW‡Kj K‡jR nvmcvZvj</t>
  </si>
  <si>
    <t xml:space="preserve">ewikvj </t>
  </si>
  <si>
    <t>cUzqvLvjx</t>
  </si>
  <si>
    <t>‡fvjv</t>
  </si>
  <si>
    <t>wc‡ivRcyi</t>
  </si>
  <si>
    <t>Sv‡jvKvwV</t>
  </si>
  <si>
    <t xml:space="preserve">wm‡jU </t>
  </si>
  <si>
    <t>mybvgMÄ</t>
  </si>
  <si>
    <t>nweMÄ</t>
  </si>
  <si>
    <t>‡gŠjfxevRvi</t>
  </si>
  <si>
    <t>ei¸bv</t>
  </si>
  <si>
    <t>RqcyinvU</t>
  </si>
  <si>
    <t xml:space="preserve"> me©‡gvU</t>
  </si>
  <si>
    <t>ZvwiL: 30-07-2019</t>
  </si>
  <si>
    <t>Gg.G.wR Imgvwb †gt Kt nvt</t>
  </si>
  <si>
    <t>XvKv wefvM     (XvKv kni e¨ZxZ)</t>
  </si>
  <si>
    <t>ZvwiL: 31-07-2019</t>
  </si>
  <si>
    <t>‡k‡i evsjv †gwW‡Kj K‡jR nvmcvZvj</t>
  </si>
  <si>
    <t>PÆMÖvg wefvM</t>
  </si>
  <si>
    <t>biwms`x</t>
  </si>
  <si>
    <t>gv¸iv</t>
  </si>
  <si>
    <t>mvZÿxiv</t>
  </si>
  <si>
    <t>SvjKvwV</t>
  </si>
  <si>
    <t>ZvwiL: 01-08-2019</t>
  </si>
  <si>
    <t>(‡gwW‡Kj K‡jR nvmcvZvjmn)</t>
  </si>
  <si>
    <t>(Wv. Avqkv Av³vi)</t>
  </si>
  <si>
    <t>mnKvix cwiPvjK</t>
  </si>
  <si>
    <t>‡nj_&amp; Bgv‡R©Ýx Acv‡ikbm †m›Uvi I K‡›Uªvj iæg</t>
  </si>
  <si>
    <t>¯^v¯’¨ Awa`ßi, gnvLvjx, XvKv| nUjvBb: 01759-114488</t>
  </si>
  <si>
    <t xml:space="preserve"> ‡Uwj‡dvb bs: 02-9855933, 02-8819353 (d¨v·)</t>
  </si>
  <si>
    <r>
      <t xml:space="preserve">B-†gBj: </t>
    </r>
    <r>
      <rPr>
        <sz val="16"/>
        <color theme="1"/>
        <rFont val="Times New Roman"/>
        <family val="1"/>
      </rPr>
      <t>controlroomdghs@yahoo.com</t>
    </r>
  </si>
  <si>
    <t>ZvwiL: 02-08-2019</t>
  </si>
  <si>
    <t>gqgbwmsn †gwW‡Kj K‡jR nvmcvZvj</t>
  </si>
  <si>
    <t>jÿxcyi</t>
  </si>
  <si>
    <t>ZvwiL: 03-08-2019</t>
  </si>
  <si>
    <t>ZvwiL: 04-08-2019</t>
  </si>
  <si>
    <t>ZvwiL: 05-08-2019</t>
  </si>
  <si>
    <t>ZvwiL: 06-08-2019</t>
  </si>
  <si>
    <t>ZvwiL: 07-08-2019</t>
  </si>
  <si>
    <t>ZvwiL: 08-08-2019</t>
  </si>
  <si>
    <t>‡nj_&amp; Bgv‡R©Ýx Acv‡ikb †m›Uvi I K‡›Uªvj iæg</t>
  </si>
  <si>
    <t>ZvwiL: 09-08-2019</t>
  </si>
  <si>
    <t>ZvwiL: 10-08-2019</t>
  </si>
  <si>
    <t>ZvwiL: 11-08-2019</t>
  </si>
  <si>
    <t>ZvwiL: 12-08-2019</t>
  </si>
  <si>
    <t>ZvwiL: 13-08-2019</t>
  </si>
  <si>
    <t>ZvwiL: 14-08-2019</t>
  </si>
  <si>
    <t>ZvwiL: 15-08-2019</t>
  </si>
  <si>
    <t>ZvwiL: 16-08-2019</t>
  </si>
  <si>
    <t>ZvwiL: 17-08-2019</t>
  </si>
  <si>
    <t>ZvwiL: 18-08-2019</t>
  </si>
  <si>
    <t>ZvwiL: 19-08-2019</t>
  </si>
  <si>
    <t>ZvwiL: 20-08-2019</t>
  </si>
  <si>
    <t>miKvix 
(24 N›Uvq †ivMxi msL¨v)</t>
  </si>
  <si>
    <t>‡emiKvix 
(24 N›Uvq †ivMxi msL¨v)</t>
  </si>
  <si>
    <t>me©‡gvU 
(24 N›Uvq †ivMxi msL¨v)</t>
  </si>
  <si>
    <t>miKvix 
(24 N›Uvq g„‡Zi msL¨v)</t>
  </si>
  <si>
    <t>‡emiKvix 
(24 N›Uvq g„‡Zi msL¨v)</t>
  </si>
  <si>
    <t xml:space="preserve">me©‡gvU 
g„‡Zi msL¨v </t>
  </si>
  <si>
    <t>ZvwiL: 21-08-2019</t>
  </si>
  <si>
    <t>ZvwiL: 22-08-2019</t>
  </si>
  <si>
    <t>ZvwiL: 23-08-2019</t>
  </si>
  <si>
    <t>ZvwiL: 24-08-2019</t>
  </si>
  <si>
    <t>welq t ¯^v¯’¨ Awa`ß‡ii ‡nj_&amp; Bgv‡R©Ýx Acv‡ikb †m›Uvi I K‡›Uªvj iæ‡g wewfbœ wefvM †_‡K ‡cÖwiZ ‡W½y I m‡›`nRbK †W½y †iv‡M AvµvšÍ I g„Zz¨i cÖwZ‡e`b |</t>
  </si>
  <si>
    <t>MZ 01-01-2019 n‡Z A`¨vewa †W½y I m‡›`nRbK †W½y †iv‡M -</t>
  </si>
  <si>
    <t xml:space="preserve">miKvix </t>
  </si>
  <si>
    <t xml:space="preserve">‡emiKvix </t>
  </si>
  <si>
    <t xml:space="preserve">‡gvU </t>
  </si>
  <si>
    <t xml:space="preserve">(Wv. Avqkv Av³vi)   
mnKvix cwiPvjK   
‡nj_&amp; Bgv‡R©Ýx Acv‡ikb †m›Uvi I K‡›Uªvj iæg   
¯^v¯’¨ Awa`ßi, gnvLvjx, XvKv| nUjvBb: 01759-114488   
 ‡Uwj‡dvb bs: 02-9855933, 02-8819353 (d¨v·)   
B-†gBj: controlroomdghs@yahoo.com   </t>
  </si>
  <si>
    <t>ZvwiL: 25-08-2019</t>
  </si>
  <si>
    <t>we‡kl `Öóe¨t ‡W½y I m‡›`nRbK †W½y †ivMxi fwZ©i Z_¨ †ivMx nvmcvZv‡j  fwZ©i w`‡bB msMÖn Kiv n‡q _v‡K †ivM cwiw¯’wZ `ªæZ Rvbvi mzweav‡_©| ZvrÿwbKfv‡e we¯ÍvwiZ cixÿv wbixÿv Kiv m¤¢e nq bv weavq †ek wKQz †¶‡Î Zviv †W½y †ivMx wKbv, Zv wbwðZ K‡i ejv m¤¢e bq| ch©v‡jvPbvi Rb¨ †cÖwiZ g…Z¨zi me¸‡jv †W½yRwbZ, Zv ejv hv‡ebv| G‡¶‡Î wbwðZ g…Z¨zi msL¨vwU e¨envi Kiv evÃbxq| QvocÖvß †ivMxi A_© GBme †ivMx wPwKrmv wb‡q evwo wd‡i ‡M‡Qb|</t>
  </si>
  <si>
    <t>ZvwiL: 26-08-2019</t>
  </si>
  <si>
    <t>ZvwiL: 27-08-2019</t>
  </si>
  <si>
    <t>ZvwiL: 28-08-2019</t>
  </si>
  <si>
    <t>ZvwiL: 29-08-2019</t>
  </si>
  <si>
    <t>ZvwiL: 30-08-2019</t>
  </si>
  <si>
    <t>ZvwiL: 31-08-2019</t>
  </si>
  <si>
    <t>ZvwiL: 01-09-2019</t>
  </si>
  <si>
    <t>ZvwiL: 02-09-2019</t>
  </si>
  <si>
    <t>ZvwiL: 03-09-2019</t>
  </si>
  <si>
    <t>ZvwiL: 04-09-2019</t>
  </si>
  <si>
    <t>ZvwiL: 05-09-2019</t>
  </si>
  <si>
    <t>ZvwiL: 06-09-2019</t>
  </si>
  <si>
    <t>ZvwiL: 07-09-2019</t>
  </si>
  <si>
    <t>ZvwiL: 08-09-2019</t>
  </si>
  <si>
    <t>ZvwiL: 09-09-2019</t>
  </si>
  <si>
    <t>ZvwiL: 10-09-2019</t>
  </si>
  <si>
    <t>ZvwiL: 11-09-2019</t>
  </si>
  <si>
    <t>ZvwiL: 12-09-2019</t>
  </si>
  <si>
    <t>ZvwiL: 13-09-2019</t>
  </si>
  <si>
    <t>ZvwiL: 14-09-2019</t>
  </si>
  <si>
    <t>ZvwiL: 15-09-2019</t>
  </si>
  <si>
    <t>ZvwiL: 16-09-2019</t>
  </si>
  <si>
    <t>ZvwiL: 17-09-2019</t>
  </si>
  <si>
    <t>ZvwiL: 18-09-2019</t>
  </si>
  <si>
    <t>ZvwiL: 19-09-2019</t>
  </si>
  <si>
    <t>ZvwiL: 20-09-2019</t>
  </si>
  <si>
    <t>ZvwiL: 21-09-2019</t>
  </si>
  <si>
    <t>ZvwiL: 22-09-2019</t>
  </si>
  <si>
    <t>ZvwiL: 23-09-2019</t>
  </si>
  <si>
    <t>ZvwiL: 24-09-2019</t>
  </si>
  <si>
    <t>ZvwiL: 25-09-2019</t>
  </si>
  <si>
    <t>ZvwiL: 26-09-2019</t>
  </si>
  <si>
    <t>ZvwiL: 28-09-2019</t>
  </si>
  <si>
    <t>ZvwiL: 27-09-2019</t>
  </si>
  <si>
    <t>ZvwiL: 29-09-2019</t>
  </si>
  <si>
    <t>ZvwiL: 30-09-2019</t>
  </si>
  <si>
    <t>ZvwiL: 01-10-2019</t>
  </si>
  <si>
    <t>ZvwiL: 02-10-2019</t>
  </si>
  <si>
    <t>ZvwiL: 03-10-2019</t>
  </si>
  <si>
    <t>ZvwiL: 04-10-2019</t>
  </si>
  <si>
    <t>ZvwiL: 05-10-2019</t>
  </si>
  <si>
    <t>ZvwiL: 06-10-2019</t>
  </si>
  <si>
    <t>ZvwiL: 07-10-2019</t>
  </si>
  <si>
    <t>ZvwiL: 08-10-2019</t>
  </si>
  <si>
    <t>ZvwiL: 09-10-2019</t>
  </si>
  <si>
    <t>ZvwiL: 10-10-2019</t>
  </si>
  <si>
    <t>ZvwiL: 11-10-2019</t>
  </si>
  <si>
    <t>ZvwiL: 12-10-2019</t>
  </si>
  <si>
    <t>ZvwiL: 13-10-2019</t>
  </si>
  <si>
    <t>ZvwiL: 14-10-2019</t>
  </si>
  <si>
    <t>ZvwiL: 15-10-2019</t>
  </si>
  <si>
    <t>ZvwiL: 16-10-2019</t>
  </si>
  <si>
    <t>ZvwiL: 17-10-2019</t>
  </si>
  <si>
    <t>ZvwiL: 18-10-2019</t>
  </si>
  <si>
    <t>ZvwiL: 19-10-2019</t>
  </si>
  <si>
    <t>ZvwiL: 20-10-2019</t>
  </si>
  <si>
    <t>ZvwiL: 21-10-2019</t>
  </si>
  <si>
    <t>ZvwiL: 22-10-2019</t>
  </si>
  <si>
    <t>ZvwiL: 23-10-2019</t>
  </si>
  <si>
    <t>ZvwiL: 24-10-2019</t>
  </si>
  <si>
    <t>ZvwiL: 25-10-2019</t>
  </si>
  <si>
    <t>ZvwiL: 26-10-2019</t>
  </si>
  <si>
    <t>ZvwiL: 27-10-2019</t>
  </si>
  <si>
    <t>ZvwiL: 28-10-2019</t>
  </si>
  <si>
    <t>ZvwiL: 29-10-2019</t>
  </si>
  <si>
    <t>ZvwiL: 30-10-2019</t>
  </si>
  <si>
    <t>ZvwiL: 01-11-2019</t>
  </si>
  <si>
    <t>ZvwiL: 02-11-2019</t>
  </si>
  <si>
    <t>ZvwiL: 03-11-2019</t>
  </si>
  <si>
    <t>ZvwiL: 04-11-2019</t>
  </si>
  <si>
    <t>ZvwiL: 05-11-2019</t>
  </si>
  <si>
    <t>ZvwiL: 06-11-2019</t>
  </si>
  <si>
    <t>ZvwiL: 07-11-2019</t>
  </si>
  <si>
    <t>ZvwiL: 08-11-2019</t>
  </si>
  <si>
    <t>ZvwiL: 09-11-2019</t>
  </si>
  <si>
    <t>ZvwiL: 10-11-2019</t>
  </si>
  <si>
    <t>ZvwiL: 11-11-2019</t>
  </si>
  <si>
    <t>ZvwiL: 12-11-2019</t>
  </si>
  <si>
    <t>ZvwiL: 13-11-2019</t>
  </si>
  <si>
    <t>ZvwiL: 14-11-2019</t>
  </si>
  <si>
    <t>ZvwiL: 15-11-2019</t>
  </si>
  <si>
    <t>ZvwiL: 16-11-2019</t>
  </si>
  <si>
    <t>ZvwiL: 17-11-2019</t>
  </si>
  <si>
    <t>ZvwiL: 18-11-2019</t>
  </si>
  <si>
    <t>ZvwiL: 19-11-2019</t>
  </si>
  <si>
    <t>ZvwiL: 20-11-2019</t>
  </si>
  <si>
    <t>ZvwiL: 21-11-2019</t>
  </si>
  <si>
    <t>ZvwiL: 23-11-2019</t>
  </si>
  <si>
    <t>ZvwiL: 22-11-2019</t>
  </si>
  <si>
    <t>ZvwiL: 24-11-2019</t>
  </si>
  <si>
    <t>ZvwiL: 25-11-2019</t>
  </si>
  <si>
    <t>ZvwiL: 26-11-2019</t>
  </si>
  <si>
    <t>ZvwiL: 27-11-2019</t>
  </si>
  <si>
    <t>ZvwiL: 28-11-2019</t>
  </si>
  <si>
    <t>ZvwiL: 29-11-2019</t>
  </si>
  <si>
    <t>ZvwiL: 30-11-2019</t>
  </si>
  <si>
    <t>ZvwiL: 01-12-2019</t>
  </si>
  <si>
    <t>ZvwiL: 02-12-2019</t>
  </si>
  <si>
    <t>ZvwiL: 03-12-2019</t>
  </si>
  <si>
    <t>ZvwiL: 04-12-2019</t>
  </si>
  <si>
    <t>ZvwiL: 05-12-2019</t>
  </si>
  <si>
    <t>ZvwiL: 06-12-2019</t>
  </si>
  <si>
    <t>ZvwiL: 07-12-2019</t>
  </si>
  <si>
    <t>ZvwiL: 08-12-2019</t>
  </si>
  <si>
    <t>ZvwiL: 09-12-2019</t>
  </si>
  <si>
    <t>ZvwiL: 10-12-2019</t>
  </si>
  <si>
    <t>ZvwiL: 11-12-2019</t>
  </si>
  <si>
    <t>ZvwiL: 12-12-2019</t>
  </si>
  <si>
    <t>ZvwiL: 13-12-2019</t>
  </si>
  <si>
    <t>ZvwiL: 14-12-2019</t>
  </si>
  <si>
    <t>ZvwiL: 15-12-2019</t>
  </si>
  <si>
    <t>ZvwiL: 16-12-2019</t>
  </si>
  <si>
    <t>ZvwiL: 17-12-2019</t>
  </si>
  <si>
    <t>ZvwiL: 18-12-2019</t>
  </si>
  <si>
    <t>ZvwiL: 20-12-2019</t>
  </si>
  <si>
    <t>ZvwiL: 19-12-2019</t>
  </si>
  <si>
    <t>ZvwiL: 21-12-2019</t>
  </si>
  <si>
    <t>ZvwiL: 22-12-2019</t>
  </si>
  <si>
    <t>ZvwiL: 23-12-2019</t>
  </si>
  <si>
    <t>ZvwiL: 24-12-2019</t>
  </si>
  <si>
    <t>ZvwiL: 25-12-2019</t>
  </si>
  <si>
    <t>ZvwiL: 26-12-2019</t>
  </si>
  <si>
    <t>ZvwiL: 27-12-2019</t>
  </si>
  <si>
    <t>ZvwiL: 28-12-2019</t>
  </si>
  <si>
    <t>ZvwiL: 29-12-2019</t>
  </si>
  <si>
    <t>ZvwiL: 30-12-2019</t>
  </si>
  <si>
    <t>ZvwiL: 31-12-2019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</si>
</sst>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5000445]0"/>
  </numFmts>
  <fonts count="17" x14ac:knownFonts="1">
    <font>
      <sz val="11"/>
      <color theme="1"/>
      <name val="Calibri"/>
      <family val="2"/>
      <scheme val="minor"/>
    </font>
    <font>
      <sz val="14"/>
      <color theme="1"/>
      <name val="SutonnyMJ"/>
    </font>
    <font>
      <sz val="14"/>
      <color indexed="8"/>
      <name val="SutonnyMJ"/>
    </font>
    <font>
      <b/>
      <sz val="14"/>
      <color indexed="8"/>
      <name val="SutonnyMJ"/>
    </font>
    <font>
      <u/>
      <sz val="14"/>
      <color indexed="8"/>
      <name val="SutonnyMJ"/>
    </font>
    <font>
      <b/>
      <sz val="14"/>
      <color indexed="8"/>
      <name val="Calibri"/>
      <family val="2"/>
      <scheme val="minor"/>
    </font>
    <font>
      <i/>
      <sz val="14"/>
      <color indexed="8"/>
      <name val="SutonnyMJ"/>
    </font>
    <font>
      <sz val="14"/>
      <name val="Calibri"/>
      <family val="2"/>
      <scheme val="minor"/>
    </font>
    <font>
      <sz val="14"/>
      <color indexed="8"/>
      <name val="Calibri"/>
      <family val="2"/>
      <scheme val="minor"/>
    </font>
    <font>
      <sz val="16"/>
      <color theme="1"/>
      <name val="SutonnyMJ"/>
    </font>
    <font>
      <sz val="16"/>
      <name val="Calibri"/>
      <family val="2"/>
      <scheme val="minor"/>
    </font>
    <font>
      <sz val="16"/>
      <color indexed="8"/>
      <name val="SutonnyMJ"/>
    </font>
    <font>
      <b/>
      <sz val="16"/>
      <color indexed="8"/>
      <name val="SutonnyMJ"/>
    </font>
    <font>
      <i/>
      <sz val="16"/>
      <color indexed="8"/>
      <name val="SutonnyMJ"/>
    </font>
    <font>
      <u/>
      <sz val="16"/>
      <color indexed="8"/>
      <name val="SutonnyMJ"/>
    </font>
    <font>
      <sz val="16"/>
      <color theme="1"/>
      <name val="Times New Roman"/>
      <family val="1"/>
    </font>
    <font>
      <sz val="16"/>
      <name val="SutonnyMJ"/>
    </font>
  </fonts>
  <fills count="11">
    <fill>
      <patternFill patternType="none"/>
    </fill>
    <fill>
      <patternFill patternType="gray125"/>
    </fill>
    <fill>
      <patternFill patternType="solid">
        <fgColor rgb="FFFFFF99"/>
        <bgColor indexed="64"/>
      </patternFill>
    </fill>
    <fill>
      <patternFill patternType="solid">
        <fgColor rgb="FFF5F5FF"/>
        <bgColor indexed="64"/>
      </patternFill>
    </fill>
    <fill>
      <patternFill patternType="solid">
        <fgColor rgb="FFFFF8F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</fills>
  <borders count="27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506">
    <xf numFmtId="0" fontId="0" fillId="0" borderId="0" xfId="0"/>
    <xf numFmtId="0" fontId="1" fillId="0" borderId="0" xfId="0" applyFont="1" applyAlignment="1" applyProtection="1">
      <alignment vertical="center"/>
    </xf>
    <xf numFmtId="0" fontId="1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vertical="center"/>
    </xf>
    <xf numFmtId="0" fontId="2" fillId="0" borderId="0" xfId="0" applyFont="1" applyAlignment="1" applyProtection="1">
      <alignment horizontal="right" vertical="center"/>
    </xf>
    <xf numFmtId="14" fontId="3" fillId="0" borderId="0" xfId="0" applyNumberFormat="1" applyFont="1" applyAlignment="1" applyProtection="1">
      <alignment horizontal="center" vertical="center"/>
      <protection locked="0"/>
    </xf>
    <xf numFmtId="0" fontId="3" fillId="0" borderId="0" xfId="0" applyFont="1" applyAlignment="1" applyProtection="1">
      <alignment vertical="center"/>
    </xf>
    <xf numFmtId="0" fontId="2" fillId="0" borderId="0" xfId="0" applyFont="1" applyFill="1" applyBorder="1" applyAlignment="1" applyProtection="1">
      <alignment vertical="center"/>
    </xf>
    <xf numFmtId="0" fontId="2" fillId="0" borderId="0" xfId="0" applyFont="1" applyFill="1" applyBorder="1" applyAlignment="1" applyProtection="1">
      <alignment horizontal="center" vertical="center"/>
    </xf>
    <xf numFmtId="0" fontId="2" fillId="0" borderId="0" xfId="0" applyFont="1" applyFill="1" applyBorder="1" applyAlignment="1" applyProtection="1">
      <alignment vertical="center" wrapText="1"/>
    </xf>
    <xf numFmtId="0" fontId="4" fillId="0" borderId="0" xfId="0" applyFont="1" applyAlignment="1" applyProtection="1">
      <alignment horizontal="right" vertical="center"/>
    </xf>
    <xf numFmtId="0" fontId="5" fillId="0" borderId="0" xfId="0" applyFont="1" applyAlignment="1" applyProtection="1">
      <alignment horizontal="center" vertical="center"/>
    </xf>
    <xf numFmtId="0" fontId="2" fillId="2" borderId="2" xfId="0" applyFont="1" applyFill="1" applyBorder="1" applyAlignment="1" applyProtection="1">
      <alignment horizontal="center" vertical="center"/>
    </xf>
    <xf numFmtId="0" fontId="2" fillId="2" borderId="2" xfId="0" applyFont="1" applyFill="1" applyBorder="1" applyAlignment="1" applyProtection="1">
      <alignment horizontal="center" vertical="center" wrapText="1"/>
    </xf>
    <xf numFmtId="0" fontId="6" fillId="0" borderId="0" xfId="0" applyFont="1" applyAlignment="1" applyProtection="1">
      <alignment vertical="center"/>
    </xf>
    <xf numFmtId="0" fontId="2" fillId="0" borderId="7" xfId="0" applyFont="1" applyFill="1" applyBorder="1" applyAlignment="1" applyProtection="1">
      <alignment horizontal="center" vertical="center"/>
      <protection locked="0"/>
    </xf>
    <xf numFmtId="0" fontId="2" fillId="0" borderId="9" xfId="0" applyFont="1" applyFill="1" applyBorder="1" applyAlignment="1" applyProtection="1">
      <alignment horizontal="center" vertical="center"/>
      <protection locked="0"/>
    </xf>
    <xf numFmtId="0" fontId="2" fillId="3" borderId="10" xfId="0" applyFont="1" applyFill="1" applyBorder="1" applyAlignment="1" applyProtection="1">
      <alignment horizontal="center" vertical="center"/>
    </xf>
    <xf numFmtId="0" fontId="2" fillId="0" borderId="8" xfId="0" applyFont="1" applyFill="1" applyBorder="1" applyAlignment="1" applyProtection="1">
      <alignment horizontal="center" vertical="center"/>
      <protection locked="0"/>
    </xf>
    <xf numFmtId="0" fontId="2" fillId="4" borderId="7" xfId="0" applyFont="1" applyFill="1" applyBorder="1" applyAlignment="1" applyProtection="1">
      <alignment horizontal="center" vertical="center"/>
    </xf>
    <xf numFmtId="0" fontId="2" fillId="4" borderId="10" xfId="0" applyFont="1" applyFill="1" applyBorder="1" applyAlignment="1" applyProtection="1">
      <alignment horizontal="center" vertical="center"/>
    </xf>
    <xf numFmtId="0" fontId="2" fillId="0" borderId="11" xfId="0" applyFont="1" applyBorder="1" applyAlignment="1" applyProtection="1">
      <alignment horizontal="center" vertical="center"/>
    </xf>
    <xf numFmtId="0" fontId="2" fillId="0" borderId="11" xfId="0" applyFont="1" applyFill="1" applyBorder="1" applyAlignment="1" applyProtection="1">
      <alignment horizontal="center" vertical="center"/>
      <protection locked="0"/>
    </xf>
    <xf numFmtId="0" fontId="2" fillId="0" borderId="13" xfId="0" applyFont="1" applyFill="1" applyBorder="1" applyAlignment="1" applyProtection="1">
      <alignment horizontal="center" vertical="center"/>
      <protection locked="0"/>
    </xf>
    <xf numFmtId="0" fontId="2" fillId="3" borderId="14" xfId="0" applyFont="1" applyFill="1" applyBorder="1" applyAlignment="1" applyProtection="1">
      <alignment horizontal="center" vertical="center"/>
    </xf>
    <xf numFmtId="0" fontId="2" fillId="0" borderId="12" xfId="0" applyFont="1" applyFill="1" applyBorder="1" applyAlignment="1" applyProtection="1">
      <alignment horizontal="center" vertical="center"/>
      <protection locked="0"/>
    </xf>
    <xf numFmtId="0" fontId="2" fillId="4" borderId="11" xfId="0" applyFont="1" applyFill="1" applyBorder="1" applyAlignment="1" applyProtection="1">
      <alignment horizontal="center" vertical="center"/>
    </xf>
    <xf numFmtId="0" fontId="2" fillId="4" borderId="14" xfId="0" applyFont="1" applyFill="1" applyBorder="1" applyAlignment="1" applyProtection="1">
      <alignment horizontal="center" vertical="center"/>
    </xf>
    <xf numFmtId="0" fontId="2" fillId="0" borderId="16" xfId="0" applyFont="1" applyFill="1" applyBorder="1" applyAlignment="1" applyProtection="1">
      <alignment horizontal="center" vertical="center"/>
      <protection locked="0"/>
    </xf>
    <xf numFmtId="0" fontId="2" fillId="0" borderId="17" xfId="0" applyFont="1" applyFill="1" applyBorder="1" applyAlignment="1" applyProtection="1">
      <alignment horizontal="center" vertical="center"/>
      <protection locked="0"/>
    </xf>
    <xf numFmtId="0" fontId="2" fillId="3" borderId="18" xfId="0" applyFont="1" applyFill="1" applyBorder="1" applyAlignment="1" applyProtection="1">
      <alignment horizontal="center" vertical="center"/>
    </xf>
    <xf numFmtId="0" fontId="2" fillId="0" borderId="15" xfId="0" applyFont="1" applyFill="1" applyBorder="1" applyAlignment="1" applyProtection="1">
      <alignment horizontal="center" vertical="center"/>
      <protection locked="0"/>
    </xf>
    <xf numFmtId="0" fontId="2" fillId="4" borderId="19" xfId="0" applyFont="1" applyFill="1" applyBorder="1" applyAlignment="1" applyProtection="1">
      <alignment horizontal="center" vertical="center"/>
    </xf>
    <xf numFmtId="0" fontId="2" fillId="4" borderId="20" xfId="0" applyFont="1" applyFill="1" applyBorder="1" applyAlignment="1" applyProtection="1">
      <alignment horizontal="center" vertical="center"/>
    </xf>
    <xf numFmtId="0" fontId="2" fillId="0" borderId="8" xfId="0" applyFont="1" applyFill="1" applyBorder="1" applyAlignment="1" applyProtection="1">
      <alignment vertical="center"/>
    </xf>
    <xf numFmtId="0" fontId="2" fillId="4" borderId="21" xfId="0" applyFont="1" applyFill="1" applyBorder="1" applyAlignment="1" applyProtection="1">
      <alignment horizontal="center" vertical="center"/>
    </xf>
    <xf numFmtId="0" fontId="2" fillId="4" borderId="22" xfId="0" applyFont="1" applyFill="1" applyBorder="1" applyAlignment="1" applyProtection="1">
      <alignment horizontal="center" vertical="center"/>
    </xf>
    <xf numFmtId="0" fontId="2" fillId="0" borderId="12" xfId="0" applyFont="1" applyFill="1" applyBorder="1" applyAlignment="1" applyProtection="1">
      <alignment vertical="center"/>
    </xf>
    <xf numFmtId="0" fontId="2" fillId="0" borderId="23" xfId="0" applyFont="1" applyFill="1" applyBorder="1" applyAlignment="1" applyProtection="1">
      <alignment vertical="center"/>
    </xf>
    <xf numFmtId="0" fontId="2" fillId="0" borderId="19" xfId="0" applyFont="1" applyFill="1" applyBorder="1" applyAlignment="1" applyProtection="1">
      <alignment horizontal="center" vertical="center"/>
      <protection locked="0"/>
    </xf>
    <xf numFmtId="0" fontId="2" fillId="0" borderId="24" xfId="0" applyFont="1" applyFill="1" applyBorder="1" applyAlignment="1" applyProtection="1">
      <alignment horizontal="center" vertical="center"/>
      <protection locked="0"/>
    </xf>
    <xf numFmtId="0" fontId="2" fillId="0" borderId="23" xfId="0" applyFont="1" applyFill="1" applyBorder="1" applyAlignment="1" applyProtection="1">
      <alignment horizontal="center" vertical="center"/>
      <protection locked="0"/>
    </xf>
    <xf numFmtId="0" fontId="2" fillId="3" borderId="20" xfId="0" applyFont="1" applyFill="1" applyBorder="1" applyAlignment="1" applyProtection="1">
      <alignment horizontal="center" vertical="center"/>
    </xf>
    <xf numFmtId="0" fontId="2" fillId="0" borderId="15" xfId="0" applyFont="1" applyFill="1" applyBorder="1" applyAlignment="1" applyProtection="1">
      <alignment vertical="center"/>
    </xf>
    <xf numFmtId="0" fontId="2" fillId="4" borderId="16" xfId="0" applyFont="1" applyFill="1" applyBorder="1" applyAlignment="1" applyProtection="1">
      <alignment horizontal="center" vertical="center"/>
    </xf>
    <xf numFmtId="0" fontId="2" fillId="4" borderId="18" xfId="0" applyFont="1" applyFill="1" applyBorder="1" applyAlignment="1" applyProtection="1">
      <alignment horizontal="center" vertical="center"/>
    </xf>
    <xf numFmtId="0" fontId="3" fillId="2" borderId="5" xfId="0" applyFont="1" applyFill="1" applyBorder="1" applyAlignment="1" applyProtection="1">
      <alignment horizontal="left" vertical="center"/>
    </xf>
    <xf numFmtId="0" fontId="4" fillId="0" borderId="0" xfId="0" applyFont="1" applyAlignment="1" applyProtection="1">
      <alignment vertical="center"/>
    </xf>
    <xf numFmtId="0" fontId="2" fillId="5" borderId="12" xfId="0" applyFont="1" applyFill="1" applyBorder="1" applyAlignment="1" applyProtection="1">
      <alignment vertical="center"/>
    </xf>
    <xf numFmtId="0" fontId="2" fillId="5" borderId="11" xfId="0" applyFont="1" applyFill="1" applyBorder="1" applyAlignment="1" applyProtection="1">
      <alignment horizontal="center" vertical="center"/>
      <protection locked="0"/>
    </xf>
    <xf numFmtId="0" fontId="2" fillId="5" borderId="13" xfId="0" applyFont="1" applyFill="1" applyBorder="1" applyAlignment="1" applyProtection="1">
      <alignment horizontal="center" vertical="center"/>
      <protection locked="0"/>
    </xf>
    <xf numFmtId="0" fontId="2" fillId="5" borderId="14" xfId="0" applyFont="1" applyFill="1" applyBorder="1" applyAlignment="1" applyProtection="1">
      <alignment horizontal="center" vertical="center"/>
    </xf>
    <xf numFmtId="0" fontId="2" fillId="5" borderId="12" xfId="0" applyFont="1" applyFill="1" applyBorder="1" applyAlignment="1" applyProtection="1">
      <alignment horizontal="center" vertical="center"/>
      <protection locked="0"/>
    </xf>
    <xf numFmtId="0" fontId="2" fillId="6" borderId="11" xfId="0" applyFont="1" applyFill="1" applyBorder="1" applyAlignment="1" applyProtection="1">
      <alignment horizontal="center" vertical="center"/>
    </xf>
    <xf numFmtId="0" fontId="2" fillId="6" borderId="14" xfId="0" applyFont="1" applyFill="1" applyBorder="1" applyAlignment="1" applyProtection="1">
      <alignment horizontal="center" vertical="center"/>
    </xf>
    <xf numFmtId="0" fontId="2" fillId="5" borderId="12" xfId="0" applyFont="1" applyFill="1" applyBorder="1" applyAlignment="1" applyProtection="1">
      <alignment horizontal="left" vertical="center"/>
    </xf>
    <xf numFmtId="164" fontId="2" fillId="0" borderId="11" xfId="0" applyNumberFormat="1" applyFont="1" applyFill="1" applyBorder="1" applyAlignment="1" applyProtection="1">
      <alignment horizontal="center" vertical="center"/>
      <protection locked="0"/>
    </xf>
    <xf numFmtId="0" fontId="2" fillId="6" borderId="11" xfId="0" applyFont="1" applyFill="1" applyBorder="1" applyAlignment="1" applyProtection="1">
      <alignment horizontal="center" vertical="center"/>
      <protection locked="0"/>
    </xf>
    <xf numFmtId="0" fontId="2" fillId="5" borderId="23" xfId="0" applyFont="1" applyFill="1" applyBorder="1" applyAlignment="1" applyProtection="1">
      <alignment vertical="center"/>
    </xf>
    <xf numFmtId="0" fontId="2" fillId="5" borderId="19" xfId="0" applyFont="1" applyFill="1" applyBorder="1" applyAlignment="1" applyProtection="1">
      <alignment horizontal="center" vertical="center"/>
      <protection locked="0"/>
    </xf>
    <xf numFmtId="0" fontId="2" fillId="5" borderId="24" xfId="0" applyFont="1" applyFill="1" applyBorder="1" applyAlignment="1" applyProtection="1">
      <alignment horizontal="center" vertical="center"/>
      <protection locked="0"/>
    </xf>
    <xf numFmtId="0" fontId="2" fillId="5" borderId="23" xfId="0" applyFont="1" applyFill="1" applyBorder="1" applyAlignment="1" applyProtection="1">
      <alignment horizontal="center" vertical="center"/>
      <protection locked="0"/>
    </xf>
    <xf numFmtId="164" fontId="2" fillId="2" borderId="3" xfId="0" applyNumberFormat="1" applyFont="1" applyFill="1" applyBorder="1" applyAlignment="1" applyProtection="1">
      <alignment vertical="center"/>
    </xf>
    <xf numFmtId="0" fontId="2" fillId="0" borderId="0" xfId="0" applyFont="1" applyBorder="1" applyAlignment="1" applyProtection="1">
      <alignment horizontal="center" vertical="center"/>
    </xf>
    <xf numFmtId="0" fontId="7" fillId="0" borderId="0" xfId="0" applyFont="1" applyAlignment="1" applyProtection="1">
      <alignment horizontal="right" vertical="center"/>
    </xf>
    <xf numFmtId="0" fontId="2" fillId="2" borderId="2" xfId="0" applyFont="1" applyFill="1" applyBorder="1" applyAlignment="1" applyProtection="1">
      <alignment vertical="center"/>
    </xf>
    <xf numFmtId="0" fontId="9" fillId="0" borderId="0" xfId="0" applyFont="1" applyAlignment="1" applyProtection="1">
      <alignment vertical="center"/>
    </xf>
    <xf numFmtId="0" fontId="10" fillId="0" borderId="0" xfId="0" applyFont="1" applyAlignment="1" applyProtection="1">
      <alignment horizontal="right" vertical="center"/>
    </xf>
    <xf numFmtId="0" fontId="11" fillId="0" borderId="0" xfId="0" applyFont="1" applyAlignment="1" applyProtection="1">
      <alignment vertical="center"/>
    </xf>
    <xf numFmtId="0" fontId="12" fillId="0" borderId="0" xfId="0" applyFont="1" applyAlignment="1" applyProtection="1">
      <alignment vertical="center"/>
    </xf>
    <xf numFmtId="0" fontId="9" fillId="0" borderId="2" xfId="0" applyFont="1" applyBorder="1" applyAlignment="1" applyProtection="1">
      <alignment vertical="center"/>
    </xf>
    <xf numFmtId="0" fontId="10" fillId="0" borderId="2" xfId="0" applyFont="1" applyBorder="1" applyAlignment="1" applyProtection="1">
      <alignment horizontal="right" vertical="center"/>
    </xf>
    <xf numFmtId="0" fontId="11" fillId="2" borderId="2" xfId="0" applyFont="1" applyFill="1" applyBorder="1" applyAlignment="1" applyProtection="1">
      <alignment horizontal="center" vertical="center"/>
    </xf>
    <xf numFmtId="0" fontId="13" fillId="0" borderId="0" xfId="0" applyFont="1" applyAlignment="1" applyProtection="1">
      <alignment vertical="center"/>
    </xf>
    <xf numFmtId="0" fontId="11" fillId="0" borderId="2" xfId="0" applyFont="1" applyFill="1" applyBorder="1" applyAlignment="1" applyProtection="1">
      <alignment vertical="center"/>
    </xf>
    <xf numFmtId="0" fontId="11" fillId="0" borderId="2" xfId="0" applyFont="1" applyFill="1" applyBorder="1" applyAlignment="1" applyProtection="1">
      <alignment horizontal="center" vertical="center"/>
      <protection locked="0"/>
    </xf>
    <xf numFmtId="0" fontId="11" fillId="4" borderId="2" xfId="0" applyFont="1" applyFill="1" applyBorder="1" applyAlignment="1" applyProtection="1">
      <alignment horizontal="center" vertical="center"/>
    </xf>
    <xf numFmtId="0" fontId="11" fillId="3" borderId="2" xfId="0" applyFont="1" applyFill="1" applyBorder="1" applyAlignment="1" applyProtection="1">
      <alignment horizontal="center" vertical="center"/>
    </xf>
    <xf numFmtId="0" fontId="12" fillId="2" borderId="2" xfId="0" applyFont="1" applyFill="1" applyBorder="1" applyAlignment="1" applyProtection="1">
      <alignment horizontal="center" vertical="center"/>
    </xf>
    <xf numFmtId="0" fontId="14" fillId="0" borderId="0" xfId="0" applyFont="1" applyAlignment="1" applyProtection="1">
      <alignment vertical="center"/>
    </xf>
    <xf numFmtId="0" fontId="11" fillId="0" borderId="0" xfId="0" applyFont="1" applyAlignment="1" applyProtection="1">
      <alignment vertical="center" wrapText="1"/>
    </xf>
    <xf numFmtId="0" fontId="11" fillId="0" borderId="0" xfId="0" applyFont="1" applyAlignment="1" applyProtection="1">
      <alignment horizontal="center" vertical="center"/>
    </xf>
    <xf numFmtId="0" fontId="11" fillId="0" borderId="0" xfId="0" applyFont="1" applyBorder="1" applyAlignment="1" applyProtection="1">
      <alignment horizontal="center" vertical="center"/>
    </xf>
    <xf numFmtId="0" fontId="11" fillId="7" borderId="2" xfId="0" applyFont="1" applyFill="1" applyBorder="1" applyAlignment="1" applyProtection="1">
      <alignment vertical="center"/>
    </xf>
    <xf numFmtId="0" fontId="11" fillId="0" borderId="2" xfId="0" applyFont="1" applyFill="1" applyBorder="1" applyAlignment="1" applyProtection="1">
      <alignment horizontal="center" vertical="center"/>
    </xf>
    <xf numFmtId="0" fontId="11" fillId="8" borderId="25" xfId="0" applyFont="1" applyFill="1" applyBorder="1" applyAlignment="1" applyProtection="1">
      <alignment horizontal="center" vertical="center"/>
    </xf>
    <xf numFmtId="0" fontId="11" fillId="8" borderId="2" xfId="0" applyFont="1" applyFill="1" applyBorder="1" applyAlignment="1" applyProtection="1">
      <alignment horizontal="center" vertical="center"/>
    </xf>
    <xf numFmtId="0" fontId="11" fillId="8" borderId="2" xfId="0" applyFont="1" applyFill="1" applyBorder="1" applyAlignment="1" applyProtection="1">
      <alignment vertical="center"/>
    </xf>
    <xf numFmtId="0" fontId="11" fillId="8" borderId="2" xfId="0" applyFont="1" applyFill="1" applyBorder="1" applyAlignment="1" applyProtection="1">
      <alignment horizontal="center" vertical="center"/>
      <protection locked="0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9" borderId="2" xfId="0" applyFont="1" applyFill="1" applyBorder="1" applyAlignment="1" applyProtection="1">
      <alignment horizontal="center" vertical="center"/>
      <protection locked="0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9" borderId="2" xfId="0" applyFont="1" applyFill="1" applyBorder="1" applyAlignment="1" applyProtection="1">
      <alignment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6" fillId="2" borderId="2" xfId="0" applyFont="1" applyFill="1" applyBorder="1" applyAlignment="1" applyProtection="1">
      <alignment horizontal="center" vertical="center" wrapText="1"/>
    </xf>
    <xf numFmtId="0" fontId="9" fillId="2" borderId="2" xfId="0" applyFont="1" applyFill="1" applyBorder="1" applyAlignment="1" applyProtection="1">
      <alignment horizontal="center" vertical="center" wrapText="1"/>
    </xf>
    <xf numFmtId="0" fontId="9" fillId="0" borderId="0" xfId="0" applyFont="1" applyAlignment="1" applyProtection="1">
      <alignment vertical="center" wrapText="1"/>
    </xf>
    <xf numFmtId="0" fontId="12" fillId="0" borderId="26" xfId="0" applyFont="1" applyBorder="1" applyAlignment="1" applyProtection="1">
      <alignment vertical="center"/>
    </xf>
    <xf numFmtId="0" fontId="12" fillId="2" borderId="3" xfId="0" applyFont="1" applyFill="1" applyBorder="1" applyAlignment="1" applyProtection="1">
      <alignment vertical="center"/>
    </xf>
    <xf numFmtId="0" fontId="12" fillId="2" borderId="4" xfId="0" applyFont="1" applyFill="1" applyBorder="1" applyAlignment="1" applyProtection="1">
      <alignment vertical="center"/>
    </xf>
    <xf numFmtId="0" fontId="12" fillId="2" borderId="5" xfId="0" applyFont="1" applyFill="1" applyBorder="1" applyAlignment="1" applyProtection="1">
      <alignment vertical="center"/>
    </xf>
    <xf numFmtId="0" fontId="11" fillId="0" borderId="9" xfId="0" applyFont="1" applyFill="1" applyBorder="1" applyAlignment="1" applyProtection="1">
      <alignment horizontal="center" vertical="center"/>
    </xf>
    <xf numFmtId="0" fontId="11" fillId="0" borderId="9" xfId="0" applyFont="1" applyFill="1" applyBorder="1" applyAlignment="1" applyProtection="1">
      <alignment vertical="center"/>
    </xf>
    <xf numFmtId="0" fontId="11" fillId="0" borderId="13" xfId="0" applyFont="1" applyFill="1" applyBorder="1" applyAlignment="1" applyProtection="1">
      <alignment horizontal="center" vertical="center"/>
    </xf>
    <xf numFmtId="0" fontId="11" fillId="0" borderId="13" xfId="0" applyFont="1" applyFill="1" applyBorder="1" applyAlignment="1" applyProtection="1">
      <alignment vertical="center"/>
    </xf>
    <xf numFmtId="0" fontId="11" fillId="7" borderId="13" xfId="0" applyFont="1" applyFill="1" applyBorder="1" applyAlignment="1" applyProtection="1">
      <alignment vertical="center"/>
    </xf>
    <xf numFmtId="0" fontId="11" fillId="8" borderId="17" xfId="0" applyFont="1" applyFill="1" applyBorder="1" applyAlignment="1" applyProtection="1">
      <alignment horizontal="center" vertical="center"/>
    </xf>
    <xf numFmtId="0" fontId="11" fillId="8" borderId="17" xfId="0" applyFont="1" applyFill="1" applyBorder="1" applyAlignment="1" applyProtection="1">
      <alignment vertical="center"/>
    </xf>
    <xf numFmtId="0" fontId="11" fillId="9" borderId="13" xfId="0" applyFont="1" applyFill="1" applyBorder="1" applyAlignment="1" applyProtection="1">
      <alignment vertical="center"/>
    </xf>
    <xf numFmtId="3" fontId="12" fillId="2" borderId="2" xfId="0" applyNumberFormat="1" applyFont="1" applyFill="1" applyBorder="1" applyAlignment="1" applyProtection="1">
      <alignment horizontal="center" vertical="center"/>
    </xf>
    <xf numFmtId="3" fontId="11" fillId="0" borderId="9" xfId="0" applyNumberFormat="1" applyFont="1" applyFill="1" applyBorder="1" applyAlignment="1" applyProtection="1">
      <alignment vertical="center"/>
    </xf>
    <xf numFmtId="3" fontId="11" fillId="0" borderId="9" xfId="0" applyNumberFormat="1" applyFont="1" applyFill="1" applyBorder="1" applyAlignment="1" applyProtection="1">
      <alignment horizontal="center" vertical="center"/>
      <protection locked="0"/>
    </xf>
    <xf numFmtId="3" fontId="11" fillId="4" borderId="9" xfId="0" applyNumberFormat="1" applyFont="1" applyFill="1" applyBorder="1" applyAlignment="1" applyProtection="1">
      <alignment horizontal="center" vertical="center"/>
    </xf>
    <xf numFmtId="3" fontId="11" fillId="3" borderId="9" xfId="0" applyNumberFormat="1" applyFont="1" applyFill="1" applyBorder="1" applyAlignment="1" applyProtection="1">
      <alignment horizontal="center" vertical="center"/>
    </xf>
    <xf numFmtId="3" fontId="11" fillId="0" borderId="10" xfId="0" applyNumberFormat="1" applyFont="1" applyFill="1" applyBorder="1" applyAlignment="1" applyProtection="1">
      <alignment horizontal="center" vertical="center"/>
      <protection locked="0"/>
    </xf>
    <xf numFmtId="3" fontId="11" fillId="0" borderId="13" xfId="0" applyNumberFormat="1" applyFont="1" applyFill="1" applyBorder="1" applyAlignment="1" applyProtection="1">
      <alignment vertical="center"/>
    </xf>
    <xf numFmtId="3" fontId="11" fillId="0" borderId="13" xfId="0" applyNumberFormat="1" applyFont="1" applyFill="1" applyBorder="1" applyAlignment="1" applyProtection="1">
      <alignment horizontal="center" vertical="center"/>
      <protection locked="0"/>
    </xf>
    <xf numFmtId="3" fontId="11" fillId="4" borderId="13" xfId="0" applyNumberFormat="1" applyFont="1" applyFill="1" applyBorder="1" applyAlignment="1" applyProtection="1">
      <alignment horizontal="center" vertical="center"/>
    </xf>
    <xf numFmtId="3" fontId="11" fillId="3" borderId="13" xfId="0" applyNumberFormat="1" applyFont="1" applyFill="1" applyBorder="1" applyAlignment="1" applyProtection="1">
      <alignment horizontal="center" vertical="center"/>
    </xf>
    <xf numFmtId="3" fontId="11" fillId="0" borderId="14" xfId="0" applyNumberFormat="1" applyFont="1" applyFill="1" applyBorder="1" applyAlignment="1" applyProtection="1">
      <alignment horizontal="center" vertical="center"/>
      <protection locked="0"/>
    </xf>
    <xf numFmtId="3" fontId="11" fillId="8" borderId="17" xfId="0" applyNumberFormat="1" applyFont="1" applyFill="1" applyBorder="1" applyAlignment="1" applyProtection="1">
      <alignment vertical="center"/>
    </xf>
    <xf numFmtId="3" fontId="11" fillId="8" borderId="17" xfId="0" applyNumberFormat="1" applyFont="1" applyFill="1" applyBorder="1" applyAlignment="1" applyProtection="1">
      <alignment horizontal="center" vertical="center"/>
      <protection locked="0"/>
    </xf>
    <xf numFmtId="3" fontId="11" fillId="8" borderId="17" xfId="0" applyNumberFormat="1" applyFont="1" applyFill="1" applyBorder="1" applyAlignment="1" applyProtection="1">
      <alignment horizontal="center" vertical="center"/>
    </xf>
    <xf numFmtId="3" fontId="11" fillId="8" borderId="18" xfId="0" applyNumberFormat="1" applyFont="1" applyFill="1" applyBorder="1" applyAlignment="1" applyProtection="1">
      <alignment horizontal="center" vertical="center"/>
      <protection locked="0"/>
    </xf>
    <xf numFmtId="3" fontId="11" fillId="8" borderId="18" xfId="0" applyNumberFormat="1" applyFont="1" applyFill="1" applyBorder="1" applyAlignment="1" applyProtection="1">
      <alignment horizontal="center" vertical="center"/>
    </xf>
    <xf numFmtId="3" fontId="11" fillId="4" borderId="9" xfId="0" applyNumberFormat="1" applyFont="1" applyFill="1" applyBorder="1" applyAlignment="1" applyProtection="1">
      <alignment horizontal="center" vertical="center"/>
      <protection locked="0"/>
    </xf>
    <xf numFmtId="3" fontId="11" fillId="4" borderId="13" xfId="0" applyNumberFormat="1" applyFont="1" applyFill="1" applyBorder="1" applyAlignment="1" applyProtection="1">
      <alignment horizontal="center" vertical="center"/>
      <protection locked="0"/>
    </xf>
    <xf numFmtId="0" fontId="11" fillId="0" borderId="9" xfId="0" applyFont="1" applyFill="1" applyBorder="1" applyAlignment="1" applyProtection="1">
      <alignment vertical="center"/>
      <protection locked="0"/>
    </xf>
    <xf numFmtId="3" fontId="11" fillId="0" borderId="9" xfId="0" applyNumberFormat="1" applyFont="1" applyFill="1" applyBorder="1" applyAlignment="1" applyProtection="1">
      <alignment vertical="center"/>
      <protection locked="0"/>
    </xf>
    <xf numFmtId="0" fontId="11" fillId="0" borderId="13" xfId="0" applyFont="1" applyFill="1" applyBorder="1" applyAlignment="1" applyProtection="1">
      <alignment vertical="center"/>
      <protection locked="0"/>
    </xf>
    <xf numFmtId="3" fontId="11" fillId="0" borderId="13" xfId="0" applyNumberFormat="1" applyFont="1" applyFill="1" applyBorder="1" applyAlignment="1" applyProtection="1">
      <alignment vertical="center"/>
      <protection locked="0"/>
    </xf>
    <xf numFmtId="0" fontId="11" fillId="7" borderId="13" xfId="0" applyFont="1" applyFill="1" applyBorder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2" fillId="2" borderId="2" xfId="0" applyFont="1" applyFill="1" applyBorder="1" applyAlignment="1" applyProtection="1">
      <alignment horizontal="center" vertical="center"/>
      <protection locked="0"/>
    </xf>
    <xf numFmtId="3" fontId="11" fillId="10" borderId="9" xfId="0" applyNumberFormat="1" applyFont="1" applyFill="1" applyBorder="1" applyAlignment="1" applyProtection="1">
      <alignment horizontal="center" vertical="center"/>
    </xf>
    <xf numFmtId="3" fontId="11" fillId="10" borderId="13" xfId="0" applyNumberFormat="1" applyFont="1" applyFill="1" applyBorder="1" applyAlignment="1" applyProtection="1">
      <alignment horizontal="center" vertical="center"/>
    </xf>
    <xf numFmtId="3" fontId="11" fillId="10" borderId="17" xfId="0" applyNumberFormat="1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3" fontId="11" fillId="3" borderId="9" xfId="0" applyNumberFormat="1" applyFont="1" applyFill="1" applyBorder="1" applyAlignment="1" applyProtection="1">
      <alignment horizontal="center" vertical="center"/>
      <protection locked="0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0" xfId="0" applyFont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/>
    </xf>
    <xf numFmtId="0" fontId="11" fillId="0" borderId="7" xfId="0" applyFont="1" applyFill="1" applyBorder="1" applyAlignment="1" applyProtection="1">
      <alignment horizontal="center" vertical="center"/>
    </xf>
    <xf numFmtId="0" fontId="11" fillId="0" borderId="11" xfId="0" applyFont="1" applyFill="1" applyBorder="1" applyAlignment="1" applyProtection="1">
      <alignment horizontal="center" vertical="center"/>
    </xf>
    <xf numFmtId="0" fontId="11" fillId="0" borderId="16" xfId="0" applyFont="1" applyFill="1" applyBorder="1" applyAlignment="1" applyProtection="1">
      <alignment horizontal="center" vertical="center"/>
    </xf>
    <xf numFmtId="0" fontId="9" fillId="0" borderId="0" xfId="0" applyFont="1" applyAlignment="1" applyProtection="1">
      <alignment horizontal="center" vertical="center" wrapText="1"/>
    </xf>
    <xf numFmtId="0" fontId="11" fillId="2" borderId="1" xfId="0" applyFont="1" applyFill="1" applyBorder="1" applyAlignment="1" applyProtection="1">
      <alignment horizontal="center" vertical="center"/>
    </xf>
    <xf numFmtId="0" fontId="11" fillId="2" borderId="6" xfId="0" applyFont="1" applyFill="1" applyBorder="1" applyAlignment="1" applyProtection="1">
      <alignment horizontal="center" vertical="center"/>
    </xf>
    <xf numFmtId="0" fontId="11" fillId="2" borderId="3" xfId="0" applyFont="1" applyFill="1" applyBorder="1" applyAlignment="1" applyProtection="1">
      <alignment horizontal="center" vertical="center" wrapText="1"/>
    </xf>
    <xf numFmtId="0" fontId="11" fillId="2" borderId="4" xfId="0" applyFont="1" applyFill="1" applyBorder="1" applyAlignment="1" applyProtection="1">
      <alignment horizontal="center" vertical="center" wrapText="1"/>
    </xf>
    <xf numFmtId="0" fontId="11" fillId="2" borderId="5" xfId="0" applyFont="1" applyFill="1" applyBorder="1" applyAlignment="1" applyProtection="1">
      <alignment horizontal="center" vertical="center" wrapText="1"/>
    </xf>
    <xf numFmtId="0" fontId="11" fillId="2" borderId="1" xfId="0" applyFont="1" applyFill="1" applyBorder="1" applyAlignment="1" applyProtection="1">
      <alignment horizontal="center" vertical="center" wrapText="1"/>
    </xf>
    <xf numFmtId="0" fontId="11" fillId="2" borderId="6" xfId="0" applyFont="1" applyFill="1" applyBorder="1" applyAlignment="1" applyProtection="1">
      <alignment horizontal="center" vertical="center" wrapText="1"/>
    </xf>
    <xf numFmtId="0" fontId="11" fillId="0" borderId="7" xfId="0" applyFont="1" applyFill="1" applyBorder="1" applyAlignment="1" applyProtection="1">
      <alignment horizontal="center" vertical="center" wrapText="1"/>
    </xf>
    <xf numFmtId="0" fontId="11" fillId="0" borderId="11" xfId="0" applyFont="1" applyFill="1" applyBorder="1" applyAlignment="1" applyProtection="1">
      <alignment horizontal="center" vertical="center" wrapText="1"/>
    </xf>
    <xf numFmtId="0" fontId="11" fillId="0" borderId="16" xfId="0" applyFont="1" applyFill="1" applyBorder="1" applyAlignment="1" applyProtection="1">
      <alignment horizontal="center" vertical="center" wrapText="1"/>
    </xf>
    <xf numFmtId="0" fontId="11" fillId="0" borderId="0" xfId="0" applyFont="1" applyAlignment="1" applyProtection="1">
      <alignment horizontal="center" vertical="center" wrapText="1"/>
    </xf>
    <xf numFmtId="0" fontId="11" fillId="0" borderId="0" xfId="0" applyFont="1" applyAlignment="1" applyProtection="1">
      <alignment horizontal="left" vertical="center" wrapText="1"/>
    </xf>
    <xf numFmtId="0" fontId="9" fillId="0" borderId="0" xfId="0" applyFont="1" applyAlignment="1" applyProtection="1">
      <alignment horizontal="center" vertical="center"/>
    </xf>
    <xf numFmtId="0" fontId="11" fillId="0" borderId="1" xfId="0" applyFont="1" applyFill="1" applyBorder="1" applyAlignment="1" applyProtection="1">
      <alignment horizontal="center" vertical="center"/>
    </xf>
    <xf numFmtId="0" fontId="11" fillId="0" borderId="25" xfId="0" applyFont="1" applyFill="1" applyBorder="1" applyAlignment="1" applyProtection="1">
      <alignment horizontal="center" vertical="center"/>
    </xf>
    <xf numFmtId="0" fontId="11" fillId="0" borderId="6" xfId="0" applyFont="1" applyFill="1" applyBorder="1" applyAlignment="1" applyProtection="1">
      <alignment horizontal="center" vertical="center"/>
    </xf>
    <xf numFmtId="0" fontId="12" fillId="2" borderId="3" xfId="0" applyFont="1" applyFill="1" applyBorder="1" applyAlignment="1" applyProtection="1">
      <alignment horizontal="center" vertical="center"/>
    </xf>
    <xf numFmtId="0" fontId="12" fillId="2" borderId="4" xfId="0" applyFont="1" applyFill="1" applyBorder="1" applyAlignment="1" applyProtection="1">
      <alignment horizontal="center" vertical="center"/>
    </xf>
    <xf numFmtId="0" fontId="12" fillId="2" borderId="5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center" vertical="center" wrapText="1"/>
    </xf>
    <xf numFmtId="0" fontId="11" fillId="0" borderId="1" xfId="0" applyFont="1" applyFill="1" applyBorder="1" applyAlignment="1" applyProtection="1">
      <alignment horizontal="center" vertical="center" wrapText="1"/>
    </xf>
    <xf numFmtId="0" fontId="11" fillId="0" borderId="25" xfId="0" applyFont="1" applyFill="1" applyBorder="1" applyAlignment="1" applyProtection="1">
      <alignment horizontal="center" vertical="center" wrapText="1"/>
    </xf>
    <xf numFmtId="0" fontId="11" fillId="0" borderId="6" xfId="0" applyFont="1" applyFill="1" applyBorder="1" applyAlignment="1" applyProtection="1">
      <alignment horizontal="center" vertical="center" wrapText="1"/>
    </xf>
    <xf numFmtId="0" fontId="11" fillId="0" borderId="0" xfId="0" applyFont="1" applyAlignment="1" applyProtection="1">
      <alignment horizontal="center" vertical="center"/>
    </xf>
    <xf numFmtId="0" fontId="11" fillId="2" borderId="2" xfId="0" applyFont="1" applyFill="1" applyBorder="1" applyAlignment="1" applyProtection="1">
      <alignment horizontal="left" vertical="center"/>
    </xf>
    <xf numFmtId="0" fontId="2" fillId="0" borderId="0" xfId="0" applyFont="1" applyAlignment="1" applyProtection="1">
      <alignment horizontal="center" vertical="center" wrapText="1"/>
    </xf>
    <xf numFmtId="0" fontId="2" fillId="0" borderId="0" xfId="0" applyFont="1" applyAlignment="1" applyProtection="1">
      <alignment horizontal="center" vertical="center"/>
    </xf>
    <xf numFmtId="0" fontId="1" fillId="0" borderId="0" xfId="0" applyFont="1" applyAlignment="1" applyProtection="1">
      <alignment horizontal="center" vertical="center" wrapText="1"/>
    </xf>
    <xf numFmtId="0" fontId="3" fillId="0" borderId="0" xfId="0" applyFont="1" applyAlignment="1" applyProtection="1">
      <alignment horizontal="left" vertical="center"/>
    </xf>
    <xf numFmtId="0" fontId="2" fillId="2" borderId="1" xfId="0" applyFont="1" applyFill="1" applyBorder="1" applyAlignment="1" applyProtection="1">
      <alignment horizontal="center" vertical="center" wrapText="1"/>
    </xf>
    <xf numFmtId="0" fontId="2" fillId="2" borderId="6" xfId="0" applyFont="1" applyFill="1" applyBorder="1" applyAlignment="1" applyProtection="1">
      <alignment horizontal="center" vertical="center" wrapText="1"/>
    </xf>
    <xf numFmtId="0" fontId="2" fillId="2" borderId="1" xfId="0" applyFont="1" applyFill="1" applyBorder="1" applyAlignment="1" applyProtection="1">
      <alignment horizontal="left" vertical="center"/>
    </xf>
    <xf numFmtId="0" fontId="2" fillId="2" borderId="6" xfId="0" applyFont="1" applyFill="1" applyBorder="1" applyAlignment="1" applyProtection="1">
      <alignment horizontal="left" vertical="center"/>
    </xf>
    <xf numFmtId="0" fontId="2" fillId="2" borderId="3" xfId="0" applyFont="1" applyFill="1" applyBorder="1" applyAlignment="1" applyProtection="1">
      <alignment horizontal="center" vertical="center"/>
    </xf>
    <xf numFmtId="0" fontId="2" fillId="2" borderId="4" xfId="0" applyFont="1" applyFill="1" applyBorder="1" applyAlignment="1" applyProtection="1">
      <alignment horizontal="center" vertical="center"/>
    </xf>
    <xf numFmtId="0" fontId="2" fillId="2" borderId="5" xfId="0" applyFont="1" applyFill="1" applyBorder="1" applyAlignment="1" applyProtection="1">
      <alignment horizontal="center" vertical="center"/>
    </xf>
    <xf numFmtId="0" fontId="2" fillId="2" borderId="6" xfId="0" applyFont="1" applyFill="1" applyBorder="1" applyAlignment="1" applyProtection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5F5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sharedStrings" Target="sharedStrings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calcChain" Target="calcChain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55" Type="http://schemas.openxmlformats.org/officeDocument/2006/relationships/worksheet" Target="worksheets/sheet15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theme" Target="theme/theme1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styles" Target="style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G"/><Relationship Id="rId1" Type="http://schemas.openxmlformats.org/officeDocument/2006/relationships/image" Target="../media/image1.jpe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7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0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1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eg"/></Relationships>
</file>

<file path=xl/drawings/_rels/drawing1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1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1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  <xdr:twoCellAnchor editAs="oneCell">
    <xdr:from>
      <xdr:col>10</xdr:col>
      <xdr:colOff>1556656</xdr:colOff>
      <xdr:row>85</xdr:row>
      <xdr:rowOff>193422</xdr:rowOff>
    </xdr:from>
    <xdr:to>
      <xdr:col>12</xdr:col>
      <xdr:colOff>380999</xdr:colOff>
      <xdr:row>88</xdr:row>
      <xdr:rowOff>162197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2E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476513" y="23423536"/>
          <a:ext cx="1578429" cy="556604"/>
        </a:xfrm>
        <a:prstGeom prst="rect">
          <a:avLst/>
        </a:prstGeom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2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5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3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6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7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4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592992" y="23181129"/>
          <a:ext cx="1293439" cy="649368"/>
        </a:xfrm>
        <a:prstGeom prst="rect">
          <a:avLst/>
        </a:prstGeom>
      </xdr:spPr>
    </xdr:pic>
    <xdr:clientData/>
  </xdr:twoCellAnchor>
</xdr:wsDr>
</file>

<file path=xl/drawings/drawing8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21772</xdr:colOff>
      <xdr:row>85</xdr:row>
      <xdr:rowOff>130629</xdr:rowOff>
    </xdr:from>
    <xdr:to>
      <xdr:col>12</xdr:col>
      <xdr:colOff>225551</xdr:colOff>
      <xdr:row>88</xdr:row>
      <xdr:rowOff>185637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07143" y="23360743"/>
          <a:ext cx="1292351" cy="642837"/>
        </a:xfrm>
        <a:prstGeom prst="rect">
          <a:avLst/>
        </a:prstGeom>
      </xdr:spPr>
    </xdr:pic>
    <xdr:clientData/>
  </xdr:twoCellAnchor>
</xdr:wsDr>
</file>

<file path=xl/drawings/drawing8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8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5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9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0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6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19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0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2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3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4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5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6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7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7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276350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6448" y="23066830"/>
          <a:ext cx="1293439" cy="649368"/>
        </a:xfrm>
        <a:prstGeom prst="rect">
          <a:avLst/>
        </a:prstGeom>
      </xdr:spPr>
    </xdr:pic>
    <xdr:clientData/>
  </xdr:twoCellAnchor>
</xdr:wsDr>
</file>

<file path=xl/drawings/drawing128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105228</xdr:colOff>
      <xdr:row>85</xdr:row>
      <xdr:rowOff>16330</xdr:rowOff>
    </xdr:from>
    <xdr:to>
      <xdr:col>12</xdr:col>
      <xdr:colOff>309007</xdr:colOff>
      <xdr:row>88</xdr:row>
      <xdr:rowOff>71338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90599" y="23246444"/>
          <a:ext cx="1292351" cy="642837"/>
        </a:xfrm>
        <a:prstGeom prst="rect">
          <a:avLst/>
        </a:prstGeom>
      </xdr:spPr>
    </xdr:pic>
    <xdr:clientData/>
  </xdr:twoCellAnchor>
</xdr:wsDr>
</file>

<file path=xl/drawings/drawing129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6429" y="23321555"/>
          <a:ext cx="1293440" cy="642111"/>
        </a:xfrm>
        <a:prstGeom prst="rect">
          <a:avLst/>
        </a:prstGeom>
      </xdr:spPr>
    </xdr:pic>
    <xdr:clientData/>
  </xdr:twoCellAnchor>
</xdr:wsDr>
</file>

<file path=xl/drawings/drawing130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56429" y="23321555"/>
          <a:ext cx="1293440" cy="642111"/>
        </a:xfrm>
        <a:prstGeom prst="rect">
          <a:avLst/>
        </a:prstGeom>
      </xdr:spPr>
    </xdr:pic>
    <xdr:clientData/>
  </xdr:twoCellAnchor>
</xdr:wsDr>
</file>

<file path=xl/drawings/drawing13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283029</xdr:colOff>
      <xdr:row>85</xdr:row>
      <xdr:rowOff>65315</xdr:rowOff>
    </xdr:from>
    <xdr:to>
      <xdr:col>13</xdr:col>
      <xdr:colOff>486809</xdr:colOff>
      <xdr:row>88</xdr:row>
      <xdr:rowOff>113066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043729" y="23319015"/>
          <a:ext cx="1295980" cy="657351"/>
        </a:xfrm>
        <a:prstGeom prst="rect">
          <a:avLst/>
        </a:prstGeom>
      </xdr:spPr>
    </xdr:pic>
    <xdr:clientData/>
  </xdr:twoCellAnchor>
</xdr:wsDr>
</file>

<file path=xl/drawings/drawing13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6982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B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3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C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D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E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8F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6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7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8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49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6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5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77449" y="23679695"/>
          <a:ext cx="1293440" cy="652271"/>
        </a:xfrm>
        <a:prstGeom prst="rect">
          <a:avLst/>
        </a:prstGeom>
      </xdr:spPr>
    </xdr:pic>
    <xdr:clientData/>
  </xdr:twoCellAnchor>
</xdr:wsDr>
</file>

<file path=xl/drawings/drawing15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283029</xdr:colOff>
      <xdr:row>86</xdr:row>
      <xdr:rowOff>65315</xdr:rowOff>
    </xdr:from>
    <xdr:to>
      <xdr:col>9</xdr:col>
      <xdr:colOff>486809</xdr:colOff>
      <xdr:row>89</xdr:row>
      <xdr:rowOff>214666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9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991600" y="24133629"/>
          <a:ext cx="1292352" cy="660980"/>
        </a:xfrm>
        <a:prstGeom prst="rect">
          <a:avLst/>
        </a:prstGeom>
      </xdr:spPr>
    </xdr:pic>
    <xdr:clientData/>
  </xdr:twoCellAnchor>
</xdr:wsDr>
</file>

<file path=xl/drawings/drawing152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997527</xdr:colOff>
      <xdr:row>0</xdr:row>
      <xdr:rowOff>14728</xdr:rowOff>
    </xdr:from>
    <xdr:to>
      <xdr:col>15</xdr:col>
      <xdr:colOff>983673</xdr:colOff>
      <xdr:row>0</xdr:row>
      <xdr:rowOff>900546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DABF359-D112-4586-987B-6A5D2EC086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935200" y="14728"/>
          <a:ext cx="1080655" cy="885818"/>
        </a:xfrm>
        <a:prstGeom prst="rect">
          <a:avLst/>
        </a:prstGeom>
      </xdr:spPr>
    </xdr:pic>
    <xdr:clientData/>
  </xdr:twoCellAnchor>
  <xdr:twoCellAnchor editAs="oneCell">
    <xdr:from>
      <xdr:col>2</xdr:col>
      <xdr:colOff>110837</xdr:colOff>
      <xdr:row>0</xdr:row>
      <xdr:rowOff>0</xdr:rowOff>
    </xdr:from>
    <xdr:to>
      <xdr:col>3</xdr:col>
      <xdr:colOff>484909</xdr:colOff>
      <xdr:row>0</xdr:row>
      <xdr:rowOff>928255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214AE00-26A7-4809-B55C-EAD4D58AC426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192" t="3430" r="12870" b="3965"/>
        <a:stretch/>
      </xdr:blipFill>
      <xdr:spPr>
        <a:xfrm>
          <a:off x="110837" y="0"/>
          <a:ext cx="997527" cy="9282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rinterSettings" Target="../printerSettings/printerSettings57.bin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rinterSettings" Target="../printerSettings/printerSettings58.bin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rinterSettings" Target="../printerSettings/printerSettings59.bin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0.xml"/><Relationship Id="rId1" Type="http://schemas.openxmlformats.org/officeDocument/2006/relationships/printerSettings" Target="../printerSettings/printerSettings60.bin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rinterSettings" Target="../printerSettings/printerSettings61.bin"/></Relationships>
</file>

<file path=xl/worksheets/_rels/sheet6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2.xml"/><Relationship Id="rId1" Type="http://schemas.openxmlformats.org/officeDocument/2006/relationships/printerSettings" Target="../printerSettings/printerSettings62.bin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rinterSettings" Target="../printerSettings/printerSettings63.bin"/></Relationships>
</file>

<file path=xl/worksheets/_rels/sheet6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rinterSettings" Target="../printerSettings/printerSettings64.bin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rinterSettings" Target="../printerSettings/printerSettings65.bin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rinterSettings" Target="../printerSettings/printerSettings66.bin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rinterSettings" Target="../printerSettings/printerSettings67.bin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rinterSettings" Target="../printerSettings/printerSettings68.bin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rinterSettings" Target="../printerSettings/printerSettings69.bin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rinterSettings" Target="../printerSettings/printerSettings70.bin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rinterSettings" Target="../printerSettings/printerSettings71.bin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2.xml"/><Relationship Id="rId1" Type="http://schemas.openxmlformats.org/officeDocument/2006/relationships/printerSettings" Target="../printerSettings/printerSettings72.bin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3.xml"/><Relationship Id="rId1" Type="http://schemas.openxmlformats.org/officeDocument/2006/relationships/printerSettings" Target="../printerSettings/printerSettings73.bin"/></Relationships>
</file>

<file path=xl/worksheets/_rels/sheet7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rinterSettings" Target="../printerSettings/printerSettings74.bin"/></Relationships>
</file>

<file path=xl/worksheets/_rels/sheet7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rinterSettings" Target="../printerSettings/printerSettings75.bin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rinterSettings" Target="../printerSettings/printerSettings76.bin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7.xml"/><Relationship Id="rId1" Type="http://schemas.openxmlformats.org/officeDocument/2006/relationships/printerSettings" Target="../printerSettings/printerSettings77.bin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rinterSettings" Target="../printerSettings/printerSettings78.bin"/></Relationships>
</file>

<file path=xl/worksheets/_rels/sheet7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rinterSettings" Target="../printerSettings/printerSettings79.bin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rinterSettings" Target="../printerSettings/printerSettings80.bin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rinterSettings" Target="../printerSettings/printerSettings81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rinterSettings" Target="../printerSettings/printerSettings84.bin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rinterSettings" Target="../printerSettings/printerSettings85.bin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rinterSettings" Target="../printerSettings/printerSettings86.bin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rinterSettings" Target="../printerSettings/printerSettings87.bin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rinterSettings" Target="../printerSettings/printerSettings88.bin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rinterSettings" Target="../printerSettings/printerSettings89.bin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rinterSettings" Target="../printerSettings/printerSettings90.bin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rinterSettings" Target="../printerSettings/printerSettings91.bin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rinterSettings" Target="../printerSettings/printerSettings92.bin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rinterSettings" Target="../printerSettings/printerSettings93.bin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rinterSettings" Target="../printerSettings/printerSettings94.bin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rinterSettings" Target="../printerSettings/printerSettings95.bin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rinterSettings" Target="../printerSettings/printerSettings96.bin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rinterSettings" Target="../printerSettings/printerSettings97.bin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rinterSettings" Target="../printerSettings/printerSettings98.bin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rinterSettings" Target="../printerSettings/printerSettings99.bin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rinterSettings" Target="../printerSettings/printerSettings100.bin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rinterSettings" Target="../printerSettings/printerSettings101.bin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rinterSettings" Target="../printerSettings/printerSettings102.bin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rinterSettings" Target="../printerSettings/printerSettings103.bin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rinterSettings" Target="../printerSettings/printerSettings104.bin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rinterSettings" Target="../printerSettings/printerSettings105.bin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rinterSettings" Target="../printerSettings/printerSettings106.bin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rinterSettings" Target="../printerSettings/printerSettings107.bin"/></Relationships>
</file>

<file path=xl/worksheets/_rels/sheet10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6.xml"/><Relationship Id="rId1" Type="http://schemas.openxmlformats.org/officeDocument/2006/relationships/printerSettings" Target="../printerSettings/printerSettings108.bin"/></Relationships>
</file>

<file path=xl/worksheets/_rels/sheet10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7.xml"/><Relationship Id="rId1" Type="http://schemas.openxmlformats.org/officeDocument/2006/relationships/printerSettings" Target="../printerSettings/printerSettings109.bin"/></Relationships>
</file>

<file path=xl/worksheets/_rels/sheet1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8.xml"/><Relationship Id="rId1" Type="http://schemas.openxmlformats.org/officeDocument/2006/relationships/printerSettings" Target="../printerSettings/printerSettings110.bin"/></Relationships>
</file>

<file path=xl/worksheets/_rels/sheet1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9.xml"/><Relationship Id="rId1" Type="http://schemas.openxmlformats.org/officeDocument/2006/relationships/printerSettings" Target="../printerSettings/printerSettings111.bin"/></Relationships>
</file>

<file path=xl/worksheets/_rels/sheet1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0.xml"/><Relationship Id="rId1" Type="http://schemas.openxmlformats.org/officeDocument/2006/relationships/printerSettings" Target="../printerSettings/printerSettings112.bin"/></Relationships>
</file>

<file path=xl/worksheets/_rels/sheet1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1.xml"/><Relationship Id="rId1" Type="http://schemas.openxmlformats.org/officeDocument/2006/relationships/printerSettings" Target="../printerSettings/printerSettings113.bin"/></Relationships>
</file>

<file path=xl/worksheets/_rels/sheet1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2.xml"/><Relationship Id="rId1" Type="http://schemas.openxmlformats.org/officeDocument/2006/relationships/printerSettings" Target="../printerSettings/printerSettings114.bin"/></Relationships>
</file>

<file path=xl/worksheets/_rels/sheet1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3.xml"/><Relationship Id="rId1" Type="http://schemas.openxmlformats.org/officeDocument/2006/relationships/printerSettings" Target="../printerSettings/printerSettings115.bin"/></Relationships>
</file>

<file path=xl/worksheets/_rels/sheet1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4.xml"/><Relationship Id="rId1" Type="http://schemas.openxmlformats.org/officeDocument/2006/relationships/printerSettings" Target="../printerSettings/printerSettings116.bin"/></Relationships>
</file>

<file path=xl/worksheets/_rels/sheet1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5.xml"/><Relationship Id="rId1" Type="http://schemas.openxmlformats.org/officeDocument/2006/relationships/printerSettings" Target="../printerSettings/printerSettings117.bin"/></Relationships>
</file>

<file path=xl/worksheets/_rels/sheet1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6.xml"/><Relationship Id="rId1" Type="http://schemas.openxmlformats.org/officeDocument/2006/relationships/printerSettings" Target="../printerSettings/printerSettings118.bin"/></Relationships>
</file>

<file path=xl/worksheets/_rels/sheet1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7.xml"/><Relationship Id="rId1" Type="http://schemas.openxmlformats.org/officeDocument/2006/relationships/printerSettings" Target="../printerSettings/printerSettings119.bin"/></Relationships>
</file>

<file path=xl/worksheets/_rels/sheet1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8.xml"/><Relationship Id="rId1" Type="http://schemas.openxmlformats.org/officeDocument/2006/relationships/printerSettings" Target="../printerSettings/printerSettings120.bin"/></Relationships>
</file>

<file path=xl/worksheets/_rels/sheet1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9.xml"/><Relationship Id="rId1" Type="http://schemas.openxmlformats.org/officeDocument/2006/relationships/printerSettings" Target="../printerSettings/printerSettings121.bin"/></Relationships>
</file>

<file path=xl/worksheets/_rels/sheet1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0.xml"/><Relationship Id="rId1" Type="http://schemas.openxmlformats.org/officeDocument/2006/relationships/printerSettings" Target="../printerSettings/printerSettings122.bin"/></Relationships>
</file>

<file path=xl/worksheets/_rels/sheet1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1.xml"/><Relationship Id="rId1" Type="http://schemas.openxmlformats.org/officeDocument/2006/relationships/printerSettings" Target="../printerSettings/printerSettings123.bin"/></Relationships>
</file>

<file path=xl/worksheets/_rels/sheet1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2.xml"/><Relationship Id="rId1" Type="http://schemas.openxmlformats.org/officeDocument/2006/relationships/printerSettings" Target="../printerSettings/printerSettings124.bin"/></Relationships>
</file>

<file path=xl/worksheets/_rels/sheet1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3.xml"/><Relationship Id="rId1" Type="http://schemas.openxmlformats.org/officeDocument/2006/relationships/printerSettings" Target="../printerSettings/printerSettings125.bin"/></Relationships>
</file>

<file path=xl/worksheets/_rels/sheet1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4.xml"/><Relationship Id="rId1" Type="http://schemas.openxmlformats.org/officeDocument/2006/relationships/printerSettings" Target="../printerSettings/printerSettings126.bin"/></Relationships>
</file>

<file path=xl/worksheets/_rels/sheet1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5.xml"/><Relationship Id="rId1" Type="http://schemas.openxmlformats.org/officeDocument/2006/relationships/printerSettings" Target="../printerSettings/printerSettings127.bin"/></Relationships>
</file>

<file path=xl/worksheets/_rels/sheet1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6.xml"/><Relationship Id="rId1" Type="http://schemas.openxmlformats.org/officeDocument/2006/relationships/printerSettings" Target="../printerSettings/printerSettings128.bin"/></Relationships>
</file>

<file path=xl/worksheets/_rels/sheet1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7.xml"/><Relationship Id="rId1" Type="http://schemas.openxmlformats.org/officeDocument/2006/relationships/printerSettings" Target="../printerSettings/printerSettings129.bin"/></Relationships>
</file>

<file path=xl/worksheets/_rels/sheet1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8.xml"/><Relationship Id="rId1" Type="http://schemas.openxmlformats.org/officeDocument/2006/relationships/printerSettings" Target="../printerSettings/printerSettings130.bin"/></Relationships>
</file>

<file path=xl/worksheets/_rels/sheet1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9.xml"/><Relationship Id="rId1" Type="http://schemas.openxmlformats.org/officeDocument/2006/relationships/printerSettings" Target="../printerSettings/printerSettings131.bin"/></Relationships>
</file>

<file path=xl/worksheets/_rels/sheet1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0.xml"/><Relationship Id="rId1" Type="http://schemas.openxmlformats.org/officeDocument/2006/relationships/printerSettings" Target="../printerSettings/printerSettings132.bin"/></Relationships>
</file>

<file path=xl/worksheets/_rels/sheet1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1.xml"/><Relationship Id="rId1" Type="http://schemas.openxmlformats.org/officeDocument/2006/relationships/printerSettings" Target="../printerSettings/printerSettings133.bin"/></Relationships>
</file>

<file path=xl/worksheets/_rels/sheet1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2.xml"/><Relationship Id="rId1" Type="http://schemas.openxmlformats.org/officeDocument/2006/relationships/printerSettings" Target="../printerSettings/printerSettings134.bin"/></Relationships>
</file>

<file path=xl/worksheets/_rels/sheet1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3.xml"/><Relationship Id="rId1" Type="http://schemas.openxmlformats.org/officeDocument/2006/relationships/printerSettings" Target="../printerSettings/printerSettings135.bin"/></Relationships>
</file>

<file path=xl/worksheets/_rels/sheet1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4.xml"/><Relationship Id="rId1" Type="http://schemas.openxmlformats.org/officeDocument/2006/relationships/printerSettings" Target="../printerSettings/printerSettings136.bin"/></Relationships>
</file>

<file path=xl/worksheets/_rels/sheet1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5.xml"/><Relationship Id="rId1" Type="http://schemas.openxmlformats.org/officeDocument/2006/relationships/printerSettings" Target="../printerSettings/printerSettings137.bin"/></Relationships>
</file>

<file path=xl/worksheets/_rels/sheet1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6.xml"/><Relationship Id="rId1" Type="http://schemas.openxmlformats.org/officeDocument/2006/relationships/printerSettings" Target="../printerSettings/printerSettings138.bin"/></Relationships>
</file>

<file path=xl/worksheets/_rels/sheet1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7.xml"/><Relationship Id="rId1" Type="http://schemas.openxmlformats.org/officeDocument/2006/relationships/printerSettings" Target="../printerSettings/printerSettings139.bin"/></Relationships>
</file>

<file path=xl/worksheets/_rels/sheet1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8.xml"/><Relationship Id="rId1" Type="http://schemas.openxmlformats.org/officeDocument/2006/relationships/printerSettings" Target="../printerSettings/printerSettings140.bin"/></Relationships>
</file>

<file path=xl/worksheets/_rels/sheet1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9.xml"/><Relationship Id="rId1" Type="http://schemas.openxmlformats.org/officeDocument/2006/relationships/printerSettings" Target="../printerSettings/printerSettings141.bin"/></Relationships>
</file>

<file path=xl/worksheets/_rels/sheet1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0.xml"/><Relationship Id="rId1" Type="http://schemas.openxmlformats.org/officeDocument/2006/relationships/printerSettings" Target="../printerSettings/printerSettings142.bin"/></Relationships>
</file>

<file path=xl/worksheets/_rels/sheet1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1.xml"/><Relationship Id="rId1" Type="http://schemas.openxmlformats.org/officeDocument/2006/relationships/printerSettings" Target="../printerSettings/printerSettings143.bin"/></Relationships>
</file>

<file path=xl/worksheets/_rels/sheet1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2.xml"/><Relationship Id="rId1" Type="http://schemas.openxmlformats.org/officeDocument/2006/relationships/printerSettings" Target="../printerSettings/printerSettings144.bin"/></Relationships>
</file>

<file path=xl/worksheets/_rels/sheet1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3.xml"/><Relationship Id="rId1" Type="http://schemas.openxmlformats.org/officeDocument/2006/relationships/printerSettings" Target="../printerSettings/printerSettings145.bin"/></Relationships>
</file>

<file path=xl/worksheets/_rels/sheet1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4.xml"/><Relationship Id="rId1" Type="http://schemas.openxmlformats.org/officeDocument/2006/relationships/printerSettings" Target="../printerSettings/printerSettings146.bin"/></Relationships>
</file>

<file path=xl/worksheets/_rels/sheet1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5.xml"/><Relationship Id="rId1" Type="http://schemas.openxmlformats.org/officeDocument/2006/relationships/printerSettings" Target="../printerSettings/printerSettings147.bin"/></Relationships>
</file>

<file path=xl/worksheets/_rels/sheet1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6.xml"/><Relationship Id="rId1" Type="http://schemas.openxmlformats.org/officeDocument/2006/relationships/printerSettings" Target="../printerSettings/printerSettings148.bin"/></Relationships>
</file>

<file path=xl/worksheets/_rels/sheet1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7.xml"/><Relationship Id="rId1" Type="http://schemas.openxmlformats.org/officeDocument/2006/relationships/printerSettings" Target="../printerSettings/printerSettings149.bin"/></Relationships>
</file>

<file path=xl/worksheets/_rels/sheet1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8.xml"/><Relationship Id="rId1" Type="http://schemas.openxmlformats.org/officeDocument/2006/relationships/printerSettings" Target="../printerSettings/printerSettings150.bin"/></Relationships>
</file>

<file path=xl/worksheets/_rels/sheet1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9.xml"/><Relationship Id="rId1" Type="http://schemas.openxmlformats.org/officeDocument/2006/relationships/printerSettings" Target="../printerSettings/printerSettings151.bin"/></Relationships>
</file>

<file path=xl/worksheets/_rels/sheet1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0.xml"/><Relationship Id="rId1" Type="http://schemas.openxmlformats.org/officeDocument/2006/relationships/printerSettings" Target="../printerSettings/printerSettings152.bin"/></Relationships>
</file>

<file path=xl/worksheets/_rels/sheet1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1.xml"/><Relationship Id="rId1" Type="http://schemas.openxmlformats.org/officeDocument/2006/relationships/printerSettings" Target="../printerSettings/printerSettings153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1"/>
  <sheetViews>
    <sheetView tabSelected="1" view="pageBreakPreview" topLeftCell="C1" zoomScale="70" zoomScaleNormal="70" zoomScaleSheetLayoutView="70" workbookViewId="0">
      <pane xSplit="3" ySplit="4" topLeftCell="F5" activePane="bottomRight" state="frozen"/>
      <selection activeCell="J26" sqref="J26"/>
      <selection pane="topRight" activeCell="J26" sqref="J26"/>
      <selection pane="bottomLeft" activeCell="J26" sqref="J26"/>
      <selection pane="bottomRight" activeCell="H80" sqref="H8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62" t="s">
        <v>275</v>
      </c>
      <c r="H4" s="462" t="s">
        <v>276</v>
      </c>
      <c r="I4" s="462" t="s">
        <v>277</v>
      </c>
      <c r="J4" s="121" t="str">
        <f>"me©‡gvU fwZ©
= "&amp;J85</f>
        <v>me©‡gvU fwZ©
= 49544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69</v>
      </c>
      <c r="M4" s="120" t="str">
        <f>"wbwðZ g„„Zz¨ 
= "&amp;M85</f>
        <v>wbwðZ g„„Zz¨ 
= 38</v>
      </c>
      <c r="N4" s="121" t="str">
        <f>"QvocÎ cÖvß †ivMx
 = "&amp;N85</f>
        <v>QvocÎ cÖvß †ivMx
 = 49463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'30.12'!J5+'31.12'!I5</f>
        <v>1506</v>
      </c>
      <c r="K5" s="152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'30.12'!J6+'31.12'!I6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'30.12'!J7+'31.12'!I7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'30.12'!J8+'31.12'!I8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'30.12'!J9+'31.12'!I9</f>
        <v>619</v>
      </c>
      <c r="K9" s="152">
        <v>0</v>
      </c>
      <c r="L9" s="152">
        <v>0</v>
      </c>
      <c r="M9" s="152">
        <v>0</v>
      </c>
      <c r="N9" s="139">
        <f t="shared" si="0"/>
        <v>619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'30.12'!J10+'31.12'!I10</f>
        <v>593</v>
      </c>
      <c r="K10" s="152">
        <v>0</v>
      </c>
      <c r="L10" s="152">
        <v>0</v>
      </c>
      <c r="M10" s="152">
        <v>0</v>
      </c>
      <c r="N10" s="139">
        <f t="shared" si="0"/>
        <v>593</v>
      </c>
      <c r="O10" s="145">
        <v>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'30.12'!J11+'31.12'!I11</f>
        <v>724</v>
      </c>
      <c r="K11" s="152">
        <v>1</v>
      </c>
      <c r="L11" s="152">
        <v>1</v>
      </c>
      <c r="M11" s="152">
        <v>0</v>
      </c>
      <c r="N11" s="139">
        <f t="shared" si="0"/>
        <v>723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'30.12'!J12+'31.12'!I12</f>
        <v>1838</v>
      </c>
      <c r="K12" s="152">
        <v>1</v>
      </c>
      <c r="L12" s="152">
        <v>1</v>
      </c>
      <c r="M12" s="152">
        <v>0</v>
      </c>
      <c r="N12" s="139">
        <f t="shared" si="0"/>
        <v>1836</v>
      </c>
      <c r="O12" s="145">
        <v>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'30.12'!J13+'31.12'!I13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'30.12'!J14+'31.12'!I14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'30.12'!J15+'31.12'!I15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'30.12'!J16+'31.12'!I16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'30.12'!J17+'31.12'!I17</f>
        <v>1142</v>
      </c>
      <c r="K17" s="152">
        <v>9</v>
      </c>
      <c r="L17" s="152">
        <v>9</v>
      </c>
      <c r="M17" s="152">
        <v>6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'30.12'!J18+'31.12'!I18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'30.12'!J19+'31.12'!I19</f>
        <v>11743</v>
      </c>
      <c r="K19" s="148">
        <f t="shared" si="3"/>
        <v>13</v>
      </c>
      <c r="L19" s="148">
        <f t="shared" si="3"/>
        <v>13</v>
      </c>
      <c r="M19" s="148">
        <f t="shared" si="3"/>
        <v>8</v>
      </c>
      <c r="N19" s="148">
        <f t="shared" si="3"/>
        <v>11729</v>
      </c>
      <c r="O19" s="150">
        <f t="shared" si="3"/>
        <v>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'30.12'!J20+'31.12'!I20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'30.12'!J21+'31.12'!I21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'30.12'!J22+'31.12'!I22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'30.12'!J23+'31.12'!I23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0">
        <f>'30.12'!J24+'31.12'!I24</f>
        <v>1644</v>
      </c>
      <c r="K24" s="152">
        <v>5</v>
      </c>
      <c r="L24" s="152">
        <v>5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'30.12'!J25+'31.12'!I25</f>
        <v>2381</v>
      </c>
      <c r="K25" s="148">
        <f t="shared" si="6"/>
        <v>5</v>
      </c>
      <c r="L25" s="148">
        <f t="shared" si="6"/>
        <v>5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'30.12'!J26+'31.12'!I26</f>
        <v>823</v>
      </c>
      <c r="K26" s="152">
        <v>4</v>
      </c>
      <c r="L26" s="151">
        <v>4</v>
      </c>
      <c r="M26" s="151">
        <v>1</v>
      </c>
      <c r="N26" s="139">
        <f t="shared" si="0"/>
        <v>818</v>
      </c>
      <c r="O26" s="140">
        <v>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'30.12'!J27+'31.12'!I27</f>
        <v>609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'30.12'!J28+'31.12'!I28</f>
        <v>1263</v>
      </c>
      <c r="K28" s="152">
        <v>0</v>
      </c>
      <c r="L28" s="152">
        <v>0</v>
      </c>
      <c r="M28" s="152">
        <v>0</v>
      </c>
      <c r="N28" s="144">
        <f t="shared" si="0"/>
        <v>1263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'30.12'!J29+'31.12'!I29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'30.12'!J30+'31.12'!I30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'30.12'!J31+'31.12'!I31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'30.12'!J32+'31.12'!I32</f>
        <v>378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'30.12'!J33+'31.12'!I33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'30.12'!J34+'31.12'!I34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'30.12'!J35+'31.12'!I35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'30.12'!J36+'31.12'!I36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1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4">
        <v>1</v>
      </c>
      <c r="H37" s="154"/>
      <c r="I37" s="144">
        <f t="shared" si="7"/>
        <v>1</v>
      </c>
      <c r="J37" s="160">
        <f>'30.12'!J37+'31.12'!I37</f>
        <v>1706</v>
      </c>
      <c r="K37" s="152">
        <v>1</v>
      </c>
      <c r="L37" s="152">
        <v>1</v>
      </c>
      <c r="M37" s="152">
        <v>1</v>
      </c>
      <c r="N37" s="144">
        <f t="shared" si="0"/>
        <v>1702</v>
      </c>
      <c r="O37" s="145">
        <v>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'30.12'!J38+'31.12'!I38</f>
        <v>8359</v>
      </c>
      <c r="K38" s="148">
        <f t="shared" si="9"/>
        <v>7</v>
      </c>
      <c r="L38" s="148">
        <f t="shared" si="9"/>
        <v>7</v>
      </c>
      <c r="M38" s="148">
        <f t="shared" si="9"/>
        <v>2</v>
      </c>
      <c r="N38" s="148">
        <f t="shared" si="9"/>
        <v>8345</v>
      </c>
      <c r="O38" s="150">
        <f t="shared" si="9"/>
        <v>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'30.12'!J39+'31.12'!I39</f>
        <v>830</v>
      </c>
      <c r="K39" s="152">
        <v>4</v>
      </c>
      <c r="L39" s="151">
        <v>4</v>
      </c>
      <c r="M39" s="151">
        <v>3</v>
      </c>
      <c r="N39" s="139">
        <f t="shared" si="0"/>
        <v>825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'30.12'!J40+'31.12'!I40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'30.12'!J41+'31.12'!I41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'30.12'!J42+'31.12'!I42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'30.12'!J43+'31.12'!I43</f>
        <v>4068</v>
      </c>
      <c r="K43" s="152">
        <v>4</v>
      </c>
      <c r="L43" s="152">
        <v>4</v>
      </c>
      <c r="M43" s="152">
        <v>3</v>
      </c>
      <c r="N43" s="144">
        <f t="shared" si="0"/>
        <v>4063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'30.12'!J44+'31.12'!I44</f>
        <v>760</v>
      </c>
      <c r="K44" s="152">
        <v>1</v>
      </c>
      <c r="L44" s="152">
        <v>1</v>
      </c>
      <c r="M44" s="152">
        <v>1</v>
      </c>
      <c r="N44" s="144">
        <f t="shared" si="0"/>
        <v>759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'30.12'!J45+'31.12'!I45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'30.12'!J46+'31.12'!I46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'30.12'!J47+'31.12'!I47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'30.12'!J48+'31.12'!I48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'30.12'!J49+'31.12'!I49</f>
        <v>1817</v>
      </c>
      <c r="K49" s="152">
        <v>11</v>
      </c>
      <c r="L49" s="152">
        <v>11</v>
      </c>
      <c r="M49" s="152">
        <v>7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'30.12'!J50+'31.12'!I50</f>
        <v>11975</v>
      </c>
      <c r="K50" s="148">
        <f t="shared" si="12"/>
        <v>24</v>
      </c>
      <c r="L50" s="148">
        <f t="shared" si="12"/>
        <v>24</v>
      </c>
      <c r="M50" s="148">
        <f t="shared" si="12"/>
        <v>15</v>
      </c>
      <c r="N50" s="148">
        <f t="shared" si="12"/>
        <v>11949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'30.12'!J51+'31.12'!I51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'30.12'!J52+'31.12'!I52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'30.12'!J53+'31.12'!I53</f>
        <v>767</v>
      </c>
      <c r="K53" s="152">
        <v>1</v>
      </c>
      <c r="L53" s="152">
        <v>1</v>
      </c>
      <c r="M53" s="152">
        <v>0</v>
      </c>
      <c r="N53" s="144">
        <f t="shared" si="0"/>
        <v>766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'30.12'!J54+'31.12'!I54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'30.12'!J55+'31.12'!I55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'30.12'!J56+'31.12'!I56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'30.12'!J57+'31.12'!I57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'30.12'!J58+'31.12'!I58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'30.12'!J59+'31.12'!I59</f>
        <v>922</v>
      </c>
      <c r="K59" s="152">
        <v>3</v>
      </c>
      <c r="L59" s="152">
        <v>3</v>
      </c>
      <c r="M59" s="152">
        <v>3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'30.12'!J60+'31.12'!I60</f>
        <v>4814</v>
      </c>
      <c r="K60" s="148">
        <f t="shared" si="15"/>
        <v>5</v>
      </c>
      <c r="L60" s="148">
        <f t="shared" si="15"/>
        <v>5</v>
      </c>
      <c r="M60" s="148">
        <f t="shared" si="15"/>
        <v>3</v>
      </c>
      <c r="N60" s="148">
        <f t="shared" si="15"/>
        <v>4809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'30.12'!J61+'31.12'!I61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'30.12'!J62+'31.12'!I62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'30.12'!J63+'31.12'!I63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'30.12'!J64+'31.12'!I64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'30.12'!J65+'31.12'!I65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'30.12'!J66+'31.12'!I66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'30.12'!J67+'31.12'!I67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'30.12'!J68+'31.12'!I68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'30.12'!J69+'31.12'!I69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'30.12'!J70+'31.12'!I70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'30.12'!J71+'31.12'!I71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'30.12'!J72+'31.12'!I72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'30.12'!J73+'31.12'!I73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'30.12'!J74+'31.12'!I74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'30.12'!J75+'31.12'!I75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'30.12'!J76+'31.12'!I76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1</v>
      </c>
      <c r="H77" s="154"/>
      <c r="I77" s="144">
        <f t="shared" si="19"/>
        <v>1</v>
      </c>
      <c r="J77" s="160">
        <f>'30.12'!J77+'31.12'!I77</f>
        <v>3044</v>
      </c>
      <c r="K77" s="152">
        <v>9</v>
      </c>
      <c r="L77" s="152">
        <v>9</v>
      </c>
      <c r="M77" s="152">
        <v>5</v>
      </c>
      <c r="N77" s="144">
        <f t="shared" si="18"/>
        <v>3034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'30.12'!J78+'31.12'!I78</f>
        <v>7086</v>
      </c>
      <c r="K78" s="148">
        <f t="shared" si="20"/>
        <v>10</v>
      </c>
      <c r="L78" s="148">
        <f t="shared" si="20"/>
        <v>10</v>
      </c>
      <c r="M78" s="148">
        <f t="shared" si="20"/>
        <v>5</v>
      </c>
      <c r="N78" s="148">
        <f t="shared" si="20"/>
        <v>7075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'30.12'!J79+'31.12'!I79</f>
        <v>181</v>
      </c>
      <c r="K79" s="152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'30.12'!J80+'31.12'!I80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'30.12'!J81+'31.12'!I81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'30.12'!J82+'31.12'!I82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'30.12'!J83+'31.12'!I83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'30.12'!J84+'31.12'!I84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</v>
      </c>
      <c r="H85" s="135">
        <f t="shared" ref="H85:O85" si="23">H84+H78+H70+H60+H50+H38+H25+H19</f>
        <v>0</v>
      </c>
      <c r="I85" s="135">
        <f t="shared" si="23"/>
        <v>4</v>
      </c>
      <c r="J85" s="135">
        <f t="shared" si="23"/>
        <v>49544</v>
      </c>
      <c r="K85" s="135">
        <f t="shared" si="23"/>
        <v>69</v>
      </c>
      <c r="L85" s="135">
        <f t="shared" si="23"/>
        <v>69</v>
      </c>
      <c r="M85" s="135">
        <f t="shared" si="23"/>
        <v>38</v>
      </c>
      <c r="N85" s="135">
        <f>N84+N78+N70+N60+N50+N38+N25+N19</f>
        <v>49463</v>
      </c>
      <c r="O85" s="135">
        <f t="shared" si="23"/>
        <v>12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61"/>
      <c r="P90" s="68"/>
      <c r="Q90" s="68"/>
      <c r="R90" s="68"/>
      <c r="S90" s="46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61"/>
      <c r="P91" s="68"/>
      <c r="Q91" s="68"/>
      <c r="R91" s="68"/>
      <c r="S91" s="46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61"/>
      <c r="P92" s="68"/>
      <c r="Q92" s="68"/>
      <c r="R92" s="68"/>
      <c r="S92" s="46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61"/>
      <c r="K93" s="478"/>
      <c r="L93" s="478"/>
      <c r="M93" s="478"/>
      <c r="N93" s="478"/>
      <c r="O93" s="461"/>
      <c r="P93" s="68"/>
      <c r="Q93" s="68"/>
      <c r="R93" s="68"/>
      <c r="S93" s="46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61"/>
      <c r="K94" s="478"/>
      <c r="L94" s="478"/>
      <c r="M94" s="478"/>
      <c r="N94" s="478"/>
      <c r="O94" s="461"/>
      <c r="P94" s="68"/>
      <c r="Q94" s="68"/>
      <c r="R94" s="68"/>
      <c r="S94" s="46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63"/>
      <c r="K95" s="478"/>
      <c r="L95" s="478"/>
      <c r="M95" s="478"/>
      <c r="N95" s="478"/>
      <c r="O95" s="463"/>
      <c r="Q95" s="82"/>
      <c r="R95" s="82"/>
      <c r="S95" s="46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26" sqref="J26"/>
      <selection pane="topRight" activeCell="J26" sqref="J26"/>
      <selection pane="bottomLeft" activeCell="J26" sqref="J26"/>
      <selection pane="bottomRight" activeCell="G80" sqref="G8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8" t="s">
        <v>275</v>
      </c>
      <c r="H4" s="458" t="s">
        <v>276</v>
      </c>
      <c r="I4" s="458" t="s">
        <v>277</v>
      </c>
      <c r="J4" s="121" t="str">
        <f>"me©‡gvU fwZ©
= "&amp;J85</f>
        <v>me©‡gvU fwZ©
= 49540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49457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'29.12'!J5+'30.12'!I5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'29.12'!J6+'30.12'!I6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'29.12'!J7+'30.12'!I7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'29.12'!J8+'30.12'!I8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'29.12'!J9+'30.12'!I9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'29.12'!J10+'30.12'!I10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'29.12'!J11+'30.12'!I11</f>
        <v>724</v>
      </c>
      <c r="K11" s="152">
        <v>1</v>
      </c>
      <c r="L11" s="152">
        <v>1</v>
      </c>
      <c r="M11" s="152">
        <v>0</v>
      </c>
      <c r="N11" s="139">
        <f t="shared" si="0"/>
        <v>723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'29.12'!J12+'30.12'!I12</f>
        <v>1838</v>
      </c>
      <c r="K12" s="152">
        <v>1</v>
      </c>
      <c r="L12" s="152">
        <v>0</v>
      </c>
      <c r="M12" s="152">
        <v>0</v>
      </c>
      <c r="N12" s="139">
        <f t="shared" si="0"/>
        <v>1835</v>
      </c>
      <c r="O12" s="145">
        <v>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'29.12'!J13+'30.12'!I13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'29.12'!J14+'30.12'!I14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'29.12'!J15+'30.12'!I15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'29.12'!J16+'30.12'!I16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'29.12'!J17+'30.12'!I17</f>
        <v>1142</v>
      </c>
      <c r="K17" s="152">
        <v>9</v>
      </c>
      <c r="L17" s="152">
        <v>5</v>
      </c>
      <c r="M17" s="152">
        <v>4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4">
        <v>0</v>
      </c>
      <c r="H18" s="154"/>
      <c r="I18" s="144">
        <f t="shared" si="1"/>
        <v>0</v>
      </c>
      <c r="J18" s="160">
        <f>'29.12'!J18+'30.12'!I18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'29.12'!J19+'30.12'!I19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11726</v>
      </c>
      <c r="O19" s="150">
        <f t="shared" si="3"/>
        <v>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'29.12'!J20+'30.12'!I20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'29.12'!J21+'30.12'!I21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'29.12'!J22+'30.12'!I22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'29.12'!J23+'30.12'!I23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0">
        <f>'29.12'!J24+'30.12'!I24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'29.12'!J25+'30.12'!I25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'29.12'!J26+'30.12'!I26</f>
        <v>823</v>
      </c>
      <c r="K26" s="151">
        <v>4</v>
      </c>
      <c r="L26" s="151">
        <v>2</v>
      </c>
      <c r="M26" s="151">
        <v>1</v>
      </c>
      <c r="N26" s="139">
        <f t="shared" si="0"/>
        <v>818</v>
      </c>
      <c r="O26" s="140">
        <v>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1</v>
      </c>
      <c r="H27" s="154">
        <v>0</v>
      </c>
      <c r="I27" s="144">
        <f t="shared" ref="I27:I37" si="7">G27+H27</f>
        <v>1</v>
      </c>
      <c r="J27" s="160">
        <f>'29.12'!J27+'30.12'!I27</f>
        <v>609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'29.12'!J28+'30.12'!I28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'29.12'!J29+'30.12'!I29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'29.12'!J30+'30.12'!I30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'29.12'!J31+'30.12'!I31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'29.12'!J32+'30.12'!I32</f>
        <v>377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'29.12'!J33+'30.12'!I33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'29.12'!J34+'30.12'!I34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'29.12'!J35+'30.12'!I35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'29.12'!J36+'30.12'!I36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4">
        <v>0</v>
      </c>
      <c r="H37" s="154"/>
      <c r="I37" s="144">
        <f t="shared" si="7"/>
        <v>0</v>
      </c>
      <c r="J37" s="160">
        <f>'29.12'!J37+'30.12'!I37</f>
        <v>1705</v>
      </c>
      <c r="K37" s="152">
        <v>1</v>
      </c>
      <c r="L37" s="152">
        <v>1</v>
      </c>
      <c r="M37" s="152">
        <v>1</v>
      </c>
      <c r="N37" s="144">
        <f t="shared" si="0"/>
        <v>1702</v>
      </c>
      <c r="O37" s="145">
        <v>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'29.12'!J38+'30.12'!I38</f>
        <v>8357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8344</v>
      </c>
      <c r="O38" s="150">
        <f t="shared" si="9"/>
        <v>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'29.12'!J39+'30.12'!I39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'29.12'!J40+'30.12'!I40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'29.12'!J41+'30.12'!I41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'29.12'!J42+'30.12'!I42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'29.12'!J43+'30.12'!I43</f>
        <v>4068</v>
      </c>
      <c r="K43" s="152">
        <v>4</v>
      </c>
      <c r="L43" s="152">
        <v>1</v>
      </c>
      <c r="M43" s="152">
        <v>0</v>
      </c>
      <c r="N43" s="144">
        <f t="shared" si="0"/>
        <v>4063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'29.12'!J44+'30.12'!I44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'29.12'!J45+'30.12'!I45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'29.12'!J46+'30.12'!I46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'29.12'!J47+'30.12'!I47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'29.12'!J48+'30.12'!I48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'29.12'!J49+'30.12'!I49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'29.12'!J50+'30.12'!I50</f>
        <v>11974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11948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'29.12'!J51+'30.12'!I51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'29.12'!J52+'30.12'!I52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0">
        <f>'29.12'!J53+'30.12'!I53</f>
        <v>767</v>
      </c>
      <c r="K53" s="152">
        <v>1</v>
      </c>
      <c r="L53" s="152">
        <v>1</v>
      </c>
      <c r="M53" s="152">
        <v>0</v>
      </c>
      <c r="N53" s="144">
        <f t="shared" si="0"/>
        <v>765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'29.12'!J54+'30.12'!I54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'29.12'!J55+'30.12'!I55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'29.12'!J56+'30.12'!I56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'29.12'!J57+'30.12'!I57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'29.12'!J58+'30.12'!I58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'29.12'!J59+'30.12'!I59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'29.12'!J60+'30.12'!I60</f>
        <v>4814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4808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'29.12'!J61+'30.12'!I61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'29.12'!J62+'30.12'!I62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'29.12'!J63+'30.12'!I63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'29.12'!J64+'30.12'!I64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'29.12'!J65+'30.12'!I65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'29.12'!J66+'30.12'!I66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'29.12'!J67+'30.12'!I67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'29.12'!J68+'30.12'!I68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'29.12'!J69+'30.12'!I69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'29.12'!J70+'30.12'!I70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'29.12'!J71+'30.12'!I71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'29.12'!J72+'30.12'!I72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'29.12'!J73+'30.12'!I73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'29.12'!J74+'30.12'!I74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'29.12'!J75+'30.12'!I75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'29.12'!J76+'30.12'!I76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'29.12'!J77+'30.12'!I77</f>
        <v>3043</v>
      </c>
      <c r="K77" s="152">
        <v>9</v>
      </c>
      <c r="L77" s="152">
        <v>6</v>
      </c>
      <c r="M77" s="152">
        <v>4</v>
      </c>
      <c r="N77" s="144">
        <f t="shared" si="18"/>
        <v>3034</v>
      </c>
      <c r="O77" s="145">
        <v>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'29.12'!J78+'30.12'!I78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7075</v>
      </c>
      <c r="O78" s="150">
        <f t="shared" si="20"/>
        <v>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'29.12'!J79+'30.12'!I79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'29.12'!J80+'30.12'!I80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'29.12'!J81+'30.12'!I81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'29.12'!J82+'30.12'!I82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'29.12'!J83+'30.12'!I83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'29.12'!J84+'30.12'!I84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</v>
      </c>
      <c r="H85" s="135">
        <f t="shared" ref="H85:O85" si="23">H84+H78+H70+H60+H50+H38+H25+H19</f>
        <v>0</v>
      </c>
      <c r="I85" s="135">
        <f t="shared" si="23"/>
        <v>3</v>
      </c>
      <c r="J85" s="135">
        <f t="shared" si="23"/>
        <v>49540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49457</v>
      </c>
      <c r="O85" s="135">
        <f t="shared" si="23"/>
        <v>13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59"/>
      <c r="P90" s="68"/>
      <c r="Q90" s="68"/>
      <c r="R90" s="68"/>
      <c r="S90" s="45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59"/>
      <c r="P91" s="68"/>
      <c r="Q91" s="68"/>
      <c r="R91" s="68"/>
      <c r="S91" s="45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59"/>
      <c r="P92" s="68"/>
      <c r="Q92" s="68"/>
      <c r="R92" s="68"/>
      <c r="S92" s="45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9"/>
      <c r="K93" s="478"/>
      <c r="L93" s="478"/>
      <c r="M93" s="478"/>
      <c r="N93" s="478"/>
      <c r="O93" s="459"/>
      <c r="P93" s="68"/>
      <c r="Q93" s="68"/>
      <c r="R93" s="68"/>
      <c r="S93" s="45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9"/>
      <c r="K94" s="478"/>
      <c r="L94" s="478"/>
      <c r="M94" s="478"/>
      <c r="N94" s="478"/>
      <c r="O94" s="459"/>
      <c r="P94" s="68"/>
      <c r="Q94" s="68"/>
      <c r="R94" s="68"/>
      <c r="S94" s="45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60"/>
      <c r="K95" s="478"/>
      <c r="L95" s="478"/>
      <c r="M95" s="478"/>
      <c r="N95" s="478"/>
      <c r="O95" s="460"/>
      <c r="Q95" s="82"/>
      <c r="R95" s="82"/>
      <c r="S95" s="46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26" sqref="J26"/>
      <selection pane="topRight" activeCell="J26" sqref="J26"/>
      <selection pane="bottomLeft" activeCell="J26" sqref="J26"/>
      <selection pane="bottomRight" activeCell="F33" sqref="F3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6" t="s">
        <v>275</v>
      </c>
      <c r="H4" s="456" t="s">
        <v>276</v>
      </c>
      <c r="I4" s="456" t="s">
        <v>277</v>
      </c>
      <c r="J4" s="121" t="str">
        <f>"me©‡gvU fwZ©
= "&amp;J85</f>
        <v>me©‡gvU fwZ©
= 49537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49452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'28.12'!J5+'29.12'!I5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'28.12'!J6+'29.12'!I6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'28.12'!J7+'29.12'!I7</f>
        <v>532</v>
      </c>
      <c r="K7" s="152">
        <v>0</v>
      </c>
      <c r="L7" s="152">
        <v>0</v>
      </c>
      <c r="M7" s="152">
        <v>0</v>
      </c>
      <c r="N7" s="139">
        <f t="shared" si="0"/>
        <v>532</v>
      </c>
      <c r="O7" s="145">
        <v>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'28.12'!J8+'29.12'!I8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'28.12'!J9+'29.12'!I9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0</v>
      </c>
      <c r="H10" s="154">
        <v>0</v>
      </c>
      <c r="I10" s="144">
        <f t="shared" si="1"/>
        <v>0</v>
      </c>
      <c r="J10" s="160">
        <f>'28.12'!J10+'29.12'!I10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'28.12'!J11+'29.12'!I11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'28.12'!J12+'29.12'!I12</f>
        <v>1838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'28.12'!J13+'29.12'!I13</f>
        <v>616</v>
      </c>
      <c r="K13" s="152">
        <v>0</v>
      </c>
      <c r="L13" s="152">
        <v>0</v>
      </c>
      <c r="M13" s="152">
        <v>0</v>
      </c>
      <c r="N13" s="139">
        <f t="shared" si="0"/>
        <v>616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'28.12'!J14+'29.12'!I14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'28.12'!J15+'29.12'!I15</f>
        <v>686</v>
      </c>
      <c r="K15" s="152">
        <v>0</v>
      </c>
      <c r="L15" s="152">
        <v>0</v>
      </c>
      <c r="M15" s="152">
        <v>0</v>
      </c>
      <c r="N15" s="139">
        <f t="shared" si="0"/>
        <v>686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'28.12'!J16+'29.12'!I16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'28.12'!J17+'29.12'!I17</f>
        <v>1142</v>
      </c>
      <c r="K17" s="152">
        <v>9</v>
      </c>
      <c r="L17" s="152">
        <v>5</v>
      </c>
      <c r="M17" s="152">
        <v>4</v>
      </c>
      <c r="N17" s="139">
        <f t="shared" si="0"/>
        <v>1133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'28.12'!J18+'29.12'!I18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0</v>
      </c>
      <c r="H19" s="146">
        <f t="shared" ref="H19:O19" si="3">SUM(H5:H18)</f>
        <v>0</v>
      </c>
      <c r="I19" s="148">
        <f t="shared" si="3"/>
        <v>0</v>
      </c>
      <c r="J19" s="160">
        <f>'28.12'!J19+'29.12'!I19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11724</v>
      </c>
      <c r="O19" s="150">
        <f t="shared" si="3"/>
        <v>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'28.12'!J20+'29.12'!I20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'28.12'!J21+'29.12'!I21</f>
        <v>445</v>
      </c>
      <c r="K21" s="152">
        <v>0</v>
      </c>
      <c r="L21" s="152">
        <v>0</v>
      </c>
      <c r="M21" s="152">
        <v>0</v>
      </c>
      <c r="N21" s="144">
        <f t="shared" si="0"/>
        <v>445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'28.12'!J22+'29.12'!I22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'28.12'!J23+'29.12'!I23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'28.12'!J24+'29.12'!I24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'28.12'!J25+'29.12'!I25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2375</v>
      </c>
      <c r="O25" s="150">
        <f>SUM(O20:O24)</f>
        <v>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'28.12'!J26+'29.12'!I26</f>
        <v>822</v>
      </c>
      <c r="K26" s="151">
        <v>4</v>
      </c>
      <c r="L26" s="151">
        <v>2</v>
      </c>
      <c r="M26" s="151">
        <v>1</v>
      </c>
      <c r="N26" s="139">
        <f t="shared" si="0"/>
        <v>817</v>
      </c>
      <c r="O26" s="140">
        <v>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'28.12'!J27+'29.12'!I27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'28.12'!J28+'29.12'!I28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'28.12'!J29+'29.12'!I29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'28.12'!J30+'29.12'!I30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'28.12'!J31+'29.12'!I31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'28.12'!J32+'29.12'!I32</f>
        <v>377</v>
      </c>
      <c r="K32" s="152">
        <v>1</v>
      </c>
      <c r="L32" s="152">
        <v>1</v>
      </c>
      <c r="M32" s="152">
        <v>0</v>
      </c>
      <c r="N32" s="144">
        <f t="shared" si="0"/>
        <v>376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'28.12'!J33+'29.12'!I33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'28.12'!J34+'29.12'!I34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'28.12'!J35+'29.12'!I35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'28.12'!J36+'29.12'!I36</f>
        <v>264</v>
      </c>
      <c r="K36" s="152">
        <v>0</v>
      </c>
      <c r="L36" s="152">
        <v>0</v>
      </c>
      <c r="M36" s="152">
        <v>0</v>
      </c>
      <c r="N36" s="144">
        <f t="shared" si="0"/>
        <v>264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4">
        <v>0</v>
      </c>
      <c r="H37" s="154"/>
      <c r="I37" s="144">
        <f t="shared" si="7"/>
        <v>0</v>
      </c>
      <c r="J37" s="160">
        <f>'28.12'!J37+'29.12'!I37</f>
        <v>1705</v>
      </c>
      <c r="K37" s="152">
        <v>1</v>
      </c>
      <c r="L37" s="152">
        <v>1</v>
      </c>
      <c r="M37" s="152">
        <v>1</v>
      </c>
      <c r="N37" s="144">
        <f t="shared" si="0"/>
        <v>1701</v>
      </c>
      <c r="O37" s="145">
        <v>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0</v>
      </c>
      <c r="H38" s="146">
        <v>0</v>
      </c>
      <c r="I38" s="148">
        <f t="shared" ref="I38:O38" si="9">SUM(I26:I37)</f>
        <v>0</v>
      </c>
      <c r="J38" s="160">
        <f>'28.12'!J38+'29.12'!I38</f>
        <v>8355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8343</v>
      </c>
      <c r="O38" s="150">
        <f t="shared" si="9"/>
        <v>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'28.12'!J39+'29.12'!I39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'28.12'!J40+'29.12'!I40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'28.12'!J41+'29.12'!I41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'28.12'!J42+'29.12'!I42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'28.12'!J43+'29.12'!I43</f>
        <v>4068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'28.12'!J44+'29.12'!I44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'28.12'!J45+'29.12'!I45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'28.12'!J46+'29.12'!I46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'28.12'!J47+'29.12'!I47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'28.12'!J48+'29.12'!I48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'28.12'!J49+'29.12'!I49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'28.12'!J50+'29.12'!I50</f>
        <v>11974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11947</v>
      </c>
      <c r="O50" s="150">
        <f t="shared" si="12"/>
        <v>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'28.12'!J51+'29.12'!I51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'28.12'!J52+'29.12'!I52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0">
        <f>'28.12'!J53+'29.12'!I53</f>
        <v>766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'28.12'!J54+'29.12'!I54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'28.12'!J55+'29.12'!I55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'28.12'!J56+'29.12'!I56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'28.12'!J57+'29.12'!I57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'28.12'!J58+'29.12'!I58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'28.12'!J59+'29.12'!I59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'28.12'!J60+'29.12'!I60</f>
        <v>4813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'28.12'!J61+'29.12'!I61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'28.12'!J62+'29.12'!I62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'28.12'!J63+'29.12'!I63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'28.12'!J64+'29.12'!I64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'28.12'!J65+'29.12'!I65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'28.12'!J66+'29.12'!I66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'28.12'!J67+'29.12'!I67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'28.12'!J68+'29.12'!I68</f>
        <v>179</v>
      </c>
      <c r="K68" s="152">
        <v>0</v>
      </c>
      <c r="L68" s="152">
        <v>0</v>
      </c>
      <c r="M68" s="152">
        <v>0</v>
      </c>
      <c r="N68" s="144">
        <f t="shared" si="0"/>
        <v>179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'28.12'!J69+'29.12'!I69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'28.12'!J70+'29.12'!I70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2171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'28.12'!J71+'29.12'!I71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'28.12'!J72+'29.12'!I72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'28.12'!J73+'29.12'!I73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'28.12'!J74+'29.12'!I74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'28.12'!J75+'29.12'!I75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'28.12'!J76+'29.12'!I76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'28.12'!J77+'29.12'!I77</f>
        <v>3043</v>
      </c>
      <c r="K77" s="152">
        <v>9</v>
      </c>
      <c r="L77" s="152">
        <v>6</v>
      </c>
      <c r="M77" s="152">
        <v>4</v>
      </c>
      <c r="N77" s="144">
        <f t="shared" si="18"/>
        <v>3034</v>
      </c>
      <c r="O77" s="145">
        <v>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'28.12'!J78+'29.12'!I78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7075</v>
      </c>
      <c r="O78" s="150">
        <f t="shared" si="20"/>
        <v>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'28.12'!J79+'29.12'!I79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'28.12'!J80+'29.12'!I80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'28.12'!J81+'29.12'!I81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'28.12'!J82+'29.12'!I82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'28.12'!J83+'29.12'!I83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'28.12'!J84+'29.12'!I84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</v>
      </c>
      <c r="H85" s="135">
        <f t="shared" ref="H85:O85" si="23">H84+H78+H70+H60+H50+H38+H25+H19</f>
        <v>0</v>
      </c>
      <c r="I85" s="135">
        <f t="shared" si="23"/>
        <v>2</v>
      </c>
      <c r="J85" s="135">
        <f t="shared" si="23"/>
        <v>49537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49452</v>
      </c>
      <c r="O85" s="135">
        <f t="shared" si="23"/>
        <v>15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55"/>
      <c r="P90" s="68"/>
      <c r="Q90" s="68"/>
      <c r="R90" s="68"/>
      <c r="S90" s="45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55"/>
      <c r="P91" s="68"/>
      <c r="Q91" s="68"/>
      <c r="R91" s="68"/>
      <c r="S91" s="45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55"/>
      <c r="P92" s="68"/>
      <c r="Q92" s="68"/>
      <c r="R92" s="68"/>
      <c r="S92" s="45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5"/>
      <c r="K93" s="478"/>
      <c r="L93" s="478"/>
      <c r="M93" s="478"/>
      <c r="N93" s="478"/>
      <c r="O93" s="455"/>
      <c r="P93" s="68"/>
      <c r="Q93" s="68"/>
      <c r="R93" s="68"/>
      <c r="S93" s="45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5"/>
      <c r="K94" s="478"/>
      <c r="L94" s="478"/>
      <c r="M94" s="478"/>
      <c r="N94" s="478"/>
      <c r="O94" s="455"/>
      <c r="P94" s="68"/>
      <c r="Q94" s="68"/>
      <c r="R94" s="68"/>
      <c r="S94" s="45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57"/>
      <c r="K95" s="478"/>
      <c r="L95" s="478"/>
      <c r="M95" s="478"/>
      <c r="N95" s="478"/>
      <c r="O95" s="457"/>
      <c r="Q95" s="82"/>
      <c r="R95" s="82"/>
      <c r="S95" s="45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26" sqref="J26"/>
      <selection pane="topRight" activeCell="J26" sqref="J26"/>
      <selection pane="bottomLeft" activeCell="J26" sqref="J26"/>
      <selection pane="bottomRight" activeCell="H11" sqref="H1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49535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49440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'27.12'!J5+'28.12'!I5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'27.12'!J6+'28.12'!I6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'27.12'!J7+'28.12'!I7</f>
        <v>532</v>
      </c>
      <c r="K7" s="152">
        <v>0</v>
      </c>
      <c r="L7" s="152">
        <v>0</v>
      </c>
      <c r="M7" s="152">
        <v>0</v>
      </c>
      <c r="N7" s="139">
        <f t="shared" si="0"/>
        <v>531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'27.12'!J8+'28.12'!I8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'27.12'!J9+'28.12'!I9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'27.12'!J10+'28.12'!I10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'27.12'!J11+'28.12'!I11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'27.12'!J12+'28.12'!I12</f>
        <v>1838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'27.12'!J13+'28.12'!I13</f>
        <v>616</v>
      </c>
      <c r="K13" s="152">
        <v>0</v>
      </c>
      <c r="L13" s="152">
        <v>0</v>
      </c>
      <c r="M13" s="152">
        <v>0</v>
      </c>
      <c r="N13" s="139">
        <f t="shared" si="0"/>
        <v>615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'27.12'!J14+'28.12'!I14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'27.12'!J15+'28.12'!I15</f>
        <v>686</v>
      </c>
      <c r="K15" s="152">
        <v>0</v>
      </c>
      <c r="L15" s="152">
        <v>0</v>
      </c>
      <c r="M15" s="152">
        <v>0</v>
      </c>
      <c r="N15" s="139">
        <f t="shared" si="0"/>
        <v>685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'27.12'!J16+'28.12'!I16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'27.12'!J17+'28.12'!I17</f>
        <v>1142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'27.12'!J18+'28.12'!I18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'27.12'!J19+'28.12'!I19</f>
        <v>11743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11720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'27.12'!J20+'28.12'!I20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'27.12'!J21+'28.12'!I21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'27.12'!J22+'28.12'!I22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'27.12'!J23+'28.12'!I23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'27.12'!J24+'28.12'!I24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'27.12'!J25+'28.12'!I25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'27.12'!J26+'28.12'!I26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'27.12'!J27+'28.12'!I27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'27.12'!J28+'28.12'!I28</f>
        <v>1263</v>
      </c>
      <c r="K28" s="152">
        <v>0</v>
      </c>
      <c r="L28" s="152">
        <v>0</v>
      </c>
      <c r="M28" s="152">
        <v>0</v>
      </c>
      <c r="N28" s="144">
        <f t="shared" si="0"/>
        <v>1262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'27.12'!J29+'28.12'!I29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'27.12'!J30+'28.12'!I30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'27.12'!J31+'28.12'!I31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'27.12'!J32+'28.12'!I32</f>
        <v>377</v>
      </c>
      <c r="K32" s="152">
        <v>1</v>
      </c>
      <c r="L32" s="152">
        <v>1</v>
      </c>
      <c r="M32" s="152">
        <v>0</v>
      </c>
      <c r="N32" s="144">
        <f t="shared" si="0"/>
        <v>374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'27.12'!J33+'28.12'!I33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'27.12'!J34+'28.12'!I34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'27.12'!J35+'28.12'!I35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'27.12'!J36+'28.12'!I36</f>
        <v>264</v>
      </c>
      <c r="K36" s="152">
        <v>0</v>
      </c>
      <c r="L36" s="152">
        <v>0</v>
      </c>
      <c r="M36" s="152">
        <v>0</v>
      </c>
      <c r="N36" s="144">
        <f t="shared" si="0"/>
        <v>263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'27.12'!J37+'28.12'!I37</f>
        <v>1705</v>
      </c>
      <c r="K37" s="152">
        <v>1</v>
      </c>
      <c r="L37" s="152">
        <v>1</v>
      </c>
      <c r="M37" s="152">
        <v>1</v>
      </c>
      <c r="N37" s="144">
        <f t="shared" si="0"/>
        <v>1701</v>
      </c>
      <c r="O37" s="145">
        <v>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</v>
      </c>
      <c r="H38" s="146">
        <v>0</v>
      </c>
      <c r="I38" s="148">
        <f t="shared" ref="I38:O38" si="9">SUM(I26:I37)</f>
        <v>1</v>
      </c>
      <c r="J38" s="160">
        <f>'27.12'!J38+'28.12'!I38</f>
        <v>8355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8339</v>
      </c>
      <c r="O38" s="150">
        <f t="shared" si="9"/>
        <v>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'27.12'!J39+'28.12'!I39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'27.12'!J40+'28.12'!I40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'27.12'!J41+'28.12'!I41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'27.12'!J42+'28.12'!I42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'27.12'!J43+'28.12'!I43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'27.12'!J44+'28.12'!I44</f>
        <v>760</v>
      </c>
      <c r="K44" s="152">
        <v>1</v>
      </c>
      <c r="L44" s="152">
        <v>1</v>
      </c>
      <c r="M44" s="152">
        <v>1</v>
      </c>
      <c r="N44" s="144">
        <f t="shared" si="0"/>
        <v>758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'27.12'!J45+'28.12'!I45</f>
        <v>350</v>
      </c>
      <c r="K45" s="152">
        <v>0</v>
      </c>
      <c r="L45" s="152">
        <v>0</v>
      </c>
      <c r="M45" s="152">
        <v>0</v>
      </c>
      <c r="N45" s="144">
        <f t="shared" si="0"/>
        <v>350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'27.12'!J46+'28.12'!I46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'27.12'!J47+'28.12'!I47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'27.12'!J48+'28.12'!I48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'27.12'!J49+'28.12'!I49</f>
        <v>1817</v>
      </c>
      <c r="K49" s="152">
        <v>11</v>
      </c>
      <c r="L49" s="152">
        <v>3</v>
      </c>
      <c r="M49" s="152">
        <v>2</v>
      </c>
      <c r="N49" s="144">
        <f t="shared" si="0"/>
        <v>1806</v>
      </c>
      <c r="O49" s="145">
        <v>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'27.12'!J50+'28.12'!I50</f>
        <v>11973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11947</v>
      </c>
      <c r="O50" s="150">
        <f t="shared" si="12"/>
        <v>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'27.12'!J51+'28.12'!I51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'27.12'!J52+'28.12'!I52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'27.12'!J53+'28.12'!I53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'27.12'!J54+'28.12'!I54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'27.12'!J55+'28.12'!I55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'27.12'!J56+'28.12'!I56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'27.12'!J57+'28.12'!I57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'27.12'!J58+'28.12'!I58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'27.12'!J59+'28.12'!I59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'27.12'!J60+'28.12'!I60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'27.12'!J61+'28.12'!I61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'27.12'!J62+'28.12'!I62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'27.12'!J63+'28.12'!I63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'27.12'!J64+'28.12'!I64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'27.12'!J65+'28.12'!I65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'27.12'!J66+'28.12'!I66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'27.12'!J67+'28.12'!I67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0">
        <f>'27.12'!J68+'28.12'!I68</f>
        <v>179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'27.12'!J69+'28.12'!I69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'27.12'!J70+'28.12'!I70</f>
        <v>2175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'27.12'!J71+'28.12'!I71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'27.12'!J72+'28.12'!I72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'27.12'!J73+'28.12'!I73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'27.12'!J74+'28.12'!I74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'27.12'!J75+'28.12'!I75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'27.12'!J76+'28.12'!I76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1</v>
      </c>
      <c r="H77" s="154"/>
      <c r="I77" s="144">
        <f t="shared" si="19"/>
        <v>1</v>
      </c>
      <c r="J77" s="160">
        <f>'27.12'!J77+'28.12'!I77</f>
        <v>3043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'27.12'!J78+'28.12'!I78</f>
        <v>7085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'27.12'!J79+'28.12'!I79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'27.12'!J80+'28.12'!I80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'27.12'!J81+'28.12'!I81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'27.12'!J82+'28.12'!I82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'27.12'!J83+'28.12'!I83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'27.12'!J84+'28.12'!I84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</v>
      </c>
      <c r="H85" s="135">
        <f t="shared" ref="H85:O85" si="23">H84+H78+H70+H60+H50+H38+H25+H19</f>
        <v>0</v>
      </c>
      <c r="I85" s="135">
        <f t="shared" si="23"/>
        <v>4</v>
      </c>
      <c r="J85" s="135">
        <f t="shared" si="23"/>
        <v>49535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49440</v>
      </c>
      <c r="O85" s="135">
        <f t="shared" si="23"/>
        <v>25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53"/>
      <c r="P90" s="68"/>
      <c r="Q90" s="68"/>
      <c r="R90" s="68"/>
      <c r="S90" s="45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53"/>
      <c r="P91" s="68"/>
      <c r="Q91" s="68"/>
      <c r="R91" s="68"/>
      <c r="S91" s="45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53"/>
      <c r="P92" s="68"/>
      <c r="Q92" s="68"/>
      <c r="R92" s="68"/>
      <c r="S92" s="45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78"/>
      <c r="L93" s="478"/>
      <c r="M93" s="478"/>
      <c r="N93" s="478"/>
      <c r="O93" s="453"/>
      <c r="P93" s="68"/>
      <c r="Q93" s="68"/>
      <c r="R93" s="68"/>
      <c r="S93" s="45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78"/>
      <c r="L94" s="478"/>
      <c r="M94" s="478"/>
      <c r="N94" s="478"/>
      <c r="O94" s="453"/>
      <c r="P94" s="68"/>
      <c r="Q94" s="68"/>
      <c r="R94" s="68"/>
      <c r="S94" s="45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54"/>
      <c r="K95" s="478"/>
      <c r="L95" s="478"/>
      <c r="M95" s="478"/>
      <c r="N95" s="478"/>
      <c r="O95" s="454"/>
      <c r="Q95" s="82"/>
      <c r="R95" s="82"/>
      <c r="S95" s="45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26" sqref="J26"/>
      <selection pane="topRight" activeCell="J26" sqref="J26"/>
      <selection pane="bottomLeft" activeCell="J26" sqref="J26"/>
      <selection pane="bottomRight" activeCell="K79" sqref="K79:M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49531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49436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'26.12'!J5+'27.12'!I5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'26.12'!J6+'27.12'!I6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'26.12'!J7+'27.12'!I7</f>
        <v>532</v>
      </c>
      <c r="K7" s="152">
        <v>0</v>
      </c>
      <c r="L7" s="152">
        <v>0</v>
      </c>
      <c r="M7" s="152">
        <v>0</v>
      </c>
      <c r="N7" s="139">
        <f t="shared" si="0"/>
        <v>531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'26.12'!J8+'27.12'!I8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'26.12'!J9+'27.12'!I9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'26.12'!J10+'27.12'!I10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'26.12'!J11+'27.12'!I11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'26.12'!J12+'27.12'!I12</f>
        <v>1837</v>
      </c>
      <c r="K12" s="152">
        <v>1</v>
      </c>
      <c r="L12" s="152">
        <v>0</v>
      </c>
      <c r="M12" s="152">
        <v>0</v>
      </c>
      <c r="N12" s="139">
        <f t="shared" si="0"/>
        <v>1834</v>
      </c>
      <c r="O12" s="145">
        <v>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'26.12'!J13+'27.12'!I13</f>
        <v>616</v>
      </c>
      <c r="K13" s="152">
        <v>0</v>
      </c>
      <c r="L13" s="152">
        <v>0</v>
      </c>
      <c r="M13" s="152">
        <v>0</v>
      </c>
      <c r="N13" s="139">
        <f t="shared" si="0"/>
        <v>615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'26.12'!J14+'27.12'!I14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'26.12'!J15+'27.12'!I15</f>
        <v>686</v>
      </c>
      <c r="K15" s="152">
        <v>0</v>
      </c>
      <c r="L15" s="152">
        <v>0</v>
      </c>
      <c r="M15" s="152">
        <v>0</v>
      </c>
      <c r="N15" s="139">
        <f t="shared" si="0"/>
        <v>684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'26.12'!J16+'27.12'!I16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0">
        <f>'26.12'!J17+'27.12'!I17</f>
        <v>1142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'26.12'!J18+'27.12'!I18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'26.12'!J19+'27.12'!I19</f>
        <v>11742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11719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'26.12'!J20+'27.12'!I20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'26.12'!J21+'27.12'!I21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'26.12'!J22+'27.12'!I22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'26.12'!J23+'27.12'!I23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'26.12'!J24+'27.12'!I24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'26.12'!J25+'27.12'!I25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'26.12'!J26+'27.12'!I26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'26.12'!J27+'27.12'!I27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1</v>
      </c>
      <c r="H28" s="154">
        <v>1</v>
      </c>
      <c r="I28" s="144">
        <f t="shared" si="7"/>
        <v>2</v>
      </c>
      <c r="J28" s="160">
        <f>'26.12'!J28+'27.12'!I28</f>
        <v>1263</v>
      </c>
      <c r="K28" s="152">
        <v>0</v>
      </c>
      <c r="L28" s="152">
        <v>0</v>
      </c>
      <c r="M28" s="152">
        <v>0</v>
      </c>
      <c r="N28" s="144">
        <f t="shared" si="0"/>
        <v>1261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'26.12'!J29+'27.12'!I29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'26.12'!J30+'27.12'!I30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'26.12'!J31+'27.12'!I31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'26.12'!J32+'27.12'!I32</f>
        <v>377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'26.12'!J33+'27.12'!I33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'26.12'!J34+'27.12'!I34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'26.12'!J35+'27.12'!I35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'26.12'!J36+'27.12'!I36</f>
        <v>263</v>
      </c>
      <c r="K36" s="152">
        <v>0</v>
      </c>
      <c r="L36" s="152">
        <v>0</v>
      </c>
      <c r="M36" s="152">
        <v>0</v>
      </c>
      <c r="N36" s="144">
        <f t="shared" si="0"/>
        <v>262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0">
        <f>'26.12'!J37+'27.12'!I37</f>
        <v>1705</v>
      </c>
      <c r="K37" s="152">
        <v>1</v>
      </c>
      <c r="L37" s="152">
        <v>1</v>
      </c>
      <c r="M37" s="152">
        <v>1</v>
      </c>
      <c r="N37" s="144">
        <f t="shared" si="0"/>
        <v>1704</v>
      </c>
      <c r="O37" s="145">
        <v>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6</v>
      </c>
      <c r="J38" s="160">
        <f>'26.12'!J38+'27.12'!I38</f>
        <v>8354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8339</v>
      </c>
      <c r="O38" s="150">
        <f t="shared" si="9"/>
        <v>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'26.12'!J39+'27.12'!I39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'26.12'!J40+'27.12'!I40</f>
        <v>1571</v>
      </c>
      <c r="K40" s="152">
        <v>1</v>
      </c>
      <c r="L40" s="152">
        <v>1</v>
      </c>
      <c r="M40" s="152">
        <v>0</v>
      </c>
      <c r="N40" s="144">
        <f t="shared" si="0"/>
        <v>1570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'26.12'!J41+'27.12'!I41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'26.12'!J42+'27.12'!I42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'26.12'!J43+'27.12'!I43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2</v>
      </c>
      <c r="H44" s="154">
        <v>0</v>
      </c>
      <c r="I44" s="144">
        <f t="shared" si="10"/>
        <v>2</v>
      </c>
      <c r="J44" s="160">
        <f>'26.12'!J44+'27.12'!I44</f>
        <v>760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'26.12'!J45+'27.12'!I45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'26.12'!J46+'27.12'!I46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'26.12'!J47+'27.12'!I47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'26.12'!J48+'27.12'!I48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'26.12'!J49+'27.12'!I49</f>
        <v>1817</v>
      </c>
      <c r="K49" s="152">
        <v>11</v>
      </c>
      <c r="L49" s="152">
        <v>3</v>
      </c>
      <c r="M49" s="152">
        <v>2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'26.12'!J50+'27.12'!I50</f>
        <v>11973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11944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'26.12'!J51+'27.12'!I51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'26.12'!J52+'27.12'!I52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'26.12'!J53+'27.12'!I53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'26.12'!J54+'27.12'!I54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'26.12'!J55+'27.12'!I55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'26.12'!J56+'27.12'!I56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'26.12'!J57+'27.12'!I57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'26.12'!J58+'27.12'!I58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'26.12'!J59+'27.12'!I59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'26.12'!J60+'27.12'!I60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'26.12'!J61+'27.12'!I61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'26.12'!J62+'27.12'!I62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'26.12'!J63+'27.12'!I63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'26.12'!J64+'27.12'!I64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'26.12'!J65+'27.12'!I65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'26.12'!J66+'27.12'!I66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'26.12'!J67+'27.12'!I67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'26.12'!J68+'27.12'!I68</f>
        <v>178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'26.12'!J69+'27.12'!I69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'26.12'!J70+'27.12'!I70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'26.12'!J71+'27.12'!I71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'26.12'!J72+'27.12'!I72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'26.12'!J73+'27.12'!I73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'26.12'!J74+'27.12'!I74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'26.12'!J75+'27.12'!I75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'26.12'!J76+'27.12'!I76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'26.12'!J77+'27.12'!I77</f>
        <v>3042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'26.12'!J78+'27.12'!I78</f>
        <v>7084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'26.12'!J79+'27.12'!I79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'26.12'!J80+'27.12'!I80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'26.12'!J81+'27.12'!I81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'26.12'!J82+'27.12'!I82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'26.12'!J83+'27.12'!I83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'26.12'!J84+'27.12'!I84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</v>
      </c>
      <c r="H85" s="135">
        <f t="shared" ref="H85:O85" si="23">H84+H78+H70+H60+H50+H38+H25+H19</f>
        <v>0</v>
      </c>
      <c r="I85" s="135">
        <f t="shared" si="23"/>
        <v>9</v>
      </c>
      <c r="J85" s="135">
        <f t="shared" si="23"/>
        <v>49531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49436</v>
      </c>
      <c r="O85" s="135">
        <f t="shared" si="23"/>
        <v>25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53"/>
      <c r="P90" s="68"/>
      <c r="Q90" s="68"/>
      <c r="R90" s="68"/>
      <c r="S90" s="45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53"/>
      <c r="P91" s="68"/>
      <c r="Q91" s="68"/>
      <c r="R91" s="68"/>
      <c r="S91" s="45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53"/>
      <c r="P92" s="68"/>
      <c r="Q92" s="68"/>
      <c r="R92" s="68"/>
      <c r="S92" s="45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78"/>
      <c r="L93" s="478"/>
      <c r="M93" s="478"/>
      <c r="N93" s="478"/>
      <c r="O93" s="453"/>
      <c r="P93" s="68"/>
      <c r="Q93" s="68"/>
      <c r="R93" s="68"/>
      <c r="S93" s="45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78"/>
      <c r="L94" s="478"/>
      <c r="M94" s="478"/>
      <c r="N94" s="478"/>
      <c r="O94" s="453"/>
      <c r="P94" s="68"/>
      <c r="Q94" s="68"/>
      <c r="R94" s="68"/>
      <c r="S94" s="45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54"/>
      <c r="K95" s="478"/>
      <c r="L95" s="478"/>
      <c r="M95" s="478"/>
      <c r="N95" s="478"/>
      <c r="O95" s="454"/>
      <c r="Q95" s="82"/>
      <c r="R95" s="82"/>
      <c r="S95" s="45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K79" sqref="K79:M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2" t="s">
        <v>275</v>
      </c>
      <c r="H4" s="452" t="s">
        <v>276</v>
      </c>
      <c r="I4" s="452" t="s">
        <v>277</v>
      </c>
      <c r="J4" s="121" t="str">
        <f>"me©‡gvU fwZ©
= "&amp;J85</f>
        <v>me©‡gvU fwZ©
= 49522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45</v>
      </c>
      <c r="M4" s="120" t="str">
        <f>"wbwðZ g„„Zz¨ 
= "&amp;M85</f>
        <v>wbwðZ g„„Zz¨ 
= 25</v>
      </c>
      <c r="N4" s="121" t="str">
        <f>"QvocÎ cÖvß †ivMx
 = "&amp;N85</f>
        <v>QvocÎ cÖvß †ivMx
 = 49422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'25.12'!J5+'26.12'!I5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'25.12'!J6+'26.12'!I6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'25.12'!J7+'26.12'!I7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'25.12'!J8+'26.12'!I8</f>
        <v>1300</v>
      </c>
      <c r="K8" s="152">
        <v>0</v>
      </c>
      <c r="L8" s="152">
        <v>0</v>
      </c>
      <c r="M8" s="152">
        <v>0</v>
      </c>
      <c r="N8" s="139">
        <f t="shared" si="0"/>
        <v>1300</v>
      </c>
      <c r="O8" s="145">
        <v>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'25.12'!J9+'26.12'!I9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'25.12'!J10+'26.12'!I10</f>
        <v>593</v>
      </c>
      <c r="K10" s="152">
        <v>0</v>
      </c>
      <c r="L10" s="152">
        <v>0</v>
      </c>
      <c r="M10" s="152">
        <v>0</v>
      </c>
      <c r="N10" s="139">
        <f t="shared" si="0"/>
        <v>592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0">
        <f>'25.12'!J11+'26.12'!I11</f>
        <v>724</v>
      </c>
      <c r="K11" s="152">
        <v>1</v>
      </c>
      <c r="L11" s="152">
        <v>1</v>
      </c>
      <c r="M11" s="152">
        <v>0</v>
      </c>
      <c r="N11" s="139">
        <f t="shared" si="0"/>
        <v>722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'25.12'!J12+'26.12'!I12</f>
        <v>1837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'25.12'!J13+'26.12'!I13</f>
        <v>616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'25.12'!J14+'26.12'!I14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0">
        <f>'25.12'!J15+'26.12'!I15</f>
        <v>686</v>
      </c>
      <c r="K15" s="152">
        <v>0</v>
      </c>
      <c r="L15" s="152">
        <v>0</v>
      </c>
      <c r="M15" s="152">
        <v>0</v>
      </c>
      <c r="N15" s="139">
        <f t="shared" si="0"/>
        <v>684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'25.12'!J16+'26.12'!I16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'25.12'!J17+'26.12'!I17</f>
        <v>1141</v>
      </c>
      <c r="K17" s="152">
        <v>9</v>
      </c>
      <c r="L17" s="152">
        <v>5</v>
      </c>
      <c r="M17" s="152">
        <v>4</v>
      </c>
      <c r="N17" s="139">
        <f t="shared" si="0"/>
        <v>1132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'25.12'!J18+'26.12'!I18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</v>
      </c>
      <c r="H19" s="146">
        <f t="shared" ref="H19:O19" si="3">SUM(H5:H18)</f>
        <v>0</v>
      </c>
      <c r="I19" s="148">
        <f t="shared" si="3"/>
        <v>4</v>
      </c>
      <c r="J19" s="160">
        <f>'25.12'!J19+'26.12'!I19</f>
        <v>11741</v>
      </c>
      <c r="K19" s="148">
        <f t="shared" si="3"/>
        <v>14</v>
      </c>
      <c r="L19" s="148">
        <f t="shared" si="3"/>
        <v>9</v>
      </c>
      <c r="M19" s="148">
        <f t="shared" si="3"/>
        <v>6</v>
      </c>
      <c r="N19" s="148">
        <f t="shared" si="3"/>
        <v>11716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'25.12'!J20+'26.12'!I20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'25.12'!J21+'26.12'!I21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'25.12'!J22+'26.12'!I22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'25.12'!J23+'26.12'!I23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'25.12'!J24+'26.12'!I24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'25.12'!J25+'26.12'!I25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2374</v>
      </c>
      <c r="O25" s="150">
        <f>SUM(O20:O24)</f>
        <v>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'25.12'!J26+'26.12'!I26</f>
        <v>822</v>
      </c>
      <c r="K26" s="151">
        <v>4</v>
      </c>
      <c r="L26" s="151">
        <v>2</v>
      </c>
      <c r="M26" s="151">
        <v>1</v>
      </c>
      <c r="N26" s="139">
        <f t="shared" si="0"/>
        <v>816</v>
      </c>
      <c r="O26" s="140">
        <v>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'25.12'!J27+'26.12'!I27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'25.12'!J28+'26.12'!I28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'25.12'!J29+'26.12'!I29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'25.12'!J30+'26.12'!I30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'25.12'!J31+'26.12'!I31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'25.12'!J32+'26.12'!I32</f>
        <v>376</v>
      </c>
      <c r="K32" s="152">
        <v>1</v>
      </c>
      <c r="L32" s="152">
        <v>1</v>
      </c>
      <c r="M32" s="152">
        <v>0</v>
      </c>
      <c r="N32" s="144">
        <f t="shared" si="0"/>
        <v>375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'25.12'!J33+'26.12'!I33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'25.12'!J34+'26.12'!I34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'25.12'!J35+'26.12'!I35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'25.12'!J36+'26.12'!I36</f>
        <v>262</v>
      </c>
      <c r="K36" s="152">
        <v>0</v>
      </c>
      <c r="L36" s="152">
        <v>0</v>
      </c>
      <c r="M36" s="152">
        <v>0</v>
      </c>
      <c r="N36" s="144">
        <f t="shared" si="0"/>
        <v>261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0">
        <f>'25.12'!J37+'26.12'!I37</f>
        <v>1703</v>
      </c>
      <c r="K37" s="152">
        <v>1</v>
      </c>
      <c r="L37" s="152">
        <v>1</v>
      </c>
      <c r="M37" s="152">
        <v>1</v>
      </c>
      <c r="N37" s="144">
        <f t="shared" si="0"/>
        <v>1694</v>
      </c>
      <c r="O37" s="145">
        <v>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'25.12'!J38+'26.12'!I38</f>
        <v>8348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8329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'25.12'!J39+'26.12'!I39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'25.12'!J40+'26.12'!I40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'25.12'!J41+'26.12'!I41</f>
        <v>577</v>
      </c>
      <c r="K41" s="152">
        <v>1</v>
      </c>
      <c r="L41" s="152">
        <v>1</v>
      </c>
      <c r="M41" s="152">
        <v>1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'25.12'!J42+'26.12'!I42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'25.12'!J43+'26.12'!I43</f>
        <v>4067</v>
      </c>
      <c r="K43" s="152">
        <v>4</v>
      </c>
      <c r="L43" s="152">
        <v>1</v>
      </c>
      <c r="M43" s="152">
        <v>0</v>
      </c>
      <c r="N43" s="144">
        <f t="shared" si="0"/>
        <v>4062</v>
      </c>
      <c r="O43" s="145">
        <v>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'25.12'!J44+'26.12'!I44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'25.12'!J45+'26.12'!I45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'25.12'!J46+'26.12'!I46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'25.12'!J47+'26.12'!I47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'25.12'!J48+'26.12'!I48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'25.12'!J49+'26.12'!I49</f>
        <v>1817</v>
      </c>
      <c r="K49" s="152">
        <v>11</v>
      </c>
      <c r="L49" s="152">
        <v>3</v>
      </c>
      <c r="M49" s="152">
        <v>2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'25.12'!J50+'26.12'!I50</f>
        <v>11971</v>
      </c>
      <c r="K50" s="148">
        <f t="shared" si="12"/>
        <v>24</v>
      </c>
      <c r="L50" s="148">
        <f t="shared" si="12"/>
        <v>12</v>
      </c>
      <c r="M50" s="148">
        <f t="shared" si="12"/>
        <v>6</v>
      </c>
      <c r="N50" s="148">
        <f t="shared" si="12"/>
        <v>11943</v>
      </c>
      <c r="O50" s="150">
        <f t="shared" si="12"/>
        <v>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'25.12'!J51+'26.12'!I51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'25.12'!J52+'26.12'!I52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'25.12'!J53+'26.12'!I53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'25.12'!J54+'26.12'!I54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'25.12'!J55+'26.12'!I55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'25.12'!J56+'26.12'!I56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'25.12'!J57+'26.12'!I57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'25.12'!J58+'26.12'!I58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'25.12'!J59+'26.12'!I59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'25.12'!J60+'26.12'!I60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'25.12'!J61+'26.12'!I61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'25.12'!J62+'26.12'!I62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'25.12'!J63+'26.12'!I63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'25.12'!J64+'26.12'!I64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'25.12'!J65+'26.12'!I65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'25.12'!J66+'26.12'!I66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'25.12'!J67+'26.12'!I67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'25.12'!J68+'26.12'!I68</f>
        <v>178</v>
      </c>
      <c r="K68" s="152">
        <v>0</v>
      </c>
      <c r="L68" s="152">
        <v>0</v>
      </c>
      <c r="M68" s="152">
        <v>0</v>
      </c>
      <c r="N68" s="144">
        <f t="shared" si="0"/>
        <v>178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'25.12'!J69+'26.12'!I69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'25.12'!J70+'26.12'!I70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2170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'25.12'!J71+'26.12'!I71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'25.12'!J72+'26.12'!I72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'25.12'!J73+'26.12'!I73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'25.12'!J74+'26.12'!I74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'25.12'!J75+'26.12'!I75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'25.12'!J76+'26.12'!I76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'25.12'!J77+'26.12'!I77</f>
        <v>3042</v>
      </c>
      <c r="K77" s="152">
        <v>9</v>
      </c>
      <c r="L77" s="152">
        <v>6</v>
      </c>
      <c r="M77" s="152">
        <v>4</v>
      </c>
      <c r="N77" s="144">
        <f t="shared" si="18"/>
        <v>3032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'25.12'!J78+'26.12'!I78</f>
        <v>7084</v>
      </c>
      <c r="K78" s="148">
        <f t="shared" si="20"/>
        <v>10</v>
      </c>
      <c r="L78" s="148">
        <f t="shared" si="20"/>
        <v>7</v>
      </c>
      <c r="M78" s="148">
        <f t="shared" si="20"/>
        <v>4</v>
      </c>
      <c r="N78" s="148">
        <f t="shared" si="20"/>
        <v>7073</v>
      </c>
      <c r="O78" s="150">
        <f t="shared" si="20"/>
        <v>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'25.12'!J79+'26.12'!I79</f>
        <v>181</v>
      </c>
      <c r="K79" s="151">
        <v>1</v>
      </c>
      <c r="L79" s="151">
        <v>1</v>
      </c>
      <c r="M79" s="151">
        <v>1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'25.12'!J80+'26.12'!I80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'25.12'!J81+'26.12'!I81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'25.12'!J82+'26.12'!I82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'25.12'!J83+'26.12'!I83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'25.12'!J84+'26.12'!I84</f>
        <v>1011</v>
      </c>
      <c r="K84" s="148">
        <f t="shared" si="22"/>
        <v>1</v>
      </c>
      <c r="L84" s="148">
        <f t="shared" si="22"/>
        <v>1</v>
      </c>
      <c r="M84" s="148">
        <f t="shared" si="22"/>
        <v>1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</v>
      </c>
      <c r="H85" s="135">
        <f t="shared" ref="H85:O85" si="23">H84+H78+H70+H60+H50+H38+H25+H19</f>
        <v>0</v>
      </c>
      <c r="I85" s="135">
        <f t="shared" si="23"/>
        <v>11</v>
      </c>
      <c r="J85" s="135">
        <f t="shared" si="23"/>
        <v>49522</v>
      </c>
      <c r="K85" s="135">
        <f t="shared" si="23"/>
        <v>70</v>
      </c>
      <c r="L85" s="135">
        <f t="shared" si="23"/>
        <v>45</v>
      </c>
      <c r="M85" s="135">
        <f t="shared" si="23"/>
        <v>25</v>
      </c>
      <c r="N85" s="135">
        <f>N84+N78+N70+N60+N50+N38+N25+N19</f>
        <v>49422</v>
      </c>
      <c r="O85" s="135">
        <f t="shared" si="23"/>
        <v>30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53"/>
      <c r="P90" s="68"/>
      <c r="Q90" s="68"/>
      <c r="R90" s="68"/>
      <c r="S90" s="45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53"/>
      <c r="P91" s="68"/>
      <c r="Q91" s="68"/>
      <c r="R91" s="68"/>
      <c r="S91" s="45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53"/>
      <c r="P92" s="68"/>
      <c r="Q92" s="68"/>
      <c r="R92" s="68"/>
      <c r="S92" s="45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53"/>
      <c r="K93" s="478"/>
      <c r="L93" s="478"/>
      <c r="M93" s="478"/>
      <c r="N93" s="478"/>
      <c r="O93" s="453"/>
      <c r="P93" s="68"/>
      <c r="Q93" s="68"/>
      <c r="R93" s="68"/>
      <c r="S93" s="45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53"/>
      <c r="K94" s="478"/>
      <c r="L94" s="478"/>
      <c r="M94" s="478"/>
      <c r="N94" s="478"/>
      <c r="O94" s="453"/>
      <c r="P94" s="68"/>
      <c r="Q94" s="68"/>
      <c r="R94" s="68"/>
      <c r="S94" s="45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54"/>
      <c r="K95" s="478"/>
      <c r="L95" s="478"/>
      <c r="M95" s="478"/>
      <c r="N95" s="478"/>
      <c r="O95" s="454"/>
      <c r="Q95" s="82"/>
      <c r="R95" s="82"/>
      <c r="S95" s="45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E49" sqref="E49"/>
      <selection pane="topRight" activeCell="E49" sqref="E49"/>
      <selection pane="bottomLeft" activeCell="E49" sqref="E49"/>
      <selection pane="bottomRight" activeCell="G77" sqref="G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50" t="s">
        <v>275</v>
      </c>
      <c r="H4" s="450" t="s">
        <v>276</v>
      </c>
      <c r="I4" s="450" t="s">
        <v>277</v>
      </c>
      <c r="J4" s="121" t="str">
        <f>"me©‡gvU fwZ©
= "&amp;J85</f>
        <v>me©‡gvU fwZ©
= 49511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49407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'24.12'!J5+'25.12'!I5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'24.12'!J6+'25.12'!I6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'24.12'!J7+'25.12'!I7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'24.12'!J8+'25.12'!I8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'24.12'!J9+'25.12'!I9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'24.12'!J10+'25.12'!I10</f>
        <v>592</v>
      </c>
      <c r="K10" s="152">
        <v>0</v>
      </c>
      <c r="L10" s="152">
        <v>0</v>
      </c>
      <c r="M10" s="152">
        <v>0</v>
      </c>
      <c r="N10" s="139">
        <f t="shared" si="0"/>
        <v>591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0">
        <f>'24.12'!J11+'25.12'!I11</f>
        <v>723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'24.12'!J12+'25.12'!I12</f>
        <v>1836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0">
        <f>'24.12'!J13+'25.12'!I13</f>
        <v>616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'24.12'!J14+'25.12'!I14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'24.12'!J15+'25.12'!I15</f>
        <v>685</v>
      </c>
      <c r="K15" s="152">
        <v>0</v>
      </c>
      <c r="L15" s="152">
        <v>0</v>
      </c>
      <c r="M15" s="152">
        <v>0</v>
      </c>
      <c r="N15" s="139">
        <f t="shared" si="0"/>
        <v>683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'24.12'!J16+'25.12'!I16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'24.12'!J17+'25.12'!I17</f>
        <v>1141</v>
      </c>
      <c r="K17" s="152">
        <v>9</v>
      </c>
      <c r="L17" s="152">
        <v>4</v>
      </c>
      <c r="M17" s="152">
        <v>3</v>
      </c>
      <c r="N17" s="139">
        <f t="shared" si="0"/>
        <v>1132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'24.12'!J18+'25.12'!I18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'24.12'!J19+'25.12'!I19</f>
        <v>11737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11712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'24.12'!J20+'25.12'!I20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'24.12'!J21+'25.12'!I21</f>
        <v>445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'24.12'!J22+'25.12'!I22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'24.12'!J23+'25.12'!I23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'24.12'!J24+'25.12'!I24</f>
        <v>1644</v>
      </c>
      <c r="K24" s="152">
        <v>5</v>
      </c>
      <c r="L24" s="152">
        <v>3</v>
      </c>
      <c r="M24" s="152">
        <v>2</v>
      </c>
      <c r="N24" s="144">
        <f t="shared" si="0"/>
        <v>1638</v>
      </c>
      <c r="O24" s="145">
        <v>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'24.12'!J25+'25.12'!I25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2373</v>
      </c>
      <c r="O25" s="150">
        <f>SUM(O20:O24)</f>
        <v>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'24.12'!J26+'25.12'!I26</f>
        <v>821</v>
      </c>
      <c r="K26" s="151">
        <v>4</v>
      </c>
      <c r="L26" s="151">
        <v>2</v>
      </c>
      <c r="M26" s="151">
        <v>1</v>
      </c>
      <c r="N26" s="139">
        <f t="shared" si="0"/>
        <v>815</v>
      </c>
      <c r="O26" s="140">
        <v>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'24.12'!J27+'25.12'!I27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'24.12'!J28+'25.12'!I28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'24.12'!J29+'25.12'!I29</f>
        <v>1389</v>
      </c>
      <c r="K29" s="152">
        <v>0</v>
      </c>
      <c r="L29" s="152">
        <v>0</v>
      </c>
      <c r="M29" s="152">
        <v>0</v>
      </c>
      <c r="N29" s="144">
        <f t="shared" si="0"/>
        <v>1389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'24.12'!J30+'25.12'!I30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'24.12'!J31+'25.12'!I31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'24.12'!J32+'25.12'!I32</f>
        <v>376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'24.12'!J33+'25.12'!I33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'24.12'!J34+'25.12'!I34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'24.12'!J35+'25.12'!I35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3</v>
      </c>
      <c r="H36" s="154">
        <v>0</v>
      </c>
      <c r="I36" s="144">
        <f t="shared" si="7"/>
        <v>3</v>
      </c>
      <c r="J36" s="160">
        <f>'24.12'!J36+'25.12'!I36</f>
        <v>261</v>
      </c>
      <c r="K36" s="152">
        <v>0</v>
      </c>
      <c r="L36" s="152">
        <v>0</v>
      </c>
      <c r="M36" s="152">
        <v>0</v>
      </c>
      <c r="N36" s="144">
        <f t="shared" si="0"/>
        <v>258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'24.12'!J37+'25.12'!I37</f>
        <v>1698</v>
      </c>
      <c r="K37" s="152">
        <v>1</v>
      </c>
      <c r="L37" s="152">
        <v>1</v>
      </c>
      <c r="M37" s="152">
        <v>1</v>
      </c>
      <c r="N37" s="144">
        <f t="shared" si="0"/>
        <v>1693</v>
      </c>
      <c r="O37" s="145">
        <v>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'24.12'!J38+'25.12'!I38</f>
        <v>8341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8322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'24.12'!J39+'25.12'!I39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'24.12'!J40+'25.12'!I40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'24.12'!J41+'25.12'!I41</f>
        <v>577</v>
      </c>
      <c r="K41" s="152">
        <v>1</v>
      </c>
      <c r="L41" s="152">
        <v>0</v>
      </c>
      <c r="M41" s="152">
        <v>0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'24.12'!J42+'25.12'!I42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'24.12'!J43+'25.12'!I43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'24.12'!J44+'25.12'!I44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'24.12'!J45+'25.12'!I45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'24.12'!J46+'25.12'!I46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'24.12'!J47+'25.12'!I47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'24.12'!J48+'25.12'!I48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1</v>
      </c>
      <c r="H49" s="154"/>
      <c r="I49" s="144">
        <f t="shared" si="10"/>
        <v>1</v>
      </c>
      <c r="J49" s="160">
        <f>'24.12'!J49+'25.12'!I49</f>
        <v>1817</v>
      </c>
      <c r="K49" s="152">
        <v>11</v>
      </c>
      <c r="L49" s="152">
        <v>2</v>
      </c>
      <c r="M49" s="152">
        <v>1</v>
      </c>
      <c r="N49" s="144">
        <f t="shared" si="0"/>
        <v>1805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</v>
      </c>
      <c r="H50" s="146">
        <v>0</v>
      </c>
      <c r="I50" s="148">
        <f t="shared" ref="I50:O50" si="12">SUM(I39:I49)</f>
        <v>1</v>
      </c>
      <c r="J50" s="160">
        <f>'24.12'!J50+'25.12'!I50</f>
        <v>11971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11942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'24.12'!J51+'25.12'!I51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'24.12'!J52+'25.12'!I52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'24.12'!J53+'25.12'!I53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'24.12'!J54+'25.12'!I54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'24.12'!J55+'25.12'!I55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'24.12'!J56+'25.12'!I56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'24.12'!J57+'25.12'!I57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'24.12'!J58+'25.12'!I58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'24.12'!J59+'25.12'!I59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'24.12'!J60+'25.12'!I60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'24.12'!J61+'25.12'!I61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'24.12'!J62+'25.12'!I62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'24.12'!J63+'25.12'!I63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'24.12'!J64+'25.12'!I64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'24.12'!J65+'25.12'!I65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'24.12'!J66+'25.12'!I66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'24.12'!J67+'25.12'!I67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'24.12'!J68+'25.12'!I68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'24.12'!J69+'25.12'!I69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'24.12'!J70+'25.12'!I70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'24.12'!J71+'25.12'!I71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'24.12'!J72+'25.12'!I72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'24.12'!J73+'25.12'!I73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'24.12'!J74+'25.12'!I74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'24.12'!J75+'25.12'!I75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'24.12'!J76+'25.12'!I76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'24.12'!J77+'25.12'!I77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'24.12'!J78+'25.12'!I78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'24.12'!J79+'25.12'!I79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'24.12'!J80+'25.12'!I80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'24.12'!J81+'25.12'!I81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'24.12'!J82+'25.12'!I82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'24.12'!J83+'25.12'!I83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'24.12'!J84+'25.12'!I84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</v>
      </c>
      <c r="H85" s="135">
        <f t="shared" ref="H85:O85" si="23">H84+H78+H70+H60+H50+H38+H25+H19</f>
        <v>0</v>
      </c>
      <c r="I85" s="135">
        <f t="shared" si="23"/>
        <v>10</v>
      </c>
      <c r="J85" s="135">
        <f t="shared" si="23"/>
        <v>49511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49407</v>
      </c>
      <c r="O85" s="135">
        <f t="shared" si="23"/>
        <v>34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49"/>
      <c r="P90" s="68"/>
      <c r="Q90" s="68"/>
      <c r="R90" s="68"/>
      <c r="S90" s="44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49"/>
      <c r="P91" s="68"/>
      <c r="Q91" s="68"/>
      <c r="R91" s="68"/>
      <c r="S91" s="44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49"/>
      <c r="P92" s="68"/>
      <c r="Q92" s="68"/>
      <c r="R92" s="68"/>
      <c r="S92" s="44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9"/>
      <c r="K93" s="478"/>
      <c r="L93" s="478"/>
      <c r="M93" s="478"/>
      <c r="N93" s="478"/>
      <c r="O93" s="449"/>
      <c r="P93" s="68"/>
      <c r="Q93" s="68"/>
      <c r="R93" s="68"/>
      <c r="S93" s="44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9"/>
      <c r="K94" s="478"/>
      <c r="L94" s="478"/>
      <c r="M94" s="478"/>
      <c r="N94" s="478"/>
      <c r="O94" s="449"/>
      <c r="P94" s="68"/>
      <c r="Q94" s="68"/>
      <c r="R94" s="68"/>
      <c r="S94" s="44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51"/>
      <c r="K95" s="478"/>
      <c r="L95" s="478"/>
      <c r="M95" s="478"/>
      <c r="N95" s="478"/>
      <c r="O95" s="451"/>
      <c r="Q95" s="82"/>
      <c r="R95" s="82"/>
      <c r="S95" s="45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E49" sqref="E49"/>
      <selection pane="topRight" activeCell="E49" sqref="E49"/>
      <selection pane="bottomLeft" activeCell="E49" sqref="E49"/>
      <selection pane="bottomRight" activeCell="H75" sqref="H7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400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46" t="s">
        <v>275</v>
      </c>
      <c r="H4" s="446" t="s">
        <v>276</v>
      </c>
      <c r="I4" s="446" t="s">
        <v>277</v>
      </c>
      <c r="J4" s="121" t="str">
        <f>"me©‡gvU fwZ©
= "&amp;J85</f>
        <v>me©‡gvU fwZ©
= 49501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49397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'23.12'!J5+'24.12'!I5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'23.12'!J6+'24.12'!I6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'23.12'!J7+'24.12'!I7</f>
        <v>532</v>
      </c>
      <c r="K7" s="152">
        <v>0</v>
      </c>
      <c r="L7" s="152">
        <v>0</v>
      </c>
      <c r="M7" s="152">
        <v>0</v>
      </c>
      <c r="N7" s="139">
        <f t="shared" si="0"/>
        <v>530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'23.12'!J8+'24.12'!I8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'23.12'!J9+'24.12'!I9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'23.12'!J10+'24.12'!I10</f>
        <v>591</v>
      </c>
      <c r="K10" s="152">
        <v>0</v>
      </c>
      <c r="L10" s="152">
        <v>0</v>
      </c>
      <c r="M10" s="152">
        <v>0</v>
      </c>
      <c r="N10" s="139">
        <f t="shared" si="0"/>
        <v>590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'23.12'!J11+'24.12'!I11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'23.12'!J12+'24.12'!I12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'23.12'!J13+'24.12'!I13</f>
        <v>614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'23.12'!J14+'24.12'!I14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'23.12'!J15+'24.12'!I15</f>
        <v>685</v>
      </c>
      <c r="K15" s="152">
        <v>0</v>
      </c>
      <c r="L15" s="152">
        <v>0</v>
      </c>
      <c r="M15" s="152">
        <v>0</v>
      </c>
      <c r="N15" s="139">
        <f t="shared" si="0"/>
        <v>682</v>
      </c>
      <c r="O15" s="145">
        <v>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'23.12'!J16+'24.12'!I16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'23.12'!J17+'24.12'!I17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'23.12'!J18+'24.12'!I18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'23.12'!J19+'24.12'!I19</f>
        <v>11732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11709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'23.12'!J20+'24.12'!I20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448">
        <f>G21+H21</f>
        <v>0</v>
      </c>
      <c r="J21" s="160">
        <f>'23.12'!J21+'24.12'!I21</f>
        <v>445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'23.12'!J22+'24.12'!I22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'23.12'!J23+'24.12'!I23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'23.12'!J24+'24.12'!I24</f>
        <v>1644</v>
      </c>
      <c r="K24" s="152">
        <v>5</v>
      </c>
      <c r="L24" s="152">
        <v>3</v>
      </c>
      <c r="M24" s="152">
        <v>2</v>
      </c>
      <c r="N24" s="144">
        <f t="shared" si="0"/>
        <v>1636</v>
      </c>
      <c r="O24" s="145">
        <v>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'23.12'!J25+'24.12'!I25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2371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'23.12'!J26+'24.12'!I26</f>
        <v>821</v>
      </c>
      <c r="K26" s="151">
        <v>4</v>
      </c>
      <c r="L26" s="151">
        <v>2</v>
      </c>
      <c r="M26" s="151">
        <v>1</v>
      </c>
      <c r="N26" s="139">
        <f t="shared" si="0"/>
        <v>814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'23.12'!J27+'24.12'!I27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'23.12'!J28+'24.12'!I28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'23.12'!J29+'24.12'!I29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'23.12'!J30+'24.12'!I30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'23.12'!J31+'24.12'!I31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'23.12'!J32+'24.12'!I32</f>
        <v>375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'23.12'!J33+'24.12'!I33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'23.12'!J34+'24.12'!I34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'23.12'!J35+'24.12'!I35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'23.12'!J36+'24.12'!I36</f>
        <v>258</v>
      </c>
      <c r="K36" s="152">
        <v>0</v>
      </c>
      <c r="L36" s="152">
        <v>0</v>
      </c>
      <c r="M36" s="152">
        <v>0</v>
      </c>
      <c r="N36" s="144">
        <f t="shared" si="0"/>
        <v>256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'23.12'!J37+'24.12'!I37</f>
        <v>1698</v>
      </c>
      <c r="K37" s="152">
        <v>1</v>
      </c>
      <c r="L37" s="152">
        <v>1</v>
      </c>
      <c r="M37" s="152">
        <v>1</v>
      </c>
      <c r="N37" s="144">
        <f t="shared" si="0"/>
        <v>1693</v>
      </c>
      <c r="O37" s="145">
        <v>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</v>
      </c>
      <c r="H38" s="146">
        <v>0</v>
      </c>
      <c r="I38" s="148">
        <f t="shared" ref="I38:O38" si="9">SUM(I26:I37)</f>
        <v>3</v>
      </c>
      <c r="J38" s="160">
        <f>'23.12'!J38+'24.12'!I38</f>
        <v>8337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8318</v>
      </c>
      <c r="O38" s="150">
        <f t="shared" si="9"/>
        <v>12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'23.12'!J39+'24.12'!I39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'23.12'!J40+'24.12'!I40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'23.12'!J41+'24.12'!I41</f>
        <v>577</v>
      </c>
      <c r="K41" s="152">
        <v>1</v>
      </c>
      <c r="L41" s="152">
        <v>0</v>
      </c>
      <c r="M41" s="152">
        <v>0</v>
      </c>
      <c r="N41" s="144">
        <f t="shared" si="0"/>
        <v>576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'23.12'!J42+'24.12'!I42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'23.12'!J43+'24.12'!I43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'23.12'!J44+'24.12'!I44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'23.12'!J45+'24.12'!I45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'23.12'!J46+'24.12'!I46</f>
        <v>971</v>
      </c>
      <c r="K46" s="152">
        <v>0</v>
      </c>
      <c r="L46" s="152">
        <v>0</v>
      </c>
      <c r="M46" s="152">
        <v>0</v>
      </c>
      <c r="N46" s="144">
        <f t="shared" si="0"/>
        <v>971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'23.12'!J47+'24.12'!I47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'23.12'!J48+'24.12'!I48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'23.12'!J49+'24.12'!I49</f>
        <v>1816</v>
      </c>
      <c r="K49" s="152">
        <v>11</v>
      </c>
      <c r="L49" s="152">
        <v>2</v>
      </c>
      <c r="M49" s="152">
        <v>1</v>
      </c>
      <c r="N49" s="144">
        <f t="shared" si="0"/>
        <v>1804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'23.12'!J50+'24.12'!I50</f>
        <v>11970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11941</v>
      </c>
      <c r="O50" s="150">
        <f t="shared" si="12"/>
        <v>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'23.12'!J51+'24.12'!I51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'23.12'!J52+'24.12'!I52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'23.12'!J53+'24.12'!I53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'23.12'!J54+'24.12'!I54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'23.12'!J55+'24.12'!I55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'23.12'!J56+'24.12'!I56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'23.12'!J57+'24.12'!I57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'23.12'!J58+'24.12'!I58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'23.12'!J59+'24.12'!I59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'23.12'!J60+'24.12'!I60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'23.12'!J61+'24.12'!I61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'23.12'!J62+'24.12'!I62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'23.12'!J63+'24.12'!I63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'23.12'!J64+'24.12'!I64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'23.12'!J65+'24.12'!I65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'23.12'!J66+'24.12'!I66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'23.12'!J67+'24.12'!I67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'23.12'!J68+'24.12'!I68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'23.12'!J69+'24.12'!I69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'23.12'!J70+'24.12'!I70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'23.12'!J71+'24.12'!I71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'23.12'!J72+'24.12'!I72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'23.12'!J73+'24.12'!I73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'23.12'!J74+'24.12'!I74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'23.12'!J75+'24.12'!I75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'23.12'!J76+'24.12'!I76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'23.12'!J77+'24.12'!I77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'23.12'!J78+'24.12'!I78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'23.12'!J79+'24.12'!I79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'23.12'!J80+'24.12'!I80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'23.12'!J81+'24.12'!I81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'23.12'!J82+'24.12'!I82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'23.12'!J83+'24.12'!I83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'23.12'!J84+'24.12'!I84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</v>
      </c>
      <c r="H85" s="135">
        <f t="shared" ref="H85:O85" si="23">H84+H78+H70+H60+H50+H38+H25+H19</f>
        <v>0</v>
      </c>
      <c r="I85" s="135">
        <f t="shared" si="23"/>
        <v>5</v>
      </c>
      <c r="J85" s="135">
        <f t="shared" si="23"/>
        <v>49501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49397</v>
      </c>
      <c r="O85" s="135">
        <f t="shared" si="23"/>
        <v>34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45"/>
      <c r="P90" s="68"/>
      <c r="Q90" s="68"/>
      <c r="R90" s="68"/>
      <c r="S90" s="44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45"/>
      <c r="P91" s="68"/>
      <c r="Q91" s="68"/>
      <c r="R91" s="68"/>
      <c r="S91" s="44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45"/>
      <c r="P92" s="68"/>
      <c r="Q92" s="68"/>
      <c r="R92" s="68"/>
      <c r="S92" s="44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5"/>
      <c r="K93" s="478"/>
      <c r="L93" s="478"/>
      <c r="M93" s="478"/>
      <c r="N93" s="478"/>
      <c r="O93" s="445"/>
      <c r="P93" s="68"/>
      <c r="Q93" s="68"/>
      <c r="R93" s="68"/>
      <c r="S93" s="44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5"/>
      <c r="K94" s="478"/>
      <c r="L94" s="478"/>
      <c r="M94" s="478"/>
      <c r="N94" s="478"/>
      <c r="O94" s="445"/>
      <c r="P94" s="68"/>
      <c r="Q94" s="68"/>
      <c r="R94" s="68"/>
      <c r="S94" s="44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47"/>
      <c r="K95" s="478"/>
      <c r="L95" s="478"/>
      <c r="M95" s="478"/>
      <c r="N95" s="478"/>
      <c r="O95" s="447"/>
      <c r="Q95" s="82"/>
      <c r="R95" s="82"/>
      <c r="S95" s="44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C87" sqref="C87:J9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43" t="s">
        <v>275</v>
      </c>
      <c r="H4" s="443" t="s">
        <v>276</v>
      </c>
      <c r="I4" s="443" t="s">
        <v>277</v>
      </c>
      <c r="J4" s="121" t="str">
        <f>"me©‡gvU fwZ©
= "&amp;J85</f>
        <v>me©‡gvU fwZ©
= 49496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49385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'22.12'!J5+'23.12'!I5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'22.12'!J6+'23.12'!I6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'22.12'!J7+'23.12'!I7</f>
        <v>531</v>
      </c>
      <c r="K7" s="152">
        <v>0</v>
      </c>
      <c r="L7" s="152">
        <v>0</v>
      </c>
      <c r="M7" s="152">
        <v>0</v>
      </c>
      <c r="N7" s="139">
        <f t="shared" si="0"/>
        <v>529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0">
        <f>'22.12'!J8+'23.12'!I8</f>
        <v>1300</v>
      </c>
      <c r="K8" s="152">
        <v>0</v>
      </c>
      <c r="L8" s="152">
        <v>0</v>
      </c>
      <c r="M8" s="152">
        <v>0</v>
      </c>
      <c r="N8" s="139">
        <f t="shared" si="0"/>
        <v>1299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'22.12'!J9+'23.12'!I9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'22.12'!J10+'23.12'!I10</f>
        <v>590</v>
      </c>
      <c r="K10" s="152">
        <v>0</v>
      </c>
      <c r="L10" s="152">
        <v>0</v>
      </c>
      <c r="M10" s="152">
        <v>0</v>
      </c>
      <c r="N10" s="139">
        <f t="shared" si="0"/>
        <v>590</v>
      </c>
      <c r="O10" s="145">
        <v>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'22.12'!J11+'23.12'!I11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'22.12'!J12+'23.12'!I12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'22.12'!J13+'23.12'!I13</f>
        <v>614</v>
      </c>
      <c r="K13" s="152">
        <v>0</v>
      </c>
      <c r="L13" s="152">
        <v>0</v>
      </c>
      <c r="M13" s="152">
        <v>0</v>
      </c>
      <c r="N13" s="139">
        <f t="shared" si="0"/>
        <v>614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'22.12'!J14+'23.12'!I14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0">
        <f>'22.12'!J15+'23.12'!I15</f>
        <v>685</v>
      </c>
      <c r="K15" s="152">
        <v>0</v>
      </c>
      <c r="L15" s="152">
        <v>0</v>
      </c>
      <c r="M15" s="152">
        <v>0</v>
      </c>
      <c r="N15" s="139">
        <f t="shared" si="0"/>
        <v>681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'22.12'!J16+'23.12'!I16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'22.12'!J17+'23.12'!I17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'22.12'!J18+'23.12'!I18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0">
        <f>'22.12'!J19+'23.12'!I19</f>
        <v>11730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11707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'22.12'!J20+'23.12'!I20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448">
        <f>G21+H21</f>
        <v>1</v>
      </c>
      <c r="J21" s="160">
        <f>'22.12'!J21+'23.12'!I21</f>
        <v>445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'22.12'!J22+'23.12'!I22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'22.12'!J23+'23.12'!I23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'22.12'!J24+'23.12'!I24</f>
        <v>1644</v>
      </c>
      <c r="K24" s="152">
        <v>5</v>
      </c>
      <c r="L24" s="152">
        <v>3</v>
      </c>
      <c r="M24" s="152">
        <v>2</v>
      </c>
      <c r="N24" s="144">
        <f t="shared" si="0"/>
        <v>1635</v>
      </c>
      <c r="O24" s="145">
        <v>4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'22.12'!J25+'23.12'!I25</f>
        <v>2381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2371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'22.12'!J26+'23.12'!I26</f>
        <v>819</v>
      </c>
      <c r="K26" s="151">
        <v>4</v>
      </c>
      <c r="L26" s="151">
        <v>2</v>
      </c>
      <c r="M26" s="151">
        <v>1</v>
      </c>
      <c r="N26" s="139">
        <f t="shared" si="0"/>
        <v>810</v>
      </c>
      <c r="O26" s="140">
        <v>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'22.12'!J27+'23.12'!I27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'22.12'!J28+'23.12'!I28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'22.12'!J29+'23.12'!I29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'22.12'!J30+'23.12'!I30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'22.12'!J31+'23.12'!I31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1</v>
      </c>
      <c r="H32" s="154">
        <v>0</v>
      </c>
      <c r="I32" s="144">
        <f t="shared" si="7"/>
        <v>1</v>
      </c>
      <c r="J32" s="160">
        <f>'22.12'!J32+'23.12'!I32</f>
        <v>375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'22.12'!J33+'23.12'!I33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'22.12'!J34+'23.12'!I34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'22.12'!J35+'23.12'!I35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3</v>
      </c>
      <c r="H36" s="154">
        <v>0</v>
      </c>
      <c r="I36" s="144">
        <f t="shared" si="7"/>
        <v>3</v>
      </c>
      <c r="J36" s="160">
        <f>'22.12'!J36+'23.12'!I36</f>
        <v>257</v>
      </c>
      <c r="K36" s="152">
        <v>0</v>
      </c>
      <c r="L36" s="152">
        <v>0</v>
      </c>
      <c r="M36" s="152">
        <v>0</v>
      </c>
      <c r="N36" s="144">
        <f t="shared" si="0"/>
        <v>254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0</v>
      </c>
      <c r="H37" s="156"/>
      <c r="I37" s="144">
        <f t="shared" si="7"/>
        <v>0</v>
      </c>
      <c r="J37" s="160">
        <f>'22.12'!J37+'23.12'!I37</f>
        <v>1698</v>
      </c>
      <c r="K37" s="152">
        <v>1</v>
      </c>
      <c r="L37" s="152">
        <v>1</v>
      </c>
      <c r="M37" s="152">
        <v>1</v>
      </c>
      <c r="N37" s="144">
        <f t="shared" si="0"/>
        <v>1692</v>
      </c>
      <c r="O37" s="145">
        <v>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6</v>
      </c>
      <c r="J38" s="160">
        <f>'22.12'!J38+'23.12'!I38</f>
        <v>8334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8311</v>
      </c>
      <c r="O38" s="150">
        <f t="shared" si="9"/>
        <v>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'22.12'!J39+'23.12'!I39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1</v>
      </c>
      <c r="H40" s="154">
        <v>0</v>
      </c>
      <c r="I40" s="144">
        <f t="shared" ref="I40:I49" si="10">G40+H40</f>
        <v>1</v>
      </c>
      <c r="J40" s="160">
        <f>'22.12'!J40+'23.12'!I40</f>
        <v>1571</v>
      </c>
      <c r="K40" s="152">
        <v>1</v>
      </c>
      <c r="L40" s="152">
        <v>1</v>
      </c>
      <c r="M40" s="152">
        <v>0</v>
      </c>
      <c r="N40" s="144">
        <f t="shared" si="0"/>
        <v>1569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'22.12'!J41+'23.12'!I41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'22.12'!J42+'23.12'!I42</f>
        <v>613</v>
      </c>
      <c r="K42" s="152">
        <v>0</v>
      </c>
      <c r="L42" s="152">
        <v>0</v>
      </c>
      <c r="M42" s="152">
        <v>0</v>
      </c>
      <c r="N42" s="144">
        <f t="shared" si="0"/>
        <v>613</v>
      </c>
      <c r="O42" s="145">
        <v>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1</v>
      </c>
      <c r="I43" s="144">
        <f t="shared" si="10"/>
        <v>2</v>
      </c>
      <c r="J43" s="160">
        <f>'22.12'!J43+'23.12'!I43</f>
        <v>4067</v>
      </c>
      <c r="K43" s="152">
        <v>4</v>
      </c>
      <c r="L43" s="152">
        <v>1</v>
      </c>
      <c r="M43" s="152">
        <v>0</v>
      </c>
      <c r="N43" s="144">
        <f t="shared" si="0"/>
        <v>4061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'22.12'!J44+'23.12'!I44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'22.12'!J45+'23.12'!I45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'22.12'!J46+'23.12'!I46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'22.12'!J47+'23.12'!I47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'22.12'!J48+'23.12'!I48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1</v>
      </c>
      <c r="H49" s="154"/>
      <c r="I49" s="144">
        <f t="shared" si="10"/>
        <v>1</v>
      </c>
      <c r="J49" s="160">
        <f>'22.12'!J49+'23.12'!I49</f>
        <v>1816</v>
      </c>
      <c r="K49" s="152">
        <v>11</v>
      </c>
      <c r="L49" s="152">
        <v>2</v>
      </c>
      <c r="M49" s="152">
        <v>1</v>
      </c>
      <c r="N49" s="144">
        <f t="shared" si="0"/>
        <v>1803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4</v>
      </c>
      <c r="J50" s="160">
        <f>'22.12'!J50+'23.12'!I50</f>
        <v>11970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11938</v>
      </c>
      <c r="O50" s="150">
        <f t="shared" si="12"/>
        <v>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'22.12'!J51+'23.12'!I51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'22.12'!J52+'23.12'!I52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'22.12'!J53+'23.12'!I53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'22.12'!J54+'23.12'!I54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'22.12'!J55+'23.12'!I55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'22.12'!J56+'23.12'!I56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'22.12'!J57+'23.12'!I57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'22.12'!J58+'23.12'!I58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'22.12'!J59+'23.12'!I59</f>
        <v>922</v>
      </c>
      <c r="K59" s="152">
        <v>3</v>
      </c>
      <c r="L59" s="152">
        <v>2</v>
      </c>
      <c r="M59" s="152">
        <v>2</v>
      </c>
      <c r="N59" s="144">
        <f t="shared" si="0"/>
        <v>919</v>
      </c>
      <c r="O59" s="145">
        <v>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'22.12'!J60+'23.12'!I60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4807</v>
      </c>
      <c r="O60" s="150">
        <f t="shared" si="15"/>
        <v>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'22.12'!J61+'23.12'!I61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'22.12'!J62+'23.12'!I62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'22.12'!J63+'23.12'!I63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'22.12'!J64+'23.12'!I64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'22.12'!J65+'23.12'!I65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'22.12'!J66+'23.12'!I66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'22.12'!J67+'23.12'!I67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'22.12'!J68+'23.12'!I68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'22.12'!J69+'23.12'!I69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'22.12'!J70+'23.12'!I70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'22.12'!J71+'23.12'!I71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'22.12'!J72+'23.12'!I72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'22.12'!J73+'23.12'!I73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'22.12'!J74+'23.12'!I74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'22.12'!J75+'23.12'!I75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'22.12'!J76+'23.12'!I76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/>
      <c r="I77" s="144">
        <f t="shared" si="19"/>
        <v>0</v>
      </c>
      <c r="J77" s="160">
        <f>'22.12'!J77+'23.12'!I77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'22.12'!J78+'23.12'!I78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7072</v>
      </c>
      <c r="O78" s="150">
        <f t="shared" si="20"/>
        <v>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'22.12'!J79+'23.12'!I79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'22.12'!J80+'23.12'!I80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'22.12'!J81+'23.12'!I81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'22.12'!J82+'23.12'!I82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'22.12'!J83+'23.12'!I83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'22.12'!J84+'23.12'!I84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</v>
      </c>
      <c r="H85" s="135">
        <f t="shared" ref="H85:O85" si="23">H84+H78+H70+H60+H50+H38+H25+H19</f>
        <v>0</v>
      </c>
      <c r="I85" s="135">
        <f t="shared" si="23"/>
        <v>17</v>
      </c>
      <c r="J85" s="135">
        <f t="shared" si="23"/>
        <v>49496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49385</v>
      </c>
      <c r="O85" s="135">
        <f t="shared" si="23"/>
        <v>41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42"/>
      <c r="P90" s="68"/>
      <c r="Q90" s="68"/>
      <c r="R90" s="68"/>
      <c r="S90" s="44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42"/>
      <c r="P91" s="68"/>
      <c r="Q91" s="68"/>
      <c r="R91" s="68"/>
      <c r="S91" s="44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42"/>
      <c r="P92" s="68"/>
      <c r="Q92" s="68"/>
      <c r="R92" s="68"/>
      <c r="S92" s="44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42"/>
      <c r="K93" s="478"/>
      <c r="L93" s="478"/>
      <c r="M93" s="478"/>
      <c r="N93" s="478"/>
      <c r="O93" s="442"/>
      <c r="P93" s="68"/>
      <c r="Q93" s="68"/>
      <c r="R93" s="68"/>
      <c r="S93" s="44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42"/>
      <c r="K94" s="478"/>
      <c r="L94" s="478"/>
      <c r="M94" s="478"/>
      <c r="N94" s="478"/>
      <c r="O94" s="442"/>
      <c r="P94" s="68"/>
      <c r="Q94" s="68"/>
      <c r="R94" s="68"/>
      <c r="S94" s="44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44"/>
      <c r="K95" s="478"/>
      <c r="L95" s="478"/>
      <c r="M95" s="478"/>
      <c r="N95" s="478"/>
      <c r="O95" s="444"/>
      <c r="Q95" s="82"/>
      <c r="R95" s="82"/>
      <c r="S95" s="44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S111"/>
  <sheetViews>
    <sheetView view="pageBreakPreview" topLeftCell="C1" zoomScale="70" zoomScaleNormal="70" zoomScaleSheetLayoutView="70" workbookViewId="0">
      <pane xSplit="3" ySplit="4" topLeftCell="F8" activePane="bottomRight" state="frozen"/>
      <selection activeCell="E49" sqref="E49"/>
      <selection pane="topRight" activeCell="E49" sqref="E49"/>
      <selection pane="bottomLeft" activeCell="E49" sqref="E49"/>
      <selection pane="bottomRight" activeCell="G21" sqref="G2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40" t="s">
        <v>275</v>
      </c>
      <c r="H4" s="440" t="s">
        <v>276</v>
      </c>
      <c r="I4" s="440" t="s">
        <v>277</v>
      </c>
      <c r="J4" s="121" t="str">
        <f>"me©‡gvU fwZ©
= "&amp;J85</f>
        <v>me©‡gvU fwZ©
= 49479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49363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'21.12'!J5+'22.12'!I5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'21.12'!J6+'22.12'!I6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'21.12'!J7+'22.12'!I7</f>
        <v>530</v>
      </c>
      <c r="K7" s="152">
        <v>0</v>
      </c>
      <c r="L7" s="152">
        <v>0</v>
      </c>
      <c r="M7" s="152">
        <v>0</v>
      </c>
      <c r="N7" s="139">
        <f t="shared" si="0"/>
        <v>528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'21.12'!J8+'22.12'!I8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'21.12'!J9+'22.12'!I9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'21.12'!J10+'22.12'!I10</f>
        <v>590</v>
      </c>
      <c r="K10" s="152">
        <v>0</v>
      </c>
      <c r="L10" s="152">
        <v>0</v>
      </c>
      <c r="M10" s="152">
        <v>0</v>
      </c>
      <c r="N10" s="139">
        <f t="shared" si="0"/>
        <v>589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'21.12'!J11+'22.12'!I11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'21.12'!J12+'22.12'!I12</f>
        <v>1835</v>
      </c>
      <c r="K12" s="152">
        <v>1</v>
      </c>
      <c r="L12" s="152">
        <v>0</v>
      </c>
      <c r="M12" s="152">
        <v>0</v>
      </c>
      <c r="N12" s="139">
        <f t="shared" si="0"/>
        <v>1833</v>
      </c>
      <c r="O12" s="145">
        <v>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'21.12'!J13+'22.12'!I13</f>
        <v>614</v>
      </c>
      <c r="K13" s="152">
        <v>0</v>
      </c>
      <c r="L13" s="152">
        <v>0</v>
      </c>
      <c r="M13" s="152">
        <v>0</v>
      </c>
      <c r="N13" s="139">
        <f t="shared" si="0"/>
        <v>613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'21.12'!J14+'22.12'!I14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'21.12'!J15+'22.12'!I15</f>
        <v>681</v>
      </c>
      <c r="K15" s="152">
        <v>0</v>
      </c>
      <c r="L15" s="152">
        <v>0</v>
      </c>
      <c r="M15" s="152">
        <v>0</v>
      </c>
      <c r="N15" s="139">
        <f t="shared" si="0"/>
        <v>681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'21.12'!J16+'22.12'!I16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'21.12'!J17+'22.12'!I17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'21.12'!J18+'22.12'!I18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</v>
      </c>
      <c r="H19" s="146">
        <f t="shared" ref="H19:O19" si="3">SUM(H5:H18)</f>
        <v>0</v>
      </c>
      <c r="I19" s="148">
        <f t="shared" si="3"/>
        <v>1</v>
      </c>
      <c r="J19" s="160">
        <f>'21.12'!J19+'22.12'!I19</f>
        <v>11724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11703</v>
      </c>
      <c r="O19" s="150">
        <f t="shared" si="3"/>
        <v>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'21.12'!J20+'22.12'!I20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0">
        <f>'21.12'!J21+'22.12'!I21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'21.12'!J22+'22.12'!I22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'21.12'!J23+'22.12'!I23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'21.12'!J24+'22.12'!I24</f>
        <v>1644</v>
      </c>
      <c r="K24" s="152">
        <v>5</v>
      </c>
      <c r="L24" s="152">
        <v>3</v>
      </c>
      <c r="M24" s="152">
        <v>2</v>
      </c>
      <c r="N24" s="144">
        <f t="shared" si="0"/>
        <v>1633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0">
        <f>'21.12'!J25+'22.12'!I25</f>
        <v>2380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2368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'21.12'!J26+'22.12'!I26</f>
        <v>817</v>
      </c>
      <c r="K26" s="151">
        <v>4</v>
      </c>
      <c r="L26" s="151">
        <v>2</v>
      </c>
      <c r="M26" s="151">
        <v>1</v>
      </c>
      <c r="N26" s="139">
        <f t="shared" si="0"/>
        <v>808</v>
      </c>
      <c r="O26" s="140">
        <v>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'21.12'!J27+'22.12'!I27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'21.12'!J28+'22.12'!I28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'21.12'!J29+'22.12'!I29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'21.12'!J30+'22.12'!I30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'21.12'!J31+'22.12'!I31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'21.12'!J32+'22.12'!I32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'21.12'!J33+'22.12'!I33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'21.12'!J34+'22.12'!I34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'21.12'!J35+'22.12'!I35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'21.12'!J36+'22.12'!I36</f>
        <v>254</v>
      </c>
      <c r="K36" s="152">
        <v>0</v>
      </c>
      <c r="L36" s="152">
        <v>0</v>
      </c>
      <c r="M36" s="152">
        <v>0</v>
      </c>
      <c r="N36" s="144">
        <f t="shared" si="0"/>
        <v>253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'21.12'!J37+'22.12'!I37</f>
        <v>1698</v>
      </c>
      <c r="K37" s="152">
        <v>1</v>
      </c>
      <c r="L37" s="152">
        <v>1</v>
      </c>
      <c r="M37" s="152">
        <v>1</v>
      </c>
      <c r="N37" s="144">
        <f t="shared" si="0"/>
        <v>1692</v>
      </c>
      <c r="O37" s="145">
        <v>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'21.12'!J38+'22.12'!I38</f>
        <v>8328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8308</v>
      </c>
      <c r="O38" s="150">
        <f t="shared" si="9"/>
        <v>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'21.12'!J39+'22.12'!I39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'21.12'!J40+'22.12'!I40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'21.12'!J41+'22.12'!I41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'21.12'!J42+'22.12'!I42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'21.12'!J43+'22.12'!I43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'21.12'!J44+'22.12'!I44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'21.12'!J45+'22.12'!I45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'21.12'!J46+'22.12'!I46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'21.12'!J47+'22.12'!I47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'21.12'!J48+'22.12'!I48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/>
      <c r="I49" s="144">
        <f t="shared" si="10"/>
        <v>0</v>
      </c>
      <c r="J49" s="160">
        <f>'21.12'!J49+'22.12'!I49</f>
        <v>1815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0</v>
      </c>
      <c r="H50" s="146">
        <v>0</v>
      </c>
      <c r="I50" s="148">
        <f t="shared" ref="I50:O50" si="12">SUM(I39:I49)</f>
        <v>0</v>
      </c>
      <c r="J50" s="160">
        <f>'21.12'!J50+'22.12'!I50</f>
        <v>11966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11930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'21.12'!J51+'22.12'!I51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'21.12'!J52+'22.12'!I52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'21.12'!J53+'22.12'!I53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'21.12'!J54+'22.12'!I54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'21.12'!J55+'22.12'!I55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'21.12'!J56+'22.12'!I56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'21.12'!J57+'22.12'!I57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'21.12'!J58+'22.12'!I58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'21.12'!J59+'22.12'!I59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'21.12'!J60+'22.12'!I60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'21.12'!J61+'22.12'!I61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'21.12'!J62+'22.12'!I62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'21.12'!J63+'22.12'!I63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'21.12'!J64+'22.12'!I64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'21.12'!J65+'22.12'!I65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'21.12'!J66+'22.12'!I66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'21.12'!J67+'22.12'!I67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0">
        <f>'21.12'!J68+'22.12'!I68</f>
        <v>178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'21.12'!J69+'22.12'!I69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'21.12'!J70+'22.12'!I70</f>
        <v>2174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'21.12'!J71+'22.12'!I71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'21.12'!J72+'22.12'!I72</f>
        <v>718</v>
      </c>
      <c r="K72" s="152">
        <v>0</v>
      </c>
      <c r="L72" s="152">
        <v>0</v>
      </c>
      <c r="M72" s="152">
        <v>0</v>
      </c>
      <c r="N72" s="144">
        <f t="shared" si="18"/>
        <v>716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'21.12'!J73+'22.12'!I73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'21.12'!J74+'22.12'!I74</f>
        <v>1207</v>
      </c>
      <c r="K74" s="152">
        <v>0</v>
      </c>
      <c r="L74" s="152">
        <v>0</v>
      </c>
      <c r="M74" s="152">
        <v>0</v>
      </c>
      <c r="N74" s="144">
        <f t="shared" si="18"/>
        <v>1207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'21.12'!J75+'22.12'!I75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'21.12'!J76+'22.12'!I76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'21.12'!J77+'22.12'!I77</f>
        <v>3042</v>
      </c>
      <c r="K77" s="152">
        <v>9</v>
      </c>
      <c r="L77" s="152">
        <v>4</v>
      </c>
      <c r="M77" s="152">
        <v>2</v>
      </c>
      <c r="N77" s="144">
        <f t="shared" si="18"/>
        <v>3031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'21.12'!J78+'22.12'!I78</f>
        <v>7084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7070</v>
      </c>
      <c r="O78" s="150">
        <f t="shared" si="20"/>
        <v>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'21.12'!J79+'22.12'!I79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'21.12'!J80+'22.12'!I80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'21.12'!J81+'22.12'!I81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'21.12'!J82+'22.12'!I82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'21.12'!J83+'22.12'!I83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'21.12'!J84+'22.12'!I84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</v>
      </c>
      <c r="H85" s="135">
        <f t="shared" ref="H85:O85" si="23">H84+H78+H70+H60+H50+H38+H25+H19</f>
        <v>0</v>
      </c>
      <c r="I85" s="135">
        <f t="shared" si="23"/>
        <v>9</v>
      </c>
      <c r="J85" s="135">
        <f t="shared" si="23"/>
        <v>49479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49363</v>
      </c>
      <c r="O85" s="135">
        <f t="shared" si="23"/>
        <v>46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9"/>
      <c r="P90" s="68"/>
      <c r="Q90" s="68"/>
      <c r="R90" s="68"/>
      <c r="S90" s="4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9"/>
      <c r="P91" s="68"/>
      <c r="Q91" s="68"/>
      <c r="R91" s="68"/>
      <c r="S91" s="4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9"/>
      <c r="P92" s="68"/>
      <c r="Q92" s="68"/>
      <c r="R92" s="68"/>
      <c r="S92" s="4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9"/>
      <c r="K93" s="478"/>
      <c r="L93" s="478"/>
      <c r="M93" s="478"/>
      <c r="N93" s="478"/>
      <c r="O93" s="439"/>
      <c r="P93" s="68"/>
      <c r="Q93" s="68"/>
      <c r="R93" s="68"/>
      <c r="S93" s="4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9"/>
      <c r="K94" s="478"/>
      <c r="L94" s="478"/>
      <c r="M94" s="478"/>
      <c r="N94" s="478"/>
      <c r="O94" s="439"/>
      <c r="P94" s="68"/>
      <c r="Q94" s="68"/>
      <c r="R94" s="68"/>
      <c r="S94" s="4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41"/>
      <c r="K95" s="478"/>
      <c r="L95" s="478"/>
      <c r="M95" s="478"/>
      <c r="N95" s="478"/>
      <c r="O95" s="441"/>
      <c r="Q95" s="82"/>
      <c r="R95" s="82"/>
      <c r="S95" s="44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E49" sqref="E49"/>
      <selection pane="topRight" activeCell="E49" sqref="E49"/>
      <selection pane="bottomLeft" activeCell="E49" sqref="E49"/>
      <selection pane="bottomRight" activeCell="J84" sqref="J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7" t="s">
        <v>275</v>
      </c>
      <c r="H4" s="437" t="s">
        <v>276</v>
      </c>
      <c r="I4" s="437" t="s">
        <v>277</v>
      </c>
      <c r="J4" s="121" t="str">
        <f>"me©‡gvU fwZ©
= "&amp;J85</f>
        <v>me©‡gvU fwZ©
= 49470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49347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'20.12'!J5+'21.12'!I5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'20.12'!J6+'21.12'!I6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'20.12'!J7+'21.12'!I7</f>
        <v>529</v>
      </c>
      <c r="K7" s="152">
        <v>0</v>
      </c>
      <c r="L7" s="152">
        <v>0</v>
      </c>
      <c r="M7" s="152">
        <v>0</v>
      </c>
      <c r="N7" s="139">
        <f t="shared" si="0"/>
        <v>528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'20.12'!J8+'21.12'!I8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'20.12'!J9+'21.12'!I9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'20.12'!J10+'21.12'!I10</f>
        <v>590</v>
      </c>
      <c r="K10" s="152">
        <v>0</v>
      </c>
      <c r="L10" s="152">
        <v>0</v>
      </c>
      <c r="M10" s="152">
        <v>0</v>
      </c>
      <c r="N10" s="139">
        <f t="shared" si="0"/>
        <v>589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'20.12'!J11+'21.12'!I11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'20.12'!J12+'21.12'!I12</f>
        <v>1835</v>
      </c>
      <c r="K12" s="152">
        <v>1</v>
      </c>
      <c r="L12" s="152">
        <v>0</v>
      </c>
      <c r="M12" s="152">
        <v>0</v>
      </c>
      <c r="N12" s="139">
        <f t="shared" si="0"/>
        <v>1832</v>
      </c>
      <c r="O12" s="145">
        <v>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'20.12'!J13+'21.12'!I13</f>
        <v>614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'20.12'!J14+'21.12'!I14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'20.12'!J15+'21.12'!I15</f>
        <v>681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'20.12'!J16+'21.12'!I16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'20.12'!J17+'21.12'!I17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'20.12'!J18+'21.12'!I18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'20.12'!J19+'21.12'!I19</f>
        <v>11723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11700</v>
      </c>
      <c r="O19" s="150">
        <f t="shared" si="3"/>
        <v>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'20.12'!J20+'21.12'!I20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'20.12'!J21+'21.12'!I21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'20.12'!J22+'21.12'!I22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'20.12'!J23+'21.12'!I23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'20.12'!J24+'21.12'!I24</f>
        <v>1643</v>
      </c>
      <c r="K24" s="152">
        <v>5</v>
      </c>
      <c r="L24" s="152">
        <v>3</v>
      </c>
      <c r="M24" s="152">
        <v>2</v>
      </c>
      <c r="N24" s="144">
        <f t="shared" si="0"/>
        <v>1631</v>
      </c>
      <c r="O24" s="145">
        <v>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'20.12'!J25+'21.12'!I25</f>
        <v>2379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'20.12'!J26+'21.12'!I26</f>
        <v>815</v>
      </c>
      <c r="K26" s="151">
        <v>4</v>
      </c>
      <c r="L26" s="151">
        <v>2</v>
      </c>
      <c r="M26" s="151">
        <v>1</v>
      </c>
      <c r="N26" s="139">
        <f t="shared" si="0"/>
        <v>806</v>
      </c>
      <c r="O26" s="140">
        <v>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'20.12'!J27+'21.12'!I27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'20.12'!J28+'21.12'!I28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'20.12'!J29+'21.12'!I29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'20.12'!J30+'21.12'!I30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'20.12'!J31+'21.12'!I31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'20.12'!J32+'21.12'!I32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'20.12'!J33+'21.12'!I33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'20.12'!J34+'21.12'!I34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'20.12'!J35+'21.12'!I35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'20.12'!J36+'21.12'!I36</f>
        <v>253</v>
      </c>
      <c r="K36" s="152">
        <v>0</v>
      </c>
      <c r="L36" s="152">
        <v>0</v>
      </c>
      <c r="M36" s="152">
        <v>0</v>
      </c>
      <c r="N36" s="144">
        <f t="shared" si="0"/>
        <v>252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'20.12'!J37+'21.12'!I37</f>
        <v>1697</v>
      </c>
      <c r="K37" s="152">
        <v>1</v>
      </c>
      <c r="L37" s="152">
        <v>1</v>
      </c>
      <c r="M37" s="152">
        <v>1</v>
      </c>
      <c r="N37" s="144">
        <f t="shared" si="0"/>
        <v>1688</v>
      </c>
      <c r="O37" s="145">
        <v>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</v>
      </c>
      <c r="H38" s="146">
        <v>0</v>
      </c>
      <c r="I38" s="148">
        <f t="shared" ref="I38:O38" si="9">SUM(I26:I37)</f>
        <v>2</v>
      </c>
      <c r="J38" s="160">
        <f>'20.12'!J38+'21.12'!I38</f>
        <v>8324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8301</v>
      </c>
      <c r="O38" s="150">
        <f t="shared" si="9"/>
        <v>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'20.12'!J39+'21.12'!I39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'20.12'!J40+'21.12'!I40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'20.12'!J41+'21.12'!I41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'20.12'!J42+'21.12'!I42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'20.12'!J43+'21.12'!I43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'20.12'!J44+'21.12'!I44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'20.12'!J45+'21.12'!I45</f>
        <v>350</v>
      </c>
      <c r="K45" s="152">
        <v>0</v>
      </c>
      <c r="L45" s="152">
        <v>0</v>
      </c>
      <c r="M45" s="152">
        <v>0</v>
      </c>
      <c r="N45" s="144">
        <f t="shared" si="0"/>
        <v>349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'20.12'!J46+'21.12'!I46</f>
        <v>971</v>
      </c>
      <c r="K46" s="152">
        <v>0</v>
      </c>
      <c r="L46" s="152">
        <v>0</v>
      </c>
      <c r="M46" s="152">
        <v>0</v>
      </c>
      <c r="N46" s="144">
        <f t="shared" si="0"/>
        <v>970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'20.12'!J47+'21.12'!I47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'20.12'!J48+'21.12'!I48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0">
        <f>'20.12'!J49+'21.12'!I49</f>
        <v>1815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'20.12'!J50+'21.12'!I50</f>
        <v>11966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11930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'20.12'!J51+'21.12'!I51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'20.12'!J52+'21.12'!I52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'20.12'!J53+'21.12'!I53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'20.12'!J54+'21.12'!I54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'20.12'!J55+'21.12'!I55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'20.12'!J56+'21.12'!I56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'20.12'!J57+'21.12'!I57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'20.12'!J58+'21.12'!I58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'20.12'!J59+'21.12'!I59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'20.12'!J60+'21.12'!I60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'20.12'!J61+'21.12'!I61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'20.12'!J62+'21.12'!I62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'20.12'!J63+'21.12'!I63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'20.12'!J64+'21.12'!I64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'20.12'!J65+'21.12'!I65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'20.12'!J66+'21.12'!I66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'20.12'!J67+'21.12'!I67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'20.12'!J68+'21.12'!I68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'20.12'!J69+'21.12'!I69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'20.12'!J70+'21.12'!I70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'20.12'!J71+'21.12'!I71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'20.12'!J72+'21.12'!I72</f>
        <v>718</v>
      </c>
      <c r="K72" s="152">
        <v>0</v>
      </c>
      <c r="L72" s="152">
        <v>0</v>
      </c>
      <c r="M72" s="152">
        <v>0</v>
      </c>
      <c r="N72" s="144">
        <f t="shared" si="18"/>
        <v>716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'20.12'!J73+'21.12'!I73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'20.12'!J74+'21.12'!I74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'20.12'!J75+'21.12'!I75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'20.12'!J76+'21.12'!I76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0">
        <f>'20.12'!J77+'21.12'!I77</f>
        <v>3040</v>
      </c>
      <c r="K77" s="152">
        <v>9</v>
      </c>
      <c r="L77" s="152">
        <v>4</v>
      </c>
      <c r="M77" s="152">
        <v>2</v>
      </c>
      <c r="N77" s="144">
        <f t="shared" si="18"/>
        <v>3029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0">
        <f>'20.12'!J78+'21.12'!I78</f>
        <v>7082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7066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'20.12'!J79+'21.12'!I79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'20.12'!J80+'21.12'!I80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'20.12'!J81+'21.12'!I81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'20.12'!J82+'21.12'!I82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'20.12'!J83+'21.12'!I83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'20.12'!J84+'21.12'!I84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</v>
      </c>
      <c r="H85" s="135">
        <f t="shared" ref="H85:O85" si="23">H84+H78+H70+H60+H50+H38+H25+H19</f>
        <v>0</v>
      </c>
      <c r="I85" s="135">
        <f t="shared" si="23"/>
        <v>7</v>
      </c>
      <c r="J85" s="135">
        <f t="shared" si="23"/>
        <v>49470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49347</v>
      </c>
      <c r="O85" s="135">
        <f t="shared" si="23"/>
        <v>53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6"/>
      <c r="P90" s="68"/>
      <c r="Q90" s="68"/>
      <c r="R90" s="68"/>
      <c r="S90" s="43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6"/>
      <c r="P91" s="68"/>
      <c r="Q91" s="68"/>
      <c r="R91" s="68"/>
      <c r="S91" s="43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6"/>
      <c r="P92" s="68"/>
      <c r="Q92" s="68"/>
      <c r="R92" s="68"/>
      <c r="S92" s="43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6"/>
      <c r="K93" s="478"/>
      <c r="L93" s="478"/>
      <c r="M93" s="478"/>
      <c r="N93" s="478"/>
      <c r="O93" s="436"/>
      <c r="P93" s="68"/>
      <c r="Q93" s="68"/>
      <c r="R93" s="68"/>
      <c r="S93" s="43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6"/>
      <c r="K94" s="478"/>
      <c r="L94" s="478"/>
      <c r="M94" s="478"/>
      <c r="N94" s="478"/>
      <c r="O94" s="436"/>
      <c r="P94" s="68"/>
      <c r="Q94" s="68"/>
      <c r="R94" s="68"/>
      <c r="S94" s="43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8"/>
      <c r="K95" s="478"/>
      <c r="L95" s="478"/>
      <c r="M95" s="478"/>
      <c r="N95" s="478"/>
      <c r="O95" s="438"/>
      <c r="Q95" s="82"/>
      <c r="R95" s="82"/>
      <c r="S95" s="43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S111"/>
  <sheetViews>
    <sheetView view="pageBreakPreview" topLeftCell="C1" zoomScale="70" zoomScaleNormal="70" zoomScaleSheetLayoutView="70" workbookViewId="0">
      <pane xSplit="3" ySplit="4" topLeftCell="F77" activePane="bottomRight" state="frozen"/>
      <selection activeCell="E49" sqref="E49"/>
      <selection pane="topRight" activeCell="E49" sqref="E49"/>
      <selection pane="bottomLeft" activeCell="E49" sqref="E49"/>
      <selection pane="bottomRight" activeCell="H16" sqref="H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49463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49336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'19.12'!J5+'20.12'!I5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'19.12'!J6+'20.12'!I6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0">
        <f>'19.12'!J7+'20.12'!I7</f>
        <v>529</v>
      </c>
      <c r="K7" s="152">
        <v>0</v>
      </c>
      <c r="L7" s="152">
        <v>0</v>
      </c>
      <c r="M7" s="152">
        <v>0</v>
      </c>
      <c r="N7" s="139">
        <f t="shared" si="0"/>
        <v>527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'19.12'!J8+'20.12'!I8</f>
        <v>1299</v>
      </c>
      <c r="K8" s="152">
        <v>0</v>
      </c>
      <c r="L8" s="152">
        <v>0</v>
      </c>
      <c r="M8" s="152">
        <v>0</v>
      </c>
      <c r="N8" s="139">
        <f t="shared" si="0"/>
        <v>1298</v>
      </c>
      <c r="O8" s="145">
        <v>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'19.12'!J9+'20.12'!I9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0">
        <f>'19.12'!J10+'20.12'!I10</f>
        <v>589</v>
      </c>
      <c r="K10" s="152">
        <v>0</v>
      </c>
      <c r="L10" s="152">
        <v>0</v>
      </c>
      <c r="M10" s="152">
        <v>0</v>
      </c>
      <c r="N10" s="139">
        <f t="shared" si="0"/>
        <v>587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'19.12'!J11+'20.12'!I11</f>
        <v>722</v>
      </c>
      <c r="K11" s="152">
        <v>1</v>
      </c>
      <c r="L11" s="152">
        <v>1</v>
      </c>
      <c r="M11" s="152">
        <v>0</v>
      </c>
      <c r="N11" s="139">
        <f t="shared" si="0"/>
        <v>721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'19.12'!J12+'20.12'!I12</f>
        <v>1834</v>
      </c>
      <c r="K12" s="152">
        <v>1</v>
      </c>
      <c r="L12" s="152">
        <v>0</v>
      </c>
      <c r="M12" s="152">
        <v>0</v>
      </c>
      <c r="N12" s="139">
        <f t="shared" si="0"/>
        <v>1832</v>
      </c>
      <c r="O12" s="145">
        <v>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0">
        <f>'19.12'!J13+'20.12'!I13</f>
        <v>614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'19.12'!J14+'20.12'!I14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0">
        <f>'19.12'!J15+'20.12'!I15</f>
        <v>681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'19.12'!J16+'20.12'!I16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'19.12'!J17+'20.12'!I17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'19.12'!J18+'20.12'!I18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'19.12'!J19+'20.12'!I19</f>
        <v>11721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11697</v>
      </c>
      <c r="O19" s="150">
        <f t="shared" si="3"/>
        <v>10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'19.12'!J20+'20.12'!I20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'19.12'!J21+'20.12'!I21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'19.12'!J22+'20.12'!I22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'19.12'!J23+'20.12'!I23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'19.12'!J24+'20.12'!I24</f>
        <v>1642</v>
      </c>
      <c r="K24" s="152">
        <v>5</v>
      </c>
      <c r="L24" s="152">
        <v>3</v>
      </c>
      <c r="M24" s="152">
        <v>2</v>
      </c>
      <c r="N24" s="144">
        <f t="shared" si="0"/>
        <v>1631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'19.12'!J25+'20.12'!I25</f>
        <v>2378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'19.12'!J26+'20.12'!I26</f>
        <v>815</v>
      </c>
      <c r="K26" s="151">
        <v>4</v>
      </c>
      <c r="L26" s="151">
        <v>2</v>
      </c>
      <c r="M26" s="151">
        <v>1</v>
      </c>
      <c r="N26" s="139">
        <f t="shared" si="0"/>
        <v>806</v>
      </c>
      <c r="O26" s="140">
        <v>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'19.12'!J27+'20.12'!I27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'19.12'!J28+'20.12'!I28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'19.12'!J29+'20.12'!I29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'19.12'!J30+'20.12'!I30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'19.12'!J31+'20.12'!I31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'19.12'!J32+'20.12'!I32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'19.12'!J33+'20.12'!I33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'19.12'!J34+'20.12'!I34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'19.12'!J35+'20.12'!I35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0</v>
      </c>
      <c r="H36" s="154">
        <v>0</v>
      </c>
      <c r="I36" s="144">
        <f t="shared" si="7"/>
        <v>0</v>
      </c>
      <c r="J36" s="160">
        <f>'19.12'!J36+'20.12'!I36</f>
        <v>252</v>
      </c>
      <c r="K36" s="152">
        <v>0</v>
      </c>
      <c r="L36" s="152">
        <v>0</v>
      </c>
      <c r="M36" s="152">
        <v>0</v>
      </c>
      <c r="N36" s="144">
        <f t="shared" si="0"/>
        <v>250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'19.12'!J37+'20.12'!I37</f>
        <v>1696</v>
      </c>
      <c r="K37" s="152">
        <v>1</v>
      </c>
      <c r="L37" s="152">
        <v>1</v>
      </c>
      <c r="M37" s="152">
        <v>1</v>
      </c>
      <c r="N37" s="144">
        <f t="shared" si="0"/>
        <v>1682</v>
      </c>
      <c r="O37" s="145">
        <v>13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</v>
      </c>
      <c r="H38" s="146">
        <v>0</v>
      </c>
      <c r="I38" s="148">
        <f t="shared" ref="I38:O38" si="9">SUM(I26:I37)</f>
        <v>4</v>
      </c>
      <c r="J38" s="160">
        <f>'19.12'!J38+'20.12'!I38</f>
        <v>8322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8293</v>
      </c>
      <c r="O38" s="150">
        <f t="shared" si="9"/>
        <v>22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'19.12'!J39+'20.12'!I39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'19.12'!J40+'20.12'!I40</f>
        <v>1570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'19.12'!J41+'20.12'!I41</f>
        <v>577</v>
      </c>
      <c r="K41" s="152">
        <v>1</v>
      </c>
      <c r="L41" s="152">
        <v>0</v>
      </c>
      <c r="M41" s="152">
        <v>0</v>
      </c>
      <c r="N41" s="144">
        <f t="shared" si="0"/>
        <v>575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'19.12'!J42+'20.12'!I42</f>
        <v>613</v>
      </c>
      <c r="K42" s="152">
        <v>0</v>
      </c>
      <c r="L42" s="152">
        <v>0</v>
      </c>
      <c r="M42" s="152">
        <v>0</v>
      </c>
      <c r="N42" s="144">
        <f t="shared" si="0"/>
        <v>610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'19.12'!J43+'20.12'!I43</f>
        <v>4065</v>
      </c>
      <c r="K43" s="152">
        <v>4</v>
      </c>
      <c r="L43" s="152">
        <v>1</v>
      </c>
      <c r="M43" s="152">
        <v>0</v>
      </c>
      <c r="N43" s="144">
        <f t="shared" si="0"/>
        <v>4059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'19.12'!J44+'20.12'!I44</f>
        <v>758</v>
      </c>
      <c r="K44" s="152">
        <v>1</v>
      </c>
      <c r="L44" s="152">
        <v>1</v>
      </c>
      <c r="M44" s="152">
        <v>1</v>
      </c>
      <c r="N44" s="144">
        <f t="shared" si="0"/>
        <v>757</v>
      </c>
      <c r="O44" s="145">
        <v>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'19.12'!J45+'20.12'!I45</f>
        <v>350</v>
      </c>
      <c r="K45" s="152">
        <v>0</v>
      </c>
      <c r="L45" s="152">
        <v>0</v>
      </c>
      <c r="M45" s="152">
        <v>0</v>
      </c>
      <c r="N45" s="144">
        <f t="shared" si="0"/>
        <v>348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2</v>
      </c>
      <c r="H46" s="154">
        <v>0</v>
      </c>
      <c r="I46" s="144">
        <f t="shared" si="10"/>
        <v>2</v>
      </c>
      <c r="J46" s="160">
        <f>'19.12'!J46+'20.12'!I46</f>
        <v>971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'19.12'!J47+'20.12'!I47</f>
        <v>162</v>
      </c>
      <c r="K47" s="152">
        <v>1</v>
      </c>
      <c r="L47" s="152">
        <v>1</v>
      </c>
      <c r="M47" s="152">
        <v>0</v>
      </c>
      <c r="N47" s="144">
        <f t="shared" si="0"/>
        <v>161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'19.12'!J48+'20.12'!I48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'19.12'!J49+'20.12'!I49</f>
        <v>1813</v>
      </c>
      <c r="K49" s="152">
        <v>11</v>
      </c>
      <c r="L49" s="152">
        <v>2</v>
      </c>
      <c r="M49" s="152">
        <v>1</v>
      </c>
      <c r="N49" s="144">
        <f t="shared" si="0"/>
        <v>1801</v>
      </c>
      <c r="O49" s="145">
        <v>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3</v>
      </c>
      <c r="J50" s="160">
        <f>'19.12'!J50+'20.12'!I50</f>
        <v>11964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11928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'19.12'!J51+'20.12'!I51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'19.12'!J52+'20.12'!I52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'19.12'!J53+'20.12'!I53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'19.12'!J54+'20.12'!I54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'19.12'!J55+'20.12'!I55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'19.12'!J56+'20.12'!I56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'19.12'!J57+'20.12'!I57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'19.12'!J58+'20.12'!I58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'19.12'!J59+'20.12'!I59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'19.12'!J60+'20.12'!I60</f>
        <v>4812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4805</v>
      </c>
      <c r="O60" s="150">
        <f t="shared" si="15"/>
        <v>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'19.12'!J61+'20.12'!I61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'19.12'!J62+'20.12'!I62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'19.12'!J63+'20.12'!I63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'19.12'!J64+'20.12'!I64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'19.12'!J65+'20.12'!I65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'19.12'!J66+'20.12'!I66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'19.12'!J67+'20.12'!I67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'19.12'!J68+'20.12'!I68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'19.12'!J69+'20.12'!I69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'19.12'!J70+'20.12'!I70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2169</v>
      </c>
      <c r="O70" s="150">
        <f t="shared" si="17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'19.12'!J71+'20.12'!I71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'19.12'!J72+'20.12'!I72</f>
        <v>718</v>
      </c>
      <c r="K72" s="152">
        <v>0</v>
      </c>
      <c r="L72" s="152">
        <v>0</v>
      </c>
      <c r="M72" s="152">
        <v>0</v>
      </c>
      <c r="N72" s="144">
        <f t="shared" si="18"/>
        <v>718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'19.12'!J73+'20.12'!I73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'19.12'!J74+'20.12'!I74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'19.12'!J75+'20.12'!I75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'19.12'!J76+'20.12'!I76</f>
        <v>619</v>
      </c>
      <c r="K76" s="152">
        <v>1</v>
      </c>
      <c r="L76" s="152">
        <v>1</v>
      </c>
      <c r="M76" s="152">
        <v>0</v>
      </c>
      <c r="N76" s="144">
        <f t="shared" si="18"/>
        <v>618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0">
        <f>'19.12'!J77+'20.12'!I77</f>
        <v>3040</v>
      </c>
      <c r="K77" s="152">
        <v>9</v>
      </c>
      <c r="L77" s="152">
        <v>4</v>
      </c>
      <c r="M77" s="152">
        <v>2</v>
      </c>
      <c r="N77" s="144">
        <f t="shared" si="18"/>
        <v>3029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'19.12'!J78+'20.12'!I78</f>
        <v>7082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7068</v>
      </c>
      <c r="O78" s="150">
        <f t="shared" si="20"/>
        <v>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'19.12'!J79+'20.12'!I79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'19.12'!J80+'20.12'!I80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'19.12'!J81+'20.12'!I81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'19.12'!J82+'20.12'!I82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'19.12'!J83+'20.12'!I83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'19.12'!J84+'20.12'!I84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</v>
      </c>
      <c r="H85" s="135">
        <f t="shared" ref="H85:O85" si="23">H84+H78+H70+H60+H50+H38+H25+H19</f>
        <v>0</v>
      </c>
      <c r="I85" s="135">
        <f t="shared" si="23"/>
        <v>13</v>
      </c>
      <c r="J85" s="135">
        <f t="shared" si="23"/>
        <v>49463</v>
      </c>
      <c r="K85" s="135">
        <f t="shared" si="23"/>
        <v>70</v>
      </c>
      <c r="L85" s="135">
        <f t="shared" si="23"/>
        <v>39</v>
      </c>
      <c r="M85" s="135">
        <f t="shared" si="23"/>
        <v>19</v>
      </c>
      <c r="N85" s="135">
        <f>N84+N78+N70+N60+N50+N38+N25+N19</f>
        <v>49336</v>
      </c>
      <c r="O85" s="135">
        <f t="shared" si="23"/>
        <v>57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E49" sqref="E49"/>
      <selection pane="topRight" activeCell="E49" sqref="E49"/>
      <selection pane="bottomLeft" activeCell="E49" sqref="E49"/>
      <selection pane="bottomRight" activeCell="K20" sqref="K20:M2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49450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49322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'18.12'!J5+'19.12'!I5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'18.12'!J6+'19.12'!I6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'18.12'!J7+'19.12'!I7</f>
        <v>528</v>
      </c>
      <c r="K7" s="152">
        <v>0</v>
      </c>
      <c r="L7" s="152">
        <v>0</v>
      </c>
      <c r="M7" s="152">
        <v>0</v>
      </c>
      <c r="N7" s="139">
        <f t="shared" si="0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'18.12'!J8+'19.12'!I8</f>
        <v>1299</v>
      </c>
      <c r="K8" s="152">
        <v>0</v>
      </c>
      <c r="L8" s="152">
        <v>0</v>
      </c>
      <c r="M8" s="152">
        <v>0</v>
      </c>
      <c r="N8" s="139">
        <f t="shared" si="0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'18.12'!J9+'19.12'!I9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'18.12'!J10+'19.12'!I10</f>
        <v>587</v>
      </c>
      <c r="K10" s="152">
        <v>0</v>
      </c>
      <c r="L10" s="152">
        <v>0</v>
      </c>
      <c r="M10" s="152">
        <v>0</v>
      </c>
      <c r="N10" s="139">
        <f t="shared" si="0"/>
        <v>586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'18.12'!J11+'19.12'!I11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'18.12'!J12+'19.12'!I12</f>
        <v>1834</v>
      </c>
      <c r="K12" s="152">
        <v>1</v>
      </c>
      <c r="L12" s="152">
        <v>0</v>
      </c>
      <c r="M12" s="152">
        <v>0</v>
      </c>
      <c r="N12" s="139">
        <f t="shared" si="0"/>
        <v>1831</v>
      </c>
      <c r="O12" s="145">
        <v>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0">
        <f>'18.12'!J13+'19.12'!I13</f>
        <v>613</v>
      </c>
      <c r="K13" s="152">
        <v>0</v>
      </c>
      <c r="L13" s="152">
        <v>0</v>
      </c>
      <c r="M13" s="152">
        <v>0</v>
      </c>
      <c r="N13" s="139">
        <f t="shared" si="0"/>
        <v>612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'18.12'!J14+'19.12'!I14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'18.12'!J15+'19.12'!I15</f>
        <v>680</v>
      </c>
      <c r="K15" s="152">
        <v>0</v>
      </c>
      <c r="L15" s="152">
        <v>0</v>
      </c>
      <c r="M15" s="152">
        <v>0</v>
      </c>
      <c r="N15" s="139">
        <f t="shared" si="0"/>
        <v>680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'18.12'!J16+'19.12'!I16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0">
        <f>'18.12'!J17+'19.12'!I17</f>
        <v>1141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'18.12'!J18+'19.12'!I18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'18.12'!J19+'19.12'!I19</f>
        <v>11716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11691</v>
      </c>
      <c r="O19" s="150">
        <f t="shared" si="3"/>
        <v>11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'18.12'!J20+'19.12'!I20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'18.12'!J21+'19.12'!I21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'18.12'!J22+'19.12'!I22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'18.12'!J23+'19.12'!I23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0">
        <f>'18.12'!J24+'19.12'!I24</f>
        <v>1642</v>
      </c>
      <c r="K24" s="152">
        <v>5</v>
      </c>
      <c r="L24" s="152">
        <v>3</v>
      </c>
      <c r="M24" s="152">
        <v>2</v>
      </c>
      <c r="N24" s="144">
        <f t="shared" si="0"/>
        <v>1630</v>
      </c>
      <c r="O24" s="145">
        <v>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0">
        <f>'18.12'!J25+'19.12'!I25</f>
        <v>2378</v>
      </c>
      <c r="K25" s="148">
        <f t="shared" si="6"/>
        <v>5</v>
      </c>
      <c r="L25" s="148">
        <f t="shared" si="6"/>
        <v>3</v>
      </c>
      <c r="M25" s="148">
        <f t="shared" si="6"/>
        <v>2</v>
      </c>
      <c r="N25" s="148">
        <f t="shared" si="6"/>
        <v>2366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'18.12'!J26+'19.12'!I26</f>
        <v>814</v>
      </c>
      <c r="K26" s="151">
        <v>4</v>
      </c>
      <c r="L26" s="151">
        <v>2</v>
      </c>
      <c r="M26" s="151">
        <v>1</v>
      </c>
      <c r="N26" s="139">
        <f t="shared" si="0"/>
        <v>805</v>
      </c>
      <c r="O26" s="140">
        <v>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0">
        <f>'18.12'!J27+'19.12'!I27</f>
        <v>608</v>
      </c>
      <c r="K27" s="152">
        <v>0</v>
      </c>
      <c r="L27" s="152">
        <v>0</v>
      </c>
      <c r="M27" s="152">
        <v>0</v>
      </c>
      <c r="N27" s="144">
        <f t="shared" si="0"/>
        <v>608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'18.12'!J28+'19.12'!I28</f>
        <v>1261</v>
      </c>
      <c r="K28" s="152">
        <v>0</v>
      </c>
      <c r="L28" s="152">
        <v>0</v>
      </c>
      <c r="M28" s="152">
        <v>0</v>
      </c>
      <c r="N28" s="144">
        <f t="shared" si="0"/>
        <v>1260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0">
        <f>'18.12'!J29+'19.12'!I29</f>
        <v>1389</v>
      </c>
      <c r="K29" s="152">
        <v>0</v>
      </c>
      <c r="L29" s="152">
        <v>0</v>
      </c>
      <c r="M29" s="152">
        <v>0</v>
      </c>
      <c r="N29" s="144">
        <f t="shared" si="0"/>
        <v>1388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'18.12'!J30+'19.12'!I30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'18.12'!J31+'19.12'!I31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0">
        <f>'18.12'!J32+'19.12'!I32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'18.12'!J33+'19.12'!I33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'18.12'!J34+'19.12'!I34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'18.12'!J35+'19.12'!I35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0">
        <f>'18.12'!J36+'19.12'!I36</f>
        <v>252</v>
      </c>
      <c r="K36" s="152">
        <v>0</v>
      </c>
      <c r="L36" s="152">
        <v>0</v>
      </c>
      <c r="M36" s="152">
        <v>0</v>
      </c>
      <c r="N36" s="144">
        <f t="shared" si="0"/>
        <v>250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0">
        <f>'18.12'!J37+'19.12'!I37</f>
        <v>1693</v>
      </c>
      <c r="K37" s="152">
        <v>1</v>
      </c>
      <c r="L37" s="152">
        <v>1</v>
      </c>
      <c r="M37" s="152">
        <v>1</v>
      </c>
      <c r="N37" s="144">
        <f t="shared" si="0"/>
        <v>1680</v>
      </c>
      <c r="O37" s="145">
        <v>12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6</v>
      </c>
      <c r="J38" s="160">
        <f>'18.12'!J38+'19.12'!I38</f>
        <v>8318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8290</v>
      </c>
      <c r="O38" s="150">
        <f t="shared" si="9"/>
        <v>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'18.12'!J39+'19.12'!I39</f>
        <v>829</v>
      </c>
      <c r="K39" s="151">
        <v>4</v>
      </c>
      <c r="L39" s="151">
        <v>3</v>
      </c>
      <c r="M39" s="151">
        <v>2</v>
      </c>
      <c r="N39" s="139">
        <f t="shared" ref="N39:N49" si="10">J39-K39-O39</f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1</v>
      </c>
      <c r="H40" s="154">
        <v>0</v>
      </c>
      <c r="I40" s="144">
        <f t="shared" ref="I40:I49" si="11">G40+H40</f>
        <v>1</v>
      </c>
      <c r="J40" s="160">
        <f>'18.12'!J40+'19.12'!I40</f>
        <v>1570</v>
      </c>
      <c r="K40" s="152">
        <v>1</v>
      </c>
      <c r="L40" s="152">
        <v>1</v>
      </c>
      <c r="M40" s="152">
        <v>0</v>
      </c>
      <c r="N40" s="144">
        <f t="shared" si="10"/>
        <v>1568</v>
      </c>
      <c r="O40" s="145">
        <v>1</v>
      </c>
      <c r="P40" s="68"/>
      <c r="Q40" s="75"/>
      <c r="R40" s="75"/>
      <c r="S40" s="84">
        <f t="shared" ref="S40:S49" si="12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1"/>
        <v>0</v>
      </c>
      <c r="J41" s="160">
        <f>'18.12'!J41+'19.12'!I41</f>
        <v>577</v>
      </c>
      <c r="K41" s="152">
        <v>1</v>
      </c>
      <c r="L41" s="152">
        <v>0</v>
      </c>
      <c r="M41" s="152">
        <v>0</v>
      </c>
      <c r="N41" s="144">
        <f t="shared" si="10"/>
        <v>575</v>
      </c>
      <c r="O41" s="145">
        <v>1</v>
      </c>
      <c r="P41" s="68"/>
      <c r="Q41" s="75"/>
      <c r="R41" s="75"/>
      <c r="S41" s="84">
        <f t="shared" si="12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1"/>
        <v>1</v>
      </c>
      <c r="J42" s="160">
        <f>'18.12'!J42+'19.12'!I42</f>
        <v>613</v>
      </c>
      <c r="K42" s="152">
        <v>0</v>
      </c>
      <c r="L42" s="152">
        <v>0</v>
      </c>
      <c r="M42" s="152">
        <v>0</v>
      </c>
      <c r="N42" s="144">
        <f t="shared" si="10"/>
        <v>610</v>
      </c>
      <c r="O42" s="145">
        <v>3</v>
      </c>
      <c r="P42" s="68"/>
      <c r="Q42" s="75"/>
      <c r="R42" s="75"/>
      <c r="S42" s="84">
        <f t="shared" si="12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1"/>
        <v>1</v>
      </c>
      <c r="J43" s="160">
        <f>'18.12'!J43+'19.12'!I43</f>
        <v>4065</v>
      </c>
      <c r="K43" s="152">
        <v>4</v>
      </c>
      <c r="L43" s="152">
        <v>1</v>
      </c>
      <c r="M43" s="152">
        <v>0</v>
      </c>
      <c r="N43" s="144">
        <f t="shared" si="10"/>
        <v>4059</v>
      </c>
      <c r="O43" s="145">
        <v>2</v>
      </c>
      <c r="P43" s="68"/>
      <c r="Q43" s="75"/>
      <c r="R43" s="75"/>
      <c r="S43" s="84">
        <f t="shared" si="12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1"/>
        <v>0</v>
      </c>
      <c r="J44" s="160">
        <f>'18.12'!J44+'19.12'!I44</f>
        <v>758</v>
      </c>
      <c r="K44" s="152">
        <v>1</v>
      </c>
      <c r="L44" s="152">
        <v>1</v>
      </c>
      <c r="M44" s="152">
        <v>1</v>
      </c>
      <c r="N44" s="144">
        <f t="shared" si="10"/>
        <v>757</v>
      </c>
      <c r="O44" s="145">
        <v>0</v>
      </c>
      <c r="P44" s="68"/>
      <c r="Q44" s="75"/>
      <c r="R44" s="75"/>
      <c r="S44" s="84">
        <f t="shared" si="12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2</v>
      </c>
      <c r="H45" s="154">
        <v>0</v>
      </c>
      <c r="I45" s="144">
        <f t="shared" si="11"/>
        <v>2</v>
      </c>
      <c r="J45" s="160">
        <f>'18.12'!J45+'19.12'!I45</f>
        <v>350</v>
      </c>
      <c r="K45" s="152">
        <v>0</v>
      </c>
      <c r="L45" s="152">
        <v>0</v>
      </c>
      <c r="M45" s="152">
        <v>0</v>
      </c>
      <c r="N45" s="144">
        <f t="shared" si="10"/>
        <v>348</v>
      </c>
      <c r="O45" s="145">
        <v>2</v>
      </c>
      <c r="P45" s="68"/>
      <c r="Q45" s="75"/>
      <c r="R45" s="75"/>
      <c r="S45" s="84">
        <f t="shared" si="12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1"/>
        <v>0</v>
      </c>
      <c r="J46" s="160">
        <f>'18.12'!J46+'19.12'!I46</f>
        <v>969</v>
      </c>
      <c r="K46" s="152">
        <v>0</v>
      </c>
      <c r="L46" s="152">
        <v>0</v>
      </c>
      <c r="M46" s="152">
        <v>0</v>
      </c>
      <c r="N46" s="144">
        <f t="shared" si="10"/>
        <v>969</v>
      </c>
      <c r="O46" s="145">
        <v>0</v>
      </c>
      <c r="P46" s="68"/>
      <c r="Q46" s="75"/>
      <c r="R46" s="75"/>
      <c r="S46" s="84">
        <f t="shared" si="12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1"/>
        <v>0</v>
      </c>
      <c r="J47" s="160">
        <f>'18.12'!J47+'19.12'!I47</f>
        <v>162</v>
      </c>
      <c r="K47" s="152">
        <v>1</v>
      </c>
      <c r="L47" s="152">
        <v>1</v>
      </c>
      <c r="M47" s="152">
        <v>0</v>
      </c>
      <c r="N47" s="144">
        <f t="shared" si="10"/>
        <v>161</v>
      </c>
      <c r="O47" s="145">
        <v>0</v>
      </c>
      <c r="P47" s="68"/>
      <c r="Q47" s="75"/>
      <c r="R47" s="75"/>
      <c r="S47" s="84">
        <f t="shared" si="12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1"/>
        <v>0</v>
      </c>
      <c r="J48" s="160">
        <f>'18.12'!J48+'19.12'!I48</f>
        <v>256</v>
      </c>
      <c r="K48" s="152">
        <v>1</v>
      </c>
      <c r="L48" s="152">
        <v>1</v>
      </c>
      <c r="M48" s="152">
        <v>0</v>
      </c>
      <c r="N48" s="144">
        <f t="shared" si="10"/>
        <v>255</v>
      </c>
      <c r="O48" s="145">
        <v>0</v>
      </c>
      <c r="P48" s="68"/>
      <c r="Q48" s="75"/>
      <c r="R48" s="75"/>
      <c r="S48" s="84">
        <f t="shared" si="12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1"/>
        <v>0</v>
      </c>
      <c r="J49" s="160">
        <f>'18.12'!J49+'19.12'!I49</f>
        <v>1812</v>
      </c>
      <c r="K49" s="152">
        <v>11</v>
      </c>
      <c r="L49" s="152">
        <v>2</v>
      </c>
      <c r="M49" s="152">
        <v>1</v>
      </c>
      <c r="N49" s="144">
        <f t="shared" si="10"/>
        <v>1801</v>
      </c>
      <c r="O49" s="145">
        <v>0</v>
      </c>
      <c r="P49" s="68"/>
      <c r="Q49" s="75"/>
      <c r="R49" s="75"/>
      <c r="S49" s="84">
        <f t="shared" si="12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</v>
      </c>
      <c r="H50" s="146">
        <v>0</v>
      </c>
      <c r="I50" s="148">
        <f t="shared" ref="I50:N50" si="13">SUM(I39:I49)</f>
        <v>5</v>
      </c>
      <c r="J50" s="160">
        <f>'18.12'!J50+'19.12'!I50</f>
        <v>11961</v>
      </c>
      <c r="K50" s="148">
        <f t="shared" si="13"/>
        <v>24</v>
      </c>
      <c r="L50" s="148">
        <f t="shared" si="13"/>
        <v>10</v>
      </c>
      <c r="M50" s="148">
        <f t="shared" si="13"/>
        <v>4</v>
      </c>
      <c r="N50" s="148">
        <f t="shared" si="13"/>
        <v>11928</v>
      </c>
      <c r="O50" s="150">
        <f>SUM(O39:O49)</f>
        <v>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'18.12'!J51+'19.12'!I51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4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5">G52+H52</f>
        <v>0</v>
      </c>
      <c r="J52" s="160">
        <f>'18.12'!J52+'19.12'!I52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4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5"/>
        <v>0</v>
      </c>
      <c r="J53" s="160">
        <f>'18.12'!J53+'19.12'!I53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4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5"/>
        <v>0</v>
      </c>
      <c r="J54" s="160">
        <f>'18.12'!J54+'19.12'!I54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4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5"/>
        <v>0</v>
      </c>
      <c r="J55" s="160">
        <f>'18.12'!J55+'19.12'!I55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4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5"/>
        <v>0</v>
      </c>
      <c r="J56" s="160">
        <f>'18.12'!J56+'19.12'!I56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4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5"/>
        <v>0</v>
      </c>
      <c r="J57" s="160">
        <f>'18.12'!J57+'19.12'!I57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4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5"/>
        <v>0</v>
      </c>
      <c r="J58" s="160">
        <f>'18.12'!J58+'19.12'!I58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4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5"/>
        <v>1</v>
      </c>
      <c r="J59" s="160">
        <f>'18.12'!J59+'19.12'!I59</f>
        <v>922</v>
      </c>
      <c r="K59" s="152">
        <v>3</v>
      </c>
      <c r="L59" s="152">
        <v>2</v>
      </c>
      <c r="M59" s="152">
        <v>2</v>
      </c>
      <c r="N59" s="144">
        <f t="shared" si="0"/>
        <v>917</v>
      </c>
      <c r="O59" s="145">
        <v>2</v>
      </c>
      <c r="P59" s="68"/>
      <c r="Q59" s="91"/>
      <c r="R59" s="91"/>
      <c r="S59" s="84">
        <f t="shared" si="14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6">SUM(H51:H59)</f>
        <v>0</v>
      </c>
      <c r="I60" s="148">
        <f t="shared" si="16"/>
        <v>1</v>
      </c>
      <c r="J60" s="160">
        <f>'18.12'!J60+'19.12'!I60</f>
        <v>4812</v>
      </c>
      <c r="K60" s="148">
        <f t="shared" si="16"/>
        <v>5</v>
      </c>
      <c r="L60" s="148">
        <f t="shared" si="16"/>
        <v>4</v>
      </c>
      <c r="M60" s="148">
        <f t="shared" si="16"/>
        <v>2</v>
      </c>
      <c r="N60" s="148">
        <f t="shared" si="16"/>
        <v>4805</v>
      </c>
      <c r="O60" s="150">
        <f t="shared" si="16"/>
        <v>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'18.12'!J61+'19.12'!I61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4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7">G62+H62</f>
        <v>0</v>
      </c>
      <c r="J62" s="160">
        <f>'18.12'!J62+'19.12'!I62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4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'18.12'!J63+'19.12'!I63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4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7"/>
        <v>0</v>
      </c>
      <c r="J64" s="160">
        <f>'18.12'!J64+'19.12'!I64</f>
        <v>199</v>
      </c>
      <c r="K64" s="152">
        <v>0</v>
      </c>
      <c r="L64" s="152">
        <v>0</v>
      </c>
      <c r="M64" s="152">
        <v>0</v>
      </c>
      <c r="N64" s="144">
        <f t="shared" si="0"/>
        <v>199</v>
      </c>
      <c r="O64" s="145">
        <v>0</v>
      </c>
      <c r="P64" s="68"/>
      <c r="Q64" s="75"/>
      <c r="R64" s="75"/>
      <c r="S64" s="84">
        <f t="shared" si="14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7"/>
        <v>0</v>
      </c>
      <c r="J65" s="160">
        <f>'18.12'!J65+'19.12'!I65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4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7"/>
        <v>0</v>
      </c>
      <c r="J66" s="160">
        <f>'18.12'!J66+'19.12'!I66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4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7"/>
        <v>0</v>
      </c>
      <c r="J67" s="160">
        <f>'18.12'!J67+'19.12'!I67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4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7"/>
        <v>0</v>
      </c>
      <c r="J68" s="160">
        <f>'18.12'!J68+'19.12'!I68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4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7"/>
        <v>0</v>
      </c>
      <c r="J69" s="160">
        <f>'18.12'!J69+'19.12'!I69</f>
        <v>788</v>
      </c>
      <c r="K69" s="152">
        <v>3</v>
      </c>
      <c r="L69" s="152">
        <v>3</v>
      </c>
      <c r="M69" s="152">
        <v>1</v>
      </c>
      <c r="N69" s="144">
        <f t="shared" si="0"/>
        <v>785</v>
      </c>
      <c r="O69" s="145">
        <v>0</v>
      </c>
      <c r="P69" s="68"/>
      <c r="Q69" s="75"/>
      <c r="R69" s="75"/>
      <c r="S69" s="84">
        <f t="shared" si="14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8">SUM(H61:H69)</f>
        <v>0</v>
      </c>
      <c r="I70" s="148">
        <f t="shared" si="18"/>
        <v>0</v>
      </c>
      <c r="J70" s="160">
        <f>'18.12'!J70+'19.12'!I70</f>
        <v>2173</v>
      </c>
      <c r="K70" s="148">
        <f t="shared" si="18"/>
        <v>4</v>
      </c>
      <c r="L70" s="148">
        <f t="shared" si="18"/>
        <v>4</v>
      </c>
      <c r="M70" s="148">
        <f t="shared" si="18"/>
        <v>2</v>
      </c>
      <c r="N70" s="148">
        <f t="shared" si="18"/>
        <v>2169</v>
      </c>
      <c r="O70" s="150">
        <f t="shared" si="18"/>
        <v>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'18.12'!J71+'19.12'!I71</f>
        <v>610</v>
      </c>
      <c r="K71" s="151">
        <v>0</v>
      </c>
      <c r="L71" s="151">
        <v>0</v>
      </c>
      <c r="M71" s="151">
        <v>0</v>
      </c>
      <c r="N71" s="139">
        <f t="shared" ref="N71:N83" si="19">J71-K71-O71</f>
        <v>610</v>
      </c>
      <c r="O71" s="140">
        <v>0</v>
      </c>
      <c r="P71" s="68"/>
      <c r="Q71" s="75"/>
      <c r="R71" s="75"/>
      <c r="S71" s="84">
        <f t="shared" si="14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3</v>
      </c>
      <c r="H72" s="154">
        <v>0</v>
      </c>
      <c r="I72" s="144">
        <f t="shared" ref="I72:I77" si="20">G72+H72</f>
        <v>3</v>
      </c>
      <c r="J72" s="160">
        <f>'18.12'!J72+'19.12'!I72</f>
        <v>718</v>
      </c>
      <c r="K72" s="152">
        <v>0</v>
      </c>
      <c r="L72" s="152">
        <v>0</v>
      </c>
      <c r="M72" s="152">
        <v>0</v>
      </c>
      <c r="N72" s="144">
        <f t="shared" si="19"/>
        <v>715</v>
      </c>
      <c r="O72" s="145">
        <v>3</v>
      </c>
      <c r="P72" s="68"/>
      <c r="Q72" s="75"/>
      <c r="R72" s="75"/>
      <c r="S72" s="84">
        <f t="shared" si="14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20"/>
        <v>0</v>
      </c>
      <c r="J73" s="160">
        <f>'18.12'!J73+'19.12'!I73</f>
        <v>752</v>
      </c>
      <c r="K73" s="152">
        <v>0</v>
      </c>
      <c r="L73" s="152">
        <v>0</v>
      </c>
      <c r="M73" s="152">
        <v>0</v>
      </c>
      <c r="N73" s="144">
        <f t="shared" si="19"/>
        <v>752</v>
      </c>
      <c r="O73" s="145">
        <v>0</v>
      </c>
      <c r="P73" s="68"/>
      <c r="Q73" s="75"/>
      <c r="R73" s="75"/>
      <c r="S73" s="84">
        <f t="shared" si="14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20"/>
        <v>0</v>
      </c>
      <c r="J74" s="160">
        <f>'18.12'!J74+'19.12'!I74</f>
        <v>1207</v>
      </c>
      <c r="K74" s="152">
        <v>0</v>
      </c>
      <c r="L74" s="152">
        <v>0</v>
      </c>
      <c r="M74" s="152">
        <v>0</v>
      </c>
      <c r="N74" s="144">
        <f t="shared" si="19"/>
        <v>1205</v>
      </c>
      <c r="O74" s="145">
        <v>2</v>
      </c>
      <c r="P74" s="68"/>
      <c r="Q74" s="75"/>
      <c r="R74" s="75"/>
      <c r="S74" s="84">
        <f t="shared" si="14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20"/>
        <v>0</v>
      </c>
      <c r="J75" s="160">
        <f>'18.12'!J75+'19.12'!I75</f>
        <v>136</v>
      </c>
      <c r="K75" s="152">
        <v>0</v>
      </c>
      <c r="L75" s="152">
        <v>0</v>
      </c>
      <c r="M75" s="152">
        <v>0</v>
      </c>
      <c r="N75" s="144">
        <f t="shared" si="19"/>
        <v>136</v>
      </c>
      <c r="O75" s="145">
        <v>0</v>
      </c>
      <c r="P75" s="68"/>
      <c r="Q75" s="75"/>
      <c r="R75" s="75"/>
      <c r="S75" s="84">
        <f t="shared" si="14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20"/>
        <v>0</v>
      </c>
      <c r="J76" s="160">
        <f>'18.12'!J76+'19.12'!I76</f>
        <v>619</v>
      </c>
      <c r="K76" s="152">
        <v>1</v>
      </c>
      <c r="L76" s="152">
        <v>1</v>
      </c>
      <c r="M76" s="152">
        <v>0</v>
      </c>
      <c r="N76" s="144">
        <f t="shared" si="19"/>
        <v>618</v>
      </c>
      <c r="O76" s="145">
        <v>0</v>
      </c>
      <c r="P76" s="68"/>
      <c r="Q76" s="75"/>
      <c r="R76" s="75"/>
      <c r="S76" s="84">
        <f t="shared" si="14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20"/>
        <v>0</v>
      </c>
      <c r="J77" s="160">
        <f>'18.12'!J77+'19.12'!I77</f>
        <v>3039</v>
      </c>
      <c r="K77" s="152">
        <v>9</v>
      </c>
      <c r="L77" s="152">
        <v>4</v>
      </c>
      <c r="M77" s="152">
        <v>2</v>
      </c>
      <c r="N77" s="144">
        <f t="shared" si="19"/>
        <v>3027</v>
      </c>
      <c r="O77" s="145">
        <v>3</v>
      </c>
      <c r="P77" s="68"/>
      <c r="Q77" s="75"/>
      <c r="R77" s="75"/>
      <c r="S77" s="84">
        <f t="shared" si="14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</v>
      </c>
      <c r="H78" s="146">
        <f t="shared" ref="H78:O78" si="21">SUM(H71:H77)</f>
        <v>0</v>
      </c>
      <c r="I78" s="148">
        <f t="shared" si="21"/>
        <v>3</v>
      </c>
      <c r="J78" s="160">
        <f>'18.12'!J78+'19.12'!I78</f>
        <v>7081</v>
      </c>
      <c r="K78" s="148">
        <f t="shared" si="21"/>
        <v>10</v>
      </c>
      <c r="L78" s="148">
        <f t="shared" si="21"/>
        <v>5</v>
      </c>
      <c r="M78" s="148">
        <f t="shared" si="21"/>
        <v>2</v>
      </c>
      <c r="N78" s="148">
        <f t="shared" si="21"/>
        <v>7063</v>
      </c>
      <c r="O78" s="150">
        <f t="shared" si="21"/>
        <v>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'18.12'!J79+'19.12'!I79</f>
        <v>181</v>
      </c>
      <c r="K79" s="151">
        <v>1</v>
      </c>
      <c r="L79" s="151">
        <v>0</v>
      </c>
      <c r="M79" s="151">
        <v>0</v>
      </c>
      <c r="N79" s="139">
        <f t="shared" si="19"/>
        <v>180</v>
      </c>
      <c r="O79" s="140">
        <v>0</v>
      </c>
      <c r="P79" s="68"/>
      <c r="Q79" s="75"/>
      <c r="R79" s="75"/>
      <c r="S79" s="84">
        <f t="shared" si="14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2">G80+H80</f>
        <v>0</v>
      </c>
      <c r="J80" s="160">
        <f>'18.12'!J80+'19.12'!I80</f>
        <v>47</v>
      </c>
      <c r="K80" s="152">
        <v>0</v>
      </c>
      <c r="L80" s="152">
        <v>0</v>
      </c>
      <c r="M80" s="152">
        <v>0</v>
      </c>
      <c r="N80" s="144">
        <f t="shared" si="19"/>
        <v>47</v>
      </c>
      <c r="O80" s="140">
        <v>0</v>
      </c>
      <c r="P80" s="68"/>
      <c r="Q80" s="75"/>
      <c r="R80" s="75"/>
      <c r="S80" s="84">
        <f t="shared" si="14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2"/>
        <v>0</v>
      </c>
      <c r="J81" s="160">
        <f>'18.12'!J81+'19.12'!I81</f>
        <v>189</v>
      </c>
      <c r="K81" s="152">
        <v>0</v>
      </c>
      <c r="L81" s="152">
        <v>0</v>
      </c>
      <c r="M81" s="152">
        <v>0</v>
      </c>
      <c r="N81" s="144">
        <f t="shared" si="19"/>
        <v>189</v>
      </c>
      <c r="O81" s="140">
        <v>0</v>
      </c>
      <c r="P81" s="68"/>
      <c r="Q81" s="75"/>
      <c r="R81" s="75"/>
      <c r="S81" s="84">
        <f t="shared" si="14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'18.12'!J82+'19.12'!I82</f>
        <v>114</v>
      </c>
      <c r="K82" s="152">
        <v>0</v>
      </c>
      <c r="L82" s="152">
        <v>0</v>
      </c>
      <c r="M82" s="152">
        <v>0</v>
      </c>
      <c r="N82" s="144">
        <f t="shared" si="19"/>
        <v>114</v>
      </c>
      <c r="O82" s="140">
        <v>0</v>
      </c>
      <c r="P82" s="68"/>
      <c r="Q82" s="75"/>
      <c r="R82" s="75"/>
      <c r="S82" s="84">
        <f t="shared" si="14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'18.12'!J83+'19.12'!I83</f>
        <v>480</v>
      </c>
      <c r="K83" s="152">
        <v>0</v>
      </c>
      <c r="L83" s="152">
        <v>0</v>
      </c>
      <c r="M83" s="152">
        <v>0</v>
      </c>
      <c r="N83" s="144">
        <f t="shared" si="19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3">SUM(H79:H83)</f>
        <v>0</v>
      </c>
      <c r="I84" s="148">
        <f t="shared" si="23"/>
        <v>0</v>
      </c>
      <c r="J84" s="160">
        <f>'18.12'!J84+'19.12'!I84</f>
        <v>1011</v>
      </c>
      <c r="K84" s="148">
        <f t="shared" si="23"/>
        <v>1</v>
      </c>
      <c r="L84" s="148">
        <f t="shared" si="23"/>
        <v>0</v>
      </c>
      <c r="M84" s="148">
        <f t="shared" si="23"/>
        <v>0</v>
      </c>
      <c r="N84" s="148">
        <f t="shared" si="23"/>
        <v>1010</v>
      </c>
      <c r="O84" s="150">
        <f t="shared" si="23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</v>
      </c>
      <c r="H85" s="135">
        <f t="shared" ref="H85:O85" si="24">H84+H78+H70+H60+H50+H38+H25+H19</f>
        <v>0</v>
      </c>
      <c r="I85" s="135">
        <f t="shared" si="24"/>
        <v>17</v>
      </c>
      <c r="J85" s="135">
        <f t="shared" si="24"/>
        <v>49450</v>
      </c>
      <c r="K85" s="135">
        <f t="shared" si="24"/>
        <v>70</v>
      </c>
      <c r="L85" s="135">
        <f t="shared" si="24"/>
        <v>39</v>
      </c>
      <c r="M85" s="135">
        <f t="shared" si="24"/>
        <v>19</v>
      </c>
      <c r="N85" s="135">
        <f>N84+N78+N70+N60+N50+N38+N25+N19</f>
        <v>49322</v>
      </c>
      <c r="O85" s="135">
        <f t="shared" si="24"/>
        <v>58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E49" sqref="E49"/>
      <selection pane="topRight" activeCell="E49" sqref="E49"/>
      <selection pane="bottomLeft" activeCell="E49" sqref="E49"/>
      <selection pane="bottomRight" activeCell="K24" sqref="K24:M2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61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49433</v>
      </c>
      <c r="K4" s="120" t="str">
        <f>" †W½y m‡›`‡n ch©v‡jvPbvi Rb¨ †cÖwiZ g„„Zz¨ = "&amp;K85</f>
        <v xml:space="preserve"> †W½y m‡›`‡n ch©v‡jvPbvi Rb¨ †cÖwiZ g„„Zz¨ = 70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49302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 t="shared" ref="I5:I18" si="0">G5+H5</f>
        <v>0</v>
      </c>
      <c r="J5" s="160">
        <f>'17.12'!J5+'18.12'!I5</f>
        <v>1506</v>
      </c>
      <c r="K5" s="151">
        <v>2</v>
      </c>
      <c r="L5" s="151">
        <v>2</v>
      </c>
      <c r="M5" s="151">
        <v>2</v>
      </c>
      <c r="N5" s="139">
        <f t="shared" ref="N5:N18" si="1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si="0"/>
        <v>0</v>
      </c>
      <c r="J6" s="160">
        <f>'17.12'!J6+'18.12'!I6</f>
        <v>96</v>
      </c>
      <c r="K6" s="152">
        <v>0</v>
      </c>
      <c r="L6" s="152">
        <v>0</v>
      </c>
      <c r="M6" s="152">
        <v>0</v>
      </c>
      <c r="N6" s="139">
        <f t="shared" si="1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0"/>
        <v>0</v>
      </c>
      <c r="J7" s="160">
        <f>'17.12'!J7+'18.12'!I7</f>
        <v>528</v>
      </c>
      <c r="K7" s="152">
        <v>0</v>
      </c>
      <c r="L7" s="152">
        <v>0</v>
      </c>
      <c r="M7" s="152">
        <v>0</v>
      </c>
      <c r="N7" s="139">
        <f t="shared" si="1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0"/>
        <v>0</v>
      </c>
      <c r="J8" s="160">
        <f>'17.12'!J8+'18.12'!I8</f>
        <v>1299</v>
      </c>
      <c r="K8" s="152">
        <v>0</v>
      </c>
      <c r="L8" s="152">
        <v>0</v>
      </c>
      <c r="M8" s="152">
        <v>0</v>
      </c>
      <c r="N8" s="139">
        <f t="shared" si="1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0"/>
        <v>0</v>
      </c>
      <c r="J9" s="160">
        <f>'17.12'!J9+'18.12'!I9</f>
        <v>619</v>
      </c>
      <c r="K9" s="152">
        <v>1</v>
      </c>
      <c r="L9" s="152">
        <v>1</v>
      </c>
      <c r="M9" s="152">
        <v>0</v>
      </c>
      <c r="N9" s="139">
        <f t="shared" si="1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0"/>
        <v>2</v>
      </c>
      <c r="J10" s="160">
        <f>'17.12'!J10+'18.12'!I10</f>
        <v>586</v>
      </c>
      <c r="K10" s="152">
        <v>0</v>
      </c>
      <c r="L10" s="152">
        <v>0</v>
      </c>
      <c r="M10" s="152">
        <v>0</v>
      </c>
      <c r="N10" s="139">
        <f t="shared" si="1"/>
        <v>584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0"/>
        <v>0</v>
      </c>
      <c r="J11" s="160">
        <f>'17.12'!J11+'18.12'!I11</f>
        <v>722</v>
      </c>
      <c r="K11" s="152">
        <v>1</v>
      </c>
      <c r="L11" s="152">
        <v>1</v>
      </c>
      <c r="M11" s="152">
        <v>0</v>
      </c>
      <c r="N11" s="139">
        <f t="shared" si="1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0"/>
        <v>0</v>
      </c>
      <c r="J12" s="160">
        <f>'17.12'!J12+'18.12'!I12</f>
        <v>1834</v>
      </c>
      <c r="K12" s="152">
        <v>1</v>
      </c>
      <c r="L12" s="152">
        <v>0</v>
      </c>
      <c r="M12" s="152">
        <v>0</v>
      </c>
      <c r="N12" s="139">
        <f t="shared" si="1"/>
        <v>1829</v>
      </c>
      <c r="O12" s="145">
        <v>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0"/>
        <v>0</v>
      </c>
      <c r="J13" s="160">
        <f>'17.12'!J13+'18.12'!I13</f>
        <v>613</v>
      </c>
      <c r="K13" s="152">
        <v>0</v>
      </c>
      <c r="L13" s="152">
        <v>0</v>
      </c>
      <c r="M13" s="152">
        <v>0</v>
      </c>
      <c r="N13" s="139">
        <f t="shared" si="1"/>
        <v>611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0"/>
        <v>0</v>
      </c>
      <c r="J14" s="160">
        <f>'17.12'!J14+'18.12'!I14</f>
        <v>474</v>
      </c>
      <c r="K14" s="152">
        <v>0</v>
      </c>
      <c r="L14" s="152">
        <v>0</v>
      </c>
      <c r="M14" s="152">
        <v>0</v>
      </c>
      <c r="N14" s="139">
        <f t="shared" si="1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0"/>
        <v>1</v>
      </c>
      <c r="J15" s="160">
        <f>'17.12'!J15+'18.12'!I15</f>
        <v>680</v>
      </c>
      <c r="K15" s="152">
        <v>0</v>
      </c>
      <c r="L15" s="152">
        <v>0</v>
      </c>
      <c r="M15" s="152">
        <v>0</v>
      </c>
      <c r="N15" s="139">
        <f t="shared" si="1"/>
        <v>679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0"/>
        <v>0</v>
      </c>
      <c r="J16" s="160">
        <f>'17.12'!J16+'18.12'!I16</f>
        <v>864</v>
      </c>
      <c r="K16" s="152">
        <v>0</v>
      </c>
      <c r="L16" s="152">
        <v>0</v>
      </c>
      <c r="M16" s="152">
        <v>0</v>
      </c>
      <c r="N16" s="139">
        <f t="shared" si="1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0"/>
        <v>0</v>
      </c>
      <c r="J17" s="160">
        <f>'17.12'!J17+'18.12'!I17</f>
        <v>1140</v>
      </c>
      <c r="K17" s="152">
        <v>9</v>
      </c>
      <c r="L17" s="152">
        <v>4</v>
      </c>
      <c r="M17" s="152">
        <v>3</v>
      </c>
      <c r="N17" s="139">
        <f t="shared" si="1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0"/>
        <v>0</v>
      </c>
      <c r="J18" s="160">
        <f>'17.12'!J18+'18.12'!I18</f>
        <v>753</v>
      </c>
      <c r="K18" s="152">
        <v>0</v>
      </c>
      <c r="L18" s="152">
        <v>0</v>
      </c>
      <c r="M18" s="152">
        <v>0</v>
      </c>
      <c r="N18" s="139">
        <f t="shared" si="1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</v>
      </c>
      <c r="H19" s="146">
        <f>SUM(H5:H18)</f>
        <v>0</v>
      </c>
      <c r="I19" s="148">
        <f>SUM(I5:I18)</f>
        <v>3</v>
      </c>
      <c r="J19" s="160">
        <f>'17.12'!J19+'18.12'!I19</f>
        <v>11714</v>
      </c>
      <c r="K19" s="148">
        <f>SUM(K5:K18)</f>
        <v>14</v>
      </c>
      <c r="L19" s="148">
        <f>SUM(L5:L18)</f>
        <v>8</v>
      </c>
      <c r="M19" s="148">
        <f>SUM(M5:M18)</f>
        <v>5</v>
      </c>
      <c r="N19" s="148">
        <f>SUM(N5:N18)</f>
        <v>11684</v>
      </c>
      <c r="O19" s="150">
        <f>SUM(O5:O18)</f>
        <v>16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'17.12'!J20+'18.12'!I20</f>
        <v>23</v>
      </c>
      <c r="K20" s="151">
        <v>0</v>
      </c>
      <c r="L20" s="151">
        <v>0</v>
      </c>
      <c r="M20" s="151">
        <v>0</v>
      </c>
      <c r="N20" s="139">
        <f>J20-K20-O20</f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'17.12'!J21+'18.12'!I21</f>
        <v>444</v>
      </c>
      <c r="K21" s="152">
        <v>0</v>
      </c>
      <c r="L21" s="152">
        <v>0</v>
      </c>
      <c r="M21" s="152">
        <v>0</v>
      </c>
      <c r="N21" s="144">
        <f>J21-K21-O21</f>
        <v>444</v>
      </c>
      <c r="O21" s="145">
        <v>0</v>
      </c>
      <c r="P21" s="68"/>
      <c r="Q21" s="75"/>
      <c r="R21" s="75"/>
      <c r="S21" s="84">
        <f t="shared" ref="S21:S24" si="3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>G22+H22</f>
        <v>0</v>
      </c>
      <c r="J22" s="160">
        <f>'17.12'!J22+'18.12'!I22</f>
        <v>166</v>
      </c>
      <c r="K22" s="152">
        <v>0</v>
      </c>
      <c r="L22" s="152">
        <v>0</v>
      </c>
      <c r="M22" s="152">
        <v>0</v>
      </c>
      <c r="N22" s="144">
        <f>J22-K22-O22</f>
        <v>166</v>
      </c>
      <c r="O22" s="145">
        <v>0</v>
      </c>
      <c r="P22" s="68"/>
      <c r="Q22" s="75"/>
      <c r="R22" s="75"/>
      <c r="S22" s="84">
        <f t="shared" si="3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>G23+H23</f>
        <v>0</v>
      </c>
      <c r="J23" s="160">
        <f>'17.12'!J23+'18.12'!I23</f>
        <v>103</v>
      </c>
      <c r="K23" s="152">
        <v>0</v>
      </c>
      <c r="L23" s="152">
        <v>0</v>
      </c>
      <c r="M23" s="152">
        <v>0</v>
      </c>
      <c r="N23" s="144">
        <f>J23-K23-O23</f>
        <v>103</v>
      </c>
      <c r="O23" s="145">
        <v>0</v>
      </c>
      <c r="P23" s="68"/>
      <c r="Q23" s="75"/>
      <c r="R23" s="75"/>
      <c r="S23" s="84">
        <f t="shared" si="3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>G24+H24</f>
        <v>2</v>
      </c>
      <c r="J24" s="160">
        <f>'17.12'!J24+'18.12'!I24</f>
        <v>1642</v>
      </c>
      <c r="K24" s="152">
        <v>5</v>
      </c>
      <c r="L24" s="152">
        <v>3</v>
      </c>
      <c r="M24" s="152">
        <v>2</v>
      </c>
      <c r="N24" s="144">
        <f>J24-K24-O24</f>
        <v>1628</v>
      </c>
      <c r="O24" s="145">
        <v>9</v>
      </c>
      <c r="P24" s="68"/>
      <c r="Q24" s="75"/>
      <c r="R24" s="75"/>
      <c r="S24" s="84">
        <f t="shared" si="3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>SUM(H20:H24)</f>
        <v>0</v>
      </c>
      <c r="I25" s="148">
        <f>SUM(I20:I24)</f>
        <v>2</v>
      </c>
      <c r="J25" s="160">
        <f>'17.12'!J25+'18.12'!I25</f>
        <v>2378</v>
      </c>
      <c r="K25" s="148">
        <f>SUM(K20:K24)</f>
        <v>5</v>
      </c>
      <c r="L25" s="148">
        <f>SUM(L20:L24)</f>
        <v>3</v>
      </c>
      <c r="M25" s="148">
        <f>SUM(M20:M24)</f>
        <v>2</v>
      </c>
      <c r="N25" s="148">
        <f>SUM(N20:N24)</f>
        <v>2364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 t="shared" ref="I26:I37" si="4">G26+H26</f>
        <v>1</v>
      </c>
      <c r="J26" s="160">
        <f>'17.12'!J26+'18.12'!I26</f>
        <v>811</v>
      </c>
      <c r="K26" s="151">
        <v>4</v>
      </c>
      <c r="L26" s="151">
        <v>2</v>
      </c>
      <c r="M26" s="151">
        <v>1</v>
      </c>
      <c r="N26" s="139">
        <f t="shared" ref="N26:N37" si="5">J26-K26-O26</f>
        <v>803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si="4"/>
        <v>0</v>
      </c>
      <c r="J27" s="160">
        <f>'17.12'!J27+'18.12'!I27</f>
        <v>608</v>
      </c>
      <c r="K27" s="152">
        <v>0</v>
      </c>
      <c r="L27" s="152">
        <v>0</v>
      </c>
      <c r="M27" s="152">
        <v>0</v>
      </c>
      <c r="N27" s="144">
        <f t="shared" si="5"/>
        <v>608</v>
      </c>
      <c r="O27" s="145">
        <v>0</v>
      </c>
      <c r="P27" s="68"/>
      <c r="Q27" s="75"/>
      <c r="R27" s="75"/>
      <c r="S27" s="84">
        <f t="shared" ref="S27:S37" si="6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4"/>
        <v>0</v>
      </c>
      <c r="J28" s="160">
        <f>'17.12'!J28+'18.12'!I28</f>
        <v>1261</v>
      </c>
      <c r="K28" s="152">
        <v>0</v>
      </c>
      <c r="L28" s="152">
        <v>0</v>
      </c>
      <c r="M28" s="152">
        <v>0</v>
      </c>
      <c r="N28" s="144">
        <f t="shared" si="5"/>
        <v>1260</v>
      </c>
      <c r="O28" s="145">
        <v>1</v>
      </c>
      <c r="P28" s="68"/>
      <c r="Q28" s="75"/>
      <c r="R28" s="75"/>
      <c r="S28" s="84">
        <f t="shared" si="6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4"/>
        <v>0</v>
      </c>
      <c r="J29" s="160">
        <f>'17.12'!J29+'18.12'!I29</f>
        <v>1388</v>
      </c>
      <c r="K29" s="152">
        <v>0</v>
      </c>
      <c r="L29" s="152">
        <v>0</v>
      </c>
      <c r="M29" s="152">
        <v>0</v>
      </c>
      <c r="N29" s="144">
        <f t="shared" si="5"/>
        <v>1388</v>
      </c>
      <c r="O29" s="145">
        <v>0</v>
      </c>
      <c r="P29" s="68"/>
      <c r="Q29" s="75"/>
      <c r="R29" s="75"/>
      <c r="S29" s="84">
        <f t="shared" si="6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4"/>
        <v>0</v>
      </c>
      <c r="J30" s="160">
        <f>'17.12'!J30+'18.12'!I30</f>
        <v>458</v>
      </c>
      <c r="K30" s="152">
        <v>0</v>
      </c>
      <c r="L30" s="152">
        <v>0</v>
      </c>
      <c r="M30" s="152">
        <v>0</v>
      </c>
      <c r="N30" s="144">
        <f t="shared" si="5"/>
        <v>458</v>
      </c>
      <c r="O30" s="145">
        <v>0</v>
      </c>
      <c r="P30" s="68"/>
      <c r="Q30" s="75"/>
      <c r="R30" s="75"/>
      <c r="S30" s="84">
        <f t="shared" si="6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4"/>
        <v>0</v>
      </c>
      <c r="J31" s="160">
        <f>'17.12'!J31+'18.12'!I31</f>
        <v>699</v>
      </c>
      <c r="K31" s="152">
        <v>1</v>
      </c>
      <c r="L31" s="152">
        <v>1</v>
      </c>
      <c r="M31" s="152">
        <v>0</v>
      </c>
      <c r="N31" s="144">
        <f t="shared" si="5"/>
        <v>698</v>
      </c>
      <c r="O31" s="145">
        <v>0</v>
      </c>
      <c r="P31" s="68"/>
      <c r="Q31" s="75"/>
      <c r="R31" s="75"/>
      <c r="S31" s="84">
        <f t="shared" si="6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4"/>
        <v>0</v>
      </c>
      <c r="J32" s="160">
        <f>'17.12'!J32+'18.12'!I32</f>
        <v>374</v>
      </c>
      <c r="K32" s="152">
        <v>1</v>
      </c>
      <c r="L32" s="152">
        <v>1</v>
      </c>
      <c r="M32" s="152">
        <v>0</v>
      </c>
      <c r="N32" s="144">
        <f t="shared" si="5"/>
        <v>373</v>
      </c>
      <c r="O32" s="145">
        <v>0</v>
      </c>
      <c r="P32" s="68"/>
      <c r="Q32" s="75"/>
      <c r="R32" s="75"/>
      <c r="S32" s="84">
        <f t="shared" si="6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4"/>
        <v>0</v>
      </c>
      <c r="J33" s="160">
        <f>'17.12'!J33+'18.12'!I33</f>
        <v>454</v>
      </c>
      <c r="K33" s="152">
        <v>0</v>
      </c>
      <c r="L33" s="152">
        <v>0</v>
      </c>
      <c r="M33" s="152">
        <v>0</v>
      </c>
      <c r="N33" s="144">
        <f t="shared" si="5"/>
        <v>454</v>
      </c>
      <c r="O33" s="145">
        <v>0</v>
      </c>
      <c r="P33" s="68"/>
      <c r="Q33" s="75"/>
      <c r="R33" s="75"/>
      <c r="S33" s="84">
        <f t="shared" si="6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4"/>
        <v>0</v>
      </c>
      <c r="J34" s="160">
        <f>'17.12'!J34+'18.12'!I34</f>
        <v>215</v>
      </c>
      <c r="K34" s="152">
        <v>0</v>
      </c>
      <c r="L34" s="152">
        <v>0</v>
      </c>
      <c r="M34" s="152">
        <v>0</v>
      </c>
      <c r="N34" s="144">
        <f t="shared" si="5"/>
        <v>215</v>
      </c>
      <c r="O34" s="145">
        <v>0</v>
      </c>
      <c r="P34" s="68"/>
      <c r="Q34" s="75"/>
      <c r="R34" s="75"/>
      <c r="S34" s="84">
        <f t="shared" si="6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4"/>
        <v>0</v>
      </c>
      <c r="J35" s="160">
        <f>'17.12'!J35+'18.12'!I35</f>
        <v>101</v>
      </c>
      <c r="K35" s="152">
        <v>0</v>
      </c>
      <c r="L35" s="152">
        <v>0</v>
      </c>
      <c r="M35" s="152">
        <v>0</v>
      </c>
      <c r="N35" s="144">
        <f t="shared" si="5"/>
        <v>101</v>
      </c>
      <c r="O35" s="145">
        <v>0</v>
      </c>
      <c r="P35" s="68"/>
      <c r="Q35" s="75"/>
      <c r="R35" s="75"/>
      <c r="S35" s="84">
        <f t="shared" si="6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4"/>
        <v>1</v>
      </c>
      <c r="J36" s="160">
        <f>'17.12'!J36+'18.12'!I36</f>
        <v>251</v>
      </c>
      <c r="K36" s="152">
        <v>0</v>
      </c>
      <c r="L36" s="152">
        <v>0</v>
      </c>
      <c r="M36" s="152">
        <v>0</v>
      </c>
      <c r="N36" s="144">
        <f t="shared" si="5"/>
        <v>248</v>
      </c>
      <c r="O36" s="145">
        <v>3</v>
      </c>
      <c r="P36" s="68"/>
      <c r="Q36" s="75"/>
      <c r="R36" s="75"/>
      <c r="S36" s="84">
        <f t="shared" si="6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4"/>
        <v>3</v>
      </c>
      <c r="J37" s="160">
        <f>'17.12'!J37+'18.12'!I37</f>
        <v>1692</v>
      </c>
      <c r="K37" s="152">
        <v>1</v>
      </c>
      <c r="L37" s="152">
        <v>1</v>
      </c>
      <c r="M37" s="152">
        <v>1</v>
      </c>
      <c r="N37" s="144">
        <f t="shared" si="5"/>
        <v>1679</v>
      </c>
      <c r="O37" s="145">
        <v>12</v>
      </c>
      <c r="P37" s="68"/>
      <c r="Q37" s="75"/>
      <c r="R37" s="75"/>
      <c r="S37" s="84">
        <f t="shared" si="6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</v>
      </c>
      <c r="H38" s="146">
        <v>0</v>
      </c>
      <c r="I38" s="148">
        <f>SUM(I26:I37)</f>
        <v>5</v>
      </c>
      <c r="J38" s="160">
        <f>'17.12'!J38+'18.12'!I38</f>
        <v>8312</v>
      </c>
      <c r="K38" s="148">
        <f>SUM(K26:K37)</f>
        <v>7</v>
      </c>
      <c r="L38" s="148">
        <f>SUM(L26:L37)</f>
        <v>5</v>
      </c>
      <c r="M38" s="148">
        <f>SUM(M26:M37)</f>
        <v>2</v>
      </c>
      <c r="N38" s="148">
        <f>SUM(N26:N37)</f>
        <v>8285</v>
      </c>
      <c r="O38" s="150">
        <f>SUM(O26:O37)</f>
        <v>20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 t="shared" ref="I39:I49" si="7">G39+H39</f>
        <v>0</v>
      </c>
      <c r="J39" s="160">
        <f>'17.12'!J39+'18.12'!I39</f>
        <v>829</v>
      </c>
      <c r="K39" s="151">
        <v>4</v>
      </c>
      <c r="L39" s="151">
        <v>3</v>
      </c>
      <c r="M39" s="151">
        <v>2</v>
      </c>
      <c r="N39" s="139">
        <f t="shared" ref="N39:N49" si="8">J39-K39-O39</f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si="7"/>
        <v>0</v>
      </c>
      <c r="J40" s="160">
        <f>'17.12'!J40+'18.12'!I40</f>
        <v>1569</v>
      </c>
      <c r="K40" s="152">
        <v>1</v>
      </c>
      <c r="L40" s="152">
        <v>1</v>
      </c>
      <c r="M40" s="152">
        <v>0</v>
      </c>
      <c r="N40" s="144">
        <f t="shared" si="8"/>
        <v>1568</v>
      </c>
      <c r="O40" s="145">
        <v>0</v>
      </c>
      <c r="P40" s="68"/>
      <c r="Q40" s="75"/>
      <c r="R40" s="75"/>
      <c r="S40" s="84">
        <f t="shared" ref="S40:S49" si="9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7"/>
        <v>0</v>
      </c>
      <c r="J41" s="160">
        <f>'17.12'!J41+'18.12'!I41</f>
        <v>577</v>
      </c>
      <c r="K41" s="152">
        <v>1</v>
      </c>
      <c r="L41" s="152">
        <v>0</v>
      </c>
      <c r="M41" s="152">
        <v>0</v>
      </c>
      <c r="N41" s="144">
        <f t="shared" si="8"/>
        <v>575</v>
      </c>
      <c r="O41" s="145">
        <v>1</v>
      </c>
      <c r="P41" s="68"/>
      <c r="Q41" s="75"/>
      <c r="R41" s="75"/>
      <c r="S41" s="84">
        <f t="shared" si="9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7"/>
        <v>1</v>
      </c>
      <c r="J42" s="160">
        <f>'17.12'!J42+'18.12'!I42</f>
        <v>612</v>
      </c>
      <c r="K42" s="152">
        <v>0</v>
      </c>
      <c r="L42" s="152">
        <v>0</v>
      </c>
      <c r="M42" s="152">
        <v>0</v>
      </c>
      <c r="N42" s="144">
        <f t="shared" si="8"/>
        <v>610</v>
      </c>
      <c r="O42" s="145">
        <v>2</v>
      </c>
      <c r="P42" s="68"/>
      <c r="Q42" s="75"/>
      <c r="R42" s="75"/>
      <c r="S42" s="84">
        <f t="shared" si="9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7"/>
        <v>1</v>
      </c>
      <c r="J43" s="160">
        <f>'17.12'!J43+'18.12'!I43</f>
        <v>4064</v>
      </c>
      <c r="K43" s="152">
        <v>4</v>
      </c>
      <c r="L43" s="152">
        <v>1</v>
      </c>
      <c r="M43" s="152">
        <v>0</v>
      </c>
      <c r="N43" s="144">
        <f t="shared" si="8"/>
        <v>4058</v>
      </c>
      <c r="O43" s="145">
        <v>2</v>
      </c>
      <c r="P43" s="68"/>
      <c r="Q43" s="75"/>
      <c r="R43" s="75"/>
      <c r="S43" s="84">
        <f t="shared" si="9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7"/>
        <v>0</v>
      </c>
      <c r="J44" s="160">
        <f>'17.12'!J44+'18.12'!I44</f>
        <v>758</v>
      </c>
      <c r="K44" s="152">
        <v>1</v>
      </c>
      <c r="L44" s="152">
        <v>1</v>
      </c>
      <c r="M44" s="152">
        <v>1</v>
      </c>
      <c r="N44" s="144">
        <f t="shared" si="8"/>
        <v>756</v>
      </c>
      <c r="O44" s="145">
        <v>1</v>
      </c>
      <c r="P44" s="68"/>
      <c r="Q44" s="75"/>
      <c r="R44" s="75"/>
      <c r="S44" s="84">
        <f t="shared" si="9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7"/>
        <v>0</v>
      </c>
      <c r="J45" s="160">
        <f>'17.12'!J45+'18.12'!I45</f>
        <v>348</v>
      </c>
      <c r="K45" s="152">
        <v>0</v>
      </c>
      <c r="L45" s="152">
        <v>0</v>
      </c>
      <c r="M45" s="152">
        <v>0</v>
      </c>
      <c r="N45" s="144">
        <f t="shared" si="8"/>
        <v>348</v>
      </c>
      <c r="O45" s="145">
        <v>0</v>
      </c>
      <c r="P45" s="68"/>
      <c r="Q45" s="75"/>
      <c r="R45" s="75"/>
      <c r="S45" s="84">
        <f t="shared" si="9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7"/>
        <v>0</v>
      </c>
      <c r="J46" s="160">
        <f>'17.12'!J46+'18.12'!I46</f>
        <v>969</v>
      </c>
      <c r="K46" s="152">
        <v>0</v>
      </c>
      <c r="L46" s="152">
        <v>0</v>
      </c>
      <c r="M46" s="152">
        <v>0</v>
      </c>
      <c r="N46" s="144">
        <f t="shared" si="8"/>
        <v>969</v>
      </c>
      <c r="O46" s="145">
        <v>0</v>
      </c>
      <c r="P46" s="68"/>
      <c r="Q46" s="75"/>
      <c r="R46" s="75"/>
      <c r="S46" s="84">
        <f t="shared" si="9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7"/>
        <v>0</v>
      </c>
      <c r="J47" s="160">
        <f>'17.12'!J47+'18.12'!I47</f>
        <v>162</v>
      </c>
      <c r="K47" s="152">
        <v>1</v>
      </c>
      <c r="L47" s="152">
        <v>1</v>
      </c>
      <c r="M47" s="152">
        <v>0</v>
      </c>
      <c r="N47" s="144">
        <f t="shared" si="8"/>
        <v>161</v>
      </c>
      <c r="O47" s="145">
        <v>0</v>
      </c>
      <c r="P47" s="68"/>
      <c r="Q47" s="75"/>
      <c r="R47" s="75"/>
      <c r="S47" s="84">
        <f t="shared" si="9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7"/>
        <v>0</v>
      </c>
      <c r="J48" s="160">
        <f>'17.12'!J48+'18.12'!I48</f>
        <v>256</v>
      </c>
      <c r="K48" s="152">
        <v>1</v>
      </c>
      <c r="L48" s="152">
        <v>1</v>
      </c>
      <c r="M48" s="152">
        <v>0</v>
      </c>
      <c r="N48" s="144">
        <f t="shared" si="8"/>
        <v>255</v>
      </c>
      <c r="O48" s="145">
        <v>0</v>
      </c>
      <c r="P48" s="68"/>
      <c r="Q48" s="75"/>
      <c r="R48" s="75"/>
      <c r="S48" s="84">
        <f t="shared" si="9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7"/>
        <v>1</v>
      </c>
      <c r="J49" s="160">
        <f>'17.12'!J49+'18.12'!I49</f>
        <v>1812</v>
      </c>
      <c r="K49" s="152">
        <v>11</v>
      </c>
      <c r="L49" s="152">
        <v>2</v>
      </c>
      <c r="M49" s="152">
        <v>1</v>
      </c>
      <c r="N49" s="144">
        <f t="shared" si="8"/>
        <v>1799</v>
      </c>
      <c r="O49" s="145">
        <v>2</v>
      </c>
      <c r="P49" s="68"/>
      <c r="Q49" s="75"/>
      <c r="R49" s="75"/>
      <c r="S49" s="84">
        <f t="shared" si="9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</v>
      </c>
      <c r="H50" s="146">
        <v>0</v>
      </c>
      <c r="I50" s="148">
        <f>SUM(I39:I49)</f>
        <v>3</v>
      </c>
      <c r="J50" s="160">
        <f>'17.12'!J50+'18.12'!I50</f>
        <v>11956</v>
      </c>
      <c r="K50" s="148">
        <f>SUM(K39:K49)</f>
        <v>24</v>
      </c>
      <c r="L50" s="148">
        <f>SUM(L39:L49)</f>
        <v>10</v>
      </c>
      <c r="M50" s="148">
        <f>SUM(M39:M49)</f>
        <v>4</v>
      </c>
      <c r="N50" s="148">
        <f>SUM(N39:N49)</f>
        <v>11924</v>
      </c>
      <c r="O50" s="150">
        <f>SUM(O39:O49)</f>
        <v>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'17.12'!J51+'18.12'!I51</f>
        <v>0</v>
      </c>
      <c r="K51" s="151">
        <v>0</v>
      </c>
      <c r="L51" s="151">
        <v>0</v>
      </c>
      <c r="M51" s="151">
        <v>0</v>
      </c>
      <c r="N51" s="139">
        <f t="shared" ref="N51:N59" si="10">J51-K51-O51</f>
        <v>0</v>
      </c>
      <c r="O51" s="140">
        <v>0</v>
      </c>
      <c r="P51" s="68"/>
      <c r="Q51" s="91"/>
      <c r="R51" s="91"/>
      <c r="S51" s="84">
        <f t="shared" ref="S51:S82" si="11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2">G52+H52</f>
        <v>0</v>
      </c>
      <c r="J52" s="160">
        <f>'17.12'!J52+'18.12'!I52</f>
        <v>1079</v>
      </c>
      <c r="K52" s="152">
        <v>0</v>
      </c>
      <c r="L52" s="152">
        <v>0</v>
      </c>
      <c r="M52" s="152">
        <v>0</v>
      </c>
      <c r="N52" s="144">
        <f t="shared" si="10"/>
        <v>1079</v>
      </c>
      <c r="O52" s="145">
        <v>0</v>
      </c>
      <c r="P52" s="68"/>
      <c r="Q52" s="91"/>
      <c r="R52" s="91"/>
      <c r="S52" s="84">
        <f t="shared" si="11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2"/>
        <v>0</v>
      </c>
      <c r="J53" s="160">
        <f>'17.12'!J53+'18.12'!I53</f>
        <v>765</v>
      </c>
      <c r="K53" s="152">
        <v>1</v>
      </c>
      <c r="L53" s="152">
        <v>1</v>
      </c>
      <c r="M53" s="152">
        <v>0</v>
      </c>
      <c r="N53" s="144">
        <f t="shared" si="10"/>
        <v>764</v>
      </c>
      <c r="O53" s="145">
        <v>0</v>
      </c>
      <c r="P53" s="68"/>
      <c r="Q53" s="91"/>
      <c r="R53" s="91"/>
      <c r="S53" s="84">
        <f t="shared" si="11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2"/>
        <v>0</v>
      </c>
      <c r="J54" s="160">
        <f>'17.12'!J54+'18.12'!I54</f>
        <v>1094</v>
      </c>
      <c r="K54" s="152">
        <v>0</v>
      </c>
      <c r="L54" s="152">
        <v>0</v>
      </c>
      <c r="M54" s="152">
        <v>0</v>
      </c>
      <c r="N54" s="144">
        <f t="shared" si="10"/>
        <v>1094</v>
      </c>
      <c r="O54" s="145">
        <v>0</v>
      </c>
      <c r="P54" s="68"/>
      <c r="Q54" s="91"/>
      <c r="R54" s="91"/>
      <c r="S54" s="84">
        <f t="shared" si="11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2"/>
        <v>0</v>
      </c>
      <c r="J55" s="160">
        <f>'17.12'!J55+'18.12'!I55</f>
        <v>283</v>
      </c>
      <c r="K55" s="152">
        <v>1</v>
      </c>
      <c r="L55" s="152">
        <v>1</v>
      </c>
      <c r="M55" s="152">
        <v>0</v>
      </c>
      <c r="N55" s="144">
        <f t="shared" si="10"/>
        <v>282</v>
      </c>
      <c r="O55" s="145">
        <v>0</v>
      </c>
      <c r="P55" s="68"/>
      <c r="Q55" s="91"/>
      <c r="R55" s="91"/>
      <c r="S55" s="84">
        <f t="shared" si="11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2"/>
        <v>0</v>
      </c>
      <c r="J56" s="160">
        <f>'17.12'!J56+'18.12'!I56</f>
        <v>379</v>
      </c>
      <c r="K56" s="152">
        <v>0</v>
      </c>
      <c r="L56" s="152">
        <v>0</v>
      </c>
      <c r="M56" s="152">
        <v>0</v>
      </c>
      <c r="N56" s="144">
        <f t="shared" si="10"/>
        <v>379</v>
      </c>
      <c r="O56" s="145">
        <v>0</v>
      </c>
      <c r="P56" s="68"/>
      <c r="Q56" s="91"/>
      <c r="R56" s="91"/>
      <c r="S56" s="84">
        <f t="shared" si="11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2"/>
        <v>0</v>
      </c>
      <c r="J57" s="160">
        <f>'17.12'!J57+'18.12'!I57</f>
        <v>177</v>
      </c>
      <c r="K57" s="152">
        <v>0</v>
      </c>
      <c r="L57" s="152">
        <v>0</v>
      </c>
      <c r="M57" s="152">
        <v>0</v>
      </c>
      <c r="N57" s="144">
        <f t="shared" si="10"/>
        <v>177</v>
      </c>
      <c r="O57" s="145">
        <v>0</v>
      </c>
      <c r="P57" s="68"/>
      <c r="Q57" s="91"/>
      <c r="R57" s="91"/>
      <c r="S57" s="84">
        <f t="shared" si="11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2"/>
        <v>0</v>
      </c>
      <c r="J58" s="160">
        <f>'17.12'!J58+'18.12'!I58</f>
        <v>113</v>
      </c>
      <c r="K58" s="152">
        <v>0</v>
      </c>
      <c r="L58" s="152">
        <v>0</v>
      </c>
      <c r="M58" s="152">
        <v>0</v>
      </c>
      <c r="N58" s="144">
        <f t="shared" si="10"/>
        <v>113</v>
      </c>
      <c r="O58" s="145">
        <v>0</v>
      </c>
      <c r="P58" s="68"/>
      <c r="Q58" s="91"/>
      <c r="R58" s="91"/>
      <c r="S58" s="84">
        <f t="shared" si="11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2"/>
        <v>1</v>
      </c>
      <c r="J59" s="160">
        <f>'17.12'!J59+'18.12'!I59</f>
        <v>921</v>
      </c>
      <c r="K59" s="152">
        <v>3</v>
      </c>
      <c r="L59" s="152">
        <v>2</v>
      </c>
      <c r="M59" s="152">
        <v>2</v>
      </c>
      <c r="N59" s="144">
        <f t="shared" si="10"/>
        <v>917</v>
      </c>
      <c r="O59" s="145">
        <v>1</v>
      </c>
      <c r="P59" s="68"/>
      <c r="Q59" s="91"/>
      <c r="R59" s="91"/>
      <c r="S59" s="84">
        <f t="shared" si="11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3">SUM(H51:H59)</f>
        <v>0</v>
      </c>
      <c r="I60" s="148">
        <f t="shared" si="13"/>
        <v>1</v>
      </c>
      <c r="J60" s="160">
        <f>'17.12'!J60+'18.12'!I60</f>
        <v>4811</v>
      </c>
      <c r="K60" s="148">
        <f t="shared" si="13"/>
        <v>5</v>
      </c>
      <c r="L60" s="148">
        <f t="shared" si="13"/>
        <v>4</v>
      </c>
      <c r="M60" s="148">
        <f t="shared" si="13"/>
        <v>2</v>
      </c>
      <c r="N60" s="148">
        <f t="shared" si="13"/>
        <v>4805</v>
      </c>
      <c r="O60" s="150">
        <f t="shared" si="13"/>
        <v>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'17.12'!J61+'18.12'!I61</f>
        <v>130</v>
      </c>
      <c r="K61" s="151">
        <v>0</v>
      </c>
      <c r="L61" s="151">
        <v>0</v>
      </c>
      <c r="M61" s="151">
        <v>0</v>
      </c>
      <c r="N61" s="139">
        <f t="shared" ref="N61:N69" si="14">J61-K61-O61</f>
        <v>130</v>
      </c>
      <c r="O61" s="140">
        <v>0</v>
      </c>
      <c r="P61" s="68"/>
      <c r="Q61" s="75"/>
      <c r="R61" s="75"/>
      <c r="S61" s="84">
        <f t="shared" si="11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5">G62+H62</f>
        <v>0</v>
      </c>
      <c r="J62" s="160">
        <f>'17.12'!J62+'18.12'!I62</f>
        <v>119</v>
      </c>
      <c r="K62" s="152">
        <v>0</v>
      </c>
      <c r="L62" s="152">
        <v>0</v>
      </c>
      <c r="M62" s="152">
        <v>0</v>
      </c>
      <c r="N62" s="144">
        <f t="shared" si="14"/>
        <v>119</v>
      </c>
      <c r="O62" s="145">
        <v>0</v>
      </c>
      <c r="P62" s="68"/>
      <c r="Q62" s="75"/>
      <c r="R62" s="75"/>
      <c r="S62" s="84">
        <f t="shared" si="11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'17.12'!J63+'18.12'!I63</f>
        <v>206</v>
      </c>
      <c r="K63" s="152">
        <v>0</v>
      </c>
      <c r="L63" s="152">
        <v>0</v>
      </c>
      <c r="M63" s="152">
        <v>0</v>
      </c>
      <c r="N63" s="144">
        <f t="shared" si="14"/>
        <v>206</v>
      </c>
      <c r="O63" s="145">
        <v>0</v>
      </c>
      <c r="P63" s="68"/>
      <c r="Q63" s="75"/>
      <c r="R63" s="75"/>
      <c r="S63" s="84">
        <f t="shared" si="11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5"/>
        <v>0</v>
      </c>
      <c r="J64" s="160">
        <f>'17.12'!J64+'18.12'!I64</f>
        <v>199</v>
      </c>
      <c r="K64" s="152">
        <v>0</v>
      </c>
      <c r="L64" s="152">
        <v>0</v>
      </c>
      <c r="M64" s="152">
        <v>0</v>
      </c>
      <c r="N64" s="144">
        <f t="shared" si="14"/>
        <v>198</v>
      </c>
      <c r="O64" s="145">
        <v>1</v>
      </c>
      <c r="P64" s="68"/>
      <c r="Q64" s="75"/>
      <c r="R64" s="75"/>
      <c r="S64" s="84">
        <f t="shared" si="11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5"/>
        <v>0</v>
      </c>
      <c r="J65" s="160">
        <f>'17.12'!J65+'18.12'!I65</f>
        <v>209</v>
      </c>
      <c r="K65" s="152">
        <v>0</v>
      </c>
      <c r="L65" s="152">
        <v>0</v>
      </c>
      <c r="M65" s="152">
        <v>0</v>
      </c>
      <c r="N65" s="144">
        <f t="shared" si="14"/>
        <v>209</v>
      </c>
      <c r="O65" s="145">
        <v>0</v>
      </c>
      <c r="P65" s="68"/>
      <c r="Q65" s="75"/>
      <c r="R65" s="75"/>
      <c r="S65" s="84">
        <f t="shared" si="11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5"/>
        <v>0</v>
      </c>
      <c r="J66" s="160">
        <f>'17.12'!J66+'18.12'!I66</f>
        <v>294</v>
      </c>
      <c r="K66" s="152">
        <v>1</v>
      </c>
      <c r="L66" s="152">
        <v>1</v>
      </c>
      <c r="M66" s="152">
        <v>1</v>
      </c>
      <c r="N66" s="144">
        <f t="shared" si="14"/>
        <v>293</v>
      </c>
      <c r="O66" s="145">
        <v>0</v>
      </c>
      <c r="P66" s="68"/>
      <c r="Q66" s="75"/>
      <c r="R66" s="75"/>
      <c r="S66" s="84">
        <f t="shared" si="11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5"/>
        <v>0</v>
      </c>
      <c r="J67" s="160">
        <f>'17.12'!J67+'18.12'!I67</f>
        <v>51</v>
      </c>
      <c r="K67" s="152">
        <v>0</v>
      </c>
      <c r="L67" s="152">
        <v>0</v>
      </c>
      <c r="M67" s="152">
        <v>0</v>
      </c>
      <c r="N67" s="144">
        <f t="shared" si="14"/>
        <v>51</v>
      </c>
      <c r="O67" s="145">
        <v>0</v>
      </c>
      <c r="P67" s="68"/>
      <c r="Q67" s="75"/>
      <c r="R67" s="75"/>
      <c r="S67" s="84">
        <f t="shared" si="11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5"/>
        <v>0</v>
      </c>
      <c r="J68" s="160">
        <f>'17.12'!J68+'18.12'!I68</f>
        <v>177</v>
      </c>
      <c r="K68" s="152">
        <v>0</v>
      </c>
      <c r="L68" s="152">
        <v>0</v>
      </c>
      <c r="M68" s="152">
        <v>0</v>
      </c>
      <c r="N68" s="144">
        <f t="shared" si="14"/>
        <v>177</v>
      </c>
      <c r="O68" s="145">
        <v>0</v>
      </c>
      <c r="P68" s="68"/>
      <c r="Q68" s="75"/>
      <c r="R68" s="75"/>
      <c r="S68" s="84">
        <f t="shared" si="11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5"/>
        <v>0</v>
      </c>
      <c r="J69" s="160">
        <f>'17.12'!J69+'18.12'!I69</f>
        <v>788</v>
      </c>
      <c r="K69" s="152">
        <v>3</v>
      </c>
      <c r="L69" s="152">
        <v>3</v>
      </c>
      <c r="M69" s="152">
        <v>1</v>
      </c>
      <c r="N69" s="144">
        <f t="shared" si="14"/>
        <v>785</v>
      </c>
      <c r="O69" s="145">
        <v>0</v>
      </c>
      <c r="P69" s="68"/>
      <c r="Q69" s="75"/>
      <c r="R69" s="75"/>
      <c r="S69" s="84">
        <f t="shared" si="11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6">SUM(H61:H69)</f>
        <v>0</v>
      </c>
      <c r="I70" s="148">
        <f t="shared" si="16"/>
        <v>0</v>
      </c>
      <c r="J70" s="160">
        <f>'17.12'!J70+'18.12'!I70</f>
        <v>2173</v>
      </c>
      <c r="K70" s="148">
        <f t="shared" si="16"/>
        <v>4</v>
      </c>
      <c r="L70" s="148">
        <f t="shared" si="16"/>
        <v>4</v>
      </c>
      <c r="M70" s="148">
        <f t="shared" si="16"/>
        <v>2</v>
      </c>
      <c r="N70" s="148">
        <f t="shared" si="16"/>
        <v>2168</v>
      </c>
      <c r="O70" s="150">
        <f t="shared" si="16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'17.12'!J71+'18.12'!I71</f>
        <v>610</v>
      </c>
      <c r="K71" s="151">
        <v>0</v>
      </c>
      <c r="L71" s="151">
        <v>0</v>
      </c>
      <c r="M71" s="151">
        <v>0</v>
      </c>
      <c r="N71" s="139">
        <f t="shared" ref="N71:N83" si="17">J71-K71-O71</f>
        <v>610</v>
      </c>
      <c r="O71" s="140">
        <v>0</v>
      </c>
      <c r="P71" s="68"/>
      <c r="Q71" s="75"/>
      <c r="R71" s="75"/>
      <c r="S71" s="84">
        <f t="shared" si="11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8">G72+H72</f>
        <v>0</v>
      </c>
      <c r="J72" s="160">
        <f>'17.12'!J72+'18.12'!I72</f>
        <v>715</v>
      </c>
      <c r="K72" s="152">
        <v>0</v>
      </c>
      <c r="L72" s="152">
        <v>0</v>
      </c>
      <c r="M72" s="152">
        <v>0</v>
      </c>
      <c r="N72" s="144">
        <f t="shared" si="17"/>
        <v>715</v>
      </c>
      <c r="O72" s="145">
        <v>0</v>
      </c>
      <c r="P72" s="68"/>
      <c r="Q72" s="75"/>
      <c r="R72" s="75"/>
      <c r="S72" s="84">
        <f t="shared" si="11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8"/>
        <v>0</v>
      </c>
      <c r="J73" s="160">
        <f>'17.12'!J73+'18.12'!I73</f>
        <v>752</v>
      </c>
      <c r="K73" s="152">
        <v>0</v>
      </c>
      <c r="L73" s="152">
        <v>0</v>
      </c>
      <c r="M73" s="152">
        <v>0</v>
      </c>
      <c r="N73" s="144">
        <f t="shared" si="17"/>
        <v>752</v>
      </c>
      <c r="O73" s="145">
        <v>0</v>
      </c>
      <c r="P73" s="68"/>
      <c r="Q73" s="75"/>
      <c r="R73" s="75"/>
      <c r="S73" s="84">
        <f t="shared" si="11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8"/>
        <v>0</v>
      </c>
      <c r="J74" s="160">
        <f>'17.12'!J74+'18.12'!I74</f>
        <v>1207</v>
      </c>
      <c r="K74" s="152">
        <v>0</v>
      </c>
      <c r="L74" s="152">
        <v>0</v>
      </c>
      <c r="M74" s="152">
        <v>0</v>
      </c>
      <c r="N74" s="144">
        <f t="shared" si="17"/>
        <v>1205</v>
      </c>
      <c r="O74" s="145">
        <v>2</v>
      </c>
      <c r="P74" s="68"/>
      <c r="Q74" s="75"/>
      <c r="R74" s="75"/>
      <c r="S74" s="84">
        <f t="shared" si="11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8"/>
        <v>0</v>
      </c>
      <c r="J75" s="160">
        <f>'17.12'!J75+'18.12'!I75</f>
        <v>136</v>
      </c>
      <c r="K75" s="152">
        <v>0</v>
      </c>
      <c r="L75" s="152">
        <v>0</v>
      </c>
      <c r="M75" s="152">
        <v>0</v>
      </c>
      <c r="N75" s="144">
        <f t="shared" si="17"/>
        <v>136</v>
      </c>
      <c r="O75" s="145">
        <v>0</v>
      </c>
      <c r="P75" s="68"/>
      <c r="Q75" s="75"/>
      <c r="R75" s="75"/>
      <c r="S75" s="84">
        <f t="shared" si="11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8"/>
        <v>0</v>
      </c>
      <c r="J76" s="160">
        <f>'17.12'!J76+'18.12'!I76</f>
        <v>619</v>
      </c>
      <c r="K76" s="152">
        <v>1</v>
      </c>
      <c r="L76" s="152">
        <v>1</v>
      </c>
      <c r="M76" s="152">
        <v>0</v>
      </c>
      <c r="N76" s="144">
        <f t="shared" si="17"/>
        <v>618</v>
      </c>
      <c r="O76" s="145">
        <v>0</v>
      </c>
      <c r="P76" s="68"/>
      <c r="Q76" s="75"/>
      <c r="R76" s="75"/>
      <c r="S76" s="84">
        <f t="shared" si="11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8"/>
        <v>2</v>
      </c>
      <c r="J77" s="160">
        <f>'17.12'!J77+'18.12'!I77</f>
        <v>3039</v>
      </c>
      <c r="K77" s="152">
        <v>9</v>
      </c>
      <c r="L77" s="152">
        <v>4</v>
      </c>
      <c r="M77" s="152">
        <v>2</v>
      </c>
      <c r="N77" s="144">
        <f t="shared" si="17"/>
        <v>3026</v>
      </c>
      <c r="O77" s="145">
        <v>4</v>
      </c>
      <c r="P77" s="68"/>
      <c r="Q77" s="75"/>
      <c r="R77" s="75"/>
      <c r="S77" s="84">
        <f t="shared" si="11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19">SUM(H71:H77)</f>
        <v>0</v>
      </c>
      <c r="I78" s="148">
        <f t="shared" si="19"/>
        <v>2</v>
      </c>
      <c r="J78" s="160">
        <f>'17.12'!J78+'18.12'!I78</f>
        <v>7078</v>
      </c>
      <c r="K78" s="148">
        <f t="shared" si="19"/>
        <v>10</v>
      </c>
      <c r="L78" s="148">
        <f t="shared" si="19"/>
        <v>5</v>
      </c>
      <c r="M78" s="148">
        <f t="shared" si="19"/>
        <v>2</v>
      </c>
      <c r="N78" s="148">
        <f t="shared" si="19"/>
        <v>7062</v>
      </c>
      <c r="O78" s="150">
        <f t="shared" si="19"/>
        <v>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'17.12'!J79+'18.12'!I79</f>
        <v>181</v>
      </c>
      <c r="K79" s="151">
        <v>1</v>
      </c>
      <c r="L79" s="151">
        <v>0</v>
      </c>
      <c r="M79" s="151">
        <v>0</v>
      </c>
      <c r="N79" s="139">
        <f t="shared" si="17"/>
        <v>180</v>
      </c>
      <c r="O79" s="140">
        <v>0</v>
      </c>
      <c r="P79" s="68"/>
      <c r="Q79" s="75"/>
      <c r="R79" s="75"/>
      <c r="S79" s="84">
        <f t="shared" si="11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0">G80+H80</f>
        <v>0</v>
      </c>
      <c r="J80" s="160">
        <f>'17.12'!J80+'18.12'!I80</f>
        <v>47</v>
      </c>
      <c r="K80" s="152">
        <v>0</v>
      </c>
      <c r="L80" s="152">
        <v>0</v>
      </c>
      <c r="M80" s="152">
        <v>0</v>
      </c>
      <c r="N80" s="144">
        <f t="shared" si="17"/>
        <v>47</v>
      </c>
      <c r="O80" s="140">
        <v>0</v>
      </c>
      <c r="P80" s="68"/>
      <c r="Q80" s="75"/>
      <c r="R80" s="75"/>
      <c r="S80" s="84">
        <f t="shared" si="11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0"/>
        <v>0</v>
      </c>
      <c r="J81" s="160">
        <f>'17.12'!J81+'18.12'!I81</f>
        <v>189</v>
      </c>
      <c r="K81" s="152">
        <v>0</v>
      </c>
      <c r="L81" s="152">
        <v>0</v>
      </c>
      <c r="M81" s="152">
        <v>0</v>
      </c>
      <c r="N81" s="144">
        <f t="shared" si="17"/>
        <v>189</v>
      </c>
      <c r="O81" s="140">
        <v>0</v>
      </c>
      <c r="P81" s="68"/>
      <c r="Q81" s="75"/>
      <c r="R81" s="75"/>
      <c r="S81" s="84">
        <f t="shared" si="11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'17.12'!J82+'18.12'!I82</f>
        <v>114</v>
      </c>
      <c r="K82" s="152">
        <v>0</v>
      </c>
      <c r="L82" s="152">
        <v>0</v>
      </c>
      <c r="M82" s="152">
        <v>0</v>
      </c>
      <c r="N82" s="144">
        <f t="shared" si="17"/>
        <v>114</v>
      </c>
      <c r="O82" s="140">
        <v>0</v>
      </c>
      <c r="P82" s="68"/>
      <c r="Q82" s="75"/>
      <c r="R82" s="75"/>
      <c r="S82" s="84">
        <f t="shared" si="11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'17.12'!J83+'18.12'!I83</f>
        <v>480</v>
      </c>
      <c r="K83" s="152">
        <v>0</v>
      </c>
      <c r="L83" s="152">
        <v>0</v>
      </c>
      <c r="M83" s="152">
        <v>0</v>
      </c>
      <c r="N83" s="144">
        <f t="shared" si="17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1">SUM(H79:H83)</f>
        <v>0</v>
      </c>
      <c r="I84" s="148">
        <f t="shared" si="21"/>
        <v>0</v>
      </c>
      <c r="J84" s="160">
        <f>'17.12'!J84+'18.12'!I84</f>
        <v>1011</v>
      </c>
      <c r="K84" s="148">
        <f t="shared" si="21"/>
        <v>1</v>
      </c>
      <c r="L84" s="148">
        <f t="shared" si="21"/>
        <v>0</v>
      </c>
      <c r="M84" s="148">
        <f t="shared" si="21"/>
        <v>0</v>
      </c>
      <c r="N84" s="148">
        <f t="shared" si="21"/>
        <v>1010</v>
      </c>
      <c r="O84" s="150">
        <f t="shared" si="21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 t="shared" ref="G85:O85" si="22">G84+G78+G70+G60+G50+G38+G25+G19</f>
        <v>16</v>
      </c>
      <c r="H85" s="135">
        <f t="shared" si="22"/>
        <v>0</v>
      </c>
      <c r="I85" s="135">
        <f t="shared" si="22"/>
        <v>16</v>
      </c>
      <c r="J85" s="135">
        <f t="shared" si="22"/>
        <v>49433</v>
      </c>
      <c r="K85" s="135">
        <f t="shared" si="22"/>
        <v>70</v>
      </c>
      <c r="L85" s="135">
        <f t="shared" si="22"/>
        <v>39</v>
      </c>
      <c r="M85" s="135">
        <f t="shared" si="22"/>
        <v>19</v>
      </c>
      <c r="N85" s="135">
        <f t="shared" si="22"/>
        <v>49302</v>
      </c>
      <c r="O85" s="135">
        <f t="shared" si="22"/>
        <v>61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E49" sqref="E49"/>
      <selection pane="topRight" activeCell="E49" sqref="E49"/>
      <selection pane="bottomLeft" activeCell="E49" sqref="E49"/>
      <selection pane="bottomRight" activeCell="I7" sqref="I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49417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49276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'16.12'!J5+'17.12'!I5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'16.12'!J6+'17.12'!I6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'16.12'!J7+'17.12'!I7</f>
        <v>528</v>
      </c>
      <c r="K7" s="152">
        <v>0</v>
      </c>
      <c r="L7" s="152">
        <v>0</v>
      </c>
      <c r="M7" s="152">
        <v>0</v>
      </c>
      <c r="N7" s="139">
        <f t="shared" si="0"/>
        <v>526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0">
        <f>'16.12'!J8+'17.12'!I8</f>
        <v>1299</v>
      </c>
      <c r="K8" s="152">
        <v>0</v>
      </c>
      <c r="L8" s="152">
        <v>0</v>
      </c>
      <c r="M8" s="152">
        <v>0</v>
      </c>
      <c r="N8" s="139">
        <f t="shared" si="0"/>
        <v>1297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'16.12'!J9+'17.12'!I9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0">
        <f>'16.12'!J10+'17.12'!I10</f>
        <v>584</v>
      </c>
      <c r="K10" s="152">
        <v>0</v>
      </c>
      <c r="L10" s="152">
        <v>0</v>
      </c>
      <c r="M10" s="152">
        <v>0</v>
      </c>
      <c r="N10" s="139">
        <f t="shared" si="0"/>
        <v>583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0">
        <f>'16.12'!J11+'17.12'!I11</f>
        <v>722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0">
        <f>'16.12'!J12+'17.12'!I12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0">
        <f>'16.12'!J13+'17.12'!I13</f>
        <v>613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'16.12'!J14+'17.12'!I14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'16.12'!J15+'17.12'!I15</f>
        <v>679</v>
      </c>
      <c r="K15" s="152">
        <v>0</v>
      </c>
      <c r="L15" s="152">
        <v>0</v>
      </c>
      <c r="M15" s="152">
        <v>0</v>
      </c>
      <c r="N15" s="139">
        <f t="shared" si="0"/>
        <v>679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'16.12'!J16+'17.12'!I16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'16.12'!J17+'17.12'!I17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0">
        <f>'16.12'!J18+'17.12'!I18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0">
        <f>'16.12'!J19+'17.12'!I19</f>
        <v>11711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11682</v>
      </c>
      <c r="O19" s="150">
        <f t="shared" si="3"/>
        <v>15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'16.12'!J20+'17.12'!I20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'16.12'!J21+'17.12'!I21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'16.12'!J22+'17.12'!I22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'16.12'!J23+'17.12'!I23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'16.12'!J24+'17.12'!I24</f>
        <v>1640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9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'16.12'!J25+'17.12'!I25</f>
        <v>2376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'16.12'!J26+'17.12'!I26</f>
        <v>810</v>
      </c>
      <c r="K26" s="151">
        <v>4</v>
      </c>
      <c r="L26" s="151">
        <v>2</v>
      </c>
      <c r="M26" s="151">
        <v>1</v>
      </c>
      <c r="N26" s="139">
        <f t="shared" si="0"/>
        <v>802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0">
        <f>'16.12'!J27+'17.12'!I27</f>
        <v>608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'16.12'!J28+'17.12'!I28</f>
        <v>1261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0">
        <f>'16.12'!J29+'17.12'!I29</f>
        <v>1388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'16.12'!J30+'17.12'!I30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'16.12'!J31+'17.12'!I31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0">
        <f>'16.12'!J32+'17.12'!I32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'16.12'!J33+'17.12'!I33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'16.12'!J34+'17.12'!I34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'16.12'!J35+'17.12'!I35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0">
        <f>'16.12'!J36+'17.12'!I36</f>
        <v>250</v>
      </c>
      <c r="K36" s="152">
        <v>0</v>
      </c>
      <c r="L36" s="152">
        <v>0</v>
      </c>
      <c r="M36" s="152">
        <v>0</v>
      </c>
      <c r="N36" s="144">
        <f t="shared" si="0"/>
        <v>248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'16.12'!J37+'17.12'!I37</f>
        <v>1689</v>
      </c>
      <c r="K37" s="152">
        <v>1</v>
      </c>
      <c r="L37" s="152">
        <v>1</v>
      </c>
      <c r="M37" s="152">
        <v>1</v>
      </c>
      <c r="N37" s="144">
        <f t="shared" si="0"/>
        <v>1673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'16.12'!J38+'17.12'!I38</f>
        <v>8307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8274</v>
      </c>
      <c r="O38" s="150">
        <f t="shared" si="9"/>
        <v>26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'16.12'!J39+'17.12'!I39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'16.12'!J40+'17.12'!I40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0">
        <f>'16.12'!J41+'17.12'!I41</f>
        <v>577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'16.12'!J42+'17.12'!I42</f>
        <v>611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'16.12'!J43+'17.12'!I43</f>
        <v>4063</v>
      </c>
      <c r="K43" s="152">
        <v>4</v>
      </c>
      <c r="L43" s="152">
        <v>1</v>
      </c>
      <c r="M43" s="152">
        <v>0</v>
      </c>
      <c r="N43" s="144">
        <f t="shared" si="0"/>
        <v>4057</v>
      </c>
      <c r="O43" s="145">
        <v>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1</v>
      </c>
      <c r="H44" s="154">
        <v>0</v>
      </c>
      <c r="I44" s="144">
        <f t="shared" si="10"/>
        <v>1</v>
      </c>
      <c r="J44" s="160">
        <f>'16.12'!J44+'17.12'!I44</f>
        <v>758</v>
      </c>
      <c r="K44" s="152">
        <v>1</v>
      </c>
      <c r="L44" s="152">
        <v>1</v>
      </c>
      <c r="M44" s="152">
        <v>1</v>
      </c>
      <c r="N44" s="144">
        <f t="shared" si="0"/>
        <v>756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1</v>
      </c>
      <c r="H45" s="154">
        <v>0</v>
      </c>
      <c r="I45" s="144">
        <f t="shared" si="10"/>
        <v>1</v>
      </c>
      <c r="J45" s="160">
        <f>'16.12'!J45+'17.12'!I45</f>
        <v>348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'16.12'!J46+'17.12'!I46</f>
        <v>969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1</v>
      </c>
      <c r="H47" s="154">
        <v>0</v>
      </c>
      <c r="I47" s="144">
        <f t="shared" si="10"/>
        <v>1</v>
      </c>
      <c r="J47" s="160">
        <f>'16.12'!J47+'17.12'!I47</f>
        <v>162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'16.12'!J48+'17.12'!I48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'16.12'!J49+'17.12'!I49</f>
        <v>1811</v>
      </c>
      <c r="K49" s="152">
        <v>11</v>
      </c>
      <c r="L49" s="152">
        <v>2</v>
      </c>
      <c r="M49" s="152">
        <v>1</v>
      </c>
      <c r="N49" s="144">
        <f t="shared" si="0"/>
        <v>1798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</v>
      </c>
      <c r="H50" s="146">
        <v>0</v>
      </c>
      <c r="I50" s="148">
        <f t="shared" ref="I50:O50" si="12">SUM(I39:I49)</f>
        <v>5</v>
      </c>
      <c r="J50" s="160">
        <f>'16.12'!J50+'17.12'!I50</f>
        <v>11953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11917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'16.12'!J51+'17.12'!I51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'16.12'!J52+'17.12'!I52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'16.12'!J53+'17.12'!I53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'16.12'!J54+'17.12'!I54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'16.12'!J55+'17.12'!I55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'16.12'!J56+'17.12'!I56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'16.12'!J57+'17.12'!I57</f>
        <v>177</v>
      </c>
      <c r="K57" s="152">
        <v>0</v>
      </c>
      <c r="L57" s="152">
        <v>0</v>
      </c>
      <c r="M57" s="152">
        <v>0</v>
      </c>
      <c r="N57" s="144">
        <f t="shared" si="0"/>
        <v>177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'16.12'!J58+'17.12'!I58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'16.12'!J59+'17.12'!I59</f>
        <v>920</v>
      </c>
      <c r="K59" s="152">
        <v>3</v>
      </c>
      <c r="L59" s="152">
        <v>2</v>
      </c>
      <c r="M59" s="152">
        <v>2</v>
      </c>
      <c r="N59" s="144">
        <f t="shared" si="0"/>
        <v>916</v>
      </c>
      <c r="O59" s="145">
        <v>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'16.12'!J60+'17.12'!I60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4804</v>
      </c>
      <c r="O60" s="150">
        <f t="shared" si="15"/>
        <v>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'16.12'!J61+'17.12'!I61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'16.12'!J62+'17.12'!I62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'16.12'!J63+'17.12'!I63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0">
        <f>'16.12'!J64+'17.12'!I64</f>
        <v>199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'16.12'!J65+'17.12'!I65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'16.12'!J66+'17.12'!I66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'16.12'!J67+'17.12'!I67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'16.12'!J68+'17.12'!I68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'16.12'!J69+'17.12'!I69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0">
        <f>'16.12'!J70+'17.12'!I70</f>
        <v>2173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'16.12'!J71+'17.12'!I71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'16.12'!J72+'17.12'!I72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0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'16.12'!J73+'17.12'!I73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0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'16.12'!J74+'17.12'!I74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0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'16.12'!J75+'17.12'!I75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0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'16.12'!J76+'17.12'!I76</f>
        <v>619</v>
      </c>
      <c r="K76" s="152">
        <v>1</v>
      </c>
      <c r="L76" s="152">
        <v>1</v>
      </c>
      <c r="M76" s="152">
        <v>0</v>
      </c>
      <c r="N76" s="144">
        <f t="shared" si="18"/>
        <v>617</v>
      </c>
      <c r="O76" s="140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'16.12'!J77+'17.12'!I77</f>
        <v>3037</v>
      </c>
      <c r="K77" s="152">
        <v>9</v>
      </c>
      <c r="L77" s="152">
        <v>4</v>
      </c>
      <c r="M77" s="152">
        <v>2</v>
      </c>
      <c r="N77" s="144">
        <f t="shared" si="18"/>
        <v>3025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'16.12'!J78+'17.12'!I78</f>
        <v>7076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7060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'16.12'!J79+'17.12'!I79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'16.12'!J80+'17.12'!I80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'16.12'!J81+'17.12'!I81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'16.12'!J82+'17.12'!I82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'16.12'!J83+'17.12'!I83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'16.12'!J84+'17.12'!I84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</v>
      </c>
      <c r="H85" s="135">
        <f t="shared" ref="H85:O85" si="23">H84+H78+H70+H60+H50+H38+H25+H19</f>
        <v>0</v>
      </c>
      <c r="I85" s="135">
        <f t="shared" si="23"/>
        <v>19</v>
      </c>
      <c r="J85" s="135">
        <f t="shared" si="23"/>
        <v>49417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49276</v>
      </c>
      <c r="O85" s="135">
        <f t="shared" si="23"/>
        <v>72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F95" sqref="F9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49398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49255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'15.12'!J5+'16.12'!I5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'15.12'!J6+'16.12'!I6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'15.12'!J7+'16.12'!I7</f>
        <v>528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'15.12'!J8+'16.12'!I8</f>
        <v>1298</v>
      </c>
      <c r="K8" s="152">
        <v>0</v>
      </c>
      <c r="L8" s="152">
        <v>0</v>
      </c>
      <c r="M8" s="152">
        <v>0</v>
      </c>
      <c r="N8" s="139">
        <f t="shared" si="0"/>
        <v>1296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'15.12'!J9+'16.12'!I9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2</v>
      </c>
      <c r="H10" s="154">
        <v>0</v>
      </c>
      <c r="I10" s="144">
        <f t="shared" si="1"/>
        <v>2</v>
      </c>
      <c r="J10" s="160">
        <f>'15.12'!J10+'16.12'!I10</f>
        <v>583</v>
      </c>
      <c r="K10" s="152">
        <v>0</v>
      </c>
      <c r="L10" s="152">
        <v>0</v>
      </c>
      <c r="M10" s="152">
        <v>0</v>
      </c>
      <c r="N10" s="139">
        <f t="shared" si="0"/>
        <v>581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'15.12'!J11+'16.12'!I11</f>
        <v>722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0</v>
      </c>
      <c r="H12" s="154">
        <v>0</v>
      </c>
      <c r="I12" s="144">
        <f t="shared" si="1"/>
        <v>0</v>
      </c>
      <c r="J12" s="160">
        <f>'15.12'!J12+'16.12'!I12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'15.12'!J13+'16.12'!I13</f>
        <v>612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'15.12'!J14+'16.12'!I14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'15.12'!J15+'16.12'!I15</f>
        <v>679</v>
      </c>
      <c r="K15" s="152">
        <v>0</v>
      </c>
      <c r="L15" s="152">
        <v>0</v>
      </c>
      <c r="M15" s="152">
        <v>0</v>
      </c>
      <c r="N15" s="139">
        <f t="shared" si="0"/>
        <v>678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'15.12'!J16+'16.12'!I16</f>
        <v>864</v>
      </c>
      <c r="K16" s="152">
        <v>0</v>
      </c>
      <c r="L16" s="152">
        <v>0</v>
      </c>
      <c r="M16" s="152">
        <v>0</v>
      </c>
      <c r="N16" s="139">
        <f t="shared" si="0"/>
        <v>863</v>
      </c>
      <c r="O16" s="145">
        <v>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'15.12'!J17+'16.12'!I17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4">
        <v>0</v>
      </c>
      <c r="H18" s="154"/>
      <c r="I18" s="144">
        <f t="shared" si="1"/>
        <v>0</v>
      </c>
      <c r="J18" s="160">
        <f>'15.12'!J18+'16.12'!I18</f>
        <v>753</v>
      </c>
      <c r="K18" s="152">
        <v>0</v>
      </c>
      <c r="L18" s="152">
        <v>0</v>
      </c>
      <c r="M18" s="152">
        <v>0</v>
      </c>
      <c r="N18" s="139">
        <f t="shared" si="0"/>
        <v>753</v>
      </c>
      <c r="O18" s="145">
        <v>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'15.12'!J19+'16.12'!I19</f>
        <v>11708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11676</v>
      </c>
      <c r="O19" s="150">
        <f t="shared" si="3"/>
        <v>18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'15.12'!J20+'16.12'!I20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'15.12'!J21+'16.12'!I21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'15.12'!J22+'16.12'!I22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'15.12'!J23+'16.12'!I23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0">
        <f>'15.12'!J24+'16.12'!I24</f>
        <v>1639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8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'15.12'!J25+'16.12'!I25</f>
        <v>2375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'15.12'!J26+'16.12'!I26</f>
        <v>809</v>
      </c>
      <c r="K26" s="151">
        <v>4</v>
      </c>
      <c r="L26" s="151">
        <v>2</v>
      </c>
      <c r="M26" s="151">
        <v>1</v>
      </c>
      <c r="N26" s="139">
        <f t="shared" si="0"/>
        <v>802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'15.12'!J27+'16.12'!I27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'15.12'!J28+'16.12'!I28</f>
        <v>1261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'15.12'!J29+'16.12'!I29</f>
        <v>1388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'15.12'!J30+'16.12'!I30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'15.12'!J31+'16.12'!I31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'15.12'!J32+'16.12'!I32</f>
        <v>374</v>
      </c>
      <c r="K32" s="152">
        <v>1</v>
      </c>
      <c r="L32" s="152">
        <v>1</v>
      </c>
      <c r="M32" s="152">
        <v>0</v>
      </c>
      <c r="N32" s="144">
        <f t="shared" si="0"/>
        <v>373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'15.12'!J33+'16.12'!I33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'15.12'!J34+'16.12'!I34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'15.12'!J35+'16.12'!I35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'15.12'!J36+'16.12'!I36</f>
        <v>248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0">
        <f>'15.12'!J37+'16.12'!I37</f>
        <v>1686</v>
      </c>
      <c r="K37" s="152">
        <v>1</v>
      </c>
      <c r="L37" s="152">
        <v>1</v>
      </c>
      <c r="M37" s="152">
        <v>1</v>
      </c>
      <c r="N37" s="144">
        <f t="shared" si="0"/>
        <v>1669</v>
      </c>
      <c r="O37" s="145">
        <v>16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0">
        <f>'15.12'!J38+'16.12'!I38</f>
        <v>8300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8267</v>
      </c>
      <c r="O38" s="150">
        <f t="shared" si="9"/>
        <v>26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'15.12'!J39+'16.12'!I39</f>
        <v>829</v>
      </c>
      <c r="K39" s="151">
        <v>4</v>
      </c>
      <c r="L39" s="151">
        <v>3</v>
      </c>
      <c r="M39" s="151">
        <v>2</v>
      </c>
      <c r="N39" s="139">
        <f t="shared" si="0"/>
        <v>825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'15.12'!J40+'16.12'!I40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0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'15.12'!J41+'16.12'!I41</f>
        <v>576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0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0">
        <f>'15.12'!J42+'16.12'!I42</f>
        <v>611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0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'15.12'!J43+'16.12'!I43</f>
        <v>4063</v>
      </c>
      <c r="K43" s="152">
        <v>4</v>
      </c>
      <c r="L43" s="152">
        <v>1</v>
      </c>
      <c r="M43" s="152">
        <v>0</v>
      </c>
      <c r="N43" s="144">
        <f t="shared" si="0"/>
        <v>4055</v>
      </c>
      <c r="O43" s="140">
        <v>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'15.12'!J44+'16.12'!I44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0">
        <v>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'15.12'!J45+'16.12'!I45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0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'15.12'!J46+'16.12'!I46</f>
        <v>969</v>
      </c>
      <c r="K46" s="152">
        <v>0</v>
      </c>
      <c r="L46" s="152">
        <v>0</v>
      </c>
      <c r="M46" s="152">
        <v>0</v>
      </c>
      <c r="N46" s="144">
        <f t="shared" si="0"/>
        <v>969</v>
      </c>
      <c r="O46" s="140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'15.12'!J47+'16.12'!I47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0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'15.12'!J48+'16.12'!I48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0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0">
        <f>'15.12'!J49+'16.12'!I49</f>
        <v>1810</v>
      </c>
      <c r="K49" s="152">
        <v>11</v>
      </c>
      <c r="L49" s="152">
        <v>2</v>
      </c>
      <c r="M49" s="152">
        <v>1</v>
      </c>
      <c r="N49" s="144">
        <f t="shared" si="0"/>
        <v>1797</v>
      </c>
      <c r="O49" s="140">
        <v>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'15.12'!J50+'16.12'!I50</f>
        <v>11948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11912</v>
      </c>
      <c r="O50" s="150">
        <f t="shared" si="12"/>
        <v>12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'15.12'!J51+'16.12'!I51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'15.12'!J52+'16.12'!I52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'15.12'!J53+'16.12'!I53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'15.12'!J54+'16.12'!I54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'15.12'!J55+'16.12'!I55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'15.12'!J56+'16.12'!I56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'15.12'!J57+'16.12'!I57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'15.12'!J58+'16.12'!I58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0">
        <f>'15.12'!J59+'16.12'!I59</f>
        <v>920</v>
      </c>
      <c r="K59" s="152">
        <v>3</v>
      </c>
      <c r="L59" s="152">
        <v>2</v>
      </c>
      <c r="M59" s="152">
        <v>2</v>
      </c>
      <c r="N59" s="144">
        <f t="shared" si="0"/>
        <v>915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'15.12'!J60+'16.12'!I60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'15.12'!J61+'16.12'!I61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'15.12'!J62+'16.12'!I62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'15.12'!J63+'16.12'!I63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'15.12'!J64+'16.12'!I64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'15.12'!J65+'16.12'!I65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'15.12'!J66+'16.12'!I66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'15.12'!J67+'16.12'!I67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'15.12'!J68+'16.12'!I68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0">
        <f>'15.12'!J69+'16.12'!I69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'15.12'!J70+'16.12'!I70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'15.12'!J71+'16.12'!I71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'15.12'!J72+'16.12'!I72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'15.12'!J73+'16.12'!I73</f>
        <v>752</v>
      </c>
      <c r="K73" s="152">
        <v>0</v>
      </c>
      <c r="L73" s="152">
        <v>0</v>
      </c>
      <c r="M73" s="152">
        <v>0</v>
      </c>
      <c r="N73" s="144">
        <f t="shared" si="18"/>
        <v>752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'15.12'!J74+'16.12'!I74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'15.12'!J75+'16.12'!I75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'15.12'!J76+'16.12'!I76</f>
        <v>619</v>
      </c>
      <c r="K76" s="152">
        <v>1</v>
      </c>
      <c r="L76" s="152">
        <v>1</v>
      </c>
      <c r="M76" s="152">
        <v>0</v>
      </c>
      <c r="N76" s="144">
        <f t="shared" si="18"/>
        <v>617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0">
        <f>'15.12'!J77+'16.12'!I77</f>
        <v>3035</v>
      </c>
      <c r="K77" s="152">
        <v>9</v>
      </c>
      <c r="L77" s="152">
        <v>4</v>
      </c>
      <c r="M77" s="152">
        <v>2</v>
      </c>
      <c r="N77" s="144">
        <f t="shared" si="18"/>
        <v>3023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'15.12'!J78+'16.12'!I78</f>
        <v>7074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7058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'15.12'!J79+'16.12'!I79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'15.12'!J80+'16.12'!I80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'15.12'!J81+'16.12'!I81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'15.12'!J82+'16.12'!I82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0">
        <f>'15.12'!J83+'16.12'!I83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'15.12'!J84+'16.12'!I84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</v>
      </c>
      <c r="H85" s="135">
        <f t="shared" ref="H85:O85" si="23">H84+H78+H70+H60+H50+H38+H25+H19</f>
        <v>0</v>
      </c>
      <c r="I85" s="135">
        <f t="shared" si="23"/>
        <v>11</v>
      </c>
      <c r="J85" s="135">
        <f t="shared" si="23"/>
        <v>49398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49255</v>
      </c>
      <c r="O85" s="135">
        <f t="shared" si="23"/>
        <v>74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78" sqref="O7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49387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49236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'14.12'!J5+'15.12'!I5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'14.12'!J6+'15.12'!I6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2</v>
      </c>
      <c r="H7" s="154">
        <v>0</v>
      </c>
      <c r="I7" s="144">
        <f t="shared" si="1"/>
        <v>2</v>
      </c>
      <c r="J7" s="160">
        <f>'14.12'!J7+'15.12'!I7</f>
        <v>528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1</v>
      </c>
      <c r="H8" s="154">
        <v>0</v>
      </c>
      <c r="I8" s="144">
        <f t="shared" si="1"/>
        <v>1</v>
      </c>
      <c r="J8" s="160">
        <f>'14.12'!J8+'15.12'!I8</f>
        <v>1298</v>
      </c>
      <c r="K8" s="152">
        <v>0</v>
      </c>
      <c r="L8" s="152">
        <v>0</v>
      </c>
      <c r="M8" s="152">
        <v>0</v>
      </c>
      <c r="N8" s="139">
        <f t="shared" si="0"/>
        <v>1296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'14.12'!J9+'15.12'!I9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1</v>
      </c>
      <c r="H10" s="154">
        <v>0</v>
      </c>
      <c r="I10" s="144">
        <f t="shared" si="1"/>
        <v>1</v>
      </c>
      <c r="J10" s="160">
        <f>'14.12'!J10+'15.12'!I10</f>
        <v>581</v>
      </c>
      <c r="K10" s="152">
        <v>0</v>
      </c>
      <c r="L10" s="152">
        <v>0</v>
      </c>
      <c r="M10" s="152">
        <v>0</v>
      </c>
      <c r="N10" s="139">
        <f t="shared" si="0"/>
        <v>580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'14.12'!J11+'15.12'!I11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1</v>
      </c>
      <c r="H12" s="154">
        <v>0</v>
      </c>
      <c r="I12" s="144">
        <f t="shared" si="1"/>
        <v>1</v>
      </c>
      <c r="J12" s="160">
        <f>'14.12'!J12+'15.12'!I12</f>
        <v>1834</v>
      </c>
      <c r="K12" s="152">
        <v>1</v>
      </c>
      <c r="L12" s="152">
        <v>0</v>
      </c>
      <c r="M12" s="152">
        <v>0</v>
      </c>
      <c r="N12" s="139">
        <f t="shared" si="0"/>
        <v>1828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'14.12'!J13+'15.12'!I13</f>
        <v>612</v>
      </c>
      <c r="K13" s="152">
        <v>0</v>
      </c>
      <c r="L13" s="152">
        <v>0</v>
      </c>
      <c r="M13" s="152">
        <v>0</v>
      </c>
      <c r="N13" s="139">
        <f t="shared" si="0"/>
        <v>611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'14.12'!J14+'15.12'!I14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'14.12'!J15+'15.12'!I15</f>
        <v>679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'14.12'!J16+'15.12'!I16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'14.12'!J17+'15.12'!I17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'14.12'!J18+'15.12'!I18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'14.12'!J19+'15.12'!I19</f>
        <v>11706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11671</v>
      </c>
      <c r="O19" s="150">
        <f t="shared" si="3"/>
        <v>21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'14.12'!J20+'15.12'!I20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'14.12'!J21+'15.12'!I21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'14.12'!J22+'15.12'!I22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'14.12'!J23+'15.12'!I23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0">
        <f>'14.12'!J24+'15.12'!I24</f>
        <v>1638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'14.12'!J25+'15.12'!I25</f>
        <v>2374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'14.12'!J26+'15.12'!I26</f>
        <v>809</v>
      </c>
      <c r="K26" s="151">
        <v>4</v>
      </c>
      <c r="L26" s="151">
        <v>2</v>
      </c>
      <c r="M26" s="151">
        <v>1</v>
      </c>
      <c r="N26" s="139">
        <f t="shared" si="0"/>
        <v>801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'14.12'!J27+'15.12'!I27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0</v>
      </c>
      <c r="H28" s="154">
        <v>0</v>
      </c>
      <c r="I28" s="144">
        <f t="shared" si="7"/>
        <v>0</v>
      </c>
      <c r="J28" s="160">
        <f>'14.12'!J28+'15.12'!I28</f>
        <v>1261</v>
      </c>
      <c r="K28" s="152">
        <v>0</v>
      </c>
      <c r="L28" s="152">
        <v>0</v>
      </c>
      <c r="M28" s="152">
        <v>0</v>
      </c>
      <c r="N28" s="144">
        <f t="shared" si="0"/>
        <v>1257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1</v>
      </c>
      <c r="H29" s="154">
        <v>0</v>
      </c>
      <c r="I29" s="144">
        <f t="shared" si="7"/>
        <v>1</v>
      </c>
      <c r="J29" s="160">
        <f>'14.12'!J29+'15.12'!I29</f>
        <v>1388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'14.12'!J30+'15.12'!I30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'14.12'!J31+'15.12'!I31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'14.12'!J32+'15.12'!I32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'14.12'!J33+'15.12'!I33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'14.12'!J34+'15.12'!I34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'14.12'!J35+'15.12'!I35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'14.12'!J36+'15.12'!I36</f>
        <v>247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4">
        <v>1</v>
      </c>
      <c r="H37" s="154">
        <v>0</v>
      </c>
      <c r="I37" s="144">
        <f t="shared" si="7"/>
        <v>1</v>
      </c>
      <c r="J37" s="160">
        <f>'14.12'!J37+'15.12'!I37</f>
        <v>1683</v>
      </c>
      <c r="K37" s="152">
        <v>1</v>
      </c>
      <c r="L37" s="152">
        <v>1</v>
      </c>
      <c r="M37" s="152">
        <v>1</v>
      </c>
      <c r="N37" s="144">
        <f t="shared" si="0"/>
        <v>1667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0">
        <f>'14.12'!J38+'15.12'!I38</f>
        <v>8296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8259</v>
      </c>
      <c r="O38" s="150">
        <f t="shared" si="9"/>
        <v>30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'14.12'!J39+'15.12'!I39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'14.12'!J40+'15.12'!I40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0">
        <f>'14.12'!J41+'15.12'!I41</f>
        <v>576</v>
      </c>
      <c r="K41" s="152">
        <v>1</v>
      </c>
      <c r="L41" s="152">
        <v>0</v>
      </c>
      <c r="M41" s="152">
        <v>0</v>
      </c>
      <c r="N41" s="144">
        <f t="shared" si="0"/>
        <v>574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'14.12'!J42+'15.12'!I42</f>
        <v>610</v>
      </c>
      <c r="K42" s="152">
        <v>0</v>
      </c>
      <c r="L42" s="152">
        <v>0</v>
      </c>
      <c r="M42" s="152">
        <v>0</v>
      </c>
      <c r="N42" s="144">
        <f t="shared" si="0"/>
        <v>608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'14.12'!J43+'15.12'!I43</f>
        <v>4063</v>
      </c>
      <c r="K43" s="152">
        <v>4</v>
      </c>
      <c r="L43" s="152">
        <v>1</v>
      </c>
      <c r="M43" s="152">
        <v>0</v>
      </c>
      <c r="N43" s="144">
        <f t="shared" si="0"/>
        <v>4055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'14.12'!J44+'15.12'!I44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'14.12'!J45+'15.12'!I45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'14.12'!J46+'15.12'!I46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'14.12'!J47+'15.12'!I47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'14.12'!J48+'15.12'!I48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0</v>
      </c>
      <c r="H49" s="154">
        <v>0</v>
      </c>
      <c r="I49" s="144">
        <f t="shared" si="10"/>
        <v>0</v>
      </c>
      <c r="J49" s="160">
        <f>'14.12'!J49+'15.12'!I49</f>
        <v>1810</v>
      </c>
      <c r="K49" s="152">
        <v>11</v>
      </c>
      <c r="L49" s="152">
        <v>2</v>
      </c>
      <c r="M49" s="152">
        <v>1</v>
      </c>
      <c r="N49" s="144">
        <f t="shared" si="0"/>
        <v>1797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0">
        <f>'14.12'!J50+'15.12'!I50</f>
        <v>11946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11909</v>
      </c>
      <c r="O50" s="150">
        <f t="shared" si="12"/>
        <v>13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'14.12'!J51+'15.12'!I51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'14.12'!J52+'15.12'!I52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'14.12'!J53+'15.12'!I53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'14.12'!J54+'15.12'!I54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'14.12'!J55+'15.12'!I55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'14.12'!J56+'15.12'!I56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'14.12'!J57+'15.12'!I57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'14.12'!J58+'15.12'!I58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'14.12'!J59+'15.12'!I59</f>
        <v>920</v>
      </c>
      <c r="K59" s="152">
        <v>3</v>
      </c>
      <c r="L59" s="152">
        <v>2</v>
      </c>
      <c r="M59" s="152">
        <v>2</v>
      </c>
      <c r="N59" s="144">
        <f t="shared" si="0"/>
        <v>916</v>
      </c>
      <c r="O59" s="145">
        <v>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'14.12'!J60+'15.12'!I60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'14.12'!J61+'15.12'!I61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'14.12'!J62+'15.12'!I62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'14.12'!J63+'15.12'!I63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'14.12'!J64+'15.12'!I64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'14.12'!J65+'15.12'!I65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'14.12'!J66+'15.12'!I66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'14.12'!J67+'15.12'!I67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'14.12'!J68+'15.12'!I68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'14.12'!J69+'15.12'!I69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'14.12'!J70+'15.12'!I70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'14.12'!J71+'15.12'!I71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'14.12'!J72+'15.12'!I72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'14.12'!J73+'15.12'!I73</f>
        <v>752</v>
      </c>
      <c r="K73" s="152">
        <v>0</v>
      </c>
      <c r="L73" s="152">
        <v>0</v>
      </c>
      <c r="M73" s="152">
        <v>0</v>
      </c>
      <c r="N73" s="144">
        <f t="shared" si="18"/>
        <v>751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0">
        <f>'14.12'!J74+'15.12'!I74</f>
        <v>1207</v>
      </c>
      <c r="K74" s="152">
        <v>0</v>
      </c>
      <c r="L74" s="152">
        <v>0</v>
      </c>
      <c r="M74" s="152">
        <v>0</v>
      </c>
      <c r="N74" s="144">
        <f t="shared" si="18"/>
        <v>1205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'14.12'!J75+'15.12'!I75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'14.12'!J76+'15.12'!I76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0</v>
      </c>
      <c r="H77" s="154">
        <v>0</v>
      </c>
      <c r="I77" s="144">
        <f t="shared" si="19"/>
        <v>0</v>
      </c>
      <c r="J77" s="160">
        <f>'14.12'!J77+'15.12'!I77</f>
        <v>3033</v>
      </c>
      <c r="K77" s="152">
        <v>9</v>
      </c>
      <c r="L77" s="152">
        <v>4</v>
      </c>
      <c r="M77" s="152">
        <v>2</v>
      </c>
      <c r="N77" s="144">
        <f t="shared" si="18"/>
        <v>3023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'14.12'!J78+'15.12'!I78</f>
        <v>7072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7056</v>
      </c>
      <c r="O78" s="150">
        <f t="shared" si="20"/>
        <v>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'14.12'!J79+'15.12'!I79</f>
        <v>181</v>
      </c>
      <c r="K79" s="151">
        <v>1</v>
      </c>
      <c r="L79" s="151">
        <v>0</v>
      </c>
      <c r="M79" s="151">
        <v>0</v>
      </c>
      <c r="N79" s="139">
        <f t="shared" si="18"/>
        <v>180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'14.12'!J80+'15.12'!I80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'14.12'!J81+'15.12'!I81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'14.12'!J82+'15.12'!I82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'14.12'!J83+'15.12'!I83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'14.12'!J84+'15.12'!I84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1010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</v>
      </c>
      <c r="H85" s="135">
        <f t="shared" ref="H85:O85" si="23">H84+H78+H70+H60+H50+H38+H25+H19</f>
        <v>0</v>
      </c>
      <c r="I85" s="135">
        <f t="shared" si="23"/>
        <v>16</v>
      </c>
      <c r="J85" s="135">
        <f t="shared" si="23"/>
        <v>49387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49236</v>
      </c>
      <c r="O85" s="135">
        <f t="shared" si="23"/>
        <v>82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82" sqref="O8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390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49371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49212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'13.12'!J5+'14.12'!I5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4">
        <v>0</v>
      </c>
      <c r="H6" s="154">
        <v>0</v>
      </c>
      <c r="I6" s="144">
        <f t="shared" ref="I6:I18" si="1">G6+H6</f>
        <v>0</v>
      </c>
      <c r="J6" s="160">
        <f>'13.12'!J6+'14.12'!I6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4">
        <v>0</v>
      </c>
      <c r="H7" s="154">
        <v>0</v>
      </c>
      <c r="I7" s="144">
        <f t="shared" si="1"/>
        <v>0</v>
      </c>
      <c r="J7" s="160">
        <f>'13.12'!J7+'14.12'!I7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4">
        <v>0</v>
      </c>
      <c r="H8" s="154">
        <v>0</v>
      </c>
      <c r="I8" s="144">
        <f t="shared" si="1"/>
        <v>0</v>
      </c>
      <c r="J8" s="160">
        <f>'13.12'!J8+'14.12'!I8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4">
        <v>0</v>
      </c>
      <c r="H9" s="154">
        <v>0</v>
      </c>
      <c r="I9" s="144">
        <f t="shared" si="1"/>
        <v>0</v>
      </c>
      <c r="J9" s="160">
        <f>'13.12'!J9+'14.12'!I9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4">
        <v>1</v>
      </c>
      <c r="H10" s="154">
        <v>0</v>
      </c>
      <c r="I10" s="144">
        <f t="shared" si="1"/>
        <v>1</v>
      </c>
      <c r="J10" s="160">
        <f>'13.12'!J10+'14.12'!I10</f>
        <v>580</v>
      </c>
      <c r="K10" s="152">
        <v>0</v>
      </c>
      <c r="L10" s="152">
        <v>0</v>
      </c>
      <c r="M10" s="152">
        <v>0</v>
      </c>
      <c r="N10" s="139">
        <f t="shared" si="0"/>
        <v>579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4">
        <v>0</v>
      </c>
      <c r="H11" s="154">
        <v>0</v>
      </c>
      <c r="I11" s="144">
        <f t="shared" si="1"/>
        <v>0</v>
      </c>
      <c r="J11" s="160">
        <f>'13.12'!J11+'14.12'!I11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4">
        <v>1</v>
      </c>
      <c r="H12" s="154">
        <v>0</v>
      </c>
      <c r="I12" s="144">
        <f t="shared" si="1"/>
        <v>1</v>
      </c>
      <c r="J12" s="160">
        <f>'13.12'!J12+'14.12'!I12</f>
        <v>1833</v>
      </c>
      <c r="K12" s="152">
        <v>1</v>
      </c>
      <c r="L12" s="152">
        <v>0</v>
      </c>
      <c r="M12" s="152">
        <v>0</v>
      </c>
      <c r="N12" s="139">
        <f t="shared" si="0"/>
        <v>1827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4">
        <v>0</v>
      </c>
      <c r="H13" s="154">
        <v>0</v>
      </c>
      <c r="I13" s="144">
        <f t="shared" si="1"/>
        <v>0</v>
      </c>
      <c r="J13" s="160">
        <f>'13.12'!J13+'14.12'!I13</f>
        <v>612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4">
        <v>0</v>
      </c>
      <c r="H14" s="154">
        <v>0</v>
      </c>
      <c r="I14" s="144">
        <f t="shared" si="1"/>
        <v>0</v>
      </c>
      <c r="J14" s="160">
        <f>'13.12'!J14+'14.12'!I14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4">
        <v>0</v>
      </c>
      <c r="H15" s="154">
        <v>0</v>
      </c>
      <c r="I15" s="144">
        <f t="shared" si="1"/>
        <v>0</v>
      </c>
      <c r="J15" s="160">
        <f>'13.12'!J15+'14.12'!I15</f>
        <v>679</v>
      </c>
      <c r="K15" s="152">
        <v>0</v>
      </c>
      <c r="L15" s="152">
        <v>0</v>
      </c>
      <c r="M15" s="152">
        <v>0</v>
      </c>
      <c r="N15" s="139">
        <f t="shared" si="0"/>
        <v>675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4">
        <v>0</v>
      </c>
      <c r="H16" s="154">
        <v>0</v>
      </c>
      <c r="I16" s="144">
        <f t="shared" si="1"/>
        <v>0</v>
      </c>
      <c r="J16" s="160">
        <f>'13.12'!J16+'14.12'!I16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4">
        <v>0</v>
      </c>
      <c r="H17" s="154">
        <v>0</v>
      </c>
      <c r="I17" s="144">
        <f t="shared" si="1"/>
        <v>0</v>
      </c>
      <c r="J17" s="160">
        <f>'13.12'!J17+'14.12'!I17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4">
        <v>0</v>
      </c>
      <c r="H18" s="154">
        <v>0</v>
      </c>
      <c r="I18" s="144">
        <f t="shared" si="1"/>
        <v>0</v>
      </c>
      <c r="J18" s="160">
        <f>'13.12'!J18+'14.12'!I18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</v>
      </c>
      <c r="H19" s="146">
        <f t="shared" ref="H19:O19" si="3">SUM(H5:H18)</f>
        <v>0</v>
      </c>
      <c r="I19" s="148">
        <f t="shared" si="3"/>
        <v>2</v>
      </c>
      <c r="J19" s="160">
        <f>'13.12'!J19+'14.12'!I19</f>
        <v>11701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11667</v>
      </c>
      <c r="O19" s="150">
        <f t="shared" si="3"/>
        <v>20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'13.12'!J20+'14.12'!I20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'13.12'!J21+'14.12'!I21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'13.12'!J22+'14.12'!I22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'13.12'!J23+'14.12'!I23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0">
        <f>'13.12'!J24+'14.12'!I24</f>
        <v>1637</v>
      </c>
      <c r="K24" s="152">
        <v>4</v>
      </c>
      <c r="L24" s="152">
        <v>3</v>
      </c>
      <c r="M24" s="152">
        <v>2</v>
      </c>
      <c r="N24" s="144">
        <f t="shared" si="0"/>
        <v>1627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0">
        <f>'13.12'!J25+'14.12'!I25</f>
        <v>2373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2363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'13.12'!J26+'14.12'!I26</f>
        <v>805</v>
      </c>
      <c r="K26" s="151">
        <v>4</v>
      </c>
      <c r="L26" s="151">
        <v>2</v>
      </c>
      <c r="M26" s="151">
        <v>1</v>
      </c>
      <c r="N26" s="139">
        <f t="shared" si="0"/>
        <v>798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4">
        <v>0</v>
      </c>
      <c r="H27" s="154">
        <v>0</v>
      </c>
      <c r="I27" s="144">
        <f t="shared" ref="I27:I37" si="7">G27+H27</f>
        <v>0</v>
      </c>
      <c r="J27" s="160">
        <f>'13.12'!J27+'14.12'!I27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4">
        <v>1</v>
      </c>
      <c r="H28" s="154">
        <v>0</v>
      </c>
      <c r="I28" s="144">
        <f t="shared" si="7"/>
        <v>1</v>
      </c>
      <c r="J28" s="160">
        <f>'13.12'!J28+'14.12'!I28</f>
        <v>1261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9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4">
        <v>0</v>
      </c>
      <c r="H29" s="154">
        <v>0</v>
      </c>
      <c r="I29" s="144">
        <f t="shared" si="7"/>
        <v>0</v>
      </c>
      <c r="J29" s="160">
        <f>'13.12'!J29+'14.12'!I29</f>
        <v>1387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4">
        <v>0</v>
      </c>
      <c r="H30" s="154">
        <v>0</v>
      </c>
      <c r="I30" s="144">
        <f>G30+H30</f>
        <v>0</v>
      </c>
      <c r="J30" s="160">
        <f>'13.12'!J30+'14.12'!I30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4">
        <v>0</v>
      </c>
      <c r="H31" s="154">
        <v>0</v>
      </c>
      <c r="I31" s="144">
        <f t="shared" si="7"/>
        <v>0</v>
      </c>
      <c r="J31" s="160">
        <f>'13.12'!J31+'14.12'!I31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4">
        <v>0</v>
      </c>
      <c r="H32" s="154">
        <v>0</v>
      </c>
      <c r="I32" s="144">
        <f t="shared" si="7"/>
        <v>0</v>
      </c>
      <c r="J32" s="160">
        <f>'13.12'!J32+'14.12'!I32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4">
        <v>0</v>
      </c>
      <c r="H33" s="154">
        <v>0</v>
      </c>
      <c r="I33" s="144">
        <f t="shared" si="7"/>
        <v>0</v>
      </c>
      <c r="J33" s="160">
        <f>'13.12'!J33+'14.12'!I33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4">
        <v>0</v>
      </c>
      <c r="H34" s="154">
        <v>0</v>
      </c>
      <c r="I34" s="144">
        <f t="shared" si="7"/>
        <v>0</v>
      </c>
      <c r="J34" s="160">
        <f>'13.12'!J34+'14.12'!I34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4">
        <v>0</v>
      </c>
      <c r="H35" s="154">
        <v>0</v>
      </c>
      <c r="I35" s="144">
        <f t="shared" si="7"/>
        <v>0</v>
      </c>
      <c r="J35" s="160">
        <f>'13.12'!J35+'14.12'!I35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4">
        <v>1</v>
      </c>
      <c r="H36" s="154">
        <v>0</v>
      </c>
      <c r="I36" s="144">
        <f t="shared" si="7"/>
        <v>1</v>
      </c>
      <c r="J36" s="160">
        <f>'13.12'!J36+'14.12'!I36</f>
        <v>246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>
        <v>0</v>
      </c>
      <c r="I37" s="144">
        <f t="shared" si="7"/>
        <v>4</v>
      </c>
      <c r="J37" s="160">
        <f>'13.12'!J37+'14.12'!I37</f>
        <v>1682</v>
      </c>
      <c r="K37" s="152">
        <v>1</v>
      </c>
      <c r="L37" s="152">
        <v>1</v>
      </c>
      <c r="M37" s="152">
        <v>1</v>
      </c>
      <c r="N37" s="144">
        <f t="shared" si="0"/>
        <v>1664</v>
      </c>
      <c r="O37" s="145">
        <v>17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</v>
      </c>
      <c r="H38" s="146">
        <v>0</v>
      </c>
      <c r="I38" s="148">
        <f t="shared" ref="I38:O38" si="9">SUM(I26:I37)</f>
        <v>8</v>
      </c>
      <c r="J38" s="160">
        <f>'13.12'!J38+'14.12'!I38</f>
        <v>8289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8249</v>
      </c>
      <c r="O38" s="150">
        <f t="shared" si="9"/>
        <v>33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'13.12'!J39+'14.12'!I39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'13.12'!J40+'14.12'!I40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'13.12'!J41+'14.12'!I41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0</v>
      </c>
      <c r="H42" s="154">
        <v>0</v>
      </c>
      <c r="I42" s="144">
        <f t="shared" si="10"/>
        <v>0</v>
      </c>
      <c r="J42" s="160">
        <f>'13.12'!J42+'14.12'!I42</f>
        <v>610</v>
      </c>
      <c r="K42" s="152">
        <v>0</v>
      </c>
      <c r="L42" s="152">
        <v>0</v>
      </c>
      <c r="M42" s="152">
        <v>0</v>
      </c>
      <c r="N42" s="144">
        <f t="shared" si="0"/>
        <v>607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1</v>
      </c>
      <c r="H43" s="154">
        <v>0</v>
      </c>
      <c r="I43" s="144">
        <f t="shared" si="10"/>
        <v>1</v>
      </c>
      <c r="J43" s="160">
        <f>'13.12'!J43+'14.12'!I43</f>
        <v>4062</v>
      </c>
      <c r="K43" s="152">
        <v>4</v>
      </c>
      <c r="L43" s="152">
        <v>1</v>
      </c>
      <c r="M43" s="152">
        <v>0</v>
      </c>
      <c r="N43" s="144">
        <f t="shared" si="0"/>
        <v>4054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0">
        <f>'13.12'!J44+'14.12'!I44</f>
        <v>757</v>
      </c>
      <c r="K44" s="152">
        <v>1</v>
      </c>
      <c r="L44" s="152">
        <v>1</v>
      </c>
      <c r="M44" s="152">
        <v>1</v>
      </c>
      <c r="N44" s="144">
        <f t="shared" si="0"/>
        <v>754</v>
      </c>
      <c r="O44" s="145">
        <v>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'13.12'!J45+'14.12'!I45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0">
        <f>'13.12'!J46+'14.12'!I46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'13.12'!J47+'14.12'!I47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'13.12'!J48+'14.12'!I48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4">
        <v>2</v>
      </c>
      <c r="H49" s="154">
        <v>0</v>
      </c>
      <c r="I49" s="144">
        <f t="shared" si="10"/>
        <v>2</v>
      </c>
      <c r="J49" s="160">
        <f>'13.12'!J49+'14.12'!I49</f>
        <v>1810</v>
      </c>
      <c r="K49" s="152">
        <v>11</v>
      </c>
      <c r="L49" s="152">
        <v>2</v>
      </c>
      <c r="M49" s="152">
        <v>1</v>
      </c>
      <c r="N49" s="144">
        <f t="shared" si="0"/>
        <v>1793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</v>
      </c>
      <c r="H50" s="146">
        <v>0</v>
      </c>
      <c r="I50" s="148">
        <f t="shared" ref="I50:O50" si="12">SUM(I39:I49)</f>
        <v>3</v>
      </c>
      <c r="J50" s="160">
        <f>'13.12'!J50+'14.12'!I50</f>
        <v>11944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11902</v>
      </c>
      <c r="O50" s="150">
        <f t="shared" si="12"/>
        <v>18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'13.12'!J51+'14.12'!I51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'13.12'!J52+'14.12'!I52</f>
        <v>1079</v>
      </c>
      <c r="K52" s="152">
        <v>0</v>
      </c>
      <c r="L52" s="152">
        <v>0</v>
      </c>
      <c r="M52" s="152">
        <v>0</v>
      </c>
      <c r="N52" s="144">
        <f t="shared" si="0"/>
        <v>1079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'13.12'!J53+'14.12'!I53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'13.12'!J54+'14.12'!I54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'13.12'!J55+'14.12'!I55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'13.12'!J56+'14.12'!I56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'13.12'!J57+'14.12'!I57</f>
        <v>177</v>
      </c>
      <c r="K57" s="152">
        <v>0</v>
      </c>
      <c r="L57" s="152">
        <v>0</v>
      </c>
      <c r="M57" s="152">
        <v>0</v>
      </c>
      <c r="N57" s="144">
        <f t="shared" si="0"/>
        <v>176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'13.12'!J58+'14.12'!I58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0">
        <f>'13.12'!J59+'14.12'!I59</f>
        <v>920</v>
      </c>
      <c r="K59" s="152">
        <v>3</v>
      </c>
      <c r="L59" s="152">
        <v>2</v>
      </c>
      <c r="M59" s="152">
        <v>2</v>
      </c>
      <c r="N59" s="144">
        <f t="shared" si="0"/>
        <v>915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0">
        <f>'13.12'!J60+'14.12'!I60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4802</v>
      </c>
      <c r="O60" s="150">
        <f t="shared" si="15"/>
        <v>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'13.12'!J61+'14.12'!I61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'13.12'!J62+'14.12'!I62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'13.12'!J63+'14.12'!I63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'13.12'!J64+'14.12'!I64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'13.12'!J65+'14.12'!I65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'13.12'!J66+'14.12'!I66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'13.12'!J67+'14.12'!I67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'13.12'!J68+'14.12'!I68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'13.12'!J69+'14.12'!I69</f>
        <v>788</v>
      </c>
      <c r="K69" s="152">
        <v>3</v>
      </c>
      <c r="L69" s="152">
        <v>3</v>
      </c>
      <c r="M69" s="152">
        <v>1</v>
      </c>
      <c r="N69" s="144">
        <f t="shared" si="0"/>
        <v>784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'13.12'!J70+'14.12'!I70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2167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'13.12'!J71+'14.12'!I71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'13.12'!J72+'14.12'!I72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0">
        <f>'13.12'!J73+'14.12'!I73</f>
        <v>752</v>
      </c>
      <c r="K73" s="152">
        <v>0</v>
      </c>
      <c r="L73" s="152">
        <v>0</v>
      </c>
      <c r="M73" s="152">
        <v>0</v>
      </c>
      <c r="N73" s="144">
        <f t="shared" si="18"/>
        <v>751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0">
        <f>'13.12'!J74+'14.12'!I74</f>
        <v>1206</v>
      </c>
      <c r="K74" s="152">
        <v>0</v>
      </c>
      <c r="L74" s="152">
        <v>0</v>
      </c>
      <c r="M74" s="152">
        <v>0</v>
      </c>
      <c r="N74" s="144">
        <f t="shared" si="18"/>
        <v>1203</v>
      </c>
      <c r="O74" s="145">
        <v>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'13.12'!J75+'14.12'!I75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'13.12'!J76+'14.12'!I76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4">
        <v>1</v>
      </c>
      <c r="H77" s="154">
        <v>0</v>
      </c>
      <c r="I77" s="144">
        <f t="shared" si="19"/>
        <v>1</v>
      </c>
      <c r="J77" s="160">
        <f>'13.12'!J77+'14.12'!I77</f>
        <v>3033</v>
      </c>
      <c r="K77" s="152">
        <v>9</v>
      </c>
      <c r="L77" s="152">
        <v>4</v>
      </c>
      <c r="M77" s="152">
        <v>2</v>
      </c>
      <c r="N77" s="144">
        <f t="shared" si="18"/>
        <v>3022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0">
        <f>'13.12'!J78+'14.12'!I78</f>
        <v>7071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7053</v>
      </c>
      <c r="O78" s="150">
        <f t="shared" si="20"/>
        <v>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'13.12'!J79+'14.12'!I79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'13.12'!J80+'14.12'!I80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'13.12'!J81+'14.12'!I81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'13.12'!J82+'14.12'!I82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'13.12'!J83+'14.12'!I83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'13.12'!J84+'14.12'!I84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</v>
      </c>
      <c r="H85" s="135">
        <f t="shared" ref="H85:O85" si="23">H84+H78+H70+H60+H50+H38+H25+H19</f>
        <v>0</v>
      </c>
      <c r="I85" s="135">
        <f t="shared" si="23"/>
        <v>16</v>
      </c>
      <c r="J85" s="135">
        <f t="shared" si="23"/>
        <v>49371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49212</v>
      </c>
      <c r="O85" s="135">
        <f t="shared" si="23"/>
        <v>90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5" sqref="O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4" t="s">
        <v>275</v>
      </c>
      <c r="H4" s="434" t="s">
        <v>276</v>
      </c>
      <c r="I4" s="434" t="s">
        <v>277</v>
      </c>
      <c r="J4" s="121" t="str">
        <f>"me©‡gvU fwZ©
= "&amp;J85</f>
        <v>me©‡gvU fwZ©
= 49355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49206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'12.12'!J5+'13.12'!I5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0">
        <f>'12.12'!J6+'13.12'!I6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0">
        <f>'12.12'!J7+'13.12'!I7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0">
        <f>'12.12'!J8+'13.12'!I8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0">
        <f>'12.12'!J9+'13.12'!I9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0">
        <f>'12.12'!J10+'13.12'!I10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0">
        <f>'12.12'!J11+'13.12'!I11</f>
        <v>722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0">
        <f>'12.12'!J12+'13.12'!I12</f>
        <v>1832</v>
      </c>
      <c r="K12" s="152">
        <v>1</v>
      </c>
      <c r="L12" s="152">
        <v>0</v>
      </c>
      <c r="M12" s="152">
        <v>0</v>
      </c>
      <c r="N12" s="139">
        <f t="shared" si="0"/>
        <v>1827</v>
      </c>
      <c r="O12" s="145">
        <v>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0">
        <f>'12.12'!J13+'13.12'!I13</f>
        <v>612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0">
        <f>'12.12'!J14+'13.12'!I14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0">
        <f>'12.12'!J15+'13.12'!I15</f>
        <v>679</v>
      </c>
      <c r="K15" s="152">
        <v>0</v>
      </c>
      <c r="L15" s="152">
        <v>0</v>
      </c>
      <c r="M15" s="152">
        <v>0</v>
      </c>
      <c r="N15" s="139">
        <f t="shared" si="0"/>
        <v>679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0">
        <f>'12.12'!J16+'13.12'!I16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0">
        <f>'12.12'!J17+'13.12'!I17</f>
        <v>1140</v>
      </c>
      <c r="K17" s="152">
        <v>9</v>
      </c>
      <c r="L17" s="152">
        <v>4</v>
      </c>
      <c r="M17" s="152">
        <v>3</v>
      </c>
      <c r="N17" s="139">
        <f t="shared" si="0"/>
        <v>1131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/>
      <c r="H18" s="156"/>
      <c r="I18" s="144">
        <f t="shared" si="1"/>
        <v>0</v>
      </c>
      <c r="J18" s="160">
        <f>'12.12'!J18+'13.12'!I18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0">
        <f>'12.12'!J19+'13.12'!I19</f>
        <v>11699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11671</v>
      </c>
      <c r="O19" s="150">
        <f t="shared" si="3"/>
        <v>14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'12.12'!J20+'13.12'!I20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0">
        <f>'12.12'!J21+'13.12'!I21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0">
        <f>'12.12'!J22+'13.12'!I22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0">
        <f>'12.12'!J23+'13.12'!I23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0">
        <f>'12.12'!J24+'13.12'!I24</f>
        <v>1636</v>
      </c>
      <c r="K24" s="152">
        <v>4</v>
      </c>
      <c r="L24" s="152">
        <v>3</v>
      </c>
      <c r="M24" s="152">
        <v>2</v>
      </c>
      <c r="N24" s="144">
        <f t="shared" si="0"/>
        <v>1626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0">
        <f>'12.12'!J25+'13.12'!I25</f>
        <v>2372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2362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'12.12'!J26+'13.12'!I26</f>
        <v>803</v>
      </c>
      <c r="K26" s="151">
        <v>4</v>
      </c>
      <c r="L26" s="151">
        <v>2</v>
      </c>
      <c r="M26" s="151">
        <v>1</v>
      </c>
      <c r="N26" s="139">
        <f t="shared" si="0"/>
        <v>795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0">
        <f>'12.12'!J27+'13.12'!I27</f>
        <v>607</v>
      </c>
      <c r="K27" s="152">
        <v>0</v>
      </c>
      <c r="L27" s="152">
        <v>0</v>
      </c>
      <c r="M27" s="152">
        <v>0</v>
      </c>
      <c r="N27" s="144">
        <f t="shared" si="0"/>
        <v>607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0">
        <f>'12.12'!J28+'13.12'!I28</f>
        <v>1260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0">
        <f>'12.12'!J29+'13.12'!I29</f>
        <v>1387</v>
      </c>
      <c r="K29" s="152">
        <v>0</v>
      </c>
      <c r="L29" s="152">
        <v>0</v>
      </c>
      <c r="M29" s="152">
        <v>0</v>
      </c>
      <c r="N29" s="144">
        <f t="shared" si="0"/>
        <v>1387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0">
        <f>'12.12'!J30+'13.12'!I30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0">
        <f>'12.12'!J31+'13.12'!I31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0">
        <f>'12.12'!J32+'13.12'!I32</f>
        <v>374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0">
        <f>'12.12'!J33+'13.12'!I33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0">
        <f>'12.12'!J34+'13.12'!I34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0">
        <f>'12.12'!J35+'13.12'!I35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0">
        <f>'12.12'!J36+'13.12'!I36</f>
        <v>245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0">
        <f>'12.12'!J37+'13.12'!I37</f>
        <v>1678</v>
      </c>
      <c r="K37" s="152">
        <v>1</v>
      </c>
      <c r="L37" s="152">
        <v>1</v>
      </c>
      <c r="M37" s="152">
        <v>1</v>
      </c>
      <c r="N37" s="144">
        <f t="shared" si="0"/>
        <v>1661</v>
      </c>
      <c r="O37" s="145">
        <v>16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5</v>
      </c>
      <c r="J38" s="160">
        <f>'12.12'!J38+'13.12'!I38</f>
        <v>8281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8249</v>
      </c>
      <c r="O38" s="150">
        <f t="shared" si="9"/>
        <v>25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'12.12'!J39+'13.12'!I39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0">
        <f>'12.12'!J40+'13.12'!I40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0">
        <f>'12.12'!J41+'13.12'!I41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0">
        <f>'12.12'!J42+'13.12'!I42</f>
        <v>610</v>
      </c>
      <c r="K42" s="152">
        <v>0</v>
      </c>
      <c r="L42" s="152">
        <v>0</v>
      </c>
      <c r="M42" s="152">
        <v>0</v>
      </c>
      <c r="N42" s="144">
        <f t="shared" si="0"/>
        <v>607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0">
        <f>'12.12'!J43+'13.12'!I43</f>
        <v>4061</v>
      </c>
      <c r="K43" s="152">
        <v>4</v>
      </c>
      <c r="L43" s="152">
        <v>1</v>
      </c>
      <c r="M43" s="152">
        <v>0</v>
      </c>
      <c r="N43" s="144">
        <f t="shared" si="0"/>
        <v>4053</v>
      </c>
      <c r="O43" s="145">
        <v>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2</v>
      </c>
      <c r="H44" s="154">
        <v>0</v>
      </c>
      <c r="I44" s="144">
        <f t="shared" si="10"/>
        <v>2</v>
      </c>
      <c r="J44" s="160">
        <f>'12.12'!J44+'13.12'!I44</f>
        <v>757</v>
      </c>
      <c r="K44" s="152">
        <v>1</v>
      </c>
      <c r="L44" s="152">
        <v>1</v>
      </c>
      <c r="M44" s="152">
        <v>1</v>
      </c>
      <c r="N44" s="144">
        <f t="shared" si="0"/>
        <v>753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0">
        <f>'12.12'!J45+'13.12'!I45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2</v>
      </c>
      <c r="H46" s="154">
        <v>0</v>
      </c>
      <c r="I46" s="144">
        <f t="shared" si="10"/>
        <v>2</v>
      </c>
      <c r="J46" s="160">
        <f>'12.12'!J46+'13.12'!I46</f>
        <v>969</v>
      </c>
      <c r="K46" s="152">
        <v>0</v>
      </c>
      <c r="L46" s="152">
        <v>0</v>
      </c>
      <c r="M46" s="152">
        <v>0</v>
      </c>
      <c r="N46" s="144">
        <f t="shared" si="0"/>
        <v>967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0">
        <f>'12.12'!J47+'13.12'!I47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0">
        <f>'12.12'!J48+'13.12'!I48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0">
        <f>'12.12'!J49+'13.12'!I49</f>
        <v>1808</v>
      </c>
      <c r="K49" s="152">
        <v>11</v>
      </c>
      <c r="L49" s="152">
        <v>2</v>
      </c>
      <c r="M49" s="152">
        <v>1</v>
      </c>
      <c r="N49" s="144">
        <f t="shared" si="0"/>
        <v>1792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0">
        <f>'12.12'!J50+'13.12'!I50</f>
        <v>11941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11899</v>
      </c>
      <c r="O50" s="150">
        <f t="shared" si="12"/>
        <v>18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'12.12'!J51+'13.12'!I51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0">
        <f>'12.12'!J52+'13.12'!I52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0">
        <f>'12.12'!J53+'13.12'!I53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0">
        <f>'12.12'!J54+'13.12'!I54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0">
        <f>'12.12'!J55+'13.12'!I55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0">
        <f>'12.12'!J56+'13.12'!I56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0">
        <f>'12.12'!J57+'13.12'!I57</f>
        <v>177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0">
        <f>'12.12'!J58+'13.12'!I58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0">
        <f>'12.12'!J59+'13.12'!I59</f>
        <v>920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0">
        <f>'12.12'!J60+'13.12'!I60</f>
        <v>4810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'12.12'!J61+'13.12'!I61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0">
        <f>'12.12'!J62+'13.12'!I62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0">
        <f>'12.12'!J63+'13.12'!I63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0">
        <f>'12.12'!J64+'13.12'!I64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0">
        <f>'12.12'!J65+'13.12'!I65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0">
        <f>'12.12'!J66+'13.12'!I66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0">
        <f>'12.12'!J67+'13.12'!I67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0">
        <f>'12.12'!J68+'13.12'!I68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0">
        <f>'12.12'!J69+'13.12'!I69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0">
        <f>'12.12'!J70+'13.12'!I70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'12.12'!J71+'13.12'!I71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0">
        <f>'12.12'!J72+'13.12'!I72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0">
        <f>'12.12'!J73+'13.12'!I73</f>
        <v>751</v>
      </c>
      <c r="K73" s="152">
        <v>0</v>
      </c>
      <c r="L73" s="152">
        <v>0</v>
      </c>
      <c r="M73" s="152">
        <v>0</v>
      </c>
      <c r="N73" s="144">
        <f t="shared" si="18"/>
        <v>750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0">
        <f>'12.12'!J74+'13.12'!I74</f>
        <v>1206</v>
      </c>
      <c r="K74" s="152">
        <v>0</v>
      </c>
      <c r="L74" s="152">
        <v>0</v>
      </c>
      <c r="M74" s="152">
        <v>0</v>
      </c>
      <c r="N74" s="144">
        <f t="shared" si="18"/>
        <v>1202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0">
        <f>'12.12'!J75+'13.12'!I75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0">
        <f>'12.12'!J76+'13.12'!I76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>
        <v>0</v>
      </c>
      <c r="I77" s="144">
        <f t="shared" si="19"/>
        <v>0</v>
      </c>
      <c r="J77" s="160">
        <f>'12.12'!J77+'13.12'!I77</f>
        <v>3032</v>
      </c>
      <c r="K77" s="152">
        <v>9</v>
      </c>
      <c r="L77" s="152">
        <v>4</v>
      </c>
      <c r="M77" s="152">
        <v>2</v>
      </c>
      <c r="N77" s="144">
        <f t="shared" si="18"/>
        <v>3022</v>
      </c>
      <c r="O77" s="145">
        <v>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0">
        <f>'12.12'!J78+'13.12'!I78</f>
        <v>7069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7051</v>
      </c>
      <c r="O78" s="150">
        <f t="shared" si="20"/>
        <v>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'12.12'!J79+'13.12'!I79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0">
        <f>'12.12'!J80+'13.12'!I80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0">
        <f>'12.12'!J81+'13.12'!I81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0">
        <f>'12.12'!J82+'13.12'!I82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0">
        <f>'12.12'!J83+'13.12'!I83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0">
        <f>'12.12'!J84+'13.12'!I84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</v>
      </c>
      <c r="H85" s="135">
        <f t="shared" ref="H85:O85" si="23">H84+H78+H70+H60+H50+H38+H25+H19</f>
        <v>0</v>
      </c>
      <c r="I85" s="135">
        <f t="shared" si="23"/>
        <v>20</v>
      </c>
      <c r="J85" s="135">
        <f t="shared" si="23"/>
        <v>49355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49206</v>
      </c>
      <c r="O85" s="135">
        <f t="shared" si="23"/>
        <v>80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3"/>
      <c r="P90" s="68"/>
      <c r="Q90" s="68"/>
      <c r="R90" s="68"/>
      <c r="S90" s="4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3"/>
      <c r="P91" s="68"/>
      <c r="Q91" s="68"/>
      <c r="R91" s="68"/>
      <c r="S91" s="4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3"/>
      <c r="P92" s="68"/>
      <c r="Q92" s="68"/>
      <c r="R92" s="68"/>
      <c r="S92" s="4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3"/>
      <c r="K93" s="478"/>
      <c r="L93" s="478"/>
      <c r="M93" s="478"/>
      <c r="N93" s="478"/>
      <c r="O93" s="433"/>
      <c r="P93" s="68"/>
      <c r="Q93" s="68"/>
      <c r="R93" s="68"/>
      <c r="S93" s="4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3"/>
      <c r="K94" s="478"/>
      <c r="L94" s="478"/>
      <c r="M94" s="478"/>
      <c r="N94" s="478"/>
      <c r="O94" s="433"/>
      <c r="P94" s="68"/>
      <c r="Q94" s="68"/>
      <c r="R94" s="68"/>
      <c r="S94" s="4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5"/>
      <c r="K95" s="478"/>
      <c r="L95" s="478"/>
      <c r="M95" s="478"/>
      <c r="N95" s="478"/>
      <c r="O95" s="435"/>
      <c r="Q95" s="82"/>
      <c r="R95" s="82"/>
      <c r="S95" s="43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J5" sqref="J5:J84"/>
      <selection pane="topRight" activeCell="J5" sqref="J5:J84"/>
      <selection pane="bottomLeft" activeCell="J5" sqref="J5:J84"/>
      <selection pane="bottomRight" activeCell="H85" sqref="H8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31" t="s">
        <v>275</v>
      </c>
      <c r="H4" s="431" t="s">
        <v>276</v>
      </c>
      <c r="I4" s="431" t="s">
        <v>277</v>
      </c>
      <c r="J4" s="121" t="str">
        <f>"me©‡gvU fwZ©
= "&amp;J85</f>
        <v>me©‡gvU fwZ©
= 49335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49174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'11.12'!J5+'12.12'!I5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'11.12'!J6+'12.12'!I6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'11.12'!J7+'12.12'!I7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'11.12'!J8+'12.12'!I8</f>
        <v>1297</v>
      </c>
      <c r="K8" s="152">
        <v>0</v>
      </c>
      <c r="L8" s="152">
        <v>0</v>
      </c>
      <c r="M8" s="152">
        <v>0</v>
      </c>
      <c r="N8" s="139">
        <f t="shared" si="0"/>
        <v>1294</v>
      </c>
      <c r="O8" s="145">
        <v>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'11.12'!J9+'12.12'!I9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'11.12'!J10+'12.12'!I10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'11.12'!J11+'12.12'!I11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'11.12'!J12+'12.12'!I12</f>
        <v>1831</v>
      </c>
      <c r="K12" s="152">
        <v>1</v>
      </c>
      <c r="L12" s="152">
        <v>0</v>
      </c>
      <c r="M12" s="152">
        <v>0</v>
      </c>
      <c r="N12" s="139">
        <f t="shared" si="0"/>
        <v>1825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'11.12'!J13+'12.12'!I13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'11.12'!J14+'12.12'!I14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'11.12'!J15+'12.12'!I15</f>
        <v>679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'11.12'!J16+'12.12'!I16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'11.12'!J17+'12.12'!I17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'11.12'!J18+'12.12'!I18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'11.12'!J19+'12.12'!I19</f>
        <v>11694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11662</v>
      </c>
      <c r="O19" s="150">
        <f t="shared" si="3"/>
        <v>18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'11.12'!J20+'12.12'!I20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'11.12'!J21+'12.12'!I21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'11.12'!J22+'12.12'!I22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'11.12'!J23+'12.12'!I23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'11.12'!J24+'12.12'!I24</f>
        <v>1634</v>
      </c>
      <c r="K24" s="152">
        <v>4</v>
      </c>
      <c r="L24" s="152">
        <v>3</v>
      </c>
      <c r="M24" s="152">
        <v>2</v>
      </c>
      <c r="N24" s="144">
        <f t="shared" si="0"/>
        <v>1625</v>
      </c>
      <c r="O24" s="145">
        <v>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'11.12'!J25+'12.12'!I25</f>
        <v>2370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'11.12'!J26+'12.12'!I26</f>
        <v>802</v>
      </c>
      <c r="K26" s="151">
        <v>4</v>
      </c>
      <c r="L26" s="151">
        <v>2</v>
      </c>
      <c r="M26" s="151">
        <v>1</v>
      </c>
      <c r="N26" s="139">
        <f t="shared" si="0"/>
        <v>794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'11.12'!J27+'12.12'!I27</f>
        <v>607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'11.12'!J28+'12.12'!I28</f>
        <v>1260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'11.12'!J29+'12.12'!I29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'11.12'!J30+'12.12'!I30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'11.12'!J31+'12.12'!I31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'11.12'!J32+'12.12'!I32</f>
        <v>372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'11.12'!J33+'12.12'!I33</f>
        <v>454</v>
      </c>
      <c r="K33" s="152">
        <v>0</v>
      </c>
      <c r="L33" s="152">
        <v>0</v>
      </c>
      <c r="M33" s="152">
        <v>0</v>
      </c>
      <c r="N33" s="144">
        <f t="shared" si="0"/>
        <v>454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'11.12'!J34+'12.12'!I34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'11.12'!J35+'12.12'!I35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'11.12'!J36+'12.12'!I36</f>
        <v>245</v>
      </c>
      <c r="K36" s="152">
        <v>0</v>
      </c>
      <c r="L36" s="152">
        <v>0</v>
      </c>
      <c r="M36" s="152">
        <v>0</v>
      </c>
      <c r="N36" s="144">
        <f t="shared" si="0"/>
        <v>245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'11.12'!J37+'12.12'!I37</f>
        <v>1676</v>
      </c>
      <c r="K37" s="152">
        <v>1</v>
      </c>
      <c r="L37" s="152">
        <v>1</v>
      </c>
      <c r="M37" s="152">
        <v>1</v>
      </c>
      <c r="N37" s="144">
        <f t="shared" si="0"/>
        <v>1661</v>
      </c>
      <c r="O37" s="145">
        <v>14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'11.12'!J38+'12.12'!I38</f>
        <v>8276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8246</v>
      </c>
      <c r="O38" s="150">
        <f t="shared" si="9"/>
        <v>23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'11.12'!J39+'12.12'!I39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1">
        <f>'11.12'!J40+'12.12'!I40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1</v>
      </c>
      <c r="H41" s="154">
        <v>0</v>
      </c>
      <c r="I41" s="144">
        <f t="shared" si="10"/>
        <v>1</v>
      </c>
      <c r="J41" s="161">
        <f>'11.12'!J41+'12.12'!I41</f>
        <v>575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1">
        <f>'11.12'!J42+'12.12'!I42</f>
        <v>609</v>
      </c>
      <c r="K42" s="152">
        <v>0</v>
      </c>
      <c r="L42" s="152">
        <v>0</v>
      </c>
      <c r="M42" s="152">
        <v>0</v>
      </c>
      <c r="N42" s="144">
        <f t="shared" si="0"/>
        <v>606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1">
        <f>'11.12'!J43+'12.12'!I43</f>
        <v>4061</v>
      </c>
      <c r="K43" s="152">
        <v>4</v>
      </c>
      <c r="L43" s="152">
        <v>1</v>
      </c>
      <c r="M43" s="152">
        <v>0</v>
      </c>
      <c r="N43" s="144">
        <f t="shared" si="0"/>
        <v>4047</v>
      </c>
      <c r="O43" s="145">
        <v>10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1">
        <f>'11.12'!J44+'12.12'!I44</f>
        <v>755</v>
      </c>
      <c r="K44" s="152">
        <v>1</v>
      </c>
      <c r="L44" s="152">
        <v>1</v>
      </c>
      <c r="M44" s="152">
        <v>1</v>
      </c>
      <c r="N44" s="144">
        <f t="shared" si="0"/>
        <v>750</v>
      </c>
      <c r="O44" s="145">
        <v>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1">
        <f>'11.12'!J45+'12.12'!I45</f>
        <v>347</v>
      </c>
      <c r="K45" s="152">
        <v>0</v>
      </c>
      <c r="L45" s="152">
        <v>0</v>
      </c>
      <c r="M45" s="152">
        <v>0</v>
      </c>
      <c r="N45" s="144">
        <f t="shared" si="0"/>
        <v>347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1">
        <f>'11.12'!J46+'12.12'!I46</f>
        <v>967</v>
      </c>
      <c r="K46" s="152">
        <v>0</v>
      </c>
      <c r="L46" s="152">
        <v>0</v>
      </c>
      <c r="M46" s="152">
        <v>0</v>
      </c>
      <c r="N46" s="144">
        <f t="shared" si="0"/>
        <v>965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1">
        <f>'11.12'!J47+'12.12'!I47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1">
        <f>'11.12'!J48+'12.12'!I48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'11.12'!J49+'12.12'!I49</f>
        <v>1807</v>
      </c>
      <c r="K49" s="152">
        <v>11</v>
      </c>
      <c r="L49" s="152">
        <v>2</v>
      </c>
      <c r="M49" s="152">
        <v>1</v>
      </c>
      <c r="N49" s="144">
        <f t="shared" si="0"/>
        <v>1790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2">
        <f>'11.12'!J50+'12.12'!I50</f>
        <v>11935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11885</v>
      </c>
      <c r="O50" s="150">
        <f t="shared" si="12"/>
        <v>26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'11.12'!J51+'12.12'!I51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'11.12'!J52+'12.12'!I52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'11.12'!J53+'12.12'!I53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'11.12'!J54+'12.12'!I54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'11.12'!J55+'12.12'!I55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'11.12'!J56+'12.12'!I56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'11.12'!J57+'12.12'!I57</f>
        <v>177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'11.12'!J58+'12.12'!I58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'11.12'!J59+'12.12'!I59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'11.12'!J60+'12.12'!I60</f>
        <v>4809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'11.12'!J61+'12.12'!I61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'11.12'!J62+'12.12'!I62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'11.12'!J63+'12.12'!I63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'11.12'!J64+'12.12'!I64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'11.12'!J65+'12.12'!I65</f>
        <v>209</v>
      </c>
      <c r="K65" s="152">
        <v>0</v>
      </c>
      <c r="L65" s="152">
        <v>0</v>
      </c>
      <c r="M65" s="152">
        <v>0</v>
      </c>
      <c r="N65" s="144">
        <f t="shared" si="0"/>
        <v>209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'11.12'!J66+'12.12'!I66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'11.12'!J67+'12.12'!I67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'11.12'!J68+'12.12'!I68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'11.12'!J69+'12.12'!I69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'11.12'!J70+'12.12'!I70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2166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'11.12'!J71+'12.12'!I71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'11.12'!J72+'12.12'!I72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'11.12'!J73+'12.12'!I73</f>
        <v>751</v>
      </c>
      <c r="K73" s="152">
        <v>0</v>
      </c>
      <c r="L73" s="152">
        <v>0</v>
      </c>
      <c r="M73" s="152">
        <v>0</v>
      </c>
      <c r="N73" s="144">
        <f t="shared" si="18"/>
        <v>750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'11.12'!J74+'12.12'!I74</f>
        <v>1205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'11.12'!J75+'12.12'!I75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'11.12'!J76+'12.12'!I76</f>
        <v>619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'11.12'!J77+'12.12'!I77</f>
        <v>3032</v>
      </c>
      <c r="K77" s="152">
        <v>9</v>
      </c>
      <c r="L77" s="152">
        <v>4</v>
      </c>
      <c r="M77" s="152">
        <v>2</v>
      </c>
      <c r="N77" s="144">
        <f t="shared" si="18"/>
        <v>3021</v>
      </c>
      <c r="O77" s="145">
        <v>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'11.12'!J78+'12.12'!I78</f>
        <v>7068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7047</v>
      </c>
      <c r="O78" s="150">
        <f t="shared" si="20"/>
        <v>11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'11.12'!J79+'12.12'!I79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'11.12'!J80+'12.12'!I80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'11.12'!J81+'12.12'!I81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'11.12'!J82+'12.12'!I82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'11.12'!J83+'12.12'!I83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'11.12'!J84+'12.12'!I84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</v>
      </c>
      <c r="H85" s="135">
        <f t="shared" ref="H85:O85" si="23">H84+H78+H70+H60+H50+H38+H25+H19</f>
        <v>0</v>
      </c>
      <c r="I85" s="135">
        <f t="shared" si="23"/>
        <v>24</v>
      </c>
      <c r="J85" s="135">
        <f t="shared" si="23"/>
        <v>49335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49174</v>
      </c>
      <c r="O85" s="135">
        <f t="shared" si="23"/>
        <v>92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30"/>
      <c r="P90" s="68"/>
      <c r="Q90" s="68"/>
      <c r="R90" s="68"/>
      <c r="S90" s="43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30"/>
      <c r="P91" s="68"/>
      <c r="Q91" s="68"/>
      <c r="R91" s="68"/>
      <c r="S91" s="43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30"/>
      <c r="P92" s="68"/>
      <c r="Q92" s="68"/>
      <c r="R92" s="68"/>
      <c r="S92" s="43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30"/>
      <c r="K93" s="478"/>
      <c r="L93" s="478"/>
      <c r="M93" s="478"/>
      <c r="N93" s="478"/>
      <c r="O93" s="430"/>
      <c r="P93" s="68"/>
      <c r="Q93" s="68"/>
      <c r="R93" s="68"/>
      <c r="S93" s="43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30"/>
      <c r="K94" s="478"/>
      <c r="L94" s="478"/>
      <c r="M94" s="478"/>
      <c r="N94" s="478"/>
      <c r="O94" s="430"/>
      <c r="P94" s="68"/>
      <c r="Q94" s="68"/>
      <c r="R94" s="68"/>
      <c r="S94" s="43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32"/>
      <c r="K95" s="478"/>
      <c r="L95" s="478"/>
      <c r="M95" s="478"/>
      <c r="N95" s="478"/>
      <c r="O95" s="432"/>
      <c r="Q95" s="82"/>
      <c r="R95" s="82"/>
      <c r="S95" s="43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1" sqref="H1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28" t="s">
        <v>275</v>
      </c>
      <c r="H4" s="428" t="s">
        <v>276</v>
      </c>
      <c r="I4" s="428" t="s">
        <v>277</v>
      </c>
      <c r="J4" s="121" t="str">
        <f>"me©‡gvU fwZ©
= "&amp;J85</f>
        <v>me©‡gvU fwZ©
= 49311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49160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'10.12'!J5+'11.12'!I5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1504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'10.12'!J6+'11.12'!I6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'10.12'!J7+'11.12'!I7</f>
        <v>526</v>
      </c>
      <c r="K7" s="152">
        <v>0</v>
      </c>
      <c r="L7" s="152">
        <v>0</v>
      </c>
      <c r="M7" s="152">
        <v>0</v>
      </c>
      <c r="N7" s="139">
        <f t="shared" si="0"/>
        <v>525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'10.12'!J8+'11.12'!I8</f>
        <v>1296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'10.12'!J9+'11.12'!I9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'10.12'!J10+'11.12'!I10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'10.12'!J11+'11.12'!I11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'10.12'!J12+'11.12'!I12</f>
        <v>1829</v>
      </c>
      <c r="K12" s="152">
        <v>1</v>
      </c>
      <c r="L12" s="152">
        <v>0</v>
      </c>
      <c r="M12" s="152">
        <v>0</v>
      </c>
      <c r="N12" s="139">
        <f t="shared" si="0"/>
        <v>1824</v>
      </c>
      <c r="O12" s="145">
        <v>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'10.12'!J13+'11.12'!I13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'10.12'!J14+'11.12'!I14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'10.12'!J15+'11.12'!I15</f>
        <v>675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'10.12'!J16+'11.12'!I16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'10.12'!J17+'11.12'!I17</f>
        <v>1140</v>
      </c>
      <c r="K17" s="152">
        <v>9</v>
      </c>
      <c r="L17" s="152">
        <v>4</v>
      </c>
      <c r="M17" s="152">
        <v>3</v>
      </c>
      <c r="N17" s="139">
        <f t="shared" si="0"/>
        <v>1130</v>
      </c>
      <c r="O17" s="145">
        <v>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'10.12'!J18+'11.12'!I18</f>
        <v>753</v>
      </c>
      <c r="K18" s="152">
        <v>0</v>
      </c>
      <c r="L18" s="152">
        <v>0</v>
      </c>
      <c r="M18" s="152">
        <v>0</v>
      </c>
      <c r="N18" s="139">
        <f t="shared" si="0"/>
        <v>752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2">
        <f>'10.12'!J19+'11.12'!I19</f>
        <v>11687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11660</v>
      </c>
      <c r="O19" s="150">
        <f t="shared" si="3"/>
        <v>13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'10.12'!J20+'11.12'!I20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1">
        <f>'10.12'!J21+'11.12'!I21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'10.12'!J22+'11.12'!I22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'10.12'!J23+'11.12'!I23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'10.12'!J24+'11.12'!I24</f>
        <v>1633</v>
      </c>
      <c r="K24" s="152">
        <v>4</v>
      </c>
      <c r="L24" s="152">
        <v>3</v>
      </c>
      <c r="M24" s="152">
        <v>2</v>
      </c>
      <c r="N24" s="144">
        <f t="shared" si="0"/>
        <v>1625</v>
      </c>
      <c r="O24" s="145">
        <v>4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0</v>
      </c>
      <c r="J25" s="162">
        <f>'10.12'!J25+'11.12'!I25</f>
        <v>2369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'10.12'!J26+'11.12'!I26</f>
        <v>802</v>
      </c>
      <c r="K26" s="151">
        <v>4</v>
      </c>
      <c r="L26" s="151">
        <v>2</v>
      </c>
      <c r="M26" s="151">
        <v>1</v>
      </c>
      <c r="N26" s="139">
        <f t="shared" si="0"/>
        <v>795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'10.12'!J27+'11.12'!I27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'10.12'!J28+'11.12'!I28</f>
        <v>1258</v>
      </c>
      <c r="K28" s="152">
        <v>0</v>
      </c>
      <c r="L28" s="152">
        <v>0</v>
      </c>
      <c r="M28" s="152">
        <v>0</v>
      </c>
      <c r="N28" s="144">
        <f t="shared" si="0"/>
        <v>1258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'10.12'!J29+'11.12'!I29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'10.12'!J30+'11.12'!I30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'10.12'!J31+'11.12'!I31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'10.12'!J32+'11.12'!I32</f>
        <v>372</v>
      </c>
      <c r="K32" s="152">
        <v>1</v>
      </c>
      <c r="L32" s="152">
        <v>1</v>
      </c>
      <c r="M32" s="152">
        <v>0</v>
      </c>
      <c r="N32" s="144">
        <f t="shared" si="0"/>
        <v>370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'10.12'!J33+'11.12'!I33</f>
        <v>454</v>
      </c>
      <c r="K33" s="152">
        <v>0</v>
      </c>
      <c r="L33" s="152">
        <v>0</v>
      </c>
      <c r="M33" s="152">
        <v>0</v>
      </c>
      <c r="N33" s="144">
        <f t="shared" si="0"/>
        <v>453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'10.12'!J34+'11.12'!I34</f>
        <v>215</v>
      </c>
      <c r="K34" s="152">
        <v>0</v>
      </c>
      <c r="L34" s="152">
        <v>0</v>
      </c>
      <c r="M34" s="152">
        <v>0</v>
      </c>
      <c r="N34" s="144">
        <f t="shared" si="0"/>
        <v>215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'10.12'!J35+'11.12'!I35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'10.12'!J36+'11.12'!I36</f>
        <v>245</v>
      </c>
      <c r="K36" s="152">
        <v>0</v>
      </c>
      <c r="L36" s="152">
        <v>0</v>
      </c>
      <c r="M36" s="152">
        <v>0</v>
      </c>
      <c r="N36" s="144">
        <f t="shared" si="0"/>
        <v>243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'10.12'!J37+'11.12'!I37</f>
        <v>1672</v>
      </c>
      <c r="K37" s="152">
        <v>1</v>
      </c>
      <c r="L37" s="152">
        <v>1</v>
      </c>
      <c r="M37" s="152">
        <v>1</v>
      </c>
      <c r="N37" s="144">
        <f t="shared" si="0"/>
        <v>1656</v>
      </c>
      <c r="O37" s="145">
        <v>15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</v>
      </c>
      <c r="H38" s="146">
        <v>0</v>
      </c>
      <c r="I38" s="148">
        <f t="shared" ref="I38:O38" si="9">SUM(I26:I37)</f>
        <v>4</v>
      </c>
      <c r="J38" s="162">
        <f>'10.12'!J38+'11.12'!I38</f>
        <v>8269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8239</v>
      </c>
      <c r="O38" s="150">
        <f t="shared" si="9"/>
        <v>23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'10.12'!J39+'11.12'!I39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4">
        <v>0</v>
      </c>
      <c r="H40" s="154">
        <v>0</v>
      </c>
      <c r="I40" s="144">
        <f t="shared" ref="I40:I49" si="10">G40+H40</f>
        <v>0</v>
      </c>
      <c r="J40" s="161">
        <f>'10.12'!J40+'11.12'!I40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4">
        <v>0</v>
      </c>
      <c r="H41" s="154">
        <v>0</v>
      </c>
      <c r="I41" s="144">
        <f t="shared" si="10"/>
        <v>0</v>
      </c>
      <c r="J41" s="161">
        <f>'10.12'!J41+'11.12'!I41</f>
        <v>574</v>
      </c>
      <c r="K41" s="152">
        <v>1</v>
      </c>
      <c r="L41" s="152">
        <v>0</v>
      </c>
      <c r="M41" s="152">
        <v>0</v>
      </c>
      <c r="N41" s="144">
        <f t="shared" si="0"/>
        <v>573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4">
        <v>1</v>
      </c>
      <c r="H42" s="154">
        <v>0</v>
      </c>
      <c r="I42" s="144">
        <f t="shared" si="10"/>
        <v>1</v>
      </c>
      <c r="J42" s="161">
        <f>'10.12'!J42+'11.12'!I42</f>
        <v>608</v>
      </c>
      <c r="K42" s="152">
        <v>0</v>
      </c>
      <c r="L42" s="152">
        <v>0</v>
      </c>
      <c r="M42" s="152">
        <v>0</v>
      </c>
      <c r="N42" s="144">
        <f t="shared" si="0"/>
        <v>606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4">
        <v>0</v>
      </c>
      <c r="H43" s="154">
        <v>0</v>
      </c>
      <c r="I43" s="144">
        <f t="shared" si="10"/>
        <v>0</v>
      </c>
      <c r="J43" s="161">
        <f>'10.12'!J43+'11.12'!I43</f>
        <v>4061</v>
      </c>
      <c r="K43" s="152">
        <v>4</v>
      </c>
      <c r="L43" s="152">
        <v>1</v>
      </c>
      <c r="M43" s="152">
        <v>0</v>
      </c>
      <c r="N43" s="144">
        <f t="shared" si="0"/>
        <v>4047</v>
      </c>
      <c r="O43" s="145">
        <v>10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4">
        <v>0</v>
      </c>
      <c r="H44" s="154">
        <v>0</v>
      </c>
      <c r="I44" s="144">
        <f t="shared" si="10"/>
        <v>0</v>
      </c>
      <c r="J44" s="161">
        <f>'10.12'!J44+'11.12'!I44</f>
        <v>755</v>
      </c>
      <c r="K44" s="152">
        <v>1</v>
      </c>
      <c r="L44" s="152">
        <v>1</v>
      </c>
      <c r="M44" s="152">
        <v>1</v>
      </c>
      <c r="N44" s="144">
        <f t="shared" si="0"/>
        <v>750</v>
      </c>
      <c r="O44" s="145">
        <v>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4">
        <v>0</v>
      </c>
      <c r="H45" s="154">
        <v>0</v>
      </c>
      <c r="I45" s="144">
        <f t="shared" si="10"/>
        <v>0</v>
      </c>
      <c r="J45" s="161">
        <f>'10.12'!J45+'11.12'!I45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4">
        <v>0</v>
      </c>
      <c r="H46" s="154">
        <v>0</v>
      </c>
      <c r="I46" s="144">
        <f t="shared" si="10"/>
        <v>0</v>
      </c>
      <c r="J46" s="161">
        <f>'10.12'!J46+'11.12'!I46</f>
        <v>967</v>
      </c>
      <c r="K46" s="152">
        <v>0</v>
      </c>
      <c r="L46" s="152">
        <v>0</v>
      </c>
      <c r="M46" s="152">
        <v>0</v>
      </c>
      <c r="N46" s="144">
        <f t="shared" si="0"/>
        <v>964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4">
        <v>0</v>
      </c>
      <c r="H47" s="154">
        <v>0</v>
      </c>
      <c r="I47" s="144">
        <f t="shared" si="10"/>
        <v>0</v>
      </c>
      <c r="J47" s="161">
        <f>'10.12'!J47+'11.12'!I47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4">
        <v>0</v>
      </c>
      <c r="H48" s="154">
        <v>0</v>
      </c>
      <c r="I48" s="144">
        <f t="shared" si="10"/>
        <v>0</v>
      </c>
      <c r="J48" s="161">
        <f>'10.12'!J48+'11.12'!I48</f>
        <v>256</v>
      </c>
      <c r="K48" s="152">
        <v>1</v>
      </c>
      <c r="L48" s="152">
        <v>1</v>
      </c>
      <c r="M48" s="152">
        <v>0</v>
      </c>
      <c r="N48" s="144">
        <f t="shared" si="0"/>
        <v>255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'10.12'!J49+'11.12'!I49</f>
        <v>1803</v>
      </c>
      <c r="K49" s="152">
        <v>11</v>
      </c>
      <c r="L49" s="152">
        <v>2</v>
      </c>
      <c r="M49" s="152">
        <v>1</v>
      </c>
      <c r="N49" s="144">
        <f t="shared" si="0"/>
        <v>1789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</v>
      </c>
      <c r="H50" s="146">
        <v>0</v>
      </c>
      <c r="I50" s="148">
        <f t="shared" ref="I50:O50" si="12">SUM(I39:I49)</f>
        <v>2</v>
      </c>
      <c r="J50" s="162">
        <f>'10.12'!J50+'11.12'!I50</f>
        <v>11929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11881</v>
      </c>
      <c r="O50" s="150">
        <f t="shared" si="12"/>
        <v>24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'10.12'!J51+'11.12'!I51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'10.12'!J52+'11.12'!I52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'10.12'!J53+'11.12'!I53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'10.12'!J54+'11.12'!I54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'10.12'!J55+'11.12'!I55</f>
        <v>283</v>
      </c>
      <c r="K55" s="152">
        <v>1</v>
      </c>
      <c r="L55" s="152">
        <v>1</v>
      </c>
      <c r="M55" s="152">
        <v>0</v>
      </c>
      <c r="N55" s="144">
        <f t="shared" si="0"/>
        <v>282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'10.12'!J56+'11.12'!I56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'10.12'!J57+'11.12'!I57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'10.12'!J58+'11.12'!I58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'10.12'!J59+'11.12'!I59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'10.12'!J60+'11.12'!I60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4799</v>
      </c>
      <c r="O60" s="150">
        <f t="shared" si="15"/>
        <v>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'10.12'!J61+'11.12'!I61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'10.12'!J62+'11.12'!I62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'10.12'!J63+'11.12'!I63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'10.12'!J64+'11.12'!I64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'10.12'!J65+'11.12'!I65</f>
        <v>209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'10.12'!J66+'11.12'!I66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'10.12'!J67+'11.12'!I67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'10.12'!J68+'11.12'!I68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'10.12'!J69+'11.12'!I69</f>
        <v>788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'10.12'!J70+'11.12'!I70</f>
        <v>2172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'10.12'!J71+'11.12'!I71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610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'10.12'!J72+'11.12'!I72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'10.12'!J73+'11.12'!I73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'10.12'!J74+'11.12'!I74</f>
        <v>1204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'10.12'!J75+'11.12'!I75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'10.12'!J76+'11.12'!I76</f>
        <v>618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'10.12'!J77+'11.12'!I77</f>
        <v>3032</v>
      </c>
      <c r="K77" s="152">
        <v>9</v>
      </c>
      <c r="L77" s="152">
        <v>4</v>
      </c>
      <c r="M77" s="152">
        <v>2</v>
      </c>
      <c r="N77" s="144">
        <f t="shared" si="18"/>
        <v>3020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2">
        <f>'10.12'!J78+'11.12'!I78</f>
        <v>7066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7047</v>
      </c>
      <c r="O78" s="150">
        <f t="shared" si="20"/>
        <v>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'10.12'!J79+'11.12'!I79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'10.12'!J80+'11.12'!I80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'10.12'!J81+'11.12'!I81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'10.12'!J82+'11.12'!I82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'10.12'!J83+'11.12'!I83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'10.12'!J84+'11.12'!I84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</v>
      </c>
      <c r="H85" s="135">
        <f t="shared" ref="H85:O85" si="23">H84+H78+H70+H60+H50+H38+H25+H19</f>
        <v>0</v>
      </c>
      <c r="I85" s="135">
        <f t="shared" si="23"/>
        <v>12</v>
      </c>
      <c r="J85" s="135">
        <f t="shared" si="23"/>
        <v>49311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49160</v>
      </c>
      <c r="O85" s="135">
        <f t="shared" si="23"/>
        <v>82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27"/>
      <c r="P90" s="68"/>
      <c r="Q90" s="68"/>
      <c r="R90" s="68"/>
      <c r="S90" s="42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27"/>
      <c r="P91" s="68"/>
      <c r="Q91" s="68"/>
      <c r="R91" s="68"/>
      <c r="S91" s="42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27"/>
      <c r="P92" s="68"/>
      <c r="Q92" s="68"/>
      <c r="R92" s="68"/>
      <c r="S92" s="42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7"/>
      <c r="K93" s="478"/>
      <c r="L93" s="478"/>
      <c r="M93" s="478"/>
      <c r="N93" s="478"/>
      <c r="O93" s="427"/>
      <c r="P93" s="68"/>
      <c r="Q93" s="68"/>
      <c r="R93" s="68"/>
      <c r="S93" s="42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7"/>
      <c r="K94" s="478"/>
      <c r="L94" s="478"/>
      <c r="M94" s="478"/>
      <c r="N94" s="478"/>
      <c r="O94" s="427"/>
      <c r="P94" s="68"/>
      <c r="Q94" s="68"/>
      <c r="R94" s="68"/>
      <c r="S94" s="42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29"/>
      <c r="K95" s="478"/>
      <c r="L95" s="478"/>
      <c r="M95" s="478"/>
      <c r="N95" s="478"/>
      <c r="O95" s="429"/>
      <c r="Q95" s="82"/>
      <c r="R95" s="82"/>
      <c r="S95" s="42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1" sqref="I1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24" t="s">
        <v>275</v>
      </c>
      <c r="H4" s="424" t="s">
        <v>276</v>
      </c>
      <c r="I4" s="424" t="s">
        <v>277</v>
      </c>
      <c r="J4" s="121" t="str">
        <f>"me©‡gvU fwZ©
= "&amp;J85</f>
        <v>me©‡gvU fwZ©
= 49299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49132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'09.12'!J5+'10.12'!I5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'09.12'!J6+'10.12'!I6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'09.12'!J7+'10.12'!I7</f>
        <v>526</v>
      </c>
      <c r="K7" s="152">
        <v>0</v>
      </c>
      <c r="L7" s="152">
        <v>0</v>
      </c>
      <c r="M7" s="152">
        <v>0</v>
      </c>
      <c r="N7" s="139">
        <f t="shared" si="0"/>
        <v>524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'09.12'!J8+'10.12'!I8</f>
        <v>1295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'09.12'!J9+'10.12'!I9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'09.12'!J10+'10.12'!I10</f>
        <v>579</v>
      </c>
      <c r="K10" s="152">
        <v>0</v>
      </c>
      <c r="L10" s="152">
        <v>0</v>
      </c>
      <c r="M10" s="152">
        <v>0</v>
      </c>
      <c r="N10" s="139">
        <f t="shared" si="0"/>
        <v>578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'09.12'!J11+'10.12'!I11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'09.12'!J12+'10.12'!I12</f>
        <v>1829</v>
      </c>
      <c r="K12" s="152">
        <v>1</v>
      </c>
      <c r="L12" s="152">
        <v>0</v>
      </c>
      <c r="M12" s="152">
        <v>0</v>
      </c>
      <c r="N12" s="139">
        <f t="shared" si="0"/>
        <v>1823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'09.12'!J13+'10.12'!I13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'09.12'!J14+'10.12'!I14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'09.12'!J15+'10.12'!I15</f>
        <v>674</v>
      </c>
      <c r="K15" s="152">
        <v>0</v>
      </c>
      <c r="L15" s="152">
        <v>0</v>
      </c>
      <c r="M15" s="152">
        <v>0</v>
      </c>
      <c r="N15" s="139">
        <f t="shared" si="0"/>
        <v>673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'09.12'!J16+'10.12'!I16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'09.12'!J17+'10.12'!I17</f>
        <v>1140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'09.12'!J18+'10.12'!I18</f>
        <v>752</v>
      </c>
      <c r="K18" s="152">
        <v>0</v>
      </c>
      <c r="L18" s="152">
        <v>0</v>
      </c>
      <c r="M18" s="152">
        <v>0</v>
      </c>
      <c r="N18" s="139">
        <f t="shared" si="0"/>
        <v>751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</v>
      </c>
      <c r="H19" s="146">
        <f t="shared" ref="H19:O19" si="3">SUM(H5:H18)</f>
        <v>0</v>
      </c>
      <c r="I19" s="148">
        <f t="shared" si="3"/>
        <v>3</v>
      </c>
      <c r="J19" s="162">
        <f>'09.12'!J19+'10.12'!I19</f>
        <v>11684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11654</v>
      </c>
      <c r="O19" s="150">
        <f t="shared" si="3"/>
        <v>16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'09.12'!J20+'10.12'!I20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'09.12'!J21+'10.12'!I21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'09.12'!J22+'10.12'!I22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'09.12'!J23+'10.12'!I23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'09.12'!J24+'10.12'!I24</f>
        <v>1633</v>
      </c>
      <c r="K24" s="152">
        <v>4</v>
      </c>
      <c r="L24" s="152">
        <v>3</v>
      </c>
      <c r="M24" s="152">
        <v>2</v>
      </c>
      <c r="N24" s="144">
        <f t="shared" si="0"/>
        <v>1624</v>
      </c>
      <c r="O24" s="145">
        <v>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'09.12'!J25+'10.12'!I25</f>
        <v>2369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'09.12'!J26+'10.12'!I26</f>
        <v>801</v>
      </c>
      <c r="K26" s="151">
        <v>4</v>
      </c>
      <c r="L26" s="151">
        <v>2</v>
      </c>
      <c r="M26" s="151">
        <v>1</v>
      </c>
      <c r="N26" s="139">
        <f t="shared" si="0"/>
        <v>794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'09.12'!J27+'10.12'!I27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'09.12'!J28+'10.12'!I28</f>
        <v>1258</v>
      </c>
      <c r="K28" s="152">
        <v>0</v>
      </c>
      <c r="L28" s="152">
        <v>0</v>
      </c>
      <c r="M28" s="152">
        <v>0</v>
      </c>
      <c r="N28" s="144">
        <f t="shared" si="0"/>
        <v>1256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'09.12'!J29+'10.12'!I29</f>
        <v>1387</v>
      </c>
      <c r="K29" s="152">
        <v>0</v>
      </c>
      <c r="L29" s="152">
        <v>0</v>
      </c>
      <c r="M29" s="152">
        <v>0</v>
      </c>
      <c r="N29" s="144">
        <f t="shared" si="0"/>
        <v>1386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'09.12'!J30+'10.12'!I30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'09.12'!J31+'10.12'!I31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'09.12'!J32+'10.12'!I32</f>
        <v>372</v>
      </c>
      <c r="K32" s="152">
        <v>1</v>
      </c>
      <c r="L32" s="152">
        <v>1</v>
      </c>
      <c r="M32" s="152">
        <v>0</v>
      </c>
      <c r="N32" s="144">
        <f t="shared" si="0"/>
        <v>369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'09.12'!J33+'10.12'!I33</f>
        <v>454</v>
      </c>
      <c r="K33" s="152">
        <v>0</v>
      </c>
      <c r="L33" s="152">
        <v>0</v>
      </c>
      <c r="M33" s="152">
        <v>0</v>
      </c>
      <c r="N33" s="144">
        <f t="shared" si="0"/>
        <v>453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'09.12'!J34+'10.12'!I34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'09.12'!J35+'10.12'!I35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'09.12'!J36+'10.12'!I36</f>
        <v>243</v>
      </c>
      <c r="K36" s="152">
        <v>0</v>
      </c>
      <c r="L36" s="152">
        <v>0</v>
      </c>
      <c r="M36" s="152">
        <v>0</v>
      </c>
      <c r="N36" s="144">
        <f t="shared" si="0"/>
        <v>243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'09.12'!J37+'10.12'!I37</f>
        <v>1671</v>
      </c>
      <c r="K37" s="152">
        <v>1</v>
      </c>
      <c r="L37" s="152">
        <v>1</v>
      </c>
      <c r="M37" s="152">
        <v>1</v>
      </c>
      <c r="N37" s="144">
        <f t="shared" si="0"/>
        <v>1652</v>
      </c>
      <c r="O37" s="145">
        <v>18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'09.12'!J38+'10.12'!I38</f>
        <v>8265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8230</v>
      </c>
      <c r="O38" s="150">
        <f t="shared" si="9"/>
        <v>28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'09.12'!J39+'10.12'!I39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'09.12'!J40+'10.12'!I40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'09.12'!J41+'10.12'!I41</f>
        <v>574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'09.12'!J42+'10.12'!I42</f>
        <v>607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'09.12'!J43+'10.12'!I43</f>
        <v>4061</v>
      </c>
      <c r="K43" s="152">
        <v>4</v>
      </c>
      <c r="L43" s="152">
        <v>1</v>
      </c>
      <c r="M43" s="152">
        <v>0</v>
      </c>
      <c r="N43" s="144">
        <f t="shared" si="0"/>
        <v>4044</v>
      </c>
      <c r="O43" s="145">
        <v>13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'09.12'!J44+'10.12'!I44</f>
        <v>755</v>
      </c>
      <c r="K44" s="152">
        <v>1</v>
      </c>
      <c r="L44" s="152">
        <v>1</v>
      </c>
      <c r="M44" s="152">
        <v>1</v>
      </c>
      <c r="N44" s="144">
        <f t="shared" si="0"/>
        <v>748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'09.12'!J45+'10.12'!I45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'09.12'!J46+'10.12'!I46</f>
        <v>967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'09.12'!J47+'10.12'!I47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'09.12'!J48+'10.12'!I48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'09.12'!J49+'10.12'!I49</f>
        <v>1802</v>
      </c>
      <c r="K49" s="152">
        <v>11</v>
      </c>
      <c r="L49" s="152">
        <v>2</v>
      </c>
      <c r="M49" s="152">
        <v>1</v>
      </c>
      <c r="N49" s="144">
        <f t="shared" si="0"/>
        <v>1789</v>
      </c>
      <c r="O49" s="145">
        <v>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7</v>
      </c>
      <c r="H50" s="146">
        <v>0</v>
      </c>
      <c r="I50" s="148">
        <f t="shared" ref="I50:O50" si="12">SUM(I39:I49)</f>
        <v>7</v>
      </c>
      <c r="J50" s="162">
        <f>'09.12'!J50+'10.12'!I50</f>
        <v>11927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11871</v>
      </c>
      <c r="O50" s="150">
        <f t="shared" si="12"/>
        <v>32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'09.12'!J51+'10.12'!I51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'09.12'!J52+'10.12'!I52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'09.12'!J53+'10.12'!I53</f>
        <v>765</v>
      </c>
      <c r="K53" s="152">
        <v>1</v>
      </c>
      <c r="L53" s="152">
        <v>1</v>
      </c>
      <c r="M53" s="152">
        <v>0</v>
      </c>
      <c r="N53" s="144">
        <f t="shared" si="0"/>
        <v>764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'09.12'!J54+'10.12'!I54</f>
        <v>1094</v>
      </c>
      <c r="K54" s="152">
        <v>0</v>
      </c>
      <c r="L54" s="152">
        <v>0</v>
      </c>
      <c r="M54" s="152">
        <v>0</v>
      </c>
      <c r="N54" s="144">
        <f t="shared" si="0"/>
        <v>1094</v>
      </c>
      <c r="O54" s="145">
        <v>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'09.12'!J55+'10.12'!I55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'09.12'!J56+'10.12'!I56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'09.12'!J57+'10.12'!I57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'09.12'!J58+'10.12'!I58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'09.12'!J59+'10.12'!I59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'09.12'!J60+'10.12'!I60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4798</v>
      </c>
      <c r="O60" s="150">
        <f t="shared" si="15"/>
        <v>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'09.12'!J61+'10.12'!I61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'09.12'!J62+'10.12'!I62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'09.12'!J63+'10.12'!I63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'09.12'!J64+'10.12'!I64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'09.12'!J65+'10.12'!I65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'09.12'!J66+'10.12'!I66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'09.12'!J67+'10.12'!I67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'09.12'!J68+'10.12'!I68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'09.12'!J69+'10.12'!I69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'09.12'!J70+'10.12'!I70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'09.12'!J71+'10.12'!I71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'09.12'!J72+'10.12'!I72</f>
        <v>715</v>
      </c>
      <c r="K72" s="152">
        <v>0</v>
      </c>
      <c r="L72" s="152">
        <v>0</v>
      </c>
      <c r="M72" s="152">
        <v>0</v>
      </c>
      <c r="N72" s="144">
        <f t="shared" si="18"/>
        <v>715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'09.12'!J73+'10.12'!I73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'09.12'!J74+'10.12'!I74</f>
        <v>1203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'09.12'!J75+'10.12'!I75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'09.12'!J76+'10.12'!I76</f>
        <v>618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'09.12'!J77+'10.12'!I77</f>
        <v>3032</v>
      </c>
      <c r="K77" s="152">
        <v>9</v>
      </c>
      <c r="L77" s="152">
        <v>4</v>
      </c>
      <c r="M77" s="152">
        <v>2</v>
      </c>
      <c r="N77" s="144">
        <f t="shared" si="18"/>
        <v>3020</v>
      </c>
      <c r="O77" s="145">
        <v>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'09.12'!J78+'10.12'!I78</f>
        <v>7065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7045</v>
      </c>
      <c r="O78" s="150">
        <f t="shared" si="20"/>
        <v>10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'09.12'!J79+'10.12'!I79</f>
        <v>181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'09.12'!J80+'10.12'!I80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'09.12'!J81+'10.12'!I81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'09.12'!J82+'10.12'!I82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'09.12'!J83+'10.12'!I83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'09.12'!J84+'10.12'!I84</f>
        <v>1011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</v>
      </c>
      <c r="H85" s="135">
        <f t="shared" ref="H85:O85" si="23">H84+H78+H70+H60+H50+H38+H25+H19</f>
        <v>1</v>
      </c>
      <c r="I85" s="135">
        <f t="shared" si="23"/>
        <v>23</v>
      </c>
      <c r="J85" s="135">
        <f t="shared" si="23"/>
        <v>49299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49132</v>
      </c>
      <c r="O85" s="135">
        <f t="shared" si="23"/>
        <v>98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25"/>
      <c r="P90" s="68"/>
      <c r="Q90" s="68"/>
      <c r="R90" s="68"/>
      <c r="S90" s="42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25"/>
      <c r="P91" s="68"/>
      <c r="Q91" s="68"/>
      <c r="R91" s="68"/>
      <c r="S91" s="42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25"/>
      <c r="P92" s="68"/>
      <c r="Q92" s="68"/>
      <c r="R92" s="68"/>
      <c r="S92" s="42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5"/>
      <c r="K93" s="478"/>
      <c r="L93" s="478"/>
      <c r="M93" s="478"/>
      <c r="N93" s="478"/>
      <c r="O93" s="425"/>
      <c r="P93" s="68"/>
      <c r="Q93" s="68"/>
      <c r="R93" s="68"/>
      <c r="S93" s="42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5"/>
      <c r="K94" s="478"/>
      <c r="L94" s="478"/>
      <c r="M94" s="478"/>
      <c r="N94" s="478"/>
      <c r="O94" s="425"/>
      <c r="P94" s="68"/>
      <c r="Q94" s="68"/>
      <c r="R94" s="68"/>
      <c r="S94" s="42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26"/>
      <c r="K95" s="478"/>
      <c r="L95" s="478"/>
      <c r="M95" s="478"/>
      <c r="N95" s="478"/>
      <c r="O95" s="426"/>
      <c r="Q95" s="82"/>
      <c r="R95" s="82"/>
      <c r="S95" s="42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69" sqref="O6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109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22" t="s">
        <v>275</v>
      </c>
      <c r="H4" s="422" t="s">
        <v>276</v>
      </c>
      <c r="I4" s="422" t="s">
        <v>277</v>
      </c>
      <c r="J4" s="121" t="str">
        <f>"me©‡gvU fwZ©
= "&amp;J85</f>
        <v>me©‡gvU fwZ©
= 49276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49098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'08.12'!J5+'09.12'!I5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'08.12'!J6+'09.12'!I6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'08.12'!J7+'09.12'!I7</f>
        <v>524</v>
      </c>
      <c r="K7" s="152">
        <v>0</v>
      </c>
      <c r="L7" s="152">
        <v>0</v>
      </c>
      <c r="M7" s="152">
        <v>0</v>
      </c>
      <c r="N7" s="139">
        <f t="shared" si="0"/>
        <v>522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'08.12'!J8+'09.12'!I8</f>
        <v>1295</v>
      </c>
      <c r="K8" s="152">
        <v>0</v>
      </c>
      <c r="L8" s="152">
        <v>0</v>
      </c>
      <c r="M8" s="152">
        <v>0</v>
      </c>
      <c r="N8" s="139">
        <f t="shared" si="0"/>
        <v>1293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'08.12'!J9+'09.12'!I9</f>
        <v>619</v>
      </c>
      <c r="K9" s="152">
        <v>1</v>
      </c>
      <c r="L9" s="152">
        <v>1</v>
      </c>
      <c r="M9" s="152">
        <v>0</v>
      </c>
      <c r="N9" s="139">
        <f t="shared" si="0"/>
        <v>618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'08.12'!J10+'09.12'!I10</f>
        <v>579</v>
      </c>
      <c r="K10" s="152">
        <v>0</v>
      </c>
      <c r="L10" s="152">
        <v>0</v>
      </c>
      <c r="M10" s="152">
        <v>0</v>
      </c>
      <c r="N10" s="139">
        <f t="shared" si="0"/>
        <v>577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'08.12'!J11+'09.12'!I11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'08.12'!J12+'09.12'!I12</f>
        <v>1829</v>
      </c>
      <c r="K12" s="152">
        <v>1</v>
      </c>
      <c r="L12" s="152">
        <v>0</v>
      </c>
      <c r="M12" s="152">
        <v>0</v>
      </c>
      <c r="N12" s="139">
        <f t="shared" si="0"/>
        <v>1819</v>
      </c>
      <c r="O12" s="145">
        <v>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'08.12'!J13+'09.12'!I13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'08.12'!J14+'09.12'!I14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'08.12'!J15+'09.12'!I15</f>
        <v>674</v>
      </c>
      <c r="K15" s="152">
        <v>0</v>
      </c>
      <c r="L15" s="152">
        <v>0</v>
      </c>
      <c r="M15" s="152">
        <v>0</v>
      </c>
      <c r="N15" s="139">
        <f t="shared" si="0"/>
        <v>672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'08.12'!J16+'09.12'!I16</f>
        <v>864</v>
      </c>
      <c r="K16" s="152">
        <v>0</v>
      </c>
      <c r="L16" s="152">
        <v>0</v>
      </c>
      <c r="M16" s="152">
        <v>0</v>
      </c>
      <c r="N16" s="139">
        <f t="shared" si="0"/>
        <v>864</v>
      </c>
      <c r="O16" s="145">
        <v>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'08.12'!J17+'09.12'!I17</f>
        <v>1139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'08.12'!J18+'09.12'!I18</f>
        <v>752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</v>
      </c>
      <c r="H19" s="146">
        <f t="shared" ref="H19:O19" si="3">SUM(H5:H18)</f>
        <v>0</v>
      </c>
      <c r="I19" s="148">
        <f t="shared" si="3"/>
        <v>8</v>
      </c>
      <c r="J19" s="162">
        <f>'08.12'!J19+'09.12'!I19</f>
        <v>11681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11645</v>
      </c>
      <c r="O19" s="150">
        <f t="shared" si="3"/>
        <v>22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'08.12'!J20+'09.12'!I20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'08.12'!J21+'09.12'!I21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'08.12'!J22+'09.12'!I22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'08.12'!J23+'09.12'!I23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'08.12'!J24+'09.12'!I24</f>
        <v>1631</v>
      </c>
      <c r="K24" s="152">
        <v>4</v>
      </c>
      <c r="L24" s="152">
        <v>3</v>
      </c>
      <c r="M24" s="152">
        <v>2</v>
      </c>
      <c r="N24" s="144">
        <f t="shared" si="0"/>
        <v>1624</v>
      </c>
      <c r="O24" s="145">
        <v>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'08.12'!J25+'09.12'!I25</f>
        <v>2367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2360</v>
      </c>
      <c r="O25" s="150">
        <f>SUM(O20:O24)</f>
        <v>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'08.12'!J26+'09.12'!I26</f>
        <v>799</v>
      </c>
      <c r="K26" s="151">
        <v>4</v>
      </c>
      <c r="L26" s="151">
        <v>2</v>
      </c>
      <c r="M26" s="151">
        <v>1</v>
      </c>
      <c r="N26" s="139">
        <f t="shared" si="0"/>
        <v>792</v>
      </c>
      <c r="O26" s="140">
        <v>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'08.12'!J27+'09.12'!I27</f>
        <v>606</v>
      </c>
      <c r="K27" s="152">
        <v>0</v>
      </c>
      <c r="L27" s="152">
        <v>0</v>
      </c>
      <c r="M27" s="152">
        <v>0</v>
      </c>
      <c r="N27" s="144">
        <f t="shared" si="0"/>
        <v>606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1</v>
      </c>
      <c r="I28" s="144">
        <f t="shared" si="7"/>
        <v>3</v>
      </c>
      <c r="J28" s="161">
        <f>'08.12'!J28+'09.12'!I28</f>
        <v>1256</v>
      </c>
      <c r="K28" s="152">
        <v>0</v>
      </c>
      <c r="L28" s="152">
        <v>0</v>
      </c>
      <c r="M28" s="152">
        <v>0</v>
      </c>
      <c r="N28" s="144">
        <f t="shared" si="0"/>
        <v>1253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'08.12'!J29+'09.12'!I29</f>
        <v>1387</v>
      </c>
      <c r="K29" s="152">
        <v>0</v>
      </c>
      <c r="L29" s="152">
        <v>0</v>
      </c>
      <c r="M29" s="152">
        <v>0</v>
      </c>
      <c r="N29" s="144">
        <f t="shared" si="0"/>
        <v>1385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'08.12'!J30+'09.12'!I30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'08.12'!J31+'09.12'!I31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'08.12'!J32+'09.12'!I32</f>
        <v>372</v>
      </c>
      <c r="K32" s="152">
        <v>1</v>
      </c>
      <c r="L32" s="152">
        <v>1</v>
      </c>
      <c r="M32" s="152">
        <v>0</v>
      </c>
      <c r="N32" s="144">
        <f t="shared" si="0"/>
        <v>369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'08.12'!J33+'09.12'!I33</f>
        <v>454</v>
      </c>
      <c r="K33" s="152">
        <v>0</v>
      </c>
      <c r="L33" s="152">
        <v>0</v>
      </c>
      <c r="M33" s="152">
        <v>0</v>
      </c>
      <c r="N33" s="144">
        <f t="shared" si="0"/>
        <v>452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'08.12'!J34+'09.12'!I34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'08.12'!J35+'09.12'!I35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'08.12'!J36+'09.12'!I36</f>
        <v>243</v>
      </c>
      <c r="K36" s="152">
        <v>0</v>
      </c>
      <c r="L36" s="152">
        <v>0</v>
      </c>
      <c r="M36" s="152">
        <v>0</v>
      </c>
      <c r="N36" s="144">
        <f t="shared" si="0"/>
        <v>242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'08.12'!J37+'09.12'!I37</f>
        <v>1668</v>
      </c>
      <c r="K37" s="152">
        <v>1</v>
      </c>
      <c r="L37" s="152">
        <v>1</v>
      </c>
      <c r="M37" s="152">
        <v>1</v>
      </c>
      <c r="N37" s="144">
        <f t="shared" si="0"/>
        <v>1649</v>
      </c>
      <c r="O37" s="145">
        <v>18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12</v>
      </c>
      <c r="H38" s="146">
        <v>0</v>
      </c>
      <c r="I38" s="148">
        <f t="shared" ref="I38:O38" si="9">SUM(I26:I37)</f>
        <v>13</v>
      </c>
      <c r="J38" s="162">
        <f>'08.12'!J38+'09.12'!I38</f>
        <v>8258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8219</v>
      </c>
      <c r="O38" s="150">
        <f t="shared" si="9"/>
        <v>32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'08.12'!J39+'09.12'!I39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'08.12'!J40+'09.12'!I40</f>
        <v>1569</v>
      </c>
      <c r="K40" s="152">
        <v>1</v>
      </c>
      <c r="L40" s="152">
        <v>1</v>
      </c>
      <c r="M40" s="152">
        <v>0</v>
      </c>
      <c r="N40" s="144">
        <f t="shared" si="0"/>
        <v>1568</v>
      </c>
      <c r="O40" s="145">
        <v>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'08.12'!J41+'09.12'!I41</f>
        <v>573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'08.12'!J42+'09.12'!I42</f>
        <v>607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</v>
      </c>
      <c r="H43" s="156">
        <v>0</v>
      </c>
      <c r="I43" s="144">
        <f t="shared" si="10"/>
        <v>2</v>
      </c>
      <c r="J43" s="161">
        <f>'08.12'!J43+'09.12'!I43</f>
        <v>4057</v>
      </c>
      <c r="K43" s="152">
        <v>4</v>
      </c>
      <c r="L43" s="152">
        <v>1</v>
      </c>
      <c r="M43" s="152">
        <v>0</v>
      </c>
      <c r="N43" s="144">
        <f t="shared" si="0"/>
        <v>4039</v>
      </c>
      <c r="O43" s="145">
        <v>14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'08.12'!J44+'09.12'!I44</f>
        <v>754</v>
      </c>
      <c r="K44" s="152">
        <v>1</v>
      </c>
      <c r="L44" s="152">
        <v>1</v>
      </c>
      <c r="M44" s="152">
        <v>1</v>
      </c>
      <c r="N44" s="144">
        <f t="shared" si="0"/>
        <v>748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'08.12'!J45+'09.12'!I45</f>
        <v>347</v>
      </c>
      <c r="K45" s="152">
        <v>0</v>
      </c>
      <c r="L45" s="152">
        <v>0</v>
      </c>
      <c r="M45" s="152">
        <v>0</v>
      </c>
      <c r="N45" s="144">
        <f t="shared" si="0"/>
        <v>345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'08.12'!J46+'09.12'!I46</f>
        <v>966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'08.12'!J47+'09.12'!I47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'08.12'!J48+'09.12'!I48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'08.12'!J49+'09.12'!I49</f>
        <v>1802</v>
      </c>
      <c r="K49" s="152">
        <v>11</v>
      </c>
      <c r="L49" s="152">
        <v>2</v>
      </c>
      <c r="M49" s="152">
        <v>1</v>
      </c>
      <c r="N49" s="144">
        <f t="shared" si="0"/>
        <v>1787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6</v>
      </c>
      <c r="H50" s="146">
        <v>0</v>
      </c>
      <c r="I50" s="148">
        <f t="shared" ref="I50:O50" si="12">SUM(I39:I49)</f>
        <v>6</v>
      </c>
      <c r="J50" s="162">
        <f>'08.12'!J50+'09.12'!I50</f>
        <v>11920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11864</v>
      </c>
      <c r="O50" s="150">
        <f t="shared" si="12"/>
        <v>32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'08.12'!J51+'09.12'!I51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'08.12'!J52+'09.12'!I52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'08.12'!J53+'09.12'!I53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'08.12'!J54+'09.12'!I54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'08.12'!J55+'09.12'!I55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'08.12'!J56+'09.12'!I56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'08.12'!J57+'09.12'!I57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'08.12'!J58+'09.12'!I58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'08.12'!J59+'09.12'!I59</f>
        <v>919</v>
      </c>
      <c r="K59" s="152">
        <v>3</v>
      </c>
      <c r="L59" s="152">
        <v>2</v>
      </c>
      <c r="M59" s="152">
        <v>2</v>
      </c>
      <c r="N59" s="144">
        <f t="shared" si="0"/>
        <v>914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'08.12'!J60+'09.12'!I60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4794</v>
      </c>
      <c r="O60" s="150">
        <f t="shared" si="15"/>
        <v>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'08.12'!J61+'09.12'!I61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'08.12'!J62+'09.12'!I62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'08.12'!J63+'09.12'!I63</f>
        <v>206</v>
      </c>
      <c r="K63" s="152">
        <v>0</v>
      </c>
      <c r="L63" s="152">
        <v>0</v>
      </c>
      <c r="M63" s="152">
        <v>0</v>
      </c>
      <c r="N63" s="144">
        <f t="shared" si="0"/>
        <v>206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'08.12'!J64+'09.12'!I64</f>
        <v>198</v>
      </c>
      <c r="K64" s="152">
        <v>0</v>
      </c>
      <c r="L64" s="152">
        <v>0</v>
      </c>
      <c r="M64" s="152">
        <v>0</v>
      </c>
      <c r="N64" s="144">
        <f t="shared" si="0"/>
        <v>198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'08.12'!J65+'09.12'!I65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'08.12'!J66+'09.12'!I66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'08.12'!J67+'09.12'!I67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'08.12'!J68+'09.12'!I68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'08.12'!J69+'09.12'!I69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'08.12'!J70+'09.12'!I70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2165</v>
      </c>
      <c r="O70" s="150">
        <f t="shared" si="17"/>
        <v>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'08.12'!J71+'09.12'!I71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'08.12'!J72+'09.12'!I72</f>
        <v>715</v>
      </c>
      <c r="K72" s="152">
        <v>0</v>
      </c>
      <c r="L72" s="152">
        <v>0</v>
      </c>
      <c r="M72" s="152">
        <v>0</v>
      </c>
      <c r="N72" s="144">
        <f t="shared" si="18"/>
        <v>714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'08.12'!J73+'09.12'!I73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'08.12'!J74+'09.12'!I74</f>
        <v>1202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'08.12'!J75+'09.12'!I75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'08.12'!J76+'09.12'!I76</f>
        <v>617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'08.12'!J77+'09.12'!I77</f>
        <v>3031</v>
      </c>
      <c r="K77" s="152">
        <v>9</v>
      </c>
      <c r="L77" s="152">
        <v>4</v>
      </c>
      <c r="M77" s="152">
        <v>2</v>
      </c>
      <c r="N77" s="144">
        <f t="shared" si="18"/>
        <v>3018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'08.12'!J78+'09.12'!I78</f>
        <v>7062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7042</v>
      </c>
      <c r="O78" s="150">
        <f t="shared" si="20"/>
        <v>10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'08.12'!J79+'09.12'!I79</f>
        <v>180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'08.12'!J80+'09.12'!I80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'08.12'!J81+'09.12'!I81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'08.12'!J82+'09.12'!I82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'08.12'!J83+'09.12'!I83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'08.12'!J84+'09.12'!I84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29</v>
      </c>
      <c r="H85" s="135">
        <f t="shared" ref="H85:O85" si="23">H84+H78+H70+H60+H50+H38+H25+H19</f>
        <v>0</v>
      </c>
      <c r="I85" s="135">
        <f t="shared" si="23"/>
        <v>30</v>
      </c>
      <c r="J85" s="135">
        <f t="shared" si="23"/>
        <v>49276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49098</v>
      </c>
      <c r="O85" s="135">
        <f t="shared" si="23"/>
        <v>109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21"/>
      <c r="P90" s="68"/>
      <c r="Q90" s="68"/>
      <c r="R90" s="68"/>
      <c r="S90" s="42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21"/>
      <c r="P91" s="68"/>
      <c r="Q91" s="68"/>
      <c r="R91" s="68"/>
      <c r="S91" s="42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21"/>
      <c r="P92" s="68"/>
      <c r="Q92" s="68"/>
      <c r="R92" s="68"/>
      <c r="S92" s="42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21"/>
      <c r="K93" s="478"/>
      <c r="L93" s="478"/>
      <c r="M93" s="478"/>
      <c r="N93" s="478"/>
      <c r="O93" s="421"/>
      <c r="P93" s="68"/>
      <c r="Q93" s="68"/>
      <c r="R93" s="68"/>
      <c r="S93" s="42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21"/>
      <c r="K94" s="478"/>
      <c r="L94" s="478"/>
      <c r="M94" s="478"/>
      <c r="N94" s="478"/>
      <c r="O94" s="421"/>
      <c r="P94" s="68"/>
      <c r="Q94" s="68"/>
      <c r="R94" s="68"/>
      <c r="S94" s="42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23"/>
      <c r="K95" s="478"/>
      <c r="L95" s="478"/>
      <c r="M95" s="478"/>
      <c r="N95" s="478"/>
      <c r="O95" s="423"/>
      <c r="Q95" s="82"/>
      <c r="R95" s="82"/>
      <c r="S95" s="42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O38" sqref="O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127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19" t="s">
        <v>275</v>
      </c>
      <c r="H4" s="419" t="s">
        <v>276</v>
      </c>
      <c r="I4" s="419" t="s">
        <v>277</v>
      </c>
      <c r="J4" s="121" t="str">
        <f>"me©‡gvU fwZ©
= "&amp;J85</f>
        <v>me©‡gvU fwZ©
= 49246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49050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'07.12'!J5+'08.12'!I5</f>
        <v>1506</v>
      </c>
      <c r="K5" s="151">
        <v>2</v>
      </c>
      <c r="L5" s="151">
        <v>2</v>
      </c>
      <c r="M5" s="151">
        <v>2</v>
      </c>
      <c r="N5" s="139">
        <f t="shared" ref="N5:N69" si="0">J5-K5-O5</f>
        <v>1503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'07.12'!J6+'08.12'!I6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'07.12'!J7+'08.12'!I7</f>
        <v>524</v>
      </c>
      <c r="K7" s="152">
        <v>0</v>
      </c>
      <c r="L7" s="152">
        <v>0</v>
      </c>
      <c r="M7" s="152">
        <v>0</v>
      </c>
      <c r="N7" s="139">
        <f t="shared" si="0"/>
        <v>522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'07.12'!J8+'08.12'!I8</f>
        <v>1295</v>
      </c>
      <c r="K8" s="152">
        <v>0</v>
      </c>
      <c r="L8" s="152">
        <v>0</v>
      </c>
      <c r="M8" s="152">
        <v>0</v>
      </c>
      <c r="N8" s="139">
        <f t="shared" si="0"/>
        <v>1291</v>
      </c>
      <c r="O8" s="145">
        <v>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'07.12'!J9+'08.12'!I9</f>
        <v>619</v>
      </c>
      <c r="K9" s="152">
        <v>1</v>
      </c>
      <c r="L9" s="152">
        <v>1</v>
      </c>
      <c r="M9" s="152">
        <v>0</v>
      </c>
      <c r="N9" s="139">
        <f t="shared" si="0"/>
        <v>617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'07.12'!J10+'08.12'!I10</f>
        <v>579</v>
      </c>
      <c r="K10" s="152">
        <v>0</v>
      </c>
      <c r="L10" s="152">
        <v>0</v>
      </c>
      <c r="M10" s="152">
        <v>0</v>
      </c>
      <c r="N10" s="139">
        <f t="shared" si="0"/>
        <v>574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'07.12'!J11+'08.12'!I11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'07.12'!J12+'08.12'!I12</f>
        <v>1825</v>
      </c>
      <c r="K12" s="152">
        <v>1</v>
      </c>
      <c r="L12" s="152">
        <v>0</v>
      </c>
      <c r="M12" s="152">
        <v>0</v>
      </c>
      <c r="N12" s="139">
        <f t="shared" si="0"/>
        <v>1818</v>
      </c>
      <c r="O12" s="145">
        <v>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'07.12'!J13+'08.12'!I13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'07.12'!J14+'08.12'!I14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'07.12'!J15+'08.12'!I15</f>
        <v>673</v>
      </c>
      <c r="K15" s="152">
        <v>0</v>
      </c>
      <c r="L15" s="152">
        <v>0</v>
      </c>
      <c r="M15" s="152">
        <v>0</v>
      </c>
      <c r="N15" s="139">
        <f t="shared" si="0"/>
        <v>671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'07.12'!J16+'08.12'!I16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'07.12'!J17+'08.12'!I17</f>
        <v>1137</v>
      </c>
      <c r="K17" s="152">
        <v>9</v>
      </c>
      <c r="L17" s="152">
        <v>4</v>
      </c>
      <c r="M17" s="152">
        <v>3</v>
      </c>
      <c r="N17" s="139">
        <f t="shared" si="0"/>
        <v>1128</v>
      </c>
      <c r="O17" s="145">
        <v>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'07.12'!J18+'08.12'!I18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</v>
      </c>
      <c r="H19" s="146">
        <f t="shared" ref="H19:O19" si="3">SUM(H5:H18)</f>
        <v>0</v>
      </c>
      <c r="I19" s="148">
        <f t="shared" si="3"/>
        <v>10</v>
      </c>
      <c r="J19" s="162">
        <f>'07.12'!J19+'08.12'!I19</f>
        <v>11673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11635</v>
      </c>
      <c r="O19" s="150">
        <f t="shared" si="3"/>
        <v>24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'07.12'!J20+'08.12'!I20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'07.12'!J21+'08.12'!I21</f>
        <v>444</v>
      </c>
      <c r="K21" s="152">
        <v>0</v>
      </c>
      <c r="L21" s="152">
        <v>0</v>
      </c>
      <c r="M21" s="152">
        <v>0</v>
      </c>
      <c r="N21" s="144">
        <f t="shared" si="0"/>
        <v>444</v>
      </c>
      <c r="O21" s="145">
        <v>0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'07.12'!J22+'08.12'!I22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'07.12'!J23+'08.12'!I23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'07.12'!J24+'08.12'!I24</f>
        <v>1630</v>
      </c>
      <c r="K24" s="152">
        <v>4</v>
      </c>
      <c r="L24" s="152">
        <v>3</v>
      </c>
      <c r="M24" s="152">
        <v>2</v>
      </c>
      <c r="N24" s="144">
        <f t="shared" si="0"/>
        <v>1621</v>
      </c>
      <c r="O24" s="145">
        <v>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'07.12'!J25+'08.12'!I25</f>
        <v>2366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2357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'07.12'!J26+'08.12'!I26</f>
        <v>796</v>
      </c>
      <c r="K26" s="151">
        <v>4</v>
      </c>
      <c r="L26" s="151">
        <v>2</v>
      </c>
      <c r="M26" s="151">
        <v>1</v>
      </c>
      <c r="N26" s="139">
        <f t="shared" si="0"/>
        <v>790</v>
      </c>
      <c r="O26" s="140">
        <v>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'07.12'!J27+'08.12'!I27</f>
        <v>606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'07.12'!J28+'08.12'!I28</f>
        <v>1253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'07.12'!J29+'08.12'!I29</f>
        <v>1385</v>
      </c>
      <c r="K29" s="152">
        <v>0</v>
      </c>
      <c r="L29" s="152">
        <v>0</v>
      </c>
      <c r="M29" s="152">
        <v>0</v>
      </c>
      <c r="N29" s="144">
        <f t="shared" si="0"/>
        <v>1383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'07.12'!J30+'08.12'!I30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'07.12'!J31+'08.12'!I31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'07.12'!J32+'08.12'!I32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'07.12'!J33+'08.12'!I33</f>
        <v>452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'07.12'!J34+'08.12'!I34</f>
        <v>215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'07.12'!J35+'08.12'!I35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'07.12'!J36+'08.12'!I36</f>
        <v>243</v>
      </c>
      <c r="K36" s="152">
        <v>0</v>
      </c>
      <c r="L36" s="152">
        <v>0</v>
      </c>
      <c r="M36" s="152">
        <v>0</v>
      </c>
      <c r="N36" s="144">
        <f t="shared" si="0"/>
        <v>241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'07.12'!J37+'08.12'!I37</f>
        <v>1666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7</v>
      </c>
      <c r="J38" s="162">
        <f>'07.12'!J38+'08.12'!I38</f>
        <v>8245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8201</v>
      </c>
      <c r="O38" s="150">
        <f t="shared" si="9"/>
        <v>37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'07.12'!J39+'08.12'!I39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'07.12'!J40+'08.12'!I40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'07.12'!J41+'08.12'!I41</f>
        <v>573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'07.12'!J42+'08.12'!I42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'07.12'!J43+'08.12'!I43</f>
        <v>4055</v>
      </c>
      <c r="K43" s="152">
        <v>4</v>
      </c>
      <c r="L43" s="152">
        <v>1</v>
      </c>
      <c r="M43" s="152">
        <v>0</v>
      </c>
      <c r="N43" s="144">
        <f t="shared" si="0"/>
        <v>4034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'07.12'!J44+'08.12'!I44</f>
        <v>754</v>
      </c>
      <c r="K44" s="152">
        <v>1</v>
      </c>
      <c r="L44" s="152">
        <v>1</v>
      </c>
      <c r="M44" s="152">
        <v>1</v>
      </c>
      <c r="N44" s="144">
        <f t="shared" si="0"/>
        <v>746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'07.12'!J45+'08.12'!I45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'07.12'!J46+'08.12'!I46</f>
        <v>964</v>
      </c>
      <c r="K46" s="152">
        <v>0</v>
      </c>
      <c r="L46" s="152">
        <v>0</v>
      </c>
      <c r="M46" s="152">
        <v>0</v>
      </c>
      <c r="N46" s="144">
        <f t="shared" si="0"/>
        <v>963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'07.12'!J47+'08.12'!I47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'07.12'!J48+'08.12'!I48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'07.12'!J49+'08.12'!I49</f>
        <v>1801</v>
      </c>
      <c r="K49" s="152">
        <v>11</v>
      </c>
      <c r="L49" s="152">
        <v>2</v>
      </c>
      <c r="M49" s="152">
        <v>1</v>
      </c>
      <c r="N49" s="144">
        <f t="shared" si="0"/>
        <v>1787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'07.12'!J50+'08.12'!I50</f>
        <v>11914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11854</v>
      </c>
      <c r="O50" s="150">
        <f t="shared" si="12"/>
        <v>36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'07.12'!J51+'08.12'!I51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'07.12'!J52+'08.12'!I52</f>
        <v>1079</v>
      </c>
      <c r="K52" s="152">
        <v>0</v>
      </c>
      <c r="L52" s="152">
        <v>0</v>
      </c>
      <c r="M52" s="152">
        <v>0</v>
      </c>
      <c r="N52" s="144">
        <f t="shared" si="0"/>
        <v>1078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'07.12'!J53+'08.12'!I53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'07.12'!J54+'08.12'!I54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'07.12'!J55+'08.12'!I55</f>
        <v>283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'07.12'!J56+'08.12'!I56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'07.12'!J57+'08.12'!I57</f>
        <v>176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'07.12'!J58+'08.12'!I58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'07.12'!J59+'08.12'!I59</f>
        <v>919</v>
      </c>
      <c r="K59" s="152">
        <v>3</v>
      </c>
      <c r="L59" s="152">
        <v>2</v>
      </c>
      <c r="M59" s="152">
        <v>2</v>
      </c>
      <c r="N59" s="144">
        <f t="shared" si="0"/>
        <v>912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'07.12'!J60+'08.12'!I60</f>
        <v>4808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4792</v>
      </c>
      <c r="O60" s="150">
        <f t="shared" si="15"/>
        <v>11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'07.12'!J61+'08.12'!I61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'07.12'!J62+'08.12'!I62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'07.12'!J63+'08.12'!I63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'07.12'!J64+'08.12'!I64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'07.12'!J65+'08.12'!I65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'07.12'!J66+'08.12'!I66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'07.12'!J67+'08.12'!I67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'07.12'!J68+'08.12'!I68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'07.12'!J69+'08.12'!I69</f>
        <v>787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'07.12'!J70+'08.12'!I70</f>
        <v>2170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2163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'07.12'!J71+'08.12'!I71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'07.12'!J72+'08.12'!I72</f>
        <v>714</v>
      </c>
      <c r="K72" s="152">
        <v>0</v>
      </c>
      <c r="L72" s="152">
        <v>0</v>
      </c>
      <c r="M72" s="152">
        <v>0</v>
      </c>
      <c r="N72" s="144">
        <f t="shared" si="18"/>
        <v>712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2</v>
      </c>
      <c r="H73" s="154">
        <v>0</v>
      </c>
      <c r="I73" s="144">
        <f t="shared" si="19"/>
        <v>2</v>
      </c>
      <c r="J73" s="161">
        <f>'07.12'!J73+'08.12'!I73</f>
        <v>751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'07.12'!J74+'08.12'!I74</f>
        <v>1202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'07.12'!J75+'08.12'!I75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'07.12'!J76+'08.12'!I76</f>
        <v>617</v>
      </c>
      <c r="K76" s="152">
        <v>1</v>
      </c>
      <c r="L76" s="152">
        <v>1</v>
      </c>
      <c r="M76" s="152">
        <v>0</v>
      </c>
      <c r="N76" s="144">
        <f t="shared" si="18"/>
        <v>616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'07.12'!J77+'08.12'!I77</f>
        <v>3030</v>
      </c>
      <c r="K77" s="152">
        <v>9</v>
      </c>
      <c r="L77" s="152">
        <v>4</v>
      </c>
      <c r="M77" s="152">
        <v>2</v>
      </c>
      <c r="N77" s="144">
        <f t="shared" si="18"/>
        <v>3017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'07.12'!J78+'08.12'!I78</f>
        <v>7060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7039</v>
      </c>
      <c r="O78" s="150">
        <f t="shared" si="20"/>
        <v>11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'07.12'!J79+'08.12'!I79</f>
        <v>180</v>
      </c>
      <c r="K79" s="151">
        <v>1</v>
      </c>
      <c r="L79" s="151">
        <v>0</v>
      </c>
      <c r="M79" s="151">
        <v>0</v>
      </c>
      <c r="N79" s="139">
        <f t="shared" si="18"/>
        <v>179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'07.12'!J80+'08.12'!I80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'07.12'!J81+'08.12'!I81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'07.12'!J82+'08.12'!I82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'07.12'!J83+'08.12'!I83</f>
        <v>480</v>
      </c>
      <c r="K83" s="152">
        <v>0</v>
      </c>
      <c r="L83" s="152">
        <v>0</v>
      </c>
      <c r="M83" s="152">
        <v>0</v>
      </c>
      <c r="N83" s="144">
        <f t="shared" si="18"/>
        <v>480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'07.12'!J84+'08.12'!I84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1009</v>
      </c>
      <c r="O84" s="150">
        <f t="shared" si="22"/>
        <v>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</v>
      </c>
      <c r="H85" s="135">
        <f t="shared" ref="H85:O85" si="23">H84+H78+H70+H60+H50+H38+H25+H19</f>
        <v>0</v>
      </c>
      <c r="I85" s="135">
        <f t="shared" si="23"/>
        <v>34</v>
      </c>
      <c r="J85" s="135">
        <f t="shared" si="23"/>
        <v>49246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49050</v>
      </c>
      <c r="O85" s="135">
        <f t="shared" si="23"/>
        <v>127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18"/>
      <c r="P90" s="68"/>
      <c r="Q90" s="68"/>
      <c r="R90" s="68"/>
      <c r="S90" s="41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18"/>
      <c r="P91" s="68"/>
      <c r="Q91" s="68"/>
      <c r="R91" s="68"/>
      <c r="S91" s="41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18"/>
      <c r="P92" s="68"/>
      <c r="Q92" s="68"/>
      <c r="R92" s="68"/>
      <c r="S92" s="41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8"/>
      <c r="K93" s="478"/>
      <c r="L93" s="478"/>
      <c r="M93" s="478"/>
      <c r="N93" s="478"/>
      <c r="O93" s="418"/>
      <c r="P93" s="68"/>
      <c r="Q93" s="68"/>
      <c r="R93" s="68"/>
      <c r="S93" s="41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8"/>
      <c r="K94" s="478"/>
      <c r="L94" s="478"/>
      <c r="M94" s="478"/>
      <c r="N94" s="478"/>
      <c r="O94" s="418"/>
      <c r="P94" s="68"/>
      <c r="Q94" s="68"/>
      <c r="R94" s="68"/>
      <c r="S94" s="41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20"/>
      <c r="K95" s="478"/>
      <c r="L95" s="478"/>
      <c r="M95" s="478"/>
      <c r="N95" s="478"/>
      <c r="O95" s="420"/>
      <c r="Q95" s="82"/>
      <c r="R95" s="82"/>
      <c r="S95" s="42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84" sqref="G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132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16" t="s">
        <v>275</v>
      </c>
      <c r="H4" s="416" t="s">
        <v>276</v>
      </c>
      <c r="I4" s="416" t="s">
        <v>277</v>
      </c>
      <c r="J4" s="121" t="str">
        <f>"me©‡gvU fwZ©
= "&amp;J85</f>
        <v>me©‡gvU fwZ©
= 49212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49011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'06.12'!J5+'07.12'!I5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'06.12'!J6+'07.12'!I6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'06.12'!J7+'07.12'!I7</f>
        <v>524</v>
      </c>
      <c r="K7" s="152">
        <v>0</v>
      </c>
      <c r="L7" s="152">
        <v>0</v>
      </c>
      <c r="M7" s="152">
        <v>0</v>
      </c>
      <c r="N7" s="139">
        <f t="shared" si="0"/>
        <v>521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'06.12'!J8+'07.12'!I8</f>
        <v>1294</v>
      </c>
      <c r="K8" s="152">
        <v>0</v>
      </c>
      <c r="L8" s="152">
        <v>0</v>
      </c>
      <c r="M8" s="152">
        <v>0</v>
      </c>
      <c r="N8" s="139">
        <f t="shared" si="0"/>
        <v>1289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'06.12'!J9+'07.12'!I9</f>
        <v>619</v>
      </c>
      <c r="K9" s="152">
        <v>1</v>
      </c>
      <c r="L9" s="152">
        <v>1</v>
      </c>
      <c r="M9" s="152">
        <v>0</v>
      </c>
      <c r="N9" s="139">
        <f t="shared" si="0"/>
        <v>617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'06.12'!J10+'07.12'!I10</f>
        <v>577</v>
      </c>
      <c r="K10" s="152">
        <v>0</v>
      </c>
      <c r="L10" s="152">
        <v>0</v>
      </c>
      <c r="M10" s="152">
        <v>0</v>
      </c>
      <c r="N10" s="139">
        <f t="shared" si="0"/>
        <v>574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'06.12'!J11+'07.12'!I11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'06.12'!J12+'07.12'!I12</f>
        <v>1821</v>
      </c>
      <c r="K12" s="152">
        <v>1</v>
      </c>
      <c r="L12" s="152">
        <v>0</v>
      </c>
      <c r="M12" s="152">
        <v>0</v>
      </c>
      <c r="N12" s="139">
        <f t="shared" si="0"/>
        <v>1817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'06.12'!J13+'07.12'!I13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'06.12'!J14+'07.12'!I14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'06.12'!J15+'07.12'!I15</f>
        <v>671</v>
      </c>
      <c r="K15" s="152">
        <v>0</v>
      </c>
      <c r="L15" s="152">
        <v>0</v>
      </c>
      <c r="M15" s="152">
        <v>0</v>
      </c>
      <c r="N15" s="139">
        <f t="shared" si="0"/>
        <v>668</v>
      </c>
      <c r="O15" s="145">
        <v>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'06.12'!J16+'07.12'!I16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'06.12'!J17+'07.12'!I17</f>
        <v>1137</v>
      </c>
      <c r="K17" s="152">
        <v>9</v>
      </c>
      <c r="L17" s="152">
        <v>4</v>
      </c>
      <c r="M17" s="152">
        <v>3</v>
      </c>
      <c r="N17" s="139">
        <f t="shared" si="0"/>
        <v>1126</v>
      </c>
      <c r="O17" s="145">
        <v>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'06.12'!J18+'07.12'!I18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2">
        <f>'06.12'!J19+'07.12'!I19</f>
        <v>11663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11625</v>
      </c>
      <c r="O19" s="150">
        <f t="shared" si="3"/>
        <v>24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'06.12'!J20+'07.12'!I20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'06.12'!J21+'07.12'!I21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'06.12'!J22+'07.12'!I22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'06.12'!J23+'07.12'!I23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'06.12'!J24+'07.12'!I24</f>
        <v>1630</v>
      </c>
      <c r="K24" s="152">
        <v>4</v>
      </c>
      <c r="L24" s="152">
        <v>3</v>
      </c>
      <c r="M24" s="152">
        <v>2</v>
      </c>
      <c r="N24" s="144">
        <f t="shared" si="0"/>
        <v>1620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'06.12'!J25+'07.12'!I25</f>
        <v>2366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2355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'06.12'!J26+'07.12'!I26</f>
        <v>796</v>
      </c>
      <c r="K26" s="151">
        <v>4</v>
      </c>
      <c r="L26" s="151">
        <v>2</v>
      </c>
      <c r="M26" s="151">
        <v>1</v>
      </c>
      <c r="N26" s="139">
        <f t="shared" si="0"/>
        <v>788</v>
      </c>
      <c r="O26" s="140">
        <v>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'06.12'!J27+'07.12'!I27</f>
        <v>606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'06.12'!J28+'07.12'!I28</f>
        <v>1253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'06.12'!J29+'07.12'!I29</f>
        <v>1383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'06.12'!J30+'07.12'!I30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'06.12'!J31+'07.12'!I31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'06.12'!J32+'07.12'!I32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'06.12'!J33+'07.12'!I33</f>
        <v>451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'06.12'!J34+'07.12'!I34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'06.12'!J35+'07.12'!I35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'06.12'!J36+'07.12'!I36</f>
        <v>242</v>
      </c>
      <c r="K36" s="152">
        <v>0</v>
      </c>
      <c r="L36" s="152">
        <v>0</v>
      </c>
      <c r="M36" s="152">
        <v>0</v>
      </c>
      <c r="N36" s="144">
        <f t="shared" si="0"/>
        <v>241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'06.12'!J37+'07.12'!I37</f>
        <v>1664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7</v>
      </c>
      <c r="J38" s="162">
        <f>'06.12'!J38+'07.12'!I38</f>
        <v>8238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8195</v>
      </c>
      <c r="O38" s="150">
        <f t="shared" si="9"/>
        <v>36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'06.12'!J39+'07.12'!I39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'06.12'!J40+'07.12'!I40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'06.12'!J41+'07.12'!I41</f>
        <v>572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'06.12'!J42+'07.12'!I42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</v>
      </c>
      <c r="H43" s="156">
        <v>0</v>
      </c>
      <c r="I43" s="144">
        <f t="shared" si="10"/>
        <v>2</v>
      </c>
      <c r="J43" s="161">
        <f>'06.12'!J43+'07.12'!I43</f>
        <v>4051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20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'06.12'!J44+'07.12'!I44</f>
        <v>751</v>
      </c>
      <c r="K44" s="152">
        <v>1</v>
      </c>
      <c r="L44" s="152">
        <v>1</v>
      </c>
      <c r="M44" s="152">
        <v>1</v>
      </c>
      <c r="N44" s="144">
        <f t="shared" si="0"/>
        <v>745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'06.12'!J45+'07.12'!I45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'06.12'!J46+'07.12'!I46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'06.12'!J47+'07.12'!I47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'06.12'!J48+'07.12'!I48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'06.12'!J49+'07.12'!I49</f>
        <v>1801</v>
      </c>
      <c r="K49" s="152">
        <v>11</v>
      </c>
      <c r="L49" s="152">
        <v>2</v>
      </c>
      <c r="M49" s="152">
        <v>1</v>
      </c>
      <c r="N49" s="144">
        <f t="shared" si="0"/>
        <v>1785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</v>
      </c>
      <c r="H50" s="146">
        <v>0</v>
      </c>
      <c r="I50" s="148">
        <f t="shared" ref="I50:O50" si="12">SUM(I39:I49)</f>
        <v>5</v>
      </c>
      <c r="J50" s="162">
        <f>'06.12'!J50+'07.12'!I50</f>
        <v>11905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11843</v>
      </c>
      <c r="O50" s="150">
        <f t="shared" si="12"/>
        <v>38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'06.12'!J51+'07.12'!I51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'06.12'!J52+'07.12'!I52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'06.12'!J53+'07.12'!I53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'06.12'!J54+'07.12'!I54</f>
        <v>1094</v>
      </c>
      <c r="K54" s="152">
        <v>0</v>
      </c>
      <c r="L54" s="152">
        <v>0</v>
      </c>
      <c r="M54" s="152">
        <v>0</v>
      </c>
      <c r="N54" s="144">
        <f t="shared" si="0"/>
        <v>1092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'06.12'!J55+'07.12'!I55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'06.12'!J56+'07.12'!I56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'06.12'!J57+'07.12'!I57</f>
        <v>175</v>
      </c>
      <c r="K57" s="152">
        <v>0</v>
      </c>
      <c r="L57" s="152">
        <v>0</v>
      </c>
      <c r="M57" s="152">
        <v>0</v>
      </c>
      <c r="N57" s="144">
        <f t="shared" si="0"/>
        <v>175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'06.12'!J58+'07.12'!I58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'06.12'!J59+'07.12'!I59</f>
        <v>919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'06.12'!J60+'07.12'!I60</f>
        <v>4806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4787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'06.12'!J61+'07.12'!I61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'06.12'!J62+'07.12'!I62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'06.12'!J63+'07.12'!I63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'06.12'!J64+'07.12'!I64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'06.12'!J65+'07.12'!I65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'06.12'!J66+'07.12'!I66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'06.12'!J67+'07.12'!I67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'06.12'!J68+'07.12'!I68</f>
        <v>177</v>
      </c>
      <c r="K68" s="152">
        <v>0</v>
      </c>
      <c r="L68" s="152">
        <v>0</v>
      </c>
      <c r="M68" s="152">
        <v>0</v>
      </c>
      <c r="N68" s="144">
        <f t="shared" si="0"/>
        <v>177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'06.12'!J69+'07.12'!I69</f>
        <v>786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'06.12'!J70+'07.12'!I70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2163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'06.12'!J71+'07.12'!I71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'06.12'!J72+'07.12'!I72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'06.12'!J73+'07.12'!I73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'06.12'!J74+'07.12'!I74</f>
        <v>1201</v>
      </c>
      <c r="K74" s="152">
        <v>0</v>
      </c>
      <c r="L74" s="152">
        <v>0</v>
      </c>
      <c r="M74" s="152">
        <v>0</v>
      </c>
      <c r="N74" s="144">
        <f t="shared" si="18"/>
        <v>1201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'06.12'!J75+'07.12'!I75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'06.12'!J76+'07.12'!I76</f>
        <v>617</v>
      </c>
      <c r="K76" s="152">
        <v>1</v>
      </c>
      <c r="L76" s="152">
        <v>1</v>
      </c>
      <c r="M76" s="152">
        <v>0</v>
      </c>
      <c r="N76" s="144">
        <f t="shared" si="18"/>
        <v>615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'06.12'!J77+'07.12'!I77</f>
        <v>3029</v>
      </c>
      <c r="K77" s="152">
        <v>9</v>
      </c>
      <c r="L77" s="152">
        <v>4</v>
      </c>
      <c r="M77" s="152">
        <v>2</v>
      </c>
      <c r="N77" s="144">
        <f t="shared" si="18"/>
        <v>3016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0</v>
      </c>
      <c r="H78" s="146">
        <f t="shared" ref="H78:O78" si="20">SUM(H71:H77)</f>
        <v>0</v>
      </c>
      <c r="I78" s="148">
        <f t="shared" si="20"/>
        <v>0</v>
      </c>
      <c r="J78" s="162">
        <f>'06.12'!J78+'07.12'!I78</f>
        <v>7055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7036</v>
      </c>
      <c r="O78" s="150">
        <f t="shared" si="20"/>
        <v>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'06.12'!J79+'07.12'!I79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'06.12'!J80+'07.12'!I80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'06.12'!J81+'07.12'!I81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'06.12'!J82+'07.12'!I82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'06.12'!J83+'07.12'!I83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'06.12'!J84+'07.12'!I84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</v>
      </c>
      <c r="H85" s="135">
        <f t="shared" ref="H85:O85" si="23">H84+H78+H70+H60+H50+H38+H25+H19</f>
        <v>0</v>
      </c>
      <c r="I85" s="135">
        <f t="shared" si="23"/>
        <v>21</v>
      </c>
      <c r="J85" s="135">
        <f t="shared" si="23"/>
        <v>49212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49011</v>
      </c>
      <c r="O85" s="135">
        <f t="shared" si="23"/>
        <v>132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15"/>
      <c r="P90" s="68"/>
      <c r="Q90" s="68"/>
      <c r="R90" s="68"/>
      <c r="S90" s="41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15"/>
      <c r="P91" s="68"/>
      <c r="Q91" s="68"/>
      <c r="R91" s="68"/>
      <c r="S91" s="41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15"/>
      <c r="P92" s="68"/>
      <c r="Q92" s="68"/>
      <c r="R92" s="68"/>
      <c r="S92" s="41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5"/>
      <c r="K93" s="478"/>
      <c r="L93" s="478"/>
      <c r="M93" s="478"/>
      <c r="N93" s="478"/>
      <c r="O93" s="415"/>
      <c r="P93" s="68"/>
      <c r="Q93" s="68"/>
      <c r="R93" s="68"/>
      <c r="S93" s="41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5"/>
      <c r="K94" s="478"/>
      <c r="L94" s="478"/>
      <c r="M94" s="478"/>
      <c r="N94" s="478"/>
      <c r="O94" s="415"/>
      <c r="P94" s="68"/>
      <c r="Q94" s="68"/>
      <c r="R94" s="68"/>
      <c r="S94" s="41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17"/>
      <c r="K95" s="478"/>
      <c r="L95" s="478"/>
      <c r="M95" s="478"/>
      <c r="N95" s="478"/>
      <c r="O95" s="417"/>
      <c r="Q95" s="82"/>
      <c r="R95" s="82"/>
      <c r="S95" s="41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O53" sqref="O5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134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13" t="s">
        <v>275</v>
      </c>
      <c r="H4" s="413" t="s">
        <v>276</v>
      </c>
      <c r="I4" s="413" t="s">
        <v>277</v>
      </c>
      <c r="J4" s="121" t="str">
        <f>"me©‡gvU fwZ©
= "&amp;J85</f>
        <v>me©‡gvU fwZ©
= 49191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48988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'05.12'!J5+'06.12'!I5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'05.12'!J6+'06.12'!I6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'05.12'!J7+'06.12'!I7</f>
        <v>523</v>
      </c>
      <c r="K7" s="152">
        <v>0</v>
      </c>
      <c r="L7" s="152">
        <v>0</v>
      </c>
      <c r="M7" s="152">
        <v>0</v>
      </c>
      <c r="N7" s="139">
        <f t="shared" si="0"/>
        <v>520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'05.12'!J8+'06.12'!I8</f>
        <v>1291</v>
      </c>
      <c r="K8" s="152">
        <v>0</v>
      </c>
      <c r="L8" s="152">
        <v>0</v>
      </c>
      <c r="M8" s="152">
        <v>0</v>
      </c>
      <c r="N8" s="139">
        <f t="shared" si="0"/>
        <v>1289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'05.12'!J9+'06.12'!I9</f>
        <v>619</v>
      </c>
      <c r="K9" s="152">
        <v>1</v>
      </c>
      <c r="L9" s="152">
        <v>1</v>
      </c>
      <c r="M9" s="152">
        <v>0</v>
      </c>
      <c r="N9" s="139">
        <f t="shared" si="0"/>
        <v>616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'05.12'!J10+'06.12'!I10</f>
        <v>576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'05.12'!J11+'06.12'!I11</f>
        <v>720</v>
      </c>
      <c r="K11" s="152">
        <v>1</v>
      </c>
      <c r="L11" s="152">
        <v>1</v>
      </c>
      <c r="M11" s="152">
        <v>0</v>
      </c>
      <c r="N11" s="139">
        <f t="shared" si="0"/>
        <v>719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'05.12'!J12+'06.12'!I12</f>
        <v>1820</v>
      </c>
      <c r="K12" s="152">
        <v>1</v>
      </c>
      <c r="L12" s="152">
        <v>0</v>
      </c>
      <c r="M12" s="152">
        <v>0</v>
      </c>
      <c r="N12" s="139">
        <f t="shared" si="0"/>
        <v>1816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'05.12'!J13+'06.12'!I13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'05.12'!J14+'06.12'!I14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'05.12'!J15+'06.12'!I15</f>
        <v>671</v>
      </c>
      <c r="K15" s="152">
        <v>0</v>
      </c>
      <c r="L15" s="152">
        <v>0</v>
      </c>
      <c r="M15" s="152">
        <v>0</v>
      </c>
      <c r="N15" s="139">
        <f t="shared" si="0"/>
        <v>667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'05.12'!J16+'06.12'!I16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'05.12'!J17+'06.12'!I17</f>
        <v>1137</v>
      </c>
      <c r="K17" s="152">
        <v>9</v>
      </c>
      <c r="L17" s="152">
        <v>4</v>
      </c>
      <c r="M17" s="152">
        <v>3</v>
      </c>
      <c r="N17" s="139">
        <f t="shared" si="0"/>
        <v>1124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'05.12'!J18+'06.12'!I18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</v>
      </c>
      <c r="H19" s="146">
        <f t="shared" ref="H19:O19" si="3">SUM(H5:H18)</f>
        <v>0</v>
      </c>
      <c r="I19" s="148">
        <f t="shared" si="3"/>
        <v>6</v>
      </c>
      <c r="J19" s="162">
        <f>'05.12'!J19+'06.12'!I19</f>
        <v>11657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11616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'05.12'!J20+'06.12'!I20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'05.12'!J21+'06.12'!I21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'05.12'!J22+'06.12'!I22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'05.12'!J23+'06.12'!I23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'05.12'!J24+'06.12'!I24</f>
        <v>1628</v>
      </c>
      <c r="K24" s="152">
        <v>4</v>
      </c>
      <c r="L24" s="152">
        <v>3</v>
      </c>
      <c r="M24" s="152">
        <v>2</v>
      </c>
      <c r="N24" s="144">
        <f t="shared" si="0"/>
        <v>1620</v>
      </c>
      <c r="O24" s="145">
        <v>4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'05.12'!J25+'06.12'!I25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2355</v>
      </c>
      <c r="O25" s="150">
        <f>SUM(O20:O24)</f>
        <v>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'05.12'!J26+'06.12'!I26</f>
        <v>795</v>
      </c>
      <c r="K26" s="151">
        <v>4</v>
      </c>
      <c r="L26" s="151">
        <v>2</v>
      </c>
      <c r="M26" s="151">
        <v>1</v>
      </c>
      <c r="N26" s="139">
        <f t="shared" si="0"/>
        <v>783</v>
      </c>
      <c r="O26" s="140">
        <v>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'05.12'!J27+'06.12'!I27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'05.12'!J28+'06.12'!I28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'05.12'!J29+'06.12'!I29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'05.12'!J30+'06.12'!I30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'05.12'!J31+'06.12'!I31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'05.12'!J32+'06.12'!I32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'05.12'!J33+'06.12'!I33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'05.12'!J34+'06.12'!I34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'05.12'!J35+'06.12'!I35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'05.12'!J36+'06.12'!I36</f>
        <v>241</v>
      </c>
      <c r="K36" s="152">
        <v>0</v>
      </c>
      <c r="L36" s="152">
        <v>0</v>
      </c>
      <c r="M36" s="152">
        <v>0</v>
      </c>
      <c r="N36" s="144">
        <f t="shared" si="0"/>
        <v>240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'05.12'!J37+'06.12'!I37</f>
        <v>1663</v>
      </c>
      <c r="K37" s="152">
        <v>1</v>
      </c>
      <c r="L37" s="152">
        <v>1</v>
      </c>
      <c r="M37" s="152">
        <v>1</v>
      </c>
      <c r="N37" s="144">
        <f t="shared" si="0"/>
        <v>1641</v>
      </c>
      <c r="O37" s="145">
        <v>21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</v>
      </c>
      <c r="H38" s="146">
        <v>0</v>
      </c>
      <c r="I38" s="148">
        <f t="shared" ref="I38:O38" si="9">SUM(I26:I37)</f>
        <v>3</v>
      </c>
      <c r="J38" s="162">
        <f>'05.12'!J38+'06.12'!I38</f>
        <v>8231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8190</v>
      </c>
      <c r="O38" s="150">
        <f t="shared" si="9"/>
        <v>34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'05.12'!J39+'06.12'!I39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'05.12'!J40+'06.12'!I40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'05.12'!J41+'06.12'!I41</f>
        <v>572</v>
      </c>
      <c r="K41" s="152">
        <v>1</v>
      </c>
      <c r="L41" s="152">
        <v>0</v>
      </c>
      <c r="M41" s="152">
        <v>0</v>
      </c>
      <c r="N41" s="144">
        <f t="shared" si="0"/>
        <v>571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'05.12'!J42+'06.12'!I42</f>
        <v>606</v>
      </c>
      <c r="K42" s="152">
        <v>0</v>
      </c>
      <c r="L42" s="152">
        <v>0</v>
      </c>
      <c r="M42" s="152">
        <v>0</v>
      </c>
      <c r="N42" s="144">
        <f t="shared" si="0"/>
        <v>605</v>
      </c>
      <c r="O42" s="145">
        <v>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</v>
      </c>
      <c r="H43" s="156">
        <v>0</v>
      </c>
      <c r="I43" s="144">
        <f t="shared" si="10"/>
        <v>1</v>
      </c>
      <c r="J43" s="161">
        <f>'05.12'!J43+'06.12'!I43</f>
        <v>4049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'05.12'!J44+'06.12'!I44</f>
        <v>750</v>
      </c>
      <c r="K44" s="152">
        <v>1</v>
      </c>
      <c r="L44" s="152">
        <v>1</v>
      </c>
      <c r="M44" s="152">
        <v>1</v>
      </c>
      <c r="N44" s="144">
        <f t="shared" si="0"/>
        <v>744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'05.12'!J45+'06.12'!I45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'05.12'!J46+'06.12'!I46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'05.12'!J47+'06.12'!I47</f>
        <v>161</v>
      </c>
      <c r="K47" s="152">
        <v>1</v>
      </c>
      <c r="L47" s="152">
        <v>1</v>
      </c>
      <c r="M47" s="152">
        <v>0</v>
      </c>
      <c r="N47" s="144">
        <f t="shared" si="0"/>
        <v>160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'05.12'!J48+'06.12'!I48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'05.12'!J49+'06.12'!I49</f>
        <v>1799</v>
      </c>
      <c r="K49" s="152">
        <v>11</v>
      </c>
      <c r="L49" s="152">
        <v>2</v>
      </c>
      <c r="M49" s="152">
        <v>1</v>
      </c>
      <c r="N49" s="144">
        <f t="shared" si="0"/>
        <v>1783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</v>
      </c>
      <c r="H50" s="146">
        <v>0</v>
      </c>
      <c r="I50" s="148">
        <f t="shared" ref="I50:O50" si="12">SUM(I39:I49)</f>
        <v>4</v>
      </c>
      <c r="J50" s="162">
        <f>'05.12'!J50+'06.12'!I50</f>
        <v>11900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11840</v>
      </c>
      <c r="O50" s="150">
        <f t="shared" si="12"/>
        <v>36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'05.12'!J51+'06.12'!I51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'05.12'!J52+'06.12'!I52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'05.12'!J53+'06.12'!I53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'05.12'!J54+'06.12'!I54</f>
        <v>1094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'05.12'!J55+'06.12'!I55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'05.12'!J56+'06.12'!I56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'05.12'!J57+'06.12'!I57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'05.12'!J58+'06.12'!I58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/>
      <c r="I59" s="144">
        <f t="shared" si="14"/>
        <v>0</v>
      </c>
      <c r="J59" s="161">
        <f>'05.12'!J59+'06.12'!I59</f>
        <v>918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'05.12'!J60+'06.12'!I60</f>
        <v>4805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4786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'05.12'!J61+'06.12'!I61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'05.12'!J62+'06.12'!I62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'05.12'!J63+'06.12'!I63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'05.12'!J64+'06.12'!I64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'05.12'!J65+'06.12'!I65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'05.12'!J66+'06.12'!I66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'05.12'!J67+'06.12'!I67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'05.12'!J68+'06.12'!I68</f>
        <v>177</v>
      </c>
      <c r="K68" s="152">
        <v>0</v>
      </c>
      <c r="L68" s="152">
        <v>0</v>
      </c>
      <c r="M68" s="152">
        <v>0</v>
      </c>
      <c r="N68" s="144">
        <f t="shared" si="0"/>
        <v>176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'05.12'!J69+'06.12'!I69</f>
        <v>786</v>
      </c>
      <c r="K69" s="152">
        <v>3</v>
      </c>
      <c r="L69" s="152">
        <v>3</v>
      </c>
      <c r="M69" s="152">
        <v>1</v>
      </c>
      <c r="N69" s="144">
        <f t="shared" si="0"/>
        <v>783</v>
      </c>
      <c r="O69" s="145">
        <v>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'05.12'!J70+'06.12'!I70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2162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'05.12'!J71+'06.12'!I71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'05.12'!J72+'06.12'!I72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'05.12'!J73+'06.12'!I73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'05.12'!J74+'06.12'!I74</f>
        <v>1201</v>
      </c>
      <c r="K74" s="152">
        <v>0</v>
      </c>
      <c r="L74" s="152">
        <v>0</v>
      </c>
      <c r="M74" s="152">
        <v>0</v>
      </c>
      <c r="N74" s="144">
        <f t="shared" si="18"/>
        <v>1200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'05.12'!J75+'06.12'!I75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'05.12'!J76+'06.12'!I76</f>
        <v>617</v>
      </c>
      <c r="K76" s="152">
        <v>1</v>
      </c>
      <c r="L76" s="152">
        <v>1</v>
      </c>
      <c r="M76" s="152">
        <v>0</v>
      </c>
      <c r="N76" s="144">
        <f t="shared" si="18"/>
        <v>615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'05.12'!J77+'06.12'!I77</f>
        <v>3029</v>
      </c>
      <c r="K77" s="152">
        <v>9</v>
      </c>
      <c r="L77" s="152">
        <v>4</v>
      </c>
      <c r="M77" s="152">
        <v>2</v>
      </c>
      <c r="N77" s="144">
        <f t="shared" si="18"/>
        <v>3013</v>
      </c>
      <c r="O77" s="145">
        <v>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'05.12'!J78+'06.12'!I78</f>
        <v>7055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7032</v>
      </c>
      <c r="O78" s="150">
        <f t="shared" si="20"/>
        <v>13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'05.12'!J79+'06.12'!I79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'05.12'!J80+'06.12'!I80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'05.12'!J81+'06.12'!I81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'05.12'!J82+'06.12'!I82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'05.12'!J83+'06.12'!I83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'05.12'!J84+'06.12'!I84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</v>
      </c>
      <c r="H85" s="135">
        <f t="shared" ref="H85:O85" si="23">H84+H78+H70+H60+H50+H38+H25+H19</f>
        <v>0</v>
      </c>
      <c r="I85" s="135">
        <f t="shared" si="23"/>
        <v>17</v>
      </c>
      <c r="J85" s="135">
        <f t="shared" si="23"/>
        <v>49191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48988</v>
      </c>
      <c r="O85" s="135">
        <f t="shared" si="23"/>
        <v>134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12"/>
      <c r="P90" s="68"/>
      <c r="Q90" s="68"/>
      <c r="R90" s="68"/>
      <c r="S90" s="41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12"/>
      <c r="P91" s="68"/>
      <c r="Q91" s="68"/>
      <c r="R91" s="68"/>
      <c r="S91" s="41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12"/>
      <c r="P92" s="68"/>
      <c r="Q92" s="68"/>
      <c r="R92" s="68"/>
      <c r="S92" s="41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12"/>
      <c r="K93" s="478"/>
      <c r="L93" s="478"/>
      <c r="M93" s="478"/>
      <c r="N93" s="478"/>
      <c r="O93" s="412"/>
      <c r="P93" s="68"/>
      <c r="Q93" s="68"/>
      <c r="R93" s="68"/>
      <c r="S93" s="41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12"/>
      <c r="K94" s="478"/>
      <c r="L94" s="478"/>
      <c r="M94" s="478"/>
      <c r="N94" s="478"/>
      <c r="O94" s="412"/>
      <c r="P94" s="68"/>
      <c r="Q94" s="68"/>
      <c r="R94" s="68"/>
      <c r="S94" s="41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14"/>
      <c r="K95" s="478"/>
      <c r="L95" s="478"/>
      <c r="M95" s="478"/>
      <c r="N95" s="478"/>
      <c r="O95" s="414"/>
      <c r="Q95" s="82"/>
      <c r="R95" s="82"/>
      <c r="S95" s="41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dimension ref="A1:S111"/>
  <sheetViews>
    <sheetView view="pageBreakPreview" topLeftCell="C1" zoomScale="70" zoomScaleNormal="70" zoomScaleSheetLayoutView="70" workbookViewId="0">
      <pane xSplit="3" ySplit="4" topLeftCell="F77" activePane="bottomRight" state="frozen"/>
      <selection activeCell="J5" sqref="J5:J84"/>
      <selection pane="topRight" activeCell="J5" sqref="J5:J84"/>
      <selection pane="bottomLeft" activeCell="J5" sqref="J5:J84"/>
      <selection pane="bottomRight" activeCell="O78" sqref="O7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147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10" t="s">
        <v>275</v>
      </c>
      <c r="H4" s="410" t="s">
        <v>276</v>
      </c>
      <c r="I4" s="410" t="s">
        <v>277</v>
      </c>
      <c r="J4" s="121" t="str">
        <f>"me©‡gvU fwZ©
= "&amp;J85</f>
        <v>me©‡gvU fwZ©
= 49174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48958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'04.12'!J5+'05.12'!I5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'04.12'!J6+'05.12'!I6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'04.12'!J7+'05.12'!I7</f>
        <v>523</v>
      </c>
      <c r="K7" s="152">
        <v>0</v>
      </c>
      <c r="L7" s="152">
        <v>0</v>
      </c>
      <c r="M7" s="152">
        <v>0</v>
      </c>
      <c r="N7" s="139">
        <f t="shared" si="0"/>
        <v>519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'04.12'!J8+'05.12'!I8</f>
        <v>1291</v>
      </c>
      <c r="K8" s="152">
        <v>0</v>
      </c>
      <c r="L8" s="152">
        <v>0</v>
      </c>
      <c r="M8" s="152">
        <v>0</v>
      </c>
      <c r="N8" s="139">
        <f t="shared" si="0"/>
        <v>1285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'04.12'!J9+'05.12'!I9</f>
        <v>619</v>
      </c>
      <c r="K9" s="152">
        <v>1</v>
      </c>
      <c r="L9" s="152">
        <v>1</v>
      </c>
      <c r="M9" s="152">
        <v>0</v>
      </c>
      <c r="N9" s="139">
        <f t="shared" si="0"/>
        <v>616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'04.12'!J10+'05.12'!I10</f>
        <v>574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'04.12'!J11+'05.12'!I11</f>
        <v>720</v>
      </c>
      <c r="K11" s="152">
        <v>1</v>
      </c>
      <c r="L11" s="152">
        <v>1</v>
      </c>
      <c r="M11" s="152">
        <v>0</v>
      </c>
      <c r="N11" s="139">
        <f t="shared" si="0"/>
        <v>718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'04.12'!J12+'05.12'!I12</f>
        <v>1820</v>
      </c>
      <c r="K12" s="152">
        <v>1</v>
      </c>
      <c r="L12" s="152">
        <v>0</v>
      </c>
      <c r="M12" s="152">
        <v>0</v>
      </c>
      <c r="N12" s="139">
        <f t="shared" si="0"/>
        <v>1814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'04.12'!J13+'05.12'!I13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'04.12'!J14+'05.12'!I14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'04.12'!J15+'05.12'!I15</f>
        <v>669</v>
      </c>
      <c r="K15" s="152">
        <v>0</v>
      </c>
      <c r="L15" s="152">
        <v>0</v>
      </c>
      <c r="M15" s="152">
        <v>0</v>
      </c>
      <c r="N15" s="139">
        <f t="shared" si="0"/>
        <v>667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'04.12'!J16+'05.12'!I16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'04.12'!J17+'05.12'!I17</f>
        <v>1135</v>
      </c>
      <c r="K17" s="152">
        <v>9</v>
      </c>
      <c r="L17" s="152">
        <v>4</v>
      </c>
      <c r="M17" s="152">
        <v>3</v>
      </c>
      <c r="N17" s="139">
        <f t="shared" si="0"/>
        <v>1122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'04.12'!J18+'05.12'!I18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'04.12'!J19+'05.12'!I19</f>
        <v>11651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11606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'04.12'!J20+'05.12'!I20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'04.12'!J21+'05.12'!I21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'04.12'!J22+'05.12'!I22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'04.12'!J23+'05.12'!I23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'04.12'!J24+'05.12'!I24</f>
        <v>1628</v>
      </c>
      <c r="K24" s="152">
        <v>4</v>
      </c>
      <c r="L24" s="152">
        <v>3</v>
      </c>
      <c r="M24" s="152">
        <v>2</v>
      </c>
      <c r="N24" s="144">
        <f t="shared" si="0"/>
        <v>1619</v>
      </c>
      <c r="O24" s="145">
        <v>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'04.12'!J25+'05.12'!I25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2354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'04.12'!J26+'05.12'!I26</f>
        <v>795</v>
      </c>
      <c r="K26" s="151">
        <v>4</v>
      </c>
      <c r="L26" s="151">
        <v>2</v>
      </c>
      <c r="M26" s="151">
        <v>1</v>
      </c>
      <c r="N26" s="139">
        <f t="shared" si="0"/>
        <v>782</v>
      </c>
      <c r="O26" s="140">
        <v>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'04.12'!J27+'05.12'!I27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'04.12'!J28+'05.12'!I28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'04.12'!J29+'05.12'!I29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'04.12'!J30+'05.12'!I30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'04.12'!J31+'05.12'!I31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'04.12'!J32+'05.12'!I32</f>
        <v>371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'04.12'!J33+'05.12'!I33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'04.12'!J34+'05.12'!I34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'04.12'!J35+'05.12'!I35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'04.12'!J36+'05.12'!I36</f>
        <v>241</v>
      </c>
      <c r="K36" s="152">
        <v>0</v>
      </c>
      <c r="L36" s="152">
        <v>0</v>
      </c>
      <c r="M36" s="152">
        <v>0</v>
      </c>
      <c r="N36" s="144">
        <f t="shared" si="0"/>
        <v>240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</v>
      </c>
      <c r="H37" s="156"/>
      <c r="I37" s="144">
        <f t="shared" si="7"/>
        <v>2</v>
      </c>
      <c r="J37" s="161">
        <f>'04.12'!J37+'05.12'!I37</f>
        <v>1660</v>
      </c>
      <c r="K37" s="152">
        <v>1</v>
      </c>
      <c r="L37" s="152">
        <v>1</v>
      </c>
      <c r="M37" s="152">
        <v>1</v>
      </c>
      <c r="N37" s="144">
        <f t="shared" si="0"/>
        <v>1639</v>
      </c>
      <c r="O37" s="145">
        <v>20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</v>
      </c>
      <c r="H38" s="146">
        <v>0</v>
      </c>
      <c r="I38" s="148">
        <f t="shared" ref="I38:O38" si="9">SUM(I26:I37)</f>
        <v>6</v>
      </c>
      <c r="J38" s="162">
        <f>'04.12'!J38+'05.12'!I38</f>
        <v>8228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8187</v>
      </c>
      <c r="O38" s="150">
        <f t="shared" si="9"/>
        <v>34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'04.12'!J39+'05.12'!I39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'04.12'!J40+'05.12'!I40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'04.12'!J41+'05.12'!I41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'04.12'!J42+'05.12'!I42</f>
        <v>605</v>
      </c>
      <c r="K42" s="152">
        <v>0</v>
      </c>
      <c r="L42" s="152">
        <v>0</v>
      </c>
      <c r="M42" s="152">
        <v>0</v>
      </c>
      <c r="N42" s="144">
        <f t="shared" si="0"/>
        <v>602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'04.12'!J43+'05.12'!I43</f>
        <v>4048</v>
      </c>
      <c r="K43" s="152">
        <v>4</v>
      </c>
      <c r="L43" s="152">
        <v>1</v>
      </c>
      <c r="M43" s="152">
        <v>0</v>
      </c>
      <c r="N43" s="144">
        <f t="shared" si="0"/>
        <v>4027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'04.12'!J44+'05.12'!I44</f>
        <v>748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'04.12'!J45+'05.12'!I45</f>
        <v>347</v>
      </c>
      <c r="K45" s="152">
        <v>0</v>
      </c>
      <c r="L45" s="152">
        <v>0</v>
      </c>
      <c r="M45" s="152">
        <v>0</v>
      </c>
      <c r="N45" s="144">
        <f t="shared" si="0"/>
        <v>344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'04.12'!J46+'05.12'!I46</f>
        <v>963</v>
      </c>
      <c r="K46" s="152">
        <v>0</v>
      </c>
      <c r="L46" s="152">
        <v>0</v>
      </c>
      <c r="M46" s="152">
        <v>0</v>
      </c>
      <c r="N46" s="144">
        <f t="shared" si="0"/>
        <v>962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'04.12'!J47+'05.12'!I47</f>
        <v>161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'04.12'!J48+'05.12'!I48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'04.12'!J49+'05.12'!I49</f>
        <v>1799</v>
      </c>
      <c r="K49" s="152">
        <v>11</v>
      </c>
      <c r="L49" s="152">
        <v>2</v>
      </c>
      <c r="M49" s="152">
        <v>1</v>
      </c>
      <c r="N49" s="144">
        <f t="shared" si="0"/>
        <v>1783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'04.12'!J50+'05.12'!I50</f>
        <v>11896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11832</v>
      </c>
      <c r="O50" s="150">
        <f t="shared" si="12"/>
        <v>40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'04.12'!J51+'05.12'!I51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'04.12'!J52+'05.12'!I52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'04.12'!J53+'05.12'!I53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1</v>
      </c>
      <c r="I54" s="144">
        <f t="shared" si="14"/>
        <v>1</v>
      </c>
      <c r="J54" s="161">
        <f>'04.12'!J54+'05.12'!I54</f>
        <v>1094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'04.12'!J55+'05.12'!I55</f>
        <v>282</v>
      </c>
      <c r="K55" s="152">
        <v>1</v>
      </c>
      <c r="L55" s="152">
        <v>1</v>
      </c>
      <c r="M55" s="152">
        <v>0</v>
      </c>
      <c r="N55" s="144">
        <f t="shared" si="0"/>
        <v>281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'04.12'!J56+'05.12'!I56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'04.12'!J57+'05.12'!I57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'04.12'!J58+'05.12'!I58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'04.12'!J59+'05.12'!I59</f>
        <v>918</v>
      </c>
      <c r="K59" s="152">
        <v>3</v>
      </c>
      <c r="L59" s="152">
        <v>2</v>
      </c>
      <c r="M59" s="152">
        <v>2</v>
      </c>
      <c r="N59" s="144">
        <f t="shared" si="0"/>
        <v>910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1</v>
      </c>
      <c r="I60" s="148">
        <f t="shared" si="15"/>
        <v>2</v>
      </c>
      <c r="J60" s="162">
        <f>'04.12'!J60+'05.12'!I60</f>
        <v>4805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4786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'04.12'!J61+'05.12'!I61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'04.12'!J62+'05.12'!I62</f>
        <v>119</v>
      </c>
      <c r="K62" s="152">
        <v>0</v>
      </c>
      <c r="L62" s="152">
        <v>0</v>
      </c>
      <c r="M62" s="152">
        <v>0</v>
      </c>
      <c r="N62" s="144">
        <f t="shared" si="0"/>
        <v>119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'04.12'!J63+'05.12'!I63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'04.12'!J64+'05.12'!I64</f>
        <v>198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'04.12'!J65+'05.12'!I65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'04.12'!J66+'05.12'!I66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'04.12'!J67+'05.12'!I67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'04.12'!J68+'05.12'!I68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'04.12'!J69+'05.12'!I69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'04.12'!J70+'05.12'!I70</f>
        <v>2169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2157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'04.12'!J71+'05.12'!I71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'04.12'!J72+'05.12'!I72</f>
        <v>713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'04.12'!J73+'05.12'!I73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'04.12'!J74+'05.12'!I74</f>
        <v>1201</v>
      </c>
      <c r="K74" s="152">
        <v>0</v>
      </c>
      <c r="L74" s="152">
        <v>0</v>
      </c>
      <c r="M74" s="152">
        <v>0</v>
      </c>
      <c r="N74" s="144">
        <f t="shared" si="18"/>
        <v>1200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'04.12'!J75+'05.12'!I75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'04.12'!J76+'05.12'!I76</f>
        <v>616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'04.12'!J77+'05.12'!I77</f>
        <v>3026</v>
      </c>
      <c r="K77" s="152">
        <v>9</v>
      </c>
      <c r="L77" s="152">
        <v>4</v>
      </c>
      <c r="M77" s="152">
        <v>2</v>
      </c>
      <c r="N77" s="144">
        <f t="shared" si="18"/>
        <v>3011</v>
      </c>
      <c r="O77" s="145">
        <v>6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'04.12'!J78+'05.12'!I78</f>
        <v>7051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7029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'04.12'!J79+'05.12'!I79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'04.12'!J80+'05.12'!I80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'04.12'!J81+'05.12'!I81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'04.12'!J82+'05.12'!I82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'04.12'!J83+'05.12'!I83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'04.12'!J84+'05.12'!I84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1</v>
      </c>
      <c r="I85" s="135">
        <f t="shared" si="23"/>
        <v>38</v>
      </c>
      <c r="J85" s="135">
        <f t="shared" si="23"/>
        <v>49174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48958</v>
      </c>
      <c r="O85" s="135">
        <f t="shared" si="23"/>
        <v>147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09"/>
      <c r="P90" s="68"/>
      <c r="Q90" s="68"/>
      <c r="R90" s="68"/>
      <c r="S90" s="40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09"/>
      <c r="P91" s="68"/>
      <c r="Q91" s="68"/>
      <c r="R91" s="68"/>
      <c r="S91" s="40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09"/>
      <c r="P92" s="68"/>
      <c r="Q92" s="68"/>
      <c r="R92" s="68"/>
      <c r="S92" s="40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9"/>
      <c r="K93" s="478"/>
      <c r="L93" s="478"/>
      <c r="M93" s="478"/>
      <c r="N93" s="478"/>
      <c r="O93" s="409"/>
      <c r="P93" s="68"/>
      <c r="Q93" s="68"/>
      <c r="R93" s="68"/>
      <c r="S93" s="40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9"/>
      <c r="K94" s="478"/>
      <c r="L94" s="478"/>
      <c r="M94" s="478"/>
      <c r="N94" s="478"/>
      <c r="O94" s="409"/>
      <c r="P94" s="68"/>
      <c r="Q94" s="68"/>
      <c r="R94" s="68"/>
      <c r="S94" s="40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11"/>
      <c r="K95" s="478"/>
      <c r="L95" s="478"/>
      <c r="M95" s="478"/>
      <c r="N95" s="478"/>
      <c r="O95" s="411"/>
      <c r="Q95" s="82"/>
      <c r="R95" s="82"/>
      <c r="S95" s="41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H33" sqref="H3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380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149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07" t="s">
        <v>275</v>
      </c>
      <c r="H4" s="407" t="s">
        <v>276</v>
      </c>
      <c r="I4" s="407" t="s">
        <v>277</v>
      </c>
      <c r="J4" s="121" t="str">
        <f>"me©‡gvU fwZ©
= "&amp;J85</f>
        <v>me©‡gvU fwZ©
= 49136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48918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'03.12'!J5+'04.12'!I5</f>
        <v>1505</v>
      </c>
      <c r="K5" s="151">
        <v>2</v>
      </c>
      <c r="L5" s="151">
        <v>2</v>
      </c>
      <c r="M5" s="151">
        <v>2</v>
      </c>
      <c r="N5" s="139">
        <f t="shared" ref="N5:N69" si="0">J5-K5-O5</f>
        <v>1502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'03.12'!J6+'04.12'!I6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'03.12'!J7+'04.12'!I7</f>
        <v>522</v>
      </c>
      <c r="K7" s="152">
        <v>0</v>
      </c>
      <c r="L7" s="152">
        <v>0</v>
      </c>
      <c r="M7" s="152">
        <v>0</v>
      </c>
      <c r="N7" s="139">
        <f t="shared" si="0"/>
        <v>519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'03.12'!J8+'04.12'!I8</f>
        <v>1290</v>
      </c>
      <c r="K8" s="152">
        <v>0</v>
      </c>
      <c r="L8" s="152">
        <v>0</v>
      </c>
      <c r="M8" s="152">
        <v>0</v>
      </c>
      <c r="N8" s="139">
        <f t="shared" si="0"/>
        <v>1284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'03.12'!J9+'04.12'!I9</f>
        <v>617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'03.12'!J10+'04.12'!I10</f>
        <v>572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'03.12'!J11+'04.12'!I11</f>
        <v>719</v>
      </c>
      <c r="K11" s="152">
        <v>1</v>
      </c>
      <c r="L11" s="152">
        <v>1</v>
      </c>
      <c r="M11" s="152">
        <v>0</v>
      </c>
      <c r="N11" s="139">
        <f t="shared" si="0"/>
        <v>717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'03.12'!J12+'04.12'!I12</f>
        <v>1818</v>
      </c>
      <c r="K12" s="152">
        <v>1</v>
      </c>
      <c r="L12" s="152">
        <v>0</v>
      </c>
      <c r="M12" s="152">
        <v>0</v>
      </c>
      <c r="N12" s="139">
        <f t="shared" si="0"/>
        <v>1813</v>
      </c>
      <c r="O12" s="145">
        <v>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'03.12'!J13+'04.12'!I13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'03.12'!J14+'04.12'!I14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'03.12'!J15+'04.12'!I15</f>
        <v>667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'03.12'!J16+'04.12'!I16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'03.12'!J17+'04.12'!I17</f>
        <v>1135</v>
      </c>
      <c r="K17" s="152">
        <v>9</v>
      </c>
      <c r="L17" s="152">
        <v>4</v>
      </c>
      <c r="M17" s="152">
        <v>3</v>
      </c>
      <c r="N17" s="139">
        <f t="shared" si="0"/>
        <v>1122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'03.12'!J18+'04.12'!I18</f>
        <v>751</v>
      </c>
      <c r="K18" s="152">
        <v>0</v>
      </c>
      <c r="L18" s="152">
        <v>0</v>
      </c>
      <c r="M18" s="152">
        <v>0</v>
      </c>
      <c r="N18" s="139">
        <f t="shared" si="0"/>
        <v>750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</v>
      </c>
      <c r="H19" s="146">
        <f t="shared" ref="H19:O19" si="3">SUM(H5:H18)</f>
        <v>0</v>
      </c>
      <c r="I19" s="148">
        <f t="shared" si="3"/>
        <v>8</v>
      </c>
      <c r="J19" s="162">
        <f>'03.12'!J19+'04.12'!I19</f>
        <v>11640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11599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'03.12'!J20+'04.12'!I20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'03.12'!J21+'04.12'!I21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'03.12'!J22+'04.12'!I22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'03.12'!J23+'04.12'!I23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/>
      <c r="I24" s="144">
        <f t="shared" si="5"/>
        <v>0</v>
      </c>
      <c r="J24" s="161">
        <f>'03.12'!J24+'04.12'!I24</f>
        <v>1628</v>
      </c>
      <c r="K24" s="152">
        <v>4</v>
      </c>
      <c r="L24" s="152">
        <v>3</v>
      </c>
      <c r="M24" s="152">
        <v>2</v>
      </c>
      <c r="N24" s="144">
        <f t="shared" si="0"/>
        <v>1618</v>
      </c>
      <c r="O24" s="145">
        <v>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'03.12'!J25+'04.12'!I25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2353</v>
      </c>
      <c r="O25" s="150">
        <f>SUM(O20:O24)</f>
        <v>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'03.12'!J26+'04.12'!I26</f>
        <v>793</v>
      </c>
      <c r="K26" s="151">
        <v>4</v>
      </c>
      <c r="L26" s="151">
        <v>2</v>
      </c>
      <c r="M26" s="151">
        <v>1</v>
      </c>
      <c r="N26" s="139">
        <f t="shared" si="0"/>
        <v>779</v>
      </c>
      <c r="O26" s="140">
        <v>10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'03.12'!J27+'04.12'!I27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'03.12'!J28+'04.12'!I28</f>
        <v>1252</v>
      </c>
      <c r="K28" s="152">
        <v>0</v>
      </c>
      <c r="L28" s="152">
        <v>0</v>
      </c>
      <c r="M28" s="152">
        <v>0</v>
      </c>
      <c r="N28" s="144">
        <f t="shared" si="0"/>
        <v>1252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'03.12'!J29+'04.12'!I29</f>
        <v>1381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'03.12'!J30+'04.12'!I30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'03.12'!J31+'04.12'!I31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'03.12'!J32+'04.12'!I32</f>
        <v>370</v>
      </c>
      <c r="K32" s="152">
        <v>1</v>
      </c>
      <c r="L32" s="152">
        <v>1</v>
      </c>
      <c r="M32" s="152">
        <v>0</v>
      </c>
      <c r="N32" s="144">
        <f t="shared" si="0"/>
        <v>367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'03.12'!J33+'04.12'!I33</f>
        <v>451</v>
      </c>
      <c r="K33" s="152">
        <v>0</v>
      </c>
      <c r="L33" s="152">
        <v>0</v>
      </c>
      <c r="M33" s="152">
        <v>0</v>
      </c>
      <c r="N33" s="144">
        <f t="shared" si="0"/>
        <v>451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'03.12'!J34+'04.12'!I34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'03.12'!J35+'04.12'!I35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1</v>
      </c>
      <c r="I36" s="144">
        <f t="shared" si="7"/>
        <v>2</v>
      </c>
      <c r="J36" s="161">
        <f>'03.12'!J36+'04.12'!I36</f>
        <v>240</v>
      </c>
      <c r="K36" s="152">
        <v>0</v>
      </c>
      <c r="L36" s="152">
        <v>0</v>
      </c>
      <c r="M36" s="152">
        <v>0</v>
      </c>
      <c r="N36" s="144">
        <f t="shared" si="0"/>
        <v>239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'03.12'!J37+'04.12'!I37</f>
        <v>1658</v>
      </c>
      <c r="K37" s="152">
        <v>1</v>
      </c>
      <c r="L37" s="152">
        <v>1</v>
      </c>
      <c r="M37" s="152">
        <v>1</v>
      </c>
      <c r="N37" s="144">
        <f t="shared" si="0"/>
        <v>1635</v>
      </c>
      <c r="O37" s="145">
        <v>22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13</v>
      </c>
      <c r="H38" s="146">
        <v>0</v>
      </c>
      <c r="I38" s="148">
        <f t="shared" ref="I38:O38" si="9">SUM(I26:I37)</f>
        <v>14</v>
      </c>
      <c r="J38" s="162">
        <f>'03.12'!J38+'04.12'!I38</f>
        <v>8222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8179</v>
      </c>
      <c r="O38" s="150">
        <f t="shared" si="9"/>
        <v>36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'03.12'!J39+'04.12'!I39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'03.12'!J40+'04.12'!I40</f>
        <v>1569</v>
      </c>
      <c r="K40" s="152">
        <v>1</v>
      </c>
      <c r="L40" s="152">
        <v>1</v>
      </c>
      <c r="M40" s="152">
        <v>0</v>
      </c>
      <c r="N40" s="144">
        <f t="shared" si="0"/>
        <v>1566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'03.12'!J41+'04.12'!I41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'03.12'!J42+'04.12'!I42</f>
        <v>605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'03.12'!J43+'04.12'!I43</f>
        <v>4042</v>
      </c>
      <c r="K43" s="152">
        <v>4</v>
      </c>
      <c r="L43" s="152">
        <v>1</v>
      </c>
      <c r="M43" s="152">
        <v>0</v>
      </c>
      <c r="N43" s="144">
        <f t="shared" si="0"/>
        <v>4023</v>
      </c>
      <c r="O43" s="145">
        <v>15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'03.12'!J44+'04.12'!I44</f>
        <v>747</v>
      </c>
      <c r="K44" s="152">
        <v>1</v>
      </c>
      <c r="L44" s="152">
        <v>1</v>
      </c>
      <c r="M44" s="152">
        <v>1</v>
      </c>
      <c r="N44" s="144">
        <f t="shared" si="0"/>
        <v>741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'03.12'!J45+'04.12'!I45</f>
        <v>345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'03.12'!J46+'04.12'!I46</f>
        <v>963</v>
      </c>
      <c r="K46" s="152">
        <v>0</v>
      </c>
      <c r="L46" s="152">
        <v>0</v>
      </c>
      <c r="M46" s="152">
        <v>0</v>
      </c>
      <c r="N46" s="144">
        <f t="shared" si="0"/>
        <v>961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'03.12'!J47+'04.12'!I47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'03.12'!J48+'04.12'!I48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'03.12'!J49+'04.12'!I49</f>
        <v>1797</v>
      </c>
      <c r="K49" s="152">
        <v>11</v>
      </c>
      <c r="L49" s="152">
        <v>2</v>
      </c>
      <c r="M49" s="152">
        <v>1</v>
      </c>
      <c r="N49" s="144">
        <f t="shared" si="0"/>
        <v>1781</v>
      </c>
      <c r="O49" s="145">
        <v>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'03.12'!J50+'04.12'!I50</f>
        <v>11884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11820</v>
      </c>
      <c r="O50" s="150">
        <f t="shared" si="12"/>
        <v>40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'03.12'!J51+'04.12'!I51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'03.12'!J52+'04.12'!I52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'03.12'!J53+'04.12'!I53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'03.12'!J54+'04.12'!I54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'03.12'!J55+'04.12'!I55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'03.12'!J56+'04.12'!I56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'03.12'!J57+'04.12'!I57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'03.12'!J58+'04.12'!I58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1</v>
      </c>
      <c r="H59" s="154"/>
      <c r="I59" s="144">
        <f t="shared" si="14"/>
        <v>1</v>
      </c>
      <c r="J59" s="161">
        <f>'03.12'!J59+'04.12'!I59</f>
        <v>917</v>
      </c>
      <c r="K59" s="152">
        <v>3</v>
      </c>
      <c r="L59" s="152">
        <v>2</v>
      </c>
      <c r="M59" s="152">
        <v>2</v>
      </c>
      <c r="N59" s="144">
        <f t="shared" si="0"/>
        <v>909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</v>
      </c>
      <c r="H60" s="146">
        <f t="shared" ref="H60:O60" si="15">SUM(H51:H59)</f>
        <v>0</v>
      </c>
      <c r="I60" s="148">
        <f t="shared" si="15"/>
        <v>1</v>
      </c>
      <c r="J60" s="162">
        <f>'03.12'!J60+'04.12'!I60</f>
        <v>4803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4784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'03.12'!J61+'04.12'!I61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'03.12'!J62+'04.12'!I62</f>
        <v>119</v>
      </c>
      <c r="K62" s="152">
        <v>0</v>
      </c>
      <c r="L62" s="152">
        <v>0</v>
      </c>
      <c r="M62" s="152">
        <v>0</v>
      </c>
      <c r="N62" s="144">
        <f t="shared" si="0"/>
        <v>118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'03.12'!J63+'04.12'!I63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'03.12'!J64+'04.12'!I64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'03.12'!J65+'04.12'!I65</f>
        <v>208</v>
      </c>
      <c r="K65" s="152">
        <v>0</v>
      </c>
      <c r="L65" s="152">
        <v>0</v>
      </c>
      <c r="M65" s="152">
        <v>0</v>
      </c>
      <c r="N65" s="144">
        <f t="shared" si="0"/>
        <v>208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'03.12'!J66+'04.12'!I66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'03.12'!J67+'04.12'!I67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'03.12'!J68+'04.12'!I68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'03.12'!J69+'04.12'!I69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'03.12'!J70+'04.12'!I70</f>
        <v>2168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2156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'03.12'!J71+'04.12'!I71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'03.12'!J72+'04.12'!I72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'03.12'!J73+'04.12'!I73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'03.12'!J74+'04.12'!I74</f>
        <v>1200</v>
      </c>
      <c r="K74" s="152">
        <v>0</v>
      </c>
      <c r="L74" s="152">
        <v>0</v>
      </c>
      <c r="M74" s="152">
        <v>0</v>
      </c>
      <c r="N74" s="144">
        <f t="shared" si="18"/>
        <v>1199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'03.12'!J75+'04.12'!I75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'03.12'!J76+'04.12'!I76</f>
        <v>615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'03.12'!J77+'04.12'!I77</f>
        <v>3024</v>
      </c>
      <c r="K77" s="152">
        <v>9</v>
      </c>
      <c r="L77" s="152">
        <v>4</v>
      </c>
      <c r="M77" s="152">
        <v>2</v>
      </c>
      <c r="N77" s="144">
        <f t="shared" si="18"/>
        <v>3003</v>
      </c>
      <c r="O77" s="145">
        <v>12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'03.12'!J78+'04.12'!I78</f>
        <v>7045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7020</v>
      </c>
      <c r="O78" s="150">
        <f t="shared" si="20"/>
        <v>15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'03.12'!J79+'04.12'!I79</f>
        <v>180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'03.12'!J80+'04.12'!I80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'03.12'!J81+'04.12'!I81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'03.12'!J82+'04.12'!I82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'03.12'!J83+'04.12'!I83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'03.12'!J84+'04.12'!I84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37</v>
      </c>
      <c r="H85" s="135">
        <f t="shared" ref="H85:O85" si="23">H84+H78+H70+H60+H50+H38+H25+H19</f>
        <v>0</v>
      </c>
      <c r="I85" s="135">
        <f t="shared" si="23"/>
        <v>38</v>
      </c>
      <c r="J85" s="135">
        <f t="shared" si="23"/>
        <v>49136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48918</v>
      </c>
      <c r="O85" s="135">
        <f t="shared" si="23"/>
        <v>149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06"/>
      <c r="P90" s="68"/>
      <c r="Q90" s="68"/>
      <c r="R90" s="68"/>
      <c r="S90" s="40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06"/>
      <c r="P91" s="68"/>
      <c r="Q91" s="68"/>
      <c r="R91" s="68"/>
      <c r="S91" s="40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06"/>
      <c r="P92" s="68"/>
      <c r="Q92" s="68"/>
      <c r="R92" s="68"/>
      <c r="S92" s="40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6"/>
      <c r="K93" s="478"/>
      <c r="L93" s="478"/>
      <c r="M93" s="478"/>
      <c r="N93" s="478"/>
      <c r="O93" s="406"/>
      <c r="P93" s="68"/>
      <c r="Q93" s="68"/>
      <c r="R93" s="68"/>
      <c r="S93" s="40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6"/>
      <c r="K94" s="478"/>
      <c r="L94" s="478"/>
      <c r="M94" s="478"/>
      <c r="N94" s="478"/>
      <c r="O94" s="406"/>
      <c r="P94" s="68"/>
      <c r="Q94" s="68"/>
      <c r="R94" s="68"/>
      <c r="S94" s="40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08"/>
      <c r="K95" s="478"/>
      <c r="L95" s="478"/>
      <c r="M95" s="478"/>
      <c r="N95" s="478"/>
      <c r="O95" s="408"/>
      <c r="Q95" s="82"/>
      <c r="R95" s="82"/>
      <c r="S95" s="40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82" sqref="J8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03" t="s">
        <v>275</v>
      </c>
      <c r="H4" s="403" t="s">
        <v>276</v>
      </c>
      <c r="I4" s="403" t="s">
        <v>277</v>
      </c>
      <c r="J4" s="121" t="str">
        <f>"me©‡gvU fwZ©
= "&amp;J85</f>
        <v>me©‡gvU fwZ©
= 49098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48877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'02.12'!J5+'03.12'!I5</f>
        <v>1504</v>
      </c>
      <c r="K5" s="151">
        <v>2</v>
      </c>
      <c r="L5" s="151">
        <v>2</v>
      </c>
      <c r="M5" s="151">
        <v>2</v>
      </c>
      <c r="N5" s="139">
        <f t="shared" ref="N5:N69" si="0">J5-K5-O5</f>
        <v>1501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'02.12'!J6+'03.12'!I6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'02.12'!J7+'03.12'!I7</f>
        <v>521</v>
      </c>
      <c r="K7" s="152">
        <v>0</v>
      </c>
      <c r="L7" s="152">
        <v>0</v>
      </c>
      <c r="M7" s="152">
        <v>0</v>
      </c>
      <c r="N7" s="139">
        <f t="shared" si="0"/>
        <v>518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1</v>
      </c>
      <c r="I8" s="144">
        <f t="shared" si="1"/>
        <v>2</v>
      </c>
      <c r="J8" s="161">
        <f>'02.12'!J8+'03.12'!I8</f>
        <v>1289</v>
      </c>
      <c r="K8" s="152">
        <v>0</v>
      </c>
      <c r="L8" s="152">
        <v>0</v>
      </c>
      <c r="M8" s="152">
        <v>0</v>
      </c>
      <c r="N8" s="139">
        <f t="shared" si="0"/>
        <v>1284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'02.12'!J9+'03.12'!I9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'02.12'!J10+'03.12'!I10</f>
        <v>572</v>
      </c>
      <c r="K10" s="152">
        <v>0</v>
      </c>
      <c r="L10" s="152">
        <v>0</v>
      </c>
      <c r="M10" s="152">
        <v>0</v>
      </c>
      <c r="N10" s="139">
        <f t="shared" si="0"/>
        <v>571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'02.12'!J11+'03.12'!I11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'02.12'!J12+'03.12'!I12</f>
        <v>1817</v>
      </c>
      <c r="K12" s="152">
        <v>1</v>
      </c>
      <c r="L12" s="152">
        <v>0</v>
      </c>
      <c r="M12" s="152">
        <v>0</v>
      </c>
      <c r="N12" s="139">
        <f t="shared" si="0"/>
        <v>1811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'02.12'!J13+'03.12'!I13</f>
        <v>610</v>
      </c>
      <c r="K13" s="152">
        <v>0</v>
      </c>
      <c r="L13" s="152">
        <v>0</v>
      </c>
      <c r="M13" s="152">
        <v>0</v>
      </c>
      <c r="N13" s="139">
        <f t="shared" si="0"/>
        <v>610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'02.12'!J14+'03.12'!I14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'02.12'!J15+'03.12'!I15</f>
        <v>667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'02.12'!J16+'03.12'!I16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'02.12'!J17+'03.12'!I17</f>
        <v>1135</v>
      </c>
      <c r="K17" s="152">
        <v>9</v>
      </c>
      <c r="L17" s="152">
        <v>4</v>
      </c>
      <c r="M17" s="152">
        <v>3</v>
      </c>
      <c r="N17" s="139">
        <f t="shared" si="0"/>
        <v>1120</v>
      </c>
      <c r="O17" s="145">
        <v>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'02.12'!J18+'03.12'!I18</f>
        <v>750</v>
      </c>
      <c r="K18" s="152">
        <v>0</v>
      </c>
      <c r="L18" s="152">
        <v>0</v>
      </c>
      <c r="M18" s="152">
        <v>0</v>
      </c>
      <c r="N18" s="139">
        <f t="shared" si="0"/>
        <v>749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</v>
      </c>
      <c r="H19" s="146">
        <f t="shared" ref="H19:O19" si="3">SUM(H5:H18)</f>
        <v>1</v>
      </c>
      <c r="I19" s="148">
        <f t="shared" si="3"/>
        <v>9</v>
      </c>
      <c r="J19" s="162">
        <f>'02.12'!J19+'03.12'!I19</f>
        <v>11632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11591</v>
      </c>
      <c r="O19" s="150">
        <f t="shared" si="3"/>
        <v>27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'02.12'!J20+'03.12'!I20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'02.12'!J21+'03.12'!I21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'02.12'!J22+'03.12'!I22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'02.12'!J23+'03.12'!I23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'02.12'!J24+'03.12'!I24</f>
        <v>1628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8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'02.12'!J25+'03.12'!I25</f>
        <v>2364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'02.12'!J26+'03.12'!I26</f>
        <v>789</v>
      </c>
      <c r="K26" s="151">
        <v>4</v>
      </c>
      <c r="L26" s="151">
        <v>2</v>
      </c>
      <c r="M26" s="151">
        <v>1</v>
      </c>
      <c r="N26" s="139">
        <f t="shared" si="0"/>
        <v>777</v>
      </c>
      <c r="O26" s="140">
        <v>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'02.12'!J27+'03.12'!I27</f>
        <v>605</v>
      </c>
      <c r="K27" s="152">
        <v>0</v>
      </c>
      <c r="L27" s="152">
        <v>0</v>
      </c>
      <c r="M27" s="152">
        <v>0</v>
      </c>
      <c r="N27" s="144">
        <f t="shared" si="0"/>
        <v>605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'02.12'!J28+'03.12'!I28</f>
        <v>1252</v>
      </c>
      <c r="K28" s="152">
        <v>0</v>
      </c>
      <c r="L28" s="152">
        <v>0</v>
      </c>
      <c r="M28" s="152">
        <v>0</v>
      </c>
      <c r="N28" s="144">
        <f t="shared" si="0"/>
        <v>1251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'02.12'!J29+'03.12'!I29</f>
        <v>1380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'02.12'!J30+'03.12'!I30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'02.12'!J31+'03.12'!I31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'02.12'!J32+'03.12'!I32</f>
        <v>369</v>
      </c>
      <c r="K32" s="152">
        <v>1</v>
      </c>
      <c r="L32" s="152">
        <v>1</v>
      </c>
      <c r="M32" s="152">
        <v>0</v>
      </c>
      <c r="N32" s="144">
        <f t="shared" si="0"/>
        <v>365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'02.12'!J33+'03.12'!I33</f>
        <v>451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'02.12'!J34+'03.12'!I34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'02.12'!J35+'03.12'!I35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'02.12'!J36+'03.12'!I36</f>
        <v>238</v>
      </c>
      <c r="K36" s="152">
        <v>0</v>
      </c>
      <c r="L36" s="152">
        <v>0</v>
      </c>
      <c r="M36" s="152">
        <v>0</v>
      </c>
      <c r="N36" s="144">
        <f t="shared" si="0"/>
        <v>234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'02.12'!J37+'03.12'!I37</f>
        <v>1652</v>
      </c>
      <c r="K37" s="152">
        <v>1</v>
      </c>
      <c r="L37" s="152">
        <v>1</v>
      </c>
      <c r="M37" s="152">
        <v>1</v>
      </c>
      <c r="N37" s="144">
        <f t="shared" si="0"/>
        <v>1631</v>
      </c>
      <c r="O37" s="145">
        <v>20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12</v>
      </c>
      <c r="J38" s="162">
        <f>'02.12'!J38+'03.12'!I38</f>
        <v>8208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8164</v>
      </c>
      <c r="O38" s="150">
        <f t="shared" si="9"/>
        <v>37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'02.12'!J39+'03.12'!I39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'02.12'!J40+'03.12'!I40</f>
        <v>1569</v>
      </c>
      <c r="K40" s="152">
        <v>1</v>
      </c>
      <c r="L40" s="152">
        <v>1</v>
      </c>
      <c r="M40" s="152">
        <v>0</v>
      </c>
      <c r="N40" s="144">
        <f t="shared" si="0"/>
        <v>1565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'02.12'!J41+'03.12'!I41</f>
        <v>572</v>
      </c>
      <c r="K41" s="152">
        <v>1</v>
      </c>
      <c r="L41" s="152">
        <v>0</v>
      </c>
      <c r="M41" s="152">
        <v>0</v>
      </c>
      <c r="N41" s="144">
        <f t="shared" si="0"/>
        <v>569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'02.12'!J42+'03.12'!I42</f>
        <v>605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'02.12'!J43+'03.12'!I43</f>
        <v>4038</v>
      </c>
      <c r="K43" s="152">
        <v>4</v>
      </c>
      <c r="L43" s="152">
        <v>1</v>
      </c>
      <c r="M43" s="152">
        <v>0</v>
      </c>
      <c r="N43" s="144">
        <f t="shared" si="0"/>
        <v>4016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'02.12'!J44+'03.12'!I44</f>
        <v>746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'02.12'!J45+'03.12'!I45</f>
        <v>342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'02.12'!J46+'03.12'!I46</f>
        <v>962</v>
      </c>
      <c r="K46" s="152">
        <v>0</v>
      </c>
      <c r="L46" s="152">
        <v>0</v>
      </c>
      <c r="M46" s="152">
        <v>0</v>
      </c>
      <c r="N46" s="144">
        <f t="shared" si="0"/>
        <v>960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'02.12'!J47+'03.12'!I47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'02.12'!J48+'03.12'!I48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'02.12'!J49+'03.12'!I49</f>
        <v>1794</v>
      </c>
      <c r="K49" s="152">
        <v>11</v>
      </c>
      <c r="L49" s="152">
        <v>2</v>
      </c>
      <c r="M49" s="152">
        <v>1</v>
      </c>
      <c r="N49" s="144">
        <f t="shared" si="0"/>
        <v>1779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'02.12'!J50+'03.12'!I50</f>
        <v>11872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11810</v>
      </c>
      <c r="O50" s="150">
        <f t="shared" si="12"/>
        <v>38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'02.12'!J51+'03.12'!I51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'02.12'!J52+'03.12'!I52</f>
        <v>1079</v>
      </c>
      <c r="K52" s="152">
        <v>0</v>
      </c>
      <c r="L52" s="152">
        <v>0</v>
      </c>
      <c r="M52" s="152">
        <v>0</v>
      </c>
      <c r="N52" s="144">
        <f t="shared" si="0"/>
        <v>1075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'02.12'!J53+'03.12'!I53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'02.12'!J54+'03.12'!I54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'02.12'!J55+'03.12'!I55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'02.12'!J56+'03.12'!I56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'02.12'!J57+'03.12'!I57</f>
        <v>175</v>
      </c>
      <c r="K57" s="152">
        <v>0</v>
      </c>
      <c r="L57" s="152">
        <v>0</v>
      </c>
      <c r="M57" s="152">
        <v>0</v>
      </c>
      <c r="N57" s="144">
        <f t="shared" si="0"/>
        <v>174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'02.12'!J58+'03.12'!I58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4">
        <v>0</v>
      </c>
      <c r="H59" s="154">
        <v>0</v>
      </c>
      <c r="I59" s="144">
        <f t="shared" si="14"/>
        <v>0</v>
      </c>
      <c r="J59" s="161">
        <f>'02.12'!J59+'03.12'!I59</f>
        <v>916</v>
      </c>
      <c r="K59" s="152">
        <v>3</v>
      </c>
      <c r="L59" s="152">
        <v>2</v>
      </c>
      <c r="M59" s="152">
        <v>2</v>
      </c>
      <c r="N59" s="144">
        <f t="shared" si="0"/>
        <v>907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'02.12'!J60+'03.12'!I60</f>
        <v>4802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4782</v>
      </c>
      <c r="O60" s="150">
        <f t="shared" si="15"/>
        <v>15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'02.12'!J61+'03.12'!I61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'02.12'!J62+'03.12'!I62</f>
        <v>119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'02.12'!J63+'03.12'!I63</f>
        <v>206</v>
      </c>
      <c r="K63" s="152">
        <v>0</v>
      </c>
      <c r="L63" s="152">
        <v>0</v>
      </c>
      <c r="M63" s="152">
        <v>0</v>
      </c>
      <c r="N63" s="144">
        <f t="shared" si="0"/>
        <v>205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'02.12'!J64+'03.12'!I64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'02.12'!J65+'03.12'!I65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'02.12'!J66+'03.12'!I66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'02.12'!J67+'03.12'!I67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'02.12'!J68+'03.12'!I68</f>
        <v>177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'02.12'!J69+'03.12'!I69</f>
        <v>786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'02.12'!J70+'03.12'!I70</f>
        <v>2168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2154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'02.12'!J71+'03.12'!I71</f>
        <v>610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'02.12'!J72+'03.12'!I72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'02.12'!J73+'03.12'!I73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'02.12'!J74+'03.12'!I74</f>
        <v>1200</v>
      </c>
      <c r="K74" s="152">
        <v>0</v>
      </c>
      <c r="L74" s="152">
        <v>0</v>
      </c>
      <c r="M74" s="152">
        <v>0</v>
      </c>
      <c r="N74" s="144">
        <f t="shared" si="18"/>
        <v>1199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'02.12'!J75+'03.12'!I75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'02.12'!J76+'03.12'!I76</f>
        <v>615</v>
      </c>
      <c r="K76" s="152">
        <v>1</v>
      </c>
      <c r="L76" s="152">
        <v>1</v>
      </c>
      <c r="M76" s="152">
        <v>0</v>
      </c>
      <c r="N76" s="144">
        <f t="shared" si="18"/>
        <v>614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'02.12'!J77+'03.12'!I77</f>
        <v>3021</v>
      </c>
      <c r="K77" s="152">
        <v>9</v>
      </c>
      <c r="L77" s="152">
        <v>4</v>
      </c>
      <c r="M77" s="152">
        <v>2</v>
      </c>
      <c r="N77" s="144">
        <f t="shared" si="18"/>
        <v>3002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7</v>
      </c>
      <c r="H78" s="146">
        <f t="shared" ref="H78:O78" si="20">SUM(H71:H77)</f>
        <v>0</v>
      </c>
      <c r="I78" s="148">
        <f t="shared" si="20"/>
        <v>7</v>
      </c>
      <c r="J78" s="162">
        <f>'02.12'!J78+'03.12'!I78</f>
        <v>7042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7019</v>
      </c>
      <c r="O78" s="150">
        <f t="shared" si="20"/>
        <v>13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'02.12'!J79+'03.12'!I79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'02.12'!J80+'03.12'!I80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'02.12'!J81+'03.12'!I81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'02.12'!J82+'03.12'!I82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'02.12'!J83+'03.12'!I83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'02.12'!J84+'03.12'!I84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38</v>
      </c>
      <c r="H85" s="135">
        <f t="shared" ref="H85:O85" si="23">H84+H78+H70+H60+H50+H38+H25+H19</f>
        <v>1</v>
      </c>
      <c r="I85" s="135">
        <f t="shared" si="23"/>
        <v>40</v>
      </c>
      <c r="J85" s="135">
        <f t="shared" si="23"/>
        <v>49098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48877</v>
      </c>
      <c r="O85" s="135">
        <f t="shared" si="23"/>
        <v>152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04"/>
      <c r="P90" s="68"/>
      <c r="Q90" s="68"/>
      <c r="R90" s="68"/>
      <c r="S90" s="40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04"/>
      <c r="P91" s="68"/>
      <c r="Q91" s="68"/>
      <c r="R91" s="68"/>
      <c r="S91" s="40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04"/>
      <c r="P92" s="68"/>
      <c r="Q92" s="68"/>
      <c r="R92" s="68"/>
      <c r="S92" s="40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4"/>
      <c r="K93" s="478"/>
      <c r="L93" s="478"/>
      <c r="M93" s="478"/>
      <c r="N93" s="478"/>
      <c r="O93" s="404"/>
      <c r="P93" s="68"/>
      <c r="Q93" s="68"/>
      <c r="R93" s="68"/>
      <c r="S93" s="40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4"/>
      <c r="K94" s="478"/>
      <c r="L94" s="478"/>
      <c r="M94" s="478"/>
      <c r="N94" s="478"/>
      <c r="O94" s="404"/>
      <c r="P94" s="68"/>
      <c r="Q94" s="68"/>
      <c r="R94" s="68"/>
      <c r="S94" s="40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05"/>
      <c r="K95" s="478"/>
      <c r="L95" s="478"/>
      <c r="M95" s="478"/>
      <c r="N95" s="478"/>
      <c r="O95" s="405"/>
      <c r="Q95" s="82"/>
      <c r="R95" s="82"/>
      <c r="S95" s="40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J44" sqref="J4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401" t="s">
        <v>275</v>
      </c>
      <c r="H4" s="401" t="s">
        <v>276</v>
      </c>
      <c r="I4" s="401" t="s">
        <v>277</v>
      </c>
      <c r="J4" s="121" t="str">
        <f>"me©‡gvU fwZ©
= "&amp;J85</f>
        <v>me©‡gvU fwZ©
= 49058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48832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'01.12'!J5+'02.12'!I5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1500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'01.12'!J6+'02.12'!I6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'01.12'!J7+'02.12'!I7</f>
        <v>520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2</v>
      </c>
      <c r="I8" s="144">
        <f t="shared" si="1"/>
        <v>3</v>
      </c>
      <c r="J8" s="161">
        <f>'01.12'!J8+'02.12'!I8</f>
        <v>1287</v>
      </c>
      <c r="K8" s="152">
        <v>0</v>
      </c>
      <c r="L8" s="152">
        <v>0</v>
      </c>
      <c r="M8" s="152">
        <v>0</v>
      </c>
      <c r="N8" s="139">
        <f t="shared" si="0"/>
        <v>1281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'01.12'!J9+'02.12'!I9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'01.12'!J10+'02.12'!I10</f>
        <v>571</v>
      </c>
      <c r="K10" s="152">
        <v>0</v>
      </c>
      <c r="L10" s="152">
        <v>0</v>
      </c>
      <c r="M10" s="152">
        <v>0</v>
      </c>
      <c r="N10" s="139">
        <f t="shared" si="0"/>
        <v>570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'01.12'!J11+'02.12'!I11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'01.12'!J12+'02.12'!I12</f>
        <v>1817</v>
      </c>
      <c r="K12" s="152">
        <v>1</v>
      </c>
      <c r="L12" s="152">
        <v>0</v>
      </c>
      <c r="M12" s="152">
        <v>0</v>
      </c>
      <c r="N12" s="139">
        <f t="shared" si="0"/>
        <v>1810</v>
      </c>
      <c r="O12" s="145">
        <v>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'01.12'!J13+'02.12'!I13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'01.12'!J14+'02.12'!I14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'01.12'!J15+'02.12'!I15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'01.12'!J16+'02.12'!I16</f>
        <v>864</v>
      </c>
      <c r="K16" s="152">
        <v>0</v>
      </c>
      <c r="L16" s="152">
        <v>0</v>
      </c>
      <c r="M16" s="152">
        <v>0</v>
      </c>
      <c r="N16" s="139">
        <f t="shared" si="0"/>
        <v>862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'01.12'!J17+'02.12'!I17</f>
        <v>1133</v>
      </c>
      <c r="K17" s="152">
        <v>9</v>
      </c>
      <c r="L17" s="152">
        <v>4</v>
      </c>
      <c r="M17" s="152">
        <v>3</v>
      </c>
      <c r="N17" s="139">
        <f t="shared" si="0"/>
        <v>1120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'01.12'!J18+'02.12'!I18</f>
        <v>750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</v>
      </c>
      <c r="H19" s="146">
        <f t="shared" ref="H19:O19" si="3">SUM(H5:H18)</f>
        <v>2</v>
      </c>
      <c r="I19" s="148">
        <f t="shared" si="3"/>
        <v>8</v>
      </c>
      <c r="J19" s="162">
        <f>'01.12'!J19+'02.12'!I19</f>
        <v>11623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11581</v>
      </c>
      <c r="O19" s="150">
        <f t="shared" si="3"/>
        <v>28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'01.12'!J20+'02.12'!I20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'01.12'!J21+'02.12'!I21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'01.12'!J22+'02.12'!I22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'01.12'!J23+'02.12'!I23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'01.12'!J24+'02.12'!I24</f>
        <v>1627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'01.12'!J25+'02.12'!I25</f>
        <v>2363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'01.12'!J26+'02.12'!I26</f>
        <v>787</v>
      </c>
      <c r="K26" s="151">
        <v>4</v>
      </c>
      <c r="L26" s="151">
        <v>2</v>
      </c>
      <c r="M26" s="151">
        <v>1</v>
      </c>
      <c r="N26" s="139">
        <f t="shared" si="0"/>
        <v>777</v>
      </c>
      <c r="O26" s="140">
        <v>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'01.12'!J27+'02.12'!I27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'01.12'!J28+'02.12'!I28</f>
        <v>1251</v>
      </c>
      <c r="K28" s="152">
        <v>0</v>
      </c>
      <c r="L28" s="152">
        <v>0</v>
      </c>
      <c r="M28" s="152">
        <v>0</v>
      </c>
      <c r="N28" s="144">
        <f t="shared" si="0"/>
        <v>1251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'01.12'!J29+'02.12'!I29</f>
        <v>1380</v>
      </c>
      <c r="K29" s="152">
        <v>0</v>
      </c>
      <c r="L29" s="152">
        <v>0</v>
      </c>
      <c r="M29" s="152">
        <v>0</v>
      </c>
      <c r="N29" s="144">
        <f t="shared" si="0"/>
        <v>1380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'01.12'!J30+'02.12'!I30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'01.12'!J31+'02.12'!I31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'01.12'!J32+'02.12'!I32</f>
        <v>368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'01.12'!J33+'02.12'!I33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'01.12'!J34+'02.12'!I34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'01.12'!J35+'02.12'!I35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'01.12'!J36+'02.12'!I36</f>
        <v>237</v>
      </c>
      <c r="K36" s="152">
        <v>0</v>
      </c>
      <c r="L36" s="152">
        <v>0</v>
      </c>
      <c r="M36" s="152">
        <v>0</v>
      </c>
      <c r="N36" s="144">
        <f t="shared" si="0"/>
        <v>231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'01.12'!J37+'02.12'!I37</f>
        <v>1646</v>
      </c>
      <c r="K37" s="152">
        <v>1</v>
      </c>
      <c r="L37" s="152">
        <v>1</v>
      </c>
      <c r="M37" s="152">
        <v>1</v>
      </c>
      <c r="N37" s="144">
        <f t="shared" si="0"/>
        <v>1628</v>
      </c>
      <c r="O37" s="145">
        <v>17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</v>
      </c>
      <c r="H38" s="146">
        <v>0</v>
      </c>
      <c r="I38" s="148">
        <f t="shared" ref="I38:O38" si="9">SUM(I26:I37)</f>
        <v>8</v>
      </c>
      <c r="J38" s="162">
        <f>'01.12'!J38+'02.12'!I38</f>
        <v>8196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8151</v>
      </c>
      <c r="O38" s="150">
        <f t="shared" si="9"/>
        <v>38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'01.12'!J39+'02.12'!I39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'01.12'!J40+'02.12'!I40</f>
        <v>1569</v>
      </c>
      <c r="K40" s="152">
        <v>1</v>
      </c>
      <c r="L40" s="152">
        <v>1</v>
      </c>
      <c r="M40" s="152">
        <v>0</v>
      </c>
      <c r="N40" s="144">
        <f t="shared" si="0"/>
        <v>1564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'01.12'!J41+'02.12'!I41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'01.12'!J42+'02.12'!I42</f>
        <v>604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'01.12'!J43+'02.12'!I43</f>
        <v>4034</v>
      </c>
      <c r="K43" s="152">
        <v>4</v>
      </c>
      <c r="L43" s="152">
        <v>1</v>
      </c>
      <c r="M43" s="152">
        <v>0</v>
      </c>
      <c r="N43" s="144">
        <f t="shared" si="0"/>
        <v>4013</v>
      </c>
      <c r="O43" s="145">
        <v>17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'01.12'!J44+'02.12'!I44</f>
        <v>744</v>
      </c>
      <c r="K44" s="152">
        <v>1</v>
      </c>
      <c r="L44" s="152">
        <v>1</v>
      </c>
      <c r="M44" s="152">
        <v>1</v>
      </c>
      <c r="N44" s="144">
        <f t="shared" si="0"/>
        <v>742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'01.12'!J45+'02.12'!I45</f>
        <v>342</v>
      </c>
      <c r="K45" s="152">
        <v>0</v>
      </c>
      <c r="L45" s="152">
        <v>0</v>
      </c>
      <c r="M45" s="152">
        <v>0</v>
      </c>
      <c r="N45" s="144">
        <f t="shared" si="0"/>
        <v>342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'01.12'!J46+'02.12'!I46</f>
        <v>961</v>
      </c>
      <c r="K46" s="152">
        <v>0</v>
      </c>
      <c r="L46" s="152">
        <v>0</v>
      </c>
      <c r="M46" s="152">
        <v>0</v>
      </c>
      <c r="N46" s="144">
        <f t="shared" si="0"/>
        <v>957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'01.12'!J47+'02.12'!I47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'01.12'!J48+'02.12'!I48</f>
        <v>256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'01.12'!J49+'02.12'!I49</f>
        <v>1793</v>
      </c>
      <c r="K49" s="152">
        <v>11</v>
      </c>
      <c r="L49" s="152">
        <v>2</v>
      </c>
      <c r="M49" s="152">
        <v>1</v>
      </c>
      <c r="N49" s="144">
        <f t="shared" si="0"/>
        <v>1776</v>
      </c>
      <c r="O49" s="145">
        <v>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</v>
      </c>
      <c r="H50" s="146">
        <v>0</v>
      </c>
      <c r="I50" s="148">
        <f t="shared" ref="I50:O50" si="12">SUM(I39:I49)</f>
        <v>12</v>
      </c>
      <c r="J50" s="162">
        <f>'01.12'!J50+'02.12'!I50</f>
        <v>11863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11797</v>
      </c>
      <c r="O50" s="150">
        <f t="shared" si="12"/>
        <v>42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'01.12'!J51+'02.12'!I51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'01.12'!J52+'02.12'!I52</f>
        <v>1079</v>
      </c>
      <c r="K52" s="152">
        <v>0</v>
      </c>
      <c r="L52" s="152">
        <v>0</v>
      </c>
      <c r="M52" s="152">
        <v>0</v>
      </c>
      <c r="N52" s="144">
        <f t="shared" si="0"/>
        <v>1074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'01.12'!J53+'02.12'!I53</f>
        <v>765</v>
      </c>
      <c r="K53" s="152">
        <v>1</v>
      </c>
      <c r="L53" s="152">
        <v>1</v>
      </c>
      <c r="M53" s="152">
        <v>0</v>
      </c>
      <c r="N53" s="144">
        <f t="shared" si="0"/>
        <v>763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'01.12'!J54+'02.12'!I54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'01.12'!J55+'02.12'!I55</f>
        <v>282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'01.12'!J56+'02.12'!I56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'01.12'!J57+'02.12'!I57</f>
        <v>175</v>
      </c>
      <c r="K57" s="152">
        <v>0</v>
      </c>
      <c r="L57" s="152">
        <v>0</v>
      </c>
      <c r="M57" s="152">
        <v>0</v>
      </c>
      <c r="N57" s="144">
        <f t="shared" si="0"/>
        <v>173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'01.12'!J58+'02.12'!I58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'01.12'!J59+'02.12'!I59</f>
        <v>916</v>
      </c>
      <c r="K59" s="152">
        <v>3</v>
      </c>
      <c r="L59" s="152">
        <v>2</v>
      </c>
      <c r="M59" s="152">
        <v>2</v>
      </c>
      <c r="N59" s="144">
        <f t="shared" si="0"/>
        <v>907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'01.12'!J60+'02.12'!I60</f>
        <v>4802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4780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'01.12'!J61+'02.12'!I61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'01.12'!J62+'02.12'!I62</f>
        <v>119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'01.12'!J63+'02.12'!I63</f>
        <v>206</v>
      </c>
      <c r="K63" s="152">
        <v>0</v>
      </c>
      <c r="L63" s="152">
        <v>0</v>
      </c>
      <c r="M63" s="152">
        <v>0</v>
      </c>
      <c r="N63" s="144">
        <f t="shared" si="0"/>
        <v>204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'01.12'!J64+'02.12'!I64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'01.12'!J65+'02.12'!I65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'01.12'!J66+'02.12'!I66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'01.12'!J67+'02.12'!I67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'01.12'!J68+'02.12'!I68</f>
        <v>176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'01.12'!J69+'02.12'!I69</f>
        <v>785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'01.12'!J70+'02.12'!I70</f>
        <v>2166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2153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'01.12'!J71+'02.12'!I71</f>
        <v>609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'01.12'!J72+'02.12'!I72</f>
        <v>711</v>
      </c>
      <c r="K72" s="152">
        <v>0</v>
      </c>
      <c r="L72" s="152">
        <v>0</v>
      </c>
      <c r="M72" s="152">
        <v>0</v>
      </c>
      <c r="N72" s="144">
        <f t="shared" si="18"/>
        <v>711</v>
      </c>
      <c r="O72" s="145">
        <v>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'01.12'!J73+'02.12'!I73</f>
        <v>749</v>
      </c>
      <c r="K73" s="152">
        <v>0</v>
      </c>
      <c r="L73" s="152">
        <v>0</v>
      </c>
      <c r="M73" s="152">
        <v>0</v>
      </c>
      <c r="N73" s="144">
        <f t="shared" si="18"/>
        <v>749</v>
      </c>
      <c r="O73" s="145">
        <v>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'01.12'!J74+'02.12'!I74</f>
        <v>1199</v>
      </c>
      <c r="K74" s="152">
        <v>0</v>
      </c>
      <c r="L74" s="152">
        <v>0</v>
      </c>
      <c r="M74" s="152">
        <v>0</v>
      </c>
      <c r="N74" s="144">
        <f t="shared" si="18"/>
        <v>1198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'01.12'!J75+'02.12'!I75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'01.12'!J76+'02.12'!I76</f>
        <v>615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'01.12'!J77+'02.12'!I77</f>
        <v>3016</v>
      </c>
      <c r="K77" s="152">
        <v>9</v>
      </c>
      <c r="L77" s="152">
        <v>4</v>
      </c>
      <c r="M77" s="152">
        <v>2</v>
      </c>
      <c r="N77" s="144">
        <f t="shared" si="18"/>
        <v>2999</v>
      </c>
      <c r="O77" s="145">
        <v>8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</v>
      </c>
      <c r="H78" s="146">
        <f t="shared" ref="H78:O78" si="20">SUM(H71:H77)</f>
        <v>0</v>
      </c>
      <c r="I78" s="148">
        <f t="shared" si="20"/>
        <v>1</v>
      </c>
      <c r="J78" s="162">
        <f>'01.12'!J78+'02.12'!I78</f>
        <v>7035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7013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'01.12'!J79+'02.12'!I79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'01.12'!J80+'02.12'!I80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'01.12'!J81+'02.12'!I81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'01.12'!J82+'02.12'!I82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'01.12'!J83+'02.12'!I83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'01.12'!J84+'02.12'!I84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33</v>
      </c>
      <c r="H85" s="135">
        <f t="shared" ref="H85:O85" si="23">H84+H78+H70+H60+H50+H38+H25+H19</f>
        <v>2</v>
      </c>
      <c r="I85" s="135">
        <f t="shared" si="23"/>
        <v>36</v>
      </c>
      <c r="J85" s="135">
        <f t="shared" si="23"/>
        <v>49058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48832</v>
      </c>
      <c r="O85" s="135">
        <f t="shared" si="23"/>
        <v>157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400"/>
      <c r="P90" s="68"/>
      <c r="Q90" s="68"/>
      <c r="R90" s="68"/>
      <c r="S90" s="40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400"/>
      <c r="P91" s="68"/>
      <c r="Q91" s="68"/>
      <c r="R91" s="68"/>
      <c r="S91" s="40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400"/>
      <c r="P92" s="68"/>
      <c r="Q92" s="68"/>
      <c r="R92" s="68"/>
      <c r="S92" s="40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400"/>
      <c r="K93" s="478"/>
      <c r="L93" s="478"/>
      <c r="M93" s="478"/>
      <c r="N93" s="478"/>
      <c r="O93" s="400"/>
      <c r="P93" s="68"/>
      <c r="Q93" s="68"/>
      <c r="R93" s="68"/>
      <c r="S93" s="40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400"/>
      <c r="K94" s="478"/>
      <c r="L94" s="478"/>
      <c r="M94" s="478"/>
      <c r="N94" s="478"/>
      <c r="O94" s="400"/>
      <c r="P94" s="68"/>
      <c r="Q94" s="68"/>
      <c r="R94" s="68"/>
      <c r="S94" s="40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402"/>
      <c r="K95" s="478"/>
      <c r="L95" s="478"/>
      <c r="M95" s="478"/>
      <c r="N95" s="478"/>
      <c r="O95" s="402"/>
      <c r="Q95" s="82"/>
      <c r="R95" s="82"/>
      <c r="S95" s="40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H83" sqref="H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175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98" t="s">
        <v>275</v>
      </c>
      <c r="H4" s="398" t="s">
        <v>276</v>
      </c>
      <c r="I4" s="398" t="s">
        <v>277</v>
      </c>
      <c r="J4" s="121" t="str">
        <f>"me©‡gvU fwZ©
= "&amp;J85</f>
        <v>me©‡gvU fwZ©
= 49022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48778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'30.11'!J5+'01.12'!I5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'30.11'!J6+'01.12'!I6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'30.11'!J7+'01.12'!I7</f>
        <v>519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'30.11'!J8+'01.12'!I8</f>
        <v>1284</v>
      </c>
      <c r="K8" s="152">
        <v>0</v>
      </c>
      <c r="L8" s="152">
        <v>0</v>
      </c>
      <c r="M8" s="152">
        <v>0</v>
      </c>
      <c r="N8" s="139">
        <f t="shared" si="0"/>
        <v>1279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'30.11'!J9+'01.12'!I9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'30.11'!J10+'01.12'!I10</f>
        <v>571</v>
      </c>
      <c r="K10" s="152">
        <v>0</v>
      </c>
      <c r="L10" s="152">
        <v>0</v>
      </c>
      <c r="M10" s="152">
        <v>0</v>
      </c>
      <c r="N10" s="139">
        <f t="shared" si="0"/>
        <v>569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'30.11'!J11+'01.12'!I11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'30.11'!J12+'01.12'!I12</f>
        <v>1817</v>
      </c>
      <c r="K12" s="152">
        <v>1</v>
      </c>
      <c r="L12" s="152">
        <v>0</v>
      </c>
      <c r="M12" s="152">
        <v>0</v>
      </c>
      <c r="N12" s="139">
        <f t="shared" si="0"/>
        <v>1808</v>
      </c>
      <c r="O12" s="145">
        <v>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'30.11'!J13+'01.12'!I13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'30.11'!J14+'01.12'!I14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'30.11'!J15+'01.12'!I15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'30.11'!J16+'01.12'!I16</f>
        <v>863</v>
      </c>
      <c r="K16" s="152">
        <v>0</v>
      </c>
      <c r="L16" s="152">
        <v>0</v>
      </c>
      <c r="M16" s="152">
        <v>0</v>
      </c>
      <c r="N16" s="139">
        <f t="shared" si="0"/>
        <v>861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'30.11'!J17+'01.12'!I17</f>
        <v>1131</v>
      </c>
      <c r="K17" s="152">
        <v>9</v>
      </c>
      <c r="L17" s="152">
        <v>4</v>
      </c>
      <c r="M17" s="152">
        <v>3</v>
      </c>
      <c r="N17" s="139">
        <f t="shared" si="0"/>
        <v>1119</v>
      </c>
      <c r="O17" s="145">
        <v>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'30.11'!J18+'01.12'!I18</f>
        <v>749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</v>
      </c>
      <c r="H19" s="146">
        <f t="shared" ref="H19:O19" si="3">SUM(H5:H18)</f>
        <v>0</v>
      </c>
      <c r="I19" s="148">
        <f t="shared" si="3"/>
        <v>4</v>
      </c>
      <c r="J19" s="162">
        <f>'30.11'!J19+'01.12'!I19</f>
        <v>11615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11572</v>
      </c>
      <c r="O19" s="150">
        <f t="shared" si="3"/>
        <v>29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'30.11'!J20+'01.12'!I20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'30.11'!J21+'01.12'!I21</f>
        <v>444</v>
      </c>
      <c r="K21" s="152">
        <v>0</v>
      </c>
      <c r="L21" s="152">
        <v>0</v>
      </c>
      <c r="M21" s="152">
        <v>0</v>
      </c>
      <c r="N21" s="144">
        <f t="shared" si="0"/>
        <v>443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'30.11'!J22+'01.12'!I22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'30.11'!J23+'01.12'!I23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1">
        <f>'30.11'!J24+'01.12'!I24</f>
        <v>1625</v>
      </c>
      <c r="K24" s="152">
        <v>4</v>
      </c>
      <c r="L24" s="152">
        <v>3</v>
      </c>
      <c r="M24" s="152">
        <v>2</v>
      </c>
      <c r="N24" s="144">
        <f t="shared" si="0"/>
        <v>1616</v>
      </c>
      <c r="O24" s="145">
        <v>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'30.11'!J25+'01.12'!I25</f>
        <v>2361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2351</v>
      </c>
      <c r="O25" s="150">
        <f>SUM(O20:O24)</f>
        <v>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'30.11'!J26+'01.12'!I26</f>
        <v>785</v>
      </c>
      <c r="K26" s="151">
        <v>4</v>
      </c>
      <c r="L26" s="151">
        <v>2</v>
      </c>
      <c r="M26" s="151">
        <v>1</v>
      </c>
      <c r="N26" s="139">
        <f t="shared" si="0"/>
        <v>772</v>
      </c>
      <c r="O26" s="140">
        <v>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'30.11'!J27+'01.12'!I27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'30.11'!J28+'01.12'!I28</f>
        <v>1251</v>
      </c>
      <c r="K28" s="152">
        <v>0</v>
      </c>
      <c r="L28" s="152">
        <v>0</v>
      </c>
      <c r="M28" s="152">
        <v>0</v>
      </c>
      <c r="N28" s="144">
        <f t="shared" si="0"/>
        <v>1250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'30.11'!J29+'01.12'!I29</f>
        <v>1380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'30.11'!J30+'01.12'!I30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'30.11'!J31+'01.12'!I31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'30.11'!J32+'01.12'!I32</f>
        <v>367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'30.11'!J33+'01.12'!I33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'30.11'!J34+'01.12'!I34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'30.11'!J35+'01.12'!I35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'30.11'!J36+'01.12'!I36</f>
        <v>236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'30.11'!J37+'01.12'!I37</f>
        <v>1642</v>
      </c>
      <c r="K37" s="152">
        <v>1</v>
      </c>
      <c r="L37" s="152">
        <v>1</v>
      </c>
      <c r="M37" s="152">
        <v>1</v>
      </c>
      <c r="N37" s="144">
        <f t="shared" si="0"/>
        <v>1616</v>
      </c>
      <c r="O37" s="145">
        <v>25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10</v>
      </c>
      <c r="H38" s="146">
        <v>0</v>
      </c>
      <c r="I38" s="148">
        <f t="shared" ref="I38:O38" si="9">SUM(I26:I37)</f>
        <v>10</v>
      </c>
      <c r="J38" s="162">
        <f>'30.11'!J38+'01.12'!I38</f>
        <v>8188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8128</v>
      </c>
      <c r="O38" s="150">
        <f t="shared" si="9"/>
        <v>53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'30.11'!J39+'01.12'!I39</f>
        <v>828</v>
      </c>
      <c r="K39" s="151">
        <v>4</v>
      </c>
      <c r="L39" s="151">
        <v>3</v>
      </c>
      <c r="M39" s="151">
        <v>2</v>
      </c>
      <c r="N39" s="139">
        <f t="shared" si="0"/>
        <v>824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'30.11'!J40+'01.12'!I40</f>
        <v>1566</v>
      </c>
      <c r="K40" s="152">
        <v>1</v>
      </c>
      <c r="L40" s="152">
        <v>1</v>
      </c>
      <c r="M40" s="152">
        <v>0</v>
      </c>
      <c r="N40" s="144">
        <f t="shared" si="0"/>
        <v>1563</v>
      </c>
      <c r="O40" s="145">
        <v>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'30.11'!J41+'01.12'!I41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'30.11'!J42+'01.12'!I42</f>
        <v>604</v>
      </c>
      <c r="K42" s="152">
        <v>0</v>
      </c>
      <c r="L42" s="152">
        <v>0</v>
      </c>
      <c r="M42" s="152">
        <v>0</v>
      </c>
      <c r="N42" s="144">
        <f t="shared" si="0"/>
        <v>600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</v>
      </c>
      <c r="H43" s="156">
        <v>0</v>
      </c>
      <c r="I43" s="144">
        <f t="shared" si="10"/>
        <v>5</v>
      </c>
      <c r="J43" s="161">
        <f>'30.11'!J43+'01.12'!I43</f>
        <v>4031</v>
      </c>
      <c r="K43" s="152">
        <v>4</v>
      </c>
      <c r="L43" s="152">
        <v>1</v>
      </c>
      <c r="M43" s="152">
        <v>0</v>
      </c>
      <c r="N43" s="144">
        <f t="shared" si="0"/>
        <v>4009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'30.11'!J44+'01.12'!I44</f>
        <v>743</v>
      </c>
      <c r="K44" s="152">
        <v>1</v>
      </c>
      <c r="L44" s="152">
        <v>1</v>
      </c>
      <c r="M44" s="152">
        <v>1</v>
      </c>
      <c r="N44" s="144">
        <f t="shared" si="0"/>
        <v>741</v>
      </c>
      <c r="O44" s="145">
        <v>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'30.11'!J45+'01.12'!I45</f>
        <v>342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'30.11'!J46+'01.12'!I46</f>
        <v>960</v>
      </c>
      <c r="K46" s="152">
        <v>0</v>
      </c>
      <c r="L46" s="152">
        <v>0</v>
      </c>
      <c r="M46" s="152">
        <v>0</v>
      </c>
      <c r="N46" s="144">
        <f t="shared" si="0"/>
        <v>956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'30.11'!J47+'01.12'!I47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'30.11'!J48+'01.12'!I48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'30.11'!J49+'01.12'!I49</f>
        <v>1790</v>
      </c>
      <c r="K49" s="152">
        <v>11</v>
      </c>
      <c r="L49" s="152">
        <v>2</v>
      </c>
      <c r="M49" s="152">
        <v>1</v>
      </c>
      <c r="N49" s="144">
        <f t="shared" si="0"/>
        <v>1770</v>
      </c>
      <c r="O49" s="145">
        <v>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</v>
      </c>
      <c r="H50" s="146">
        <v>0</v>
      </c>
      <c r="I50" s="148">
        <f t="shared" ref="I50:O50" si="12">SUM(I39:I49)</f>
        <v>10</v>
      </c>
      <c r="J50" s="162">
        <f>'30.11'!J50+'01.12'!I50</f>
        <v>11851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11783</v>
      </c>
      <c r="O50" s="150">
        <f t="shared" si="12"/>
        <v>44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'30.11'!J51+'01.12'!I51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3</v>
      </c>
      <c r="H52" s="154">
        <v>0</v>
      </c>
      <c r="I52" s="144">
        <f t="shared" ref="I52:I59" si="14">G52+H52</f>
        <v>3</v>
      </c>
      <c r="J52" s="161">
        <f>'30.11'!J52+'01.12'!I52</f>
        <v>1079</v>
      </c>
      <c r="K52" s="152">
        <v>0</v>
      </c>
      <c r="L52" s="152">
        <v>0</v>
      </c>
      <c r="M52" s="152">
        <v>0</v>
      </c>
      <c r="N52" s="144">
        <f t="shared" si="0"/>
        <v>1074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'30.11'!J53+'01.12'!I53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'30.11'!J54+'01.12'!I54</f>
        <v>1093</v>
      </c>
      <c r="K54" s="152">
        <v>0</v>
      </c>
      <c r="L54" s="152">
        <v>0</v>
      </c>
      <c r="M54" s="152">
        <v>0</v>
      </c>
      <c r="N54" s="144">
        <f t="shared" si="0"/>
        <v>1091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'30.11'!J55+'01.12'!I55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'30.11'!J56+'01.12'!I56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2</v>
      </c>
      <c r="H57" s="154">
        <v>0</v>
      </c>
      <c r="I57" s="144">
        <f t="shared" si="14"/>
        <v>2</v>
      </c>
      <c r="J57" s="161">
        <f>'30.11'!J57+'01.12'!I57</f>
        <v>175</v>
      </c>
      <c r="K57" s="152">
        <v>0</v>
      </c>
      <c r="L57" s="152">
        <v>0</v>
      </c>
      <c r="M57" s="152">
        <v>0</v>
      </c>
      <c r="N57" s="144">
        <f t="shared" si="0"/>
        <v>173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'30.11'!J58+'01.12'!I58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'30.11'!J59+'01.12'!I59</f>
        <v>915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'30.11'!J60+'01.12'!I60</f>
        <v>4800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4778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'30.11'!J61+'01.12'!I61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'30.11'!J62+'01.12'!I62</f>
        <v>118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'30.11'!J63+'01.12'!I63</f>
        <v>205</v>
      </c>
      <c r="K63" s="152">
        <v>0</v>
      </c>
      <c r="L63" s="152">
        <v>0</v>
      </c>
      <c r="M63" s="152">
        <v>0</v>
      </c>
      <c r="N63" s="144">
        <f t="shared" si="0"/>
        <v>203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'30.11'!J64+'01.12'!I64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'30.11'!J65+'01.12'!I65</f>
        <v>208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'30.11'!J66+'01.12'!I66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'30.11'!J67+'01.12'!I67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'30.11'!J68+'01.12'!I68</f>
        <v>175</v>
      </c>
      <c r="K68" s="152">
        <v>0</v>
      </c>
      <c r="L68" s="152">
        <v>0</v>
      </c>
      <c r="M68" s="152">
        <v>0</v>
      </c>
      <c r="N68" s="144">
        <f t="shared" si="0"/>
        <v>175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'30.11'!J69+'01.12'!I69</f>
        <v>785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'30.11'!J70+'01.12'!I70</f>
        <v>2163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2152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'30.11'!J71+'01.12'!I71</f>
        <v>609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'30.11'!J72+'01.12'!I72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'30.11'!J73+'01.12'!I73</f>
        <v>749</v>
      </c>
      <c r="K73" s="152">
        <v>0</v>
      </c>
      <c r="L73" s="152">
        <v>0</v>
      </c>
      <c r="M73" s="152">
        <v>0</v>
      </c>
      <c r="N73" s="144">
        <f t="shared" si="18"/>
        <v>748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'30.11'!J74+'01.12'!I74</f>
        <v>1199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'30.11'!J75+'01.12'!I75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'30.11'!J76+'01.12'!I76</f>
        <v>615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'30.11'!J77+'01.12'!I77</f>
        <v>3015</v>
      </c>
      <c r="K77" s="152">
        <v>9</v>
      </c>
      <c r="L77" s="152">
        <v>4</v>
      </c>
      <c r="M77" s="152">
        <v>2</v>
      </c>
      <c r="N77" s="144">
        <f t="shared" si="18"/>
        <v>2997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'30.11'!J78+'01.12'!I78</f>
        <v>7034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7008</v>
      </c>
      <c r="O78" s="150">
        <f t="shared" si="20"/>
        <v>16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'30.11'!J79+'01.12'!I79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'30.11'!J80+'01.12'!I80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'30.11'!J81+'01.12'!I81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'30.11'!J82+'01.12'!I82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'30.11'!J83+'01.12'!I83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'30.11'!J84+'01.12'!I84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</v>
      </c>
      <c r="H85" s="135">
        <f t="shared" ref="H85:O85" si="23">H84+H78+H70+H60+H50+H38+H25+H19</f>
        <v>0</v>
      </c>
      <c r="I85" s="135">
        <f t="shared" si="23"/>
        <v>43</v>
      </c>
      <c r="J85" s="135">
        <f t="shared" si="23"/>
        <v>49022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48778</v>
      </c>
      <c r="O85" s="135">
        <f t="shared" si="23"/>
        <v>175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97"/>
      <c r="P90" s="68"/>
      <c r="Q90" s="68"/>
      <c r="R90" s="68"/>
      <c r="S90" s="39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97"/>
      <c r="P91" s="68"/>
      <c r="Q91" s="68"/>
      <c r="R91" s="68"/>
      <c r="S91" s="39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97"/>
      <c r="P92" s="68"/>
      <c r="Q92" s="68"/>
      <c r="R92" s="68"/>
      <c r="S92" s="39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7"/>
      <c r="K93" s="478"/>
      <c r="L93" s="478"/>
      <c r="M93" s="478"/>
      <c r="N93" s="478"/>
      <c r="O93" s="397"/>
      <c r="P93" s="68"/>
      <c r="Q93" s="68"/>
      <c r="R93" s="68"/>
      <c r="S93" s="39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7"/>
      <c r="K94" s="478"/>
      <c r="L94" s="478"/>
      <c r="M94" s="478"/>
      <c r="N94" s="478"/>
      <c r="O94" s="397"/>
      <c r="P94" s="68"/>
      <c r="Q94" s="68"/>
      <c r="R94" s="68"/>
      <c r="S94" s="39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99"/>
      <c r="K95" s="478"/>
      <c r="L95" s="478"/>
      <c r="M95" s="478"/>
      <c r="N95" s="478"/>
      <c r="O95" s="399"/>
      <c r="Q95" s="82"/>
      <c r="R95" s="82"/>
      <c r="S95" s="39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J84" sqref="J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191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95" t="s">
        <v>275</v>
      </c>
      <c r="H4" s="395" t="s">
        <v>276</v>
      </c>
      <c r="I4" s="395" t="s">
        <v>277</v>
      </c>
      <c r="J4" s="121" t="str">
        <f>"me©‡gvU fwZ©
= "&amp;J85</f>
        <v>me©‡gvU fwZ©
= 48979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48719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'29.11'!J5+'30.11'!I5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'29.11'!J6+'30.11'!I6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'29.11'!J7+'30.11'!I7</f>
        <v>519</v>
      </c>
      <c r="K7" s="152">
        <v>0</v>
      </c>
      <c r="L7" s="152">
        <v>0</v>
      </c>
      <c r="M7" s="152">
        <v>0</v>
      </c>
      <c r="N7" s="139">
        <f t="shared" si="0"/>
        <v>517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'29.11'!J8+'30.11'!I8</f>
        <v>1284</v>
      </c>
      <c r="K8" s="152">
        <v>0</v>
      </c>
      <c r="L8" s="152">
        <v>0</v>
      </c>
      <c r="M8" s="152">
        <v>0</v>
      </c>
      <c r="N8" s="139">
        <f t="shared" si="0"/>
        <v>1278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'29.11'!J9+'30.11'!I9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'29.11'!J10+'30.11'!I10</f>
        <v>569</v>
      </c>
      <c r="K10" s="152">
        <v>0</v>
      </c>
      <c r="L10" s="152">
        <v>0</v>
      </c>
      <c r="M10" s="152">
        <v>0</v>
      </c>
      <c r="N10" s="139">
        <f t="shared" si="0"/>
        <v>568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'29.11'!J11+'30.11'!I11</f>
        <v>718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'29.11'!J12+'30.11'!I12</f>
        <v>1816</v>
      </c>
      <c r="K12" s="152">
        <v>1</v>
      </c>
      <c r="L12" s="152">
        <v>0</v>
      </c>
      <c r="M12" s="152">
        <v>0</v>
      </c>
      <c r="N12" s="139">
        <f t="shared" si="0"/>
        <v>1807</v>
      </c>
      <c r="O12" s="145">
        <v>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'29.11'!J13+'30.11'!I13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'29.11'!J14+'30.11'!I14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'29.11'!J15+'30.11'!I15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'29.11'!J16+'30.11'!I16</f>
        <v>863</v>
      </c>
      <c r="K16" s="152">
        <v>0</v>
      </c>
      <c r="L16" s="152">
        <v>0</v>
      </c>
      <c r="M16" s="152">
        <v>0</v>
      </c>
      <c r="N16" s="139">
        <f t="shared" si="0"/>
        <v>861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'29.11'!J17+'30.11'!I17</f>
        <v>1130</v>
      </c>
      <c r="K17" s="152">
        <v>9</v>
      </c>
      <c r="L17" s="152">
        <v>4</v>
      </c>
      <c r="M17" s="152">
        <v>3</v>
      </c>
      <c r="N17" s="139">
        <f t="shared" si="0"/>
        <v>1115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'29.11'!J18+'30.11'!I18</f>
        <v>749</v>
      </c>
      <c r="K18" s="152">
        <v>0</v>
      </c>
      <c r="L18" s="152">
        <v>0</v>
      </c>
      <c r="M18" s="152">
        <v>0</v>
      </c>
      <c r="N18" s="139">
        <f t="shared" si="0"/>
        <v>747</v>
      </c>
      <c r="O18" s="145">
        <v>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'29.11'!J19+'30.11'!I19</f>
        <v>11611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11566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'29.11'!J20+'30.11'!I20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'29.11'!J21+'30.11'!I21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'29.11'!J22+'30.11'!I22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'29.11'!J23+'30.11'!I23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'29.11'!J24+'30.11'!I24</f>
        <v>1624</v>
      </c>
      <c r="K24" s="152">
        <v>4</v>
      </c>
      <c r="L24" s="152">
        <v>3</v>
      </c>
      <c r="M24" s="152">
        <v>2</v>
      </c>
      <c r="N24" s="144">
        <f t="shared" si="0"/>
        <v>1613</v>
      </c>
      <c r="O24" s="145">
        <v>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'29.11'!J25+'30.11'!I25</f>
        <v>2360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2346</v>
      </c>
      <c r="O25" s="150">
        <f>SUM(O20:O24)</f>
        <v>10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/>
      <c r="I26" s="139">
        <f>G26+H26</f>
        <v>1</v>
      </c>
      <c r="J26" s="160">
        <f>'29.11'!J26+'30.11'!I26</f>
        <v>785</v>
      </c>
      <c r="K26" s="151">
        <v>4</v>
      </c>
      <c r="L26" s="151">
        <v>2</v>
      </c>
      <c r="M26" s="151">
        <v>1</v>
      </c>
      <c r="N26" s="139">
        <f t="shared" si="0"/>
        <v>767</v>
      </c>
      <c r="O26" s="140">
        <v>14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'29.11'!J27+'30.11'!I27</f>
        <v>605</v>
      </c>
      <c r="K27" s="152">
        <v>0</v>
      </c>
      <c r="L27" s="152">
        <v>0</v>
      </c>
      <c r="M27" s="152">
        <v>0</v>
      </c>
      <c r="N27" s="144">
        <f t="shared" si="0"/>
        <v>604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'29.11'!J28+'30.11'!I28</f>
        <v>1250</v>
      </c>
      <c r="K28" s="152">
        <v>0</v>
      </c>
      <c r="L28" s="152">
        <v>0</v>
      </c>
      <c r="M28" s="152">
        <v>0</v>
      </c>
      <c r="N28" s="144">
        <f t="shared" si="0"/>
        <v>1250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'29.11'!J29+'30.11'!I29</f>
        <v>1379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'29.11'!J30+'30.11'!I30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'29.11'!J31+'30.11'!I31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'29.11'!J32+'30.11'!I32</f>
        <v>365</v>
      </c>
      <c r="K32" s="152">
        <v>1</v>
      </c>
      <c r="L32" s="152">
        <v>1</v>
      </c>
      <c r="M32" s="152">
        <v>0</v>
      </c>
      <c r="N32" s="144">
        <f t="shared" si="0"/>
        <v>359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'29.11'!J33+'30.11'!I33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'29.11'!J34+'30.11'!I34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'29.11'!J35+'30.11'!I35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'29.11'!J36+'30.11'!I36</f>
        <v>234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'29.11'!J37+'30.11'!I37</f>
        <v>1638</v>
      </c>
      <c r="K37" s="152">
        <v>1</v>
      </c>
      <c r="L37" s="152">
        <v>1</v>
      </c>
      <c r="M37" s="152">
        <v>1</v>
      </c>
      <c r="N37" s="144">
        <f t="shared" si="0"/>
        <v>1608</v>
      </c>
      <c r="O37" s="145">
        <v>29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10</v>
      </c>
      <c r="H38" s="146">
        <v>0</v>
      </c>
      <c r="I38" s="148">
        <f t="shared" ref="I38:O38" si="9">SUM(I26:I37)</f>
        <v>10</v>
      </c>
      <c r="J38" s="162">
        <f>'29.11'!J38+'30.11'!I38</f>
        <v>8178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8115</v>
      </c>
      <c r="O38" s="150">
        <f t="shared" si="9"/>
        <v>56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'29.11'!J39+'30.11'!I39</f>
        <v>828</v>
      </c>
      <c r="K39" s="151">
        <v>4</v>
      </c>
      <c r="L39" s="151">
        <v>3</v>
      </c>
      <c r="M39" s="151">
        <v>2</v>
      </c>
      <c r="N39" s="139">
        <f t="shared" si="0"/>
        <v>823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'29.11'!J40+'30.11'!I40</f>
        <v>1566</v>
      </c>
      <c r="K40" s="152">
        <v>1</v>
      </c>
      <c r="L40" s="152">
        <v>1</v>
      </c>
      <c r="M40" s="152">
        <v>0</v>
      </c>
      <c r="N40" s="144">
        <f t="shared" si="0"/>
        <v>1559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'29.11'!J41+'30.11'!I41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'29.11'!J42+'30.11'!I42</f>
        <v>603</v>
      </c>
      <c r="K42" s="152">
        <v>0</v>
      </c>
      <c r="L42" s="152">
        <v>0</v>
      </c>
      <c r="M42" s="152">
        <v>0</v>
      </c>
      <c r="N42" s="144">
        <f t="shared" si="0"/>
        <v>599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'29.11'!J43+'30.11'!I43</f>
        <v>4026</v>
      </c>
      <c r="K43" s="152">
        <v>4</v>
      </c>
      <c r="L43" s="152">
        <v>1</v>
      </c>
      <c r="M43" s="152">
        <v>0</v>
      </c>
      <c r="N43" s="144">
        <f t="shared" si="0"/>
        <v>4003</v>
      </c>
      <c r="O43" s="145">
        <v>19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'29.11'!J44+'30.11'!I44</f>
        <v>742</v>
      </c>
      <c r="K44" s="152">
        <v>1</v>
      </c>
      <c r="L44" s="152">
        <v>1</v>
      </c>
      <c r="M44" s="152">
        <v>1</v>
      </c>
      <c r="N44" s="144">
        <f t="shared" si="0"/>
        <v>738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'29.11'!J45+'30.11'!I45</f>
        <v>342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'29.11'!J46+'30.11'!I46</f>
        <v>958</v>
      </c>
      <c r="K46" s="152">
        <v>0</v>
      </c>
      <c r="L46" s="152">
        <v>0</v>
      </c>
      <c r="M46" s="152">
        <v>0</v>
      </c>
      <c r="N46" s="144">
        <f t="shared" si="0"/>
        <v>954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'29.11'!J47+'30.11'!I47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'29.11'!J48+'30.11'!I48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'29.11'!J49+'30.11'!I49</f>
        <v>1789</v>
      </c>
      <c r="K49" s="152">
        <v>11</v>
      </c>
      <c r="L49" s="152">
        <v>2</v>
      </c>
      <c r="M49" s="152">
        <v>1</v>
      </c>
      <c r="N49" s="144">
        <f t="shared" si="0"/>
        <v>1767</v>
      </c>
      <c r="O49" s="145">
        <v>11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</v>
      </c>
      <c r="H50" s="146">
        <v>0</v>
      </c>
      <c r="I50" s="148">
        <f t="shared" ref="I50:O50" si="12">SUM(I39:I49)</f>
        <v>10</v>
      </c>
      <c r="J50" s="162">
        <f>'29.11'!J50+'30.11'!I50</f>
        <v>11841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11763</v>
      </c>
      <c r="O50" s="150">
        <f t="shared" si="12"/>
        <v>54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'29.11'!J51+'30.11'!I51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'29.11'!J52+'30.11'!I52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'29.11'!J53+'30.11'!I53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'29.11'!J54+'30.11'!I54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'29.11'!J55+'30.11'!I55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'29.11'!J56+'30.11'!I56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'29.11'!J57+'30.11'!I57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'29.11'!J58+'30.11'!I58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'29.11'!J59+'30.11'!I59</f>
        <v>914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'29.11'!J60+'30.11'!I60</f>
        <v>4794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4770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'29.11'!J61+'30.11'!I61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'29.11'!J62+'30.11'!I62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'29.11'!J63+'30.11'!I63</f>
        <v>204</v>
      </c>
      <c r="K63" s="152">
        <v>0</v>
      </c>
      <c r="L63" s="152">
        <v>0</v>
      </c>
      <c r="M63" s="152">
        <v>0</v>
      </c>
      <c r="N63" s="144">
        <f t="shared" si="0"/>
        <v>202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'29.11'!J64+'30.11'!I64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'29.11'!J65+'30.11'!I65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'29.11'!J66+'30.11'!I66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'29.11'!J67+'30.11'!I67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'29.11'!J68+'30.11'!I68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'29.11'!J69+'30.11'!I69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'29.11'!J70+'30.11'!I70</f>
        <v>2157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2150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'29.11'!J71+'30.11'!I71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'29.11'!J72+'30.11'!I72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'29.11'!J73+'30.11'!I73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'29.11'!J74+'30.11'!I74</f>
        <v>1198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'29.11'!J75+'30.11'!I75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'29.11'!J76+'30.11'!I76</f>
        <v>614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'29.11'!J77+'30.11'!I77</f>
        <v>3013</v>
      </c>
      <c r="K77" s="152">
        <v>9</v>
      </c>
      <c r="L77" s="152">
        <v>4</v>
      </c>
      <c r="M77" s="152">
        <v>2</v>
      </c>
      <c r="N77" s="144">
        <f t="shared" si="18"/>
        <v>2994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'29.11'!J78+'30.11'!I78</f>
        <v>7028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7003</v>
      </c>
      <c r="O78" s="150">
        <f t="shared" si="20"/>
        <v>15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'29.11'!J79+'30.11'!I79</f>
        <v>180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'29.11'!J80+'30.11'!I80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'29.11'!J81+'30.11'!I81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'29.11'!J82+'30.11'!I82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'29.11'!J83+'30.11'!I83</f>
        <v>480</v>
      </c>
      <c r="K83" s="152">
        <v>0</v>
      </c>
      <c r="L83" s="152">
        <v>0</v>
      </c>
      <c r="M83" s="152">
        <v>0</v>
      </c>
      <c r="N83" s="144">
        <f t="shared" si="18"/>
        <v>479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1</v>
      </c>
      <c r="I84" s="148">
        <f t="shared" si="22"/>
        <v>2</v>
      </c>
      <c r="J84" s="162">
        <f>'29.11'!J84+'30.11'!I84</f>
        <v>1010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1</v>
      </c>
      <c r="I85" s="135">
        <f t="shared" si="23"/>
        <v>37</v>
      </c>
      <c r="J85" s="135">
        <f t="shared" si="23"/>
        <v>48979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48719</v>
      </c>
      <c r="O85" s="135">
        <f t="shared" si="23"/>
        <v>191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94"/>
      <c r="P90" s="68"/>
      <c r="Q90" s="68"/>
      <c r="R90" s="68"/>
      <c r="S90" s="39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94"/>
      <c r="P91" s="68"/>
      <c r="Q91" s="68"/>
      <c r="R91" s="68"/>
      <c r="S91" s="39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94"/>
      <c r="P92" s="68"/>
      <c r="Q92" s="68"/>
      <c r="R92" s="68"/>
      <c r="S92" s="39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4"/>
      <c r="K93" s="478"/>
      <c r="L93" s="478"/>
      <c r="M93" s="478"/>
      <c r="N93" s="478"/>
      <c r="O93" s="394"/>
      <c r="P93" s="68"/>
      <c r="Q93" s="68"/>
      <c r="R93" s="68"/>
      <c r="S93" s="39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4"/>
      <c r="K94" s="478"/>
      <c r="L94" s="478"/>
      <c r="M94" s="478"/>
      <c r="N94" s="478"/>
      <c r="O94" s="394"/>
      <c r="P94" s="68"/>
      <c r="Q94" s="68"/>
      <c r="R94" s="68"/>
      <c r="S94" s="39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96"/>
      <c r="K95" s="478"/>
      <c r="L95" s="478"/>
      <c r="M95" s="478"/>
      <c r="N95" s="478"/>
      <c r="O95" s="396"/>
      <c r="Q95" s="82"/>
      <c r="R95" s="82"/>
      <c r="S95" s="39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0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58" sqref="I5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200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92" t="s">
        <v>275</v>
      </c>
      <c r="H4" s="392" t="s">
        <v>276</v>
      </c>
      <c r="I4" s="392" t="s">
        <v>277</v>
      </c>
      <c r="J4" s="121" t="str">
        <f>"me©‡gvU fwZ©
= "&amp;J85</f>
        <v>me©‡gvU fwZ©
= 48942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39</v>
      </c>
      <c r="M4" s="120" t="str">
        <f>"wbwðZ g„„Zz¨ 
= "&amp;M85</f>
        <v>wbwðZ g„„Zz¨ 
= 19</v>
      </c>
      <c r="N4" s="121" t="str">
        <f>"QvocÎ cÖvß †ivMx
 = "&amp;N85</f>
        <v>QvocÎ cÖvß †ivMx
 = 48673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'28.11'!J5+'29.11'!I5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'28.11'!J6+'29.11'!I6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'28.11'!J7+'29.11'!I7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'28.11'!J8+'29.11'!I8</f>
        <v>1283</v>
      </c>
      <c r="K8" s="152">
        <v>0</v>
      </c>
      <c r="L8" s="152">
        <v>0</v>
      </c>
      <c r="M8" s="152">
        <v>0</v>
      </c>
      <c r="N8" s="139">
        <f t="shared" si="0"/>
        <v>1278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'28.11'!J9+'29.11'!I9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'28.11'!J10+'29.11'!I10</f>
        <v>569</v>
      </c>
      <c r="K10" s="152">
        <v>0</v>
      </c>
      <c r="L10" s="152">
        <v>0</v>
      </c>
      <c r="M10" s="152">
        <v>0</v>
      </c>
      <c r="N10" s="139">
        <f t="shared" si="0"/>
        <v>568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'28.11'!J11+'29.11'!I11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'28.11'!J12+'29.11'!I12</f>
        <v>1812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'28.11'!J13+'29.11'!I13</f>
        <v>610</v>
      </c>
      <c r="K13" s="152">
        <v>0</v>
      </c>
      <c r="L13" s="152">
        <v>0</v>
      </c>
      <c r="M13" s="152">
        <v>0</v>
      </c>
      <c r="N13" s="139">
        <f t="shared" si="0"/>
        <v>609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'28.11'!J14+'29.11'!I14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'28.11'!J15+'29.11'!I15</f>
        <v>665</v>
      </c>
      <c r="K15" s="152">
        <v>0</v>
      </c>
      <c r="L15" s="152">
        <v>0</v>
      </c>
      <c r="M15" s="152">
        <v>0</v>
      </c>
      <c r="N15" s="139">
        <f t="shared" si="0"/>
        <v>665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'28.11'!J16+'29.11'!I16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'28.11'!J17+'29.11'!I17</f>
        <v>1130</v>
      </c>
      <c r="K17" s="152">
        <v>9</v>
      </c>
      <c r="L17" s="152">
        <v>4</v>
      </c>
      <c r="M17" s="152">
        <v>3</v>
      </c>
      <c r="N17" s="139">
        <f t="shared" si="0"/>
        <v>1115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'28.11'!J18+'29.11'!I18</f>
        <v>749</v>
      </c>
      <c r="K18" s="152">
        <v>0</v>
      </c>
      <c r="L18" s="152">
        <v>0</v>
      </c>
      <c r="M18" s="152">
        <v>0</v>
      </c>
      <c r="N18" s="139">
        <f t="shared" si="0"/>
        <v>744</v>
      </c>
      <c r="O18" s="145">
        <v>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'28.11'!J19+'29.11'!I19</f>
        <v>11604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11559</v>
      </c>
      <c r="O19" s="150">
        <f t="shared" si="3"/>
        <v>31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'28.11'!J20+'29.11'!I20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37">
        <v>0</v>
      </c>
      <c r="J21" s="161">
        <f>'28.11'!J21+'29.11'!I21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'28.11'!J22+'29.11'!I22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'28.11'!J23+'29.11'!I23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0</v>
      </c>
      <c r="H24" s="154">
        <v>0</v>
      </c>
      <c r="I24" s="144">
        <f t="shared" si="5"/>
        <v>0</v>
      </c>
      <c r="J24" s="161">
        <f>'28.11'!J24+'29.11'!I24</f>
        <v>1623</v>
      </c>
      <c r="K24" s="152">
        <v>4</v>
      </c>
      <c r="L24" s="152">
        <v>3</v>
      </c>
      <c r="M24" s="152">
        <v>2</v>
      </c>
      <c r="N24" s="144">
        <f t="shared" si="0"/>
        <v>1610</v>
      </c>
      <c r="O24" s="145">
        <v>9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0</v>
      </c>
      <c r="H25" s="146">
        <f t="shared" ref="H25:N25" si="6">SUM(H20:H24)</f>
        <v>0</v>
      </c>
      <c r="I25" s="148">
        <f t="shared" si="6"/>
        <v>0</v>
      </c>
      <c r="J25" s="162">
        <f>'28.11'!J25+'29.11'!I25</f>
        <v>2359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2342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'28.11'!J26+'29.11'!I26</f>
        <v>784</v>
      </c>
      <c r="K26" s="151">
        <v>4</v>
      </c>
      <c r="L26" s="151">
        <v>2</v>
      </c>
      <c r="M26" s="151">
        <v>1</v>
      </c>
      <c r="N26" s="139">
        <f t="shared" si="0"/>
        <v>763</v>
      </c>
      <c r="O26" s="140">
        <v>17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'28.11'!J27+'29.11'!I27</f>
        <v>605</v>
      </c>
      <c r="K27" s="152">
        <v>0</v>
      </c>
      <c r="L27" s="152">
        <v>0</v>
      </c>
      <c r="M27" s="152">
        <v>0</v>
      </c>
      <c r="N27" s="144">
        <f t="shared" si="0"/>
        <v>602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'28.11'!J28+'29.11'!I28</f>
        <v>1250</v>
      </c>
      <c r="K28" s="152">
        <v>0</v>
      </c>
      <c r="L28" s="152">
        <v>0</v>
      </c>
      <c r="M28" s="152">
        <v>0</v>
      </c>
      <c r="N28" s="144">
        <f t="shared" si="0"/>
        <v>1244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'28.11'!J29+'29.11'!I29</f>
        <v>1376</v>
      </c>
      <c r="K29" s="152">
        <v>0</v>
      </c>
      <c r="L29" s="152">
        <v>0</v>
      </c>
      <c r="M29" s="152">
        <v>0</v>
      </c>
      <c r="N29" s="144">
        <f t="shared" si="0"/>
        <v>1376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'28.11'!J30+'29.11'!I30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'28.11'!J31+'29.11'!I31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'28.11'!J32+'29.11'!I32</f>
        <v>365</v>
      </c>
      <c r="K32" s="152">
        <v>1</v>
      </c>
      <c r="L32" s="152">
        <v>1</v>
      </c>
      <c r="M32" s="152">
        <v>0</v>
      </c>
      <c r="N32" s="144">
        <f t="shared" si="0"/>
        <v>356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'28.11'!J33+'29.11'!I33</f>
        <v>450</v>
      </c>
      <c r="K33" s="152">
        <v>0</v>
      </c>
      <c r="L33" s="152">
        <v>0</v>
      </c>
      <c r="M33" s="152">
        <v>0</v>
      </c>
      <c r="N33" s="144">
        <f t="shared" si="0"/>
        <v>449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'28.11'!J34+'29.11'!I34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'28.11'!J35+'29.11'!I35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'28.11'!J36+'29.11'!I36</f>
        <v>234</v>
      </c>
      <c r="K36" s="152">
        <v>0</v>
      </c>
      <c r="L36" s="152">
        <v>0</v>
      </c>
      <c r="M36" s="152">
        <v>0</v>
      </c>
      <c r="N36" s="144">
        <f t="shared" si="0"/>
        <v>230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'28.11'!J37+'29.11'!I37</f>
        <v>1632</v>
      </c>
      <c r="K37" s="152">
        <v>1</v>
      </c>
      <c r="L37" s="152">
        <v>1</v>
      </c>
      <c r="M37" s="152">
        <v>1</v>
      </c>
      <c r="N37" s="144">
        <f t="shared" si="0"/>
        <v>1596</v>
      </c>
      <c r="O37" s="145">
        <v>35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</v>
      </c>
      <c r="H38" s="146">
        <v>0</v>
      </c>
      <c r="I38" s="148">
        <f t="shared" ref="I38:O38" si="9">SUM(I26:I37)</f>
        <v>6</v>
      </c>
      <c r="J38" s="162">
        <f>'28.11'!J38+'29.11'!I38</f>
        <v>8168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8087</v>
      </c>
      <c r="O38" s="150">
        <f t="shared" si="9"/>
        <v>74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'28.11'!J39+'29.11'!I39</f>
        <v>828</v>
      </c>
      <c r="K39" s="151">
        <v>4</v>
      </c>
      <c r="L39" s="151">
        <v>3</v>
      </c>
      <c r="M39" s="151">
        <v>2</v>
      </c>
      <c r="N39" s="139">
        <f t="shared" si="0"/>
        <v>823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'28.11'!J40+'29.11'!I40</f>
        <v>1564</v>
      </c>
      <c r="K40" s="152">
        <v>1</v>
      </c>
      <c r="L40" s="152">
        <v>1</v>
      </c>
      <c r="M40" s="152">
        <v>0</v>
      </c>
      <c r="N40" s="144">
        <f t="shared" si="0"/>
        <v>1559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'28.11'!J41+'29.11'!I41</f>
        <v>572</v>
      </c>
      <c r="K41" s="152">
        <v>1</v>
      </c>
      <c r="L41" s="152">
        <v>0</v>
      </c>
      <c r="M41" s="152">
        <v>0</v>
      </c>
      <c r="N41" s="144">
        <f t="shared" si="0"/>
        <v>566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'28.11'!J42+'29.11'!I42</f>
        <v>602</v>
      </c>
      <c r="K42" s="152">
        <v>0</v>
      </c>
      <c r="L42" s="152">
        <v>0</v>
      </c>
      <c r="M42" s="152">
        <v>0</v>
      </c>
      <c r="N42" s="144">
        <f t="shared" si="0"/>
        <v>598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</v>
      </c>
      <c r="H43" s="156">
        <v>0</v>
      </c>
      <c r="I43" s="144">
        <f t="shared" si="10"/>
        <v>3</v>
      </c>
      <c r="J43" s="161">
        <f>'28.11'!J43+'29.11'!I43</f>
        <v>4023</v>
      </c>
      <c r="K43" s="152">
        <v>4</v>
      </c>
      <c r="L43" s="152">
        <v>1</v>
      </c>
      <c r="M43" s="152">
        <v>0</v>
      </c>
      <c r="N43" s="144">
        <f t="shared" si="0"/>
        <v>4001</v>
      </c>
      <c r="O43" s="145">
        <v>18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'28.11'!J44+'29.11'!I44</f>
        <v>742</v>
      </c>
      <c r="K44" s="152">
        <v>1</v>
      </c>
      <c r="L44" s="152">
        <v>1</v>
      </c>
      <c r="M44" s="152">
        <v>1</v>
      </c>
      <c r="N44" s="144">
        <f t="shared" si="0"/>
        <v>738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'28.11'!J45+'29.11'!I45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'28.11'!J46+'29.11'!I46</f>
        <v>958</v>
      </c>
      <c r="K46" s="152">
        <v>0</v>
      </c>
      <c r="L46" s="152">
        <v>0</v>
      </c>
      <c r="M46" s="152">
        <v>0</v>
      </c>
      <c r="N46" s="144">
        <f t="shared" si="0"/>
        <v>954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'28.11'!J47+'29.11'!I47</f>
        <v>160</v>
      </c>
      <c r="K47" s="152">
        <v>1</v>
      </c>
      <c r="L47" s="152">
        <v>1</v>
      </c>
      <c r="M47" s="152">
        <v>0</v>
      </c>
      <c r="N47" s="144">
        <f t="shared" si="0"/>
        <v>159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'28.11'!J48+'29.11'!I48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'28.11'!J49+'29.11'!I49</f>
        <v>1786</v>
      </c>
      <c r="K49" s="152">
        <v>11</v>
      </c>
      <c r="L49" s="152">
        <v>2</v>
      </c>
      <c r="M49" s="152">
        <v>1</v>
      </c>
      <c r="N49" s="144">
        <f t="shared" si="0"/>
        <v>1765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</v>
      </c>
      <c r="H50" s="146">
        <v>0</v>
      </c>
      <c r="I50" s="148">
        <f t="shared" ref="I50:O50" si="12">SUM(I39:I49)</f>
        <v>11</v>
      </c>
      <c r="J50" s="162">
        <f>'28.11'!J50+'29.11'!I50</f>
        <v>11831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11758</v>
      </c>
      <c r="O50" s="150">
        <f t="shared" si="12"/>
        <v>49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'28.11'!J51+'29.11'!I51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'28.11'!J52+'29.11'!I52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'28.11'!J53+'29.11'!I53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'28.11'!J54+'29.11'!I54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'28.11'!J55+'29.11'!I55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'28.11'!J56+'29.11'!I56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'28.11'!J57+'29.11'!I57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'28.11'!J58+'29.11'!I58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'28.11'!J59+'29.11'!I59</f>
        <v>912</v>
      </c>
      <c r="K59" s="152">
        <v>3</v>
      </c>
      <c r="L59" s="152">
        <v>2</v>
      </c>
      <c r="M59" s="152">
        <v>2</v>
      </c>
      <c r="N59" s="144">
        <f t="shared" si="0"/>
        <v>906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'28.11'!J60+'29.11'!I60</f>
        <v>4792</v>
      </c>
      <c r="K60" s="148">
        <f t="shared" si="15"/>
        <v>5</v>
      </c>
      <c r="L60" s="148">
        <f t="shared" si="15"/>
        <v>4</v>
      </c>
      <c r="M60" s="148">
        <f t="shared" si="15"/>
        <v>2</v>
      </c>
      <c r="N60" s="148">
        <f t="shared" si="15"/>
        <v>4770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'28.11'!J61+'29.11'!I61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'28.11'!J62+'29.11'!I62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'28.11'!J63+'29.11'!I63</f>
        <v>203</v>
      </c>
      <c r="K63" s="152">
        <v>0</v>
      </c>
      <c r="L63" s="152">
        <v>0</v>
      </c>
      <c r="M63" s="152">
        <v>0</v>
      </c>
      <c r="N63" s="144">
        <f t="shared" si="0"/>
        <v>201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'28.11'!J64+'29.11'!I64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'28.11'!J65+'29.11'!I65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'28.11'!J66+'29.11'!I66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'28.11'!J67+'29.11'!I67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'28.11'!J68+'29.11'!I68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'28.11'!J69+'29.11'!I69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'28.11'!J70+'29.11'!I70</f>
        <v>2156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2149</v>
      </c>
      <c r="O70" s="150">
        <f t="shared" si="17"/>
        <v>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'28.11'!J71+'29.11'!I71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'28.11'!J72+'29.11'!I72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'28.11'!J73+'29.11'!I73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'28.11'!J74+'29.11'!I74</f>
        <v>1197</v>
      </c>
      <c r="K74" s="152">
        <v>0</v>
      </c>
      <c r="L74" s="152">
        <v>0</v>
      </c>
      <c r="M74" s="152">
        <v>0</v>
      </c>
      <c r="N74" s="144">
        <f t="shared" si="18"/>
        <v>1197</v>
      </c>
      <c r="O74" s="145">
        <v>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'28.11'!J75+'29.11'!I75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'28.11'!J76+'29.11'!I76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'28.11'!J77+'29.11'!I77</f>
        <v>3011</v>
      </c>
      <c r="K77" s="152">
        <v>9</v>
      </c>
      <c r="L77" s="152">
        <v>4</v>
      </c>
      <c r="M77" s="152">
        <v>2</v>
      </c>
      <c r="N77" s="144">
        <f t="shared" si="18"/>
        <v>2993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'28.11'!J78+'29.11'!I78</f>
        <v>7024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7002</v>
      </c>
      <c r="O78" s="150">
        <f t="shared" si="20"/>
        <v>12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'28.11'!J79+'29.11'!I79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'28.11'!J80+'29.11'!I80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'28.11'!J81+'29.11'!I81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'28.11'!J82+'29.11'!I82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/>
      <c r="H83" s="154"/>
      <c r="I83" s="144">
        <f>G83+H83</f>
        <v>0</v>
      </c>
      <c r="J83" s="161">
        <f>'28.11'!J83+'29.11'!I83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'28.11'!J84+'29.11'!I84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36</v>
      </c>
      <c r="H85" s="135">
        <f t="shared" ref="H85:O85" si="23">H84+H78+H70+H60+H50+H38+H25+H19</f>
        <v>0</v>
      </c>
      <c r="I85" s="135">
        <f t="shared" si="23"/>
        <v>36</v>
      </c>
      <c r="J85" s="135">
        <f t="shared" si="23"/>
        <v>48942</v>
      </c>
      <c r="K85" s="135">
        <f t="shared" si="23"/>
        <v>69</v>
      </c>
      <c r="L85" s="135">
        <f t="shared" si="23"/>
        <v>39</v>
      </c>
      <c r="M85" s="135">
        <f t="shared" si="23"/>
        <v>19</v>
      </c>
      <c r="N85" s="135">
        <f>N84+N78+N70+N60+N50+N38+N25+N19</f>
        <v>48673</v>
      </c>
      <c r="O85" s="135">
        <f t="shared" si="23"/>
        <v>200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91"/>
      <c r="P90" s="68"/>
      <c r="Q90" s="68"/>
      <c r="R90" s="68"/>
      <c r="S90" s="39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91"/>
      <c r="P91" s="68"/>
      <c r="Q91" s="68"/>
      <c r="R91" s="68"/>
      <c r="S91" s="39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91"/>
      <c r="P92" s="68"/>
      <c r="Q92" s="68"/>
      <c r="R92" s="68"/>
      <c r="S92" s="39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91"/>
      <c r="K93" s="478"/>
      <c r="L93" s="478"/>
      <c r="M93" s="478"/>
      <c r="N93" s="478"/>
      <c r="O93" s="391"/>
      <c r="P93" s="68"/>
      <c r="Q93" s="68"/>
      <c r="R93" s="68"/>
      <c r="S93" s="39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91"/>
      <c r="K94" s="478"/>
      <c r="L94" s="478"/>
      <c r="M94" s="478"/>
      <c r="N94" s="478"/>
      <c r="O94" s="391"/>
      <c r="P94" s="68"/>
      <c r="Q94" s="68"/>
      <c r="R94" s="68"/>
      <c r="S94" s="39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93"/>
      <c r="K95" s="478"/>
      <c r="L95" s="478"/>
      <c r="M95" s="478"/>
      <c r="N95" s="478"/>
      <c r="O95" s="393"/>
      <c r="Q95" s="82"/>
      <c r="R95" s="82"/>
      <c r="S95" s="39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1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6" sqref="I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224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89" t="s">
        <v>275</v>
      </c>
      <c r="H4" s="389" t="s">
        <v>276</v>
      </c>
      <c r="I4" s="389" t="s">
        <v>277</v>
      </c>
      <c r="J4" s="121" t="str">
        <f>"me©‡gvU fwZ©
= "&amp;J85</f>
        <v>me©‡gvU fwZ©
= 48906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48613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'27.11'!J5+'28.11'!I5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'27.11'!J6+'28.11'!I6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'27.11'!J7+'28.11'!I7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'27.11'!J8+'28.11'!I8</f>
        <v>1282</v>
      </c>
      <c r="K8" s="152">
        <v>0</v>
      </c>
      <c r="L8" s="152">
        <v>0</v>
      </c>
      <c r="M8" s="152">
        <v>0</v>
      </c>
      <c r="N8" s="139">
        <f t="shared" si="0"/>
        <v>1275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'27.11'!J9+'28.11'!I9</f>
        <v>615</v>
      </c>
      <c r="K9" s="152">
        <v>1</v>
      </c>
      <c r="L9" s="152">
        <v>1</v>
      </c>
      <c r="M9" s="152">
        <v>0</v>
      </c>
      <c r="N9" s="139">
        <f t="shared" si="0"/>
        <v>614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'27.11'!J10+'28.11'!I10</f>
        <v>568</v>
      </c>
      <c r="K10" s="152">
        <v>0</v>
      </c>
      <c r="L10" s="152">
        <v>0</v>
      </c>
      <c r="M10" s="152">
        <v>0</v>
      </c>
      <c r="N10" s="139">
        <f t="shared" si="0"/>
        <v>566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'27.11'!J11+'28.11'!I11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'27.11'!J12+'28.11'!I12</f>
        <v>1809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'27.11'!J13+'28.11'!I13</f>
        <v>610</v>
      </c>
      <c r="K13" s="152">
        <v>0</v>
      </c>
      <c r="L13" s="152">
        <v>0</v>
      </c>
      <c r="M13" s="152">
        <v>0</v>
      </c>
      <c r="N13" s="139">
        <f t="shared" si="0"/>
        <v>607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'27.11'!J14+'28.11'!I14</f>
        <v>474</v>
      </c>
      <c r="K14" s="152">
        <v>0</v>
      </c>
      <c r="L14" s="152">
        <v>0</v>
      </c>
      <c r="M14" s="152">
        <v>0</v>
      </c>
      <c r="N14" s="139">
        <f t="shared" si="0"/>
        <v>474</v>
      </c>
      <c r="O14" s="145">
        <v>0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'27.11'!J15+'28.11'!I15</f>
        <v>664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'27.11'!J16+'28.11'!I16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'27.11'!J17+'28.11'!I17</f>
        <v>1125</v>
      </c>
      <c r="K17" s="152">
        <v>9</v>
      </c>
      <c r="L17" s="152">
        <v>4</v>
      </c>
      <c r="M17" s="152">
        <v>3</v>
      </c>
      <c r="N17" s="139">
        <f t="shared" si="0"/>
        <v>1114</v>
      </c>
      <c r="O17" s="145">
        <v>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'27.11'!J18+'28.11'!I18</f>
        <v>748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</v>
      </c>
      <c r="H19" s="146">
        <f t="shared" ref="H19:O19" si="3">SUM(H5:H18)</f>
        <v>0</v>
      </c>
      <c r="I19" s="148">
        <f t="shared" si="3"/>
        <v>7</v>
      </c>
      <c r="J19" s="162">
        <f>'27.11'!J19+'28.11'!I19</f>
        <v>11592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11544</v>
      </c>
      <c r="O19" s="150">
        <f t="shared" si="3"/>
        <v>34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'27.11'!J20+'28.11'!I20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37">
        <v>0</v>
      </c>
      <c r="J21" s="161">
        <f>'27.11'!J21+'28.11'!I21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'27.11'!J22+'28.11'!I22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'27.11'!J23+'28.11'!I23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'27.11'!J24+'28.11'!I24</f>
        <v>1623</v>
      </c>
      <c r="K24" s="152">
        <v>4</v>
      </c>
      <c r="L24" s="152">
        <v>3</v>
      </c>
      <c r="M24" s="152">
        <v>2</v>
      </c>
      <c r="N24" s="144">
        <f t="shared" si="0"/>
        <v>1606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3</v>
      </c>
      <c r="J25" s="162">
        <f>'27.11'!J25+'28.11'!I25</f>
        <v>2359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2338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'27.11'!J26+'28.11'!I26</f>
        <v>784</v>
      </c>
      <c r="K26" s="151">
        <v>4</v>
      </c>
      <c r="L26" s="151">
        <v>2</v>
      </c>
      <c r="M26" s="151">
        <v>1</v>
      </c>
      <c r="N26" s="139">
        <f t="shared" si="0"/>
        <v>758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'27.11'!J27+'28.11'!I27</f>
        <v>605</v>
      </c>
      <c r="K27" s="152">
        <v>0</v>
      </c>
      <c r="L27" s="152">
        <v>0</v>
      </c>
      <c r="M27" s="152">
        <v>0</v>
      </c>
      <c r="N27" s="144">
        <f t="shared" si="0"/>
        <v>603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'27.11'!J28+'28.11'!I28</f>
        <v>1250</v>
      </c>
      <c r="K28" s="152">
        <v>0</v>
      </c>
      <c r="L28" s="152">
        <v>0</v>
      </c>
      <c r="M28" s="152">
        <v>0</v>
      </c>
      <c r="N28" s="144">
        <f t="shared" si="0"/>
        <v>1246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'27.11'!J29+'28.11'!I29</f>
        <v>1376</v>
      </c>
      <c r="K29" s="152">
        <v>0</v>
      </c>
      <c r="L29" s="152">
        <v>0</v>
      </c>
      <c r="M29" s="152">
        <v>0</v>
      </c>
      <c r="N29" s="144">
        <f t="shared" si="0"/>
        <v>1375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'27.11'!J30+'28.11'!I30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'27.11'!J31+'28.11'!I31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'27.11'!J32+'28.11'!I32</f>
        <v>363</v>
      </c>
      <c r="K32" s="152">
        <v>1</v>
      </c>
      <c r="L32" s="152">
        <v>1</v>
      </c>
      <c r="M32" s="152">
        <v>0</v>
      </c>
      <c r="N32" s="144">
        <f t="shared" si="0"/>
        <v>351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'27.11'!J33+'28.11'!I33</f>
        <v>450</v>
      </c>
      <c r="K33" s="152">
        <v>0</v>
      </c>
      <c r="L33" s="152">
        <v>0</v>
      </c>
      <c r="M33" s="152">
        <v>0</v>
      </c>
      <c r="N33" s="144">
        <f t="shared" si="0"/>
        <v>450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'27.11'!J34+'28.11'!I34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'27.11'!J35+'28.11'!I35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'27.11'!J36+'28.11'!I36</f>
        <v>234</v>
      </c>
      <c r="K36" s="152">
        <v>0</v>
      </c>
      <c r="L36" s="152">
        <v>0</v>
      </c>
      <c r="M36" s="152">
        <v>0</v>
      </c>
      <c r="N36" s="144">
        <f t="shared" si="0"/>
        <v>228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'27.11'!J37+'28.11'!I37</f>
        <v>1628</v>
      </c>
      <c r="K37" s="152">
        <v>1</v>
      </c>
      <c r="L37" s="152">
        <v>1</v>
      </c>
      <c r="M37" s="152">
        <v>1</v>
      </c>
      <c r="N37" s="144">
        <f t="shared" si="0"/>
        <v>1594</v>
      </c>
      <c r="O37" s="145">
        <v>33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9</v>
      </c>
      <c r="H38" s="146">
        <v>0</v>
      </c>
      <c r="I38" s="148">
        <f t="shared" ref="I38:O38" si="9">SUM(I26:I37)</f>
        <v>10</v>
      </c>
      <c r="J38" s="162">
        <f>'27.11'!J38+'28.11'!I38</f>
        <v>8162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8076</v>
      </c>
      <c r="O38" s="150">
        <f t="shared" si="9"/>
        <v>79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'27.11'!J39+'28.11'!I39</f>
        <v>828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'27.11'!J40+'28.11'!I40</f>
        <v>1564</v>
      </c>
      <c r="K40" s="152">
        <v>1</v>
      </c>
      <c r="L40" s="152">
        <v>1</v>
      </c>
      <c r="M40" s="152">
        <v>0</v>
      </c>
      <c r="N40" s="144">
        <f t="shared" si="0"/>
        <v>1558</v>
      </c>
      <c r="O40" s="145">
        <v>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'27.11'!J41+'28.11'!I41</f>
        <v>570</v>
      </c>
      <c r="K41" s="152">
        <v>1</v>
      </c>
      <c r="L41" s="152">
        <v>0</v>
      </c>
      <c r="M41" s="152">
        <v>0</v>
      </c>
      <c r="N41" s="144">
        <f t="shared" si="0"/>
        <v>564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'27.11'!J42+'28.11'!I42</f>
        <v>600</v>
      </c>
      <c r="K42" s="152">
        <v>0</v>
      </c>
      <c r="L42" s="152">
        <v>0</v>
      </c>
      <c r="M42" s="152">
        <v>0</v>
      </c>
      <c r="N42" s="144">
        <f t="shared" si="0"/>
        <v>597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</v>
      </c>
      <c r="H43" s="156">
        <v>0</v>
      </c>
      <c r="I43" s="144">
        <f t="shared" si="10"/>
        <v>4</v>
      </c>
      <c r="J43" s="161">
        <f>'27.11'!J43+'28.11'!I43</f>
        <v>4020</v>
      </c>
      <c r="K43" s="152">
        <v>4</v>
      </c>
      <c r="L43" s="152">
        <v>1</v>
      </c>
      <c r="M43" s="152">
        <v>0</v>
      </c>
      <c r="N43" s="144">
        <f t="shared" si="0"/>
        <v>3990</v>
      </c>
      <c r="O43" s="145">
        <v>26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'27.11'!J44+'28.11'!I44</f>
        <v>741</v>
      </c>
      <c r="K44" s="152">
        <v>1</v>
      </c>
      <c r="L44" s="152">
        <v>1</v>
      </c>
      <c r="M44" s="152">
        <v>1</v>
      </c>
      <c r="N44" s="144">
        <f t="shared" si="0"/>
        <v>737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'27.11'!J45+'28.11'!I45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'27.11'!J46+'28.11'!I46</f>
        <v>957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'27.11'!J47+'28.11'!I47</f>
        <v>160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'27.11'!J48+'28.11'!I48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'27.11'!J49+'28.11'!I49</f>
        <v>1784</v>
      </c>
      <c r="K49" s="152">
        <v>11</v>
      </c>
      <c r="L49" s="152">
        <v>2</v>
      </c>
      <c r="M49" s="152">
        <v>1</v>
      </c>
      <c r="N49" s="144">
        <f t="shared" si="0"/>
        <v>1763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</v>
      </c>
      <c r="H50" s="146">
        <v>0</v>
      </c>
      <c r="I50" s="148">
        <f t="shared" ref="I50:O50" si="12">SUM(I39:I49)</f>
        <v>14</v>
      </c>
      <c r="J50" s="162">
        <f>'27.11'!J50+'28.11'!I50</f>
        <v>11820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11737</v>
      </c>
      <c r="O50" s="150">
        <f t="shared" si="12"/>
        <v>59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'27.11'!J51+'28.11'!I51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'27.11'!J52+'28.11'!I52</f>
        <v>1076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'27.11'!J53+'28.11'!I53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'27.11'!J54+'28.11'!I54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'27.11'!J55+'28.11'!I55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'27.11'!J56+'28.11'!I56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'27.11'!J57+'28.11'!I57</f>
        <v>173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'27.11'!J58+'28.11'!I58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'27.11'!J59+'28.11'!I59</f>
        <v>910</v>
      </c>
      <c r="K59" s="152">
        <v>3</v>
      </c>
      <c r="L59" s="152">
        <v>0</v>
      </c>
      <c r="M59" s="152">
        <v>0</v>
      </c>
      <c r="N59" s="144">
        <f t="shared" si="0"/>
        <v>905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'27.11'!J60+'28.11'!I60</f>
        <v>4790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4769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'27.11'!J61+'28.11'!I61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'27.11'!J62+'28.11'!I62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'27.11'!J63+'28.11'!I63</f>
        <v>202</v>
      </c>
      <c r="K63" s="152">
        <v>0</v>
      </c>
      <c r="L63" s="152">
        <v>0</v>
      </c>
      <c r="M63" s="152">
        <v>0</v>
      </c>
      <c r="N63" s="144">
        <f t="shared" si="0"/>
        <v>201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'27.11'!J64+'28.11'!I64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'27.11'!J65+'28.11'!I65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'27.11'!J66+'28.11'!I66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'27.11'!J67+'28.11'!I67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'27.11'!J68+'28.11'!I68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'27.11'!J69+'28.11'!I69</f>
        <v>783</v>
      </c>
      <c r="K69" s="152">
        <v>3</v>
      </c>
      <c r="L69" s="152">
        <v>3</v>
      </c>
      <c r="M69" s="152">
        <v>1</v>
      </c>
      <c r="N69" s="144">
        <f t="shared" si="0"/>
        <v>779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'27.11'!J70+'28.11'!I70</f>
        <v>2155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2149</v>
      </c>
      <c r="O70" s="150">
        <f t="shared" si="17"/>
        <v>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'27.11'!J71+'28.11'!I71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'27.11'!J72+'28.11'!I72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'27.11'!J73+'28.11'!I73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'27.11'!J74+'28.11'!I74</f>
        <v>1197</v>
      </c>
      <c r="K74" s="152">
        <v>0</v>
      </c>
      <c r="L74" s="152">
        <v>0</v>
      </c>
      <c r="M74" s="152">
        <v>0</v>
      </c>
      <c r="N74" s="144">
        <f t="shared" si="18"/>
        <v>1195</v>
      </c>
      <c r="O74" s="145">
        <v>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'27.11'!J75+'28.11'!I75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'27.11'!J76+'28.11'!I76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'27.11'!J77+'28.11'!I77</f>
        <v>3007</v>
      </c>
      <c r="K77" s="152">
        <v>9</v>
      </c>
      <c r="L77" s="152">
        <v>4</v>
      </c>
      <c r="M77" s="152">
        <v>2</v>
      </c>
      <c r="N77" s="144">
        <f t="shared" si="18"/>
        <v>2987</v>
      </c>
      <c r="O77" s="145">
        <v>11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'27.11'!J78+'28.11'!I78</f>
        <v>7020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6994</v>
      </c>
      <c r="O78" s="150">
        <f t="shared" si="20"/>
        <v>16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'27.11'!J79+'28.11'!I79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'27.11'!J80+'28.11'!I80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'27.11'!J81+'28.11'!I81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'27.11'!J82+'28.11'!I82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'27.11'!J83+'28.11'!I83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'27.11'!J84+'28.11'!I84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41</v>
      </c>
      <c r="H85" s="135">
        <f t="shared" ref="H85:O85" si="23">H84+H78+H70+H60+H50+H38+H25+H19</f>
        <v>0</v>
      </c>
      <c r="I85" s="135">
        <f t="shared" si="23"/>
        <v>42</v>
      </c>
      <c r="J85" s="135">
        <f t="shared" si="23"/>
        <v>48906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48613</v>
      </c>
      <c r="O85" s="135">
        <f t="shared" si="23"/>
        <v>224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88"/>
      <c r="P90" s="68"/>
      <c r="Q90" s="68"/>
      <c r="R90" s="68"/>
      <c r="S90" s="38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88"/>
      <c r="P91" s="68"/>
      <c r="Q91" s="68"/>
      <c r="R91" s="68"/>
      <c r="S91" s="38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88"/>
      <c r="P92" s="68"/>
      <c r="Q92" s="68"/>
      <c r="R92" s="68"/>
      <c r="S92" s="38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8"/>
      <c r="K93" s="478"/>
      <c r="L93" s="478"/>
      <c r="M93" s="478"/>
      <c r="N93" s="478"/>
      <c r="O93" s="388"/>
      <c r="P93" s="68"/>
      <c r="Q93" s="68"/>
      <c r="R93" s="68"/>
      <c r="S93" s="38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8"/>
      <c r="K94" s="478"/>
      <c r="L94" s="478"/>
      <c r="M94" s="478"/>
      <c r="N94" s="478"/>
      <c r="O94" s="388"/>
      <c r="P94" s="68"/>
      <c r="Q94" s="68"/>
      <c r="R94" s="68"/>
      <c r="S94" s="38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90"/>
      <c r="K95" s="478"/>
      <c r="L95" s="478"/>
      <c r="M95" s="478"/>
      <c r="N95" s="478"/>
      <c r="O95" s="390"/>
      <c r="Q95" s="82"/>
      <c r="R95" s="82"/>
      <c r="S95" s="39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200-000000000000}">
  <dimension ref="A1:S111"/>
  <sheetViews>
    <sheetView view="pageBreakPreview" topLeftCell="C1" zoomScale="70" zoomScaleNormal="70" zoomScaleSheetLayoutView="70" workbookViewId="0">
      <pane xSplit="3" ySplit="4" topLeftCell="F53" activePane="bottomRight" state="frozen"/>
      <selection activeCell="J5" sqref="J5:J84"/>
      <selection pane="topRight" activeCell="J5" sqref="J5:J84"/>
      <selection pane="bottomLeft" activeCell="J5" sqref="J5:J84"/>
      <selection pane="bottomRight" activeCell="G76" sqref="G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247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85" t="s">
        <v>275</v>
      </c>
      <c r="H4" s="385" t="s">
        <v>276</v>
      </c>
      <c r="I4" s="385" t="s">
        <v>277</v>
      </c>
      <c r="J4" s="121" t="str">
        <f>"me©‡gvU fwZ©
= "&amp;J85</f>
        <v>me©‡gvU fwZ©
= 48864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48548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'26.11'!J5+'27.11'!I5</f>
        <v>1503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'26.11'!J6+'27.11'!I6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'26.11'!J7+'27.11'!I7</f>
        <v>518</v>
      </c>
      <c r="K7" s="152">
        <v>0</v>
      </c>
      <c r="L7" s="152">
        <v>0</v>
      </c>
      <c r="M7" s="152">
        <v>0</v>
      </c>
      <c r="N7" s="139">
        <f t="shared" si="0"/>
        <v>516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'26.11'!J8+'27.11'!I8</f>
        <v>1279</v>
      </c>
      <c r="K8" s="152">
        <v>0</v>
      </c>
      <c r="L8" s="152">
        <v>0</v>
      </c>
      <c r="M8" s="152">
        <v>0</v>
      </c>
      <c r="N8" s="139">
        <f t="shared" si="0"/>
        <v>1273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'26.11'!J9+'27.11'!I9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'26.11'!J10+'27.11'!I10</f>
        <v>568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'26.11'!J11+'27.11'!I11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'26.11'!J12+'27.11'!I12</f>
        <v>1809</v>
      </c>
      <c r="K12" s="152">
        <v>1</v>
      </c>
      <c r="L12" s="152">
        <v>0</v>
      </c>
      <c r="M12" s="152">
        <v>0</v>
      </c>
      <c r="N12" s="139">
        <f t="shared" si="0"/>
        <v>1805</v>
      </c>
      <c r="O12" s="145">
        <v>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'26.11'!J13+'27.11'!I13</f>
        <v>610</v>
      </c>
      <c r="K13" s="152">
        <v>0</v>
      </c>
      <c r="L13" s="152">
        <v>0</v>
      </c>
      <c r="M13" s="152">
        <v>0</v>
      </c>
      <c r="N13" s="139">
        <f t="shared" si="0"/>
        <v>607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'26.11'!J14+'27.11'!I14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'26.11'!J15+'27.11'!I15</f>
        <v>662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'26.11'!J16+'27.11'!I16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'26.11'!J17+'27.11'!I17</f>
        <v>1124</v>
      </c>
      <c r="K17" s="152">
        <v>9</v>
      </c>
      <c r="L17" s="152">
        <v>4</v>
      </c>
      <c r="M17" s="152">
        <v>3</v>
      </c>
      <c r="N17" s="139">
        <f t="shared" si="0"/>
        <v>1111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'26.11'!J18+'27.11'!I18</f>
        <v>747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</v>
      </c>
      <c r="H19" s="146">
        <f t="shared" ref="H19:O19" si="3">SUM(H5:H18)</f>
        <v>0</v>
      </c>
      <c r="I19" s="148">
        <f t="shared" si="3"/>
        <v>10</v>
      </c>
      <c r="J19" s="162">
        <f>'26.11'!J19+'27.11'!I19</f>
        <v>11585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11534</v>
      </c>
      <c r="O19" s="150">
        <f t="shared" si="3"/>
        <v>37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'26.11'!J20+'27.11'!I20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'26.11'!J21+'27.11'!I21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'26.11'!J22+'27.11'!I22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'26.11'!J23+'27.11'!I23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'26.11'!J24+'27.11'!I24</f>
        <v>1620</v>
      </c>
      <c r="K24" s="152">
        <v>4</v>
      </c>
      <c r="L24" s="152">
        <v>3</v>
      </c>
      <c r="M24" s="152">
        <v>2</v>
      </c>
      <c r="N24" s="144">
        <f t="shared" si="0"/>
        <v>1606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'26.11'!J25+'27.11'!I25</f>
        <v>2356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2339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1</v>
      </c>
      <c r="I26" s="139">
        <f>G26+H26</f>
        <v>5</v>
      </c>
      <c r="J26" s="160">
        <f>'26.11'!J26+'27.11'!I26</f>
        <v>782</v>
      </c>
      <c r="K26" s="151">
        <v>4</v>
      </c>
      <c r="L26" s="151">
        <v>2</v>
      </c>
      <c r="M26" s="151">
        <v>1</v>
      </c>
      <c r="N26" s="139">
        <f t="shared" si="0"/>
        <v>753</v>
      </c>
      <c r="O26" s="140">
        <v>25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'26.11'!J27+'27.11'!I27</f>
        <v>604</v>
      </c>
      <c r="K27" s="152">
        <v>0</v>
      </c>
      <c r="L27" s="152">
        <v>0</v>
      </c>
      <c r="M27" s="152">
        <v>0</v>
      </c>
      <c r="N27" s="144">
        <f t="shared" si="0"/>
        <v>603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'26.11'!J28+'27.11'!I28</f>
        <v>1246</v>
      </c>
      <c r="K28" s="152">
        <v>0</v>
      </c>
      <c r="L28" s="152">
        <v>0</v>
      </c>
      <c r="M28" s="152">
        <v>0</v>
      </c>
      <c r="N28" s="144">
        <f t="shared" si="0"/>
        <v>1245</v>
      </c>
      <c r="O28" s="145">
        <v>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'26.11'!J29+'27.11'!I29</f>
        <v>1376</v>
      </c>
      <c r="K29" s="152">
        <v>0</v>
      </c>
      <c r="L29" s="152">
        <v>0</v>
      </c>
      <c r="M29" s="152">
        <v>0</v>
      </c>
      <c r="N29" s="144">
        <f t="shared" si="0"/>
        <v>1375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'26.11'!J30+'27.11'!I30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'26.11'!J31+'27.11'!I31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'26.11'!J32+'27.11'!I32</f>
        <v>362</v>
      </c>
      <c r="K32" s="152">
        <v>1</v>
      </c>
      <c r="L32" s="152">
        <v>1</v>
      </c>
      <c r="M32" s="152">
        <v>0</v>
      </c>
      <c r="N32" s="144">
        <f t="shared" si="0"/>
        <v>350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'26.11'!J33+'27.11'!I33</f>
        <v>450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'26.11'!J34+'27.11'!I34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'26.11'!J35+'27.11'!I35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7</v>
      </c>
      <c r="H36" s="156">
        <v>0</v>
      </c>
      <c r="I36" s="144">
        <f t="shared" si="7"/>
        <v>7</v>
      </c>
      <c r="J36" s="161">
        <f>'26.11'!J36+'27.11'!I36</f>
        <v>233</v>
      </c>
      <c r="K36" s="152">
        <v>0</v>
      </c>
      <c r="L36" s="152">
        <v>0</v>
      </c>
      <c r="M36" s="152">
        <v>0</v>
      </c>
      <c r="N36" s="144">
        <f t="shared" si="0"/>
        <v>221</v>
      </c>
      <c r="O36" s="145">
        <v>12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'26.11'!J37+'27.11'!I37</f>
        <v>1627</v>
      </c>
      <c r="K37" s="152">
        <v>1</v>
      </c>
      <c r="L37" s="152">
        <v>1</v>
      </c>
      <c r="M37" s="152">
        <v>1</v>
      </c>
      <c r="N37" s="144">
        <f t="shared" si="0"/>
        <v>1580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20</v>
      </c>
      <c r="H38" s="146">
        <v>0</v>
      </c>
      <c r="I38" s="148">
        <f t="shared" ref="I38:O38" si="9">SUM(I26:I37)</f>
        <v>21</v>
      </c>
      <c r="J38" s="162">
        <f>'26.11'!J38+'27.11'!I38</f>
        <v>8152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8046</v>
      </c>
      <c r="O38" s="150">
        <f t="shared" si="9"/>
        <v>99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'26.11'!J39+'27.11'!I39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'26.11'!J40+'27.11'!I40</f>
        <v>1561</v>
      </c>
      <c r="K40" s="152">
        <v>1</v>
      </c>
      <c r="L40" s="152">
        <v>1</v>
      </c>
      <c r="M40" s="152">
        <v>0</v>
      </c>
      <c r="N40" s="144">
        <f t="shared" si="0"/>
        <v>1557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'26.11'!J41+'27.11'!I41</f>
        <v>569</v>
      </c>
      <c r="K41" s="152">
        <v>1</v>
      </c>
      <c r="L41" s="152">
        <v>0</v>
      </c>
      <c r="M41" s="152">
        <v>0</v>
      </c>
      <c r="N41" s="144">
        <f t="shared" si="0"/>
        <v>564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'26.11'!J42+'27.11'!I42</f>
        <v>600</v>
      </c>
      <c r="K42" s="152">
        <v>0</v>
      </c>
      <c r="L42" s="152">
        <v>0</v>
      </c>
      <c r="M42" s="152">
        <v>0</v>
      </c>
      <c r="N42" s="144">
        <f t="shared" si="0"/>
        <v>595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'26.11'!J43+'27.11'!I43</f>
        <v>4016</v>
      </c>
      <c r="K43" s="152">
        <v>4</v>
      </c>
      <c r="L43" s="152">
        <v>1</v>
      </c>
      <c r="M43" s="152">
        <v>0</v>
      </c>
      <c r="N43" s="144">
        <f t="shared" si="0"/>
        <v>3984</v>
      </c>
      <c r="O43" s="145">
        <v>28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'26.11'!J44+'27.11'!I44</f>
        <v>741</v>
      </c>
      <c r="K44" s="152">
        <v>1</v>
      </c>
      <c r="L44" s="152">
        <v>1</v>
      </c>
      <c r="M44" s="152">
        <v>1</v>
      </c>
      <c r="N44" s="144">
        <f t="shared" si="0"/>
        <v>734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'26.11'!J45+'27.11'!I45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'26.11'!J46+'27.11'!I46</f>
        <v>956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'26.11'!J47+'27.11'!I47</f>
        <v>160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'26.11'!J48+'27.11'!I48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'26.11'!J49+'27.11'!I49</f>
        <v>1780</v>
      </c>
      <c r="K49" s="152">
        <v>11</v>
      </c>
      <c r="L49" s="152">
        <v>2</v>
      </c>
      <c r="M49" s="152">
        <v>1</v>
      </c>
      <c r="N49" s="144">
        <f t="shared" si="0"/>
        <v>1762</v>
      </c>
      <c r="O49" s="145">
        <v>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15</v>
      </c>
      <c r="H50" s="146">
        <v>0</v>
      </c>
      <c r="I50" s="148">
        <f t="shared" ref="I50:O50" si="12">SUM(I39:I49)</f>
        <v>15</v>
      </c>
      <c r="J50" s="162">
        <f>'26.11'!J50+'27.11'!I50</f>
        <v>11806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11724</v>
      </c>
      <c r="O50" s="150">
        <f t="shared" si="12"/>
        <v>58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'26.11'!J51+'27.11'!I51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'26.11'!J52+'27.11'!I52</f>
        <v>1075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'26.11'!J53+'27.11'!I53</f>
        <v>765</v>
      </c>
      <c r="K53" s="152">
        <v>1</v>
      </c>
      <c r="L53" s="152">
        <v>1</v>
      </c>
      <c r="M53" s="152">
        <v>0</v>
      </c>
      <c r="N53" s="144">
        <f t="shared" si="0"/>
        <v>762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'26.11'!J54+'27.11'!I54</f>
        <v>1093</v>
      </c>
      <c r="K54" s="152">
        <v>0</v>
      </c>
      <c r="L54" s="152">
        <v>0</v>
      </c>
      <c r="M54" s="152">
        <v>0</v>
      </c>
      <c r="N54" s="144">
        <f t="shared" si="0"/>
        <v>1089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'26.11'!J55+'27.11'!I55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'26.11'!J56+'27.11'!I56</f>
        <v>379</v>
      </c>
      <c r="K56" s="152">
        <v>0</v>
      </c>
      <c r="L56" s="152">
        <v>0</v>
      </c>
      <c r="M56" s="152">
        <v>0</v>
      </c>
      <c r="N56" s="144">
        <f t="shared" si="0"/>
        <v>379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'26.11'!J57+'27.11'!I57</f>
        <v>172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'26.11'!J58+'27.11'!I58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'26.11'!J59+'27.11'!I59</f>
        <v>910</v>
      </c>
      <c r="K59" s="152">
        <v>3</v>
      </c>
      <c r="L59" s="152">
        <v>0</v>
      </c>
      <c r="M59" s="152">
        <v>0</v>
      </c>
      <c r="N59" s="144">
        <f t="shared" si="0"/>
        <v>905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'26.11'!J60+'27.11'!I60</f>
        <v>4788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4769</v>
      </c>
      <c r="O60" s="150">
        <f t="shared" si="15"/>
        <v>14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'26.11'!J61+'27.11'!I61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'26.11'!J62+'27.11'!I62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'26.11'!J63+'27.11'!I63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'26.11'!J64+'27.11'!I64</f>
        <v>197</v>
      </c>
      <c r="K64" s="152">
        <v>0</v>
      </c>
      <c r="L64" s="152">
        <v>0</v>
      </c>
      <c r="M64" s="152">
        <v>0</v>
      </c>
      <c r="N64" s="144">
        <f t="shared" si="0"/>
        <v>197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'26.11'!J65+'27.11'!I65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'26.11'!J66+'27.11'!I66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'26.11'!J67+'27.11'!I67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'26.11'!J68+'27.11'!I68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'26.11'!J69+'27.11'!I69</f>
        <v>782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'26.11'!J70+'27.11'!I70</f>
        <v>2154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2143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'26.11'!J71+'27.11'!I71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608</v>
      </c>
      <c r="O71" s="140">
        <v>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'26.11'!J72+'27.11'!I72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'26.11'!J73+'27.11'!I73</f>
        <v>748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4</v>
      </c>
      <c r="H74" s="154">
        <v>0</v>
      </c>
      <c r="I74" s="144">
        <f t="shared" si="19"/>
        <v>4</v>
      </c>
      <c r="J74" s="161">
        <f>'26.11'!J74+'27.11'!I74</f>
        <v>1196</v>
      </c>
      <c r="K74" s="152">
        <v>0</v>
      </c>
      <c r="L74" s="152">
        <v>0</v>
      </c>
      <c r="M74" s="152">
        <v>0</v>
      </c>
      <c r="N74" s="144">
        <f t="shared" si="18"/>
        <v>1191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'26.11'!J75+'27.11'!I75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'26.11'!J76+'27.11'!I76</f>
        <v>613</v>
      </c>
      <c r="K76" s="152">
        <v>1</v>
      </c>
      <c r="L76" s="152">
        <v>1</v>
      </c>
      <c r="M76" s="152">
        <v>0</v>
      </c>
      <c r="N76" s="144">
        <f t="shared" si="18"/>
        <v>612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'26.11'!J77+'27.11'!I77</f>
        <v>3003</v>
      </c>
      <c r="K77" s="152">
        <v>9</v>
      </c>
      <c r="L77" s="152">
        <v>4</v>
      </c>
      <c r="M77" s="152">
        <v>2</v>
      </c>
      <c r="N77" s="144">
        <f t="shared" si="18"/>
        <v>2984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'26.11'!J78+'27.11'!I78</f>
        <v>7015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6987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'26.11'!J79+'27.11'!I79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'26.11'!J80+'27.11'!I80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'26.11'!J81+'27.11'!I81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'26.11'!J82+'27.11'!I82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'26.11'!J83+'27.11'!I83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'26.11'!J84+'27.11'!I84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60</v>
      </c>
      <c r="H85" s="135">
        <f t="shared" ref="H85:O85" si="23">H84+H78+H70+H60+H50+H38+H25+H19</f>
        <v>0</v>
      </c>
      <c r="I85" s="135">
        <f t="shared" si="23"/>
        <v>60</v>
      </c>
      <c r="J85" s="135">
        <f t="shared" si="23"/>
        <v>48864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48548</v>
      </c>
      <c r="O85" s="135">
        <f t="shared" si="23"/>
        <v>247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86"/>
      <c r="P90" s="68"/>
      <c r="Q90" s="68"/>
      <c r="R90" s="68"/>
      <c r="S90" s="38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86"/>
      <c r="P91" s="68"/>
      <c r="Q91" s="68"/>
      <c r="R91" s="68"/>
      <c r="S91" s="38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86"/>
      <c r="P92" s="68"/>
      <c r="Q92" s="68"/>
      <c r="R92" s="68"/>
      <c r="S92" s="38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6"/>
      <c r="K93" s="478"/>
      <c r="L93" s="478"/>
      <c r="M93" s="478"/>
      <c r="N93" s="478"/>
      <c r="O93" s="386"/>
      <c r="P93" s="68"/>
      <c r="Q93" s="68"/>
      <c r="R93" s="68"/>
      <c r="S93" s="38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6"/>
      <c r="K94" s="478"/>
      <c r="L94" s="478"/>
      <c r="M94" s="478"/>
      <c r="N94" s="478"/>
      <c r="O94" s="386"/>
      <c r="P94" s="68"/>
      <c r="Q94" s="68"/>
      <c r="R94" s="68"/>
      <c r="S94" s="38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87"/>
      <c r="K95" s="478"/>
      <c r="L95" s="478"/>
      <c r="M95" s="478"/>
      <c r="N95" s="478"/>
      <c r="O95" s="387"/>
      <c r="Q95" s="82"/>
      <c r="R95" s="82"/>
      <c r="S95" s="38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3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1" sqref="G1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257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83" t="s">
        <v>275</v>
      </c>
      <c r="H4" s="383" t="s">
        <v>276</v>
      </c>
      <c r="I4" s="383" t="s">
        <v>277</v>
      </c>
      <c r="J4" s="121" t="str">
        <f>"me©‡gvU fwZ©
= "&amp;J85</f>
        <v>me©‡gvU fwZ©
= 48804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48478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'25.11'!J5+'26.11'!I5</f>
        <v>1502</v>
      </c>
      <c r="K5" s="151">
        <v>2</v>
      </c>
      <c r="L5" s="151">
        <v>2</v>
      </c>
      <c r="M5" s="151">
        <v>2</v>
      </c>
      <c r="N5" s="139">
        <f t="shared" ref="N5:N69" si="0">J5-K5-O5</f>
        <v>1499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'25.11'!J6+'26.11'!I6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'25.11'!J7+'26.11'!I7</f>
        <v>518</v>
      </c>
      <c r="K7" s="152">
        <v>0</v>
      </c>
      <c r="L7" s="152">
        <v>0</v>
      </c>
      <c r="M7" s="152">
        <v>0</v>
      </c>
      <c r="N7" s="139">
        <f t="shared" si="0"/>
        <v>515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'25.11'!J8+'26.11'!I8</f>
        <v>1276</v>
      </c>
      <c r="K8" s="152">
        <v>0</v>
      </c>
      <c r="L8" s="152">
        <v>0</v>
      </c>
      <c r="M8" s="152">
        <v>0</v>
      </c>
      <c r="N8" s="139">
        <f t="shared" si="0"/>
        <v>1272</v>
      </c>
      <c r="O8" s="145">
        <v>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'25.11'!J9+'26.11'!I9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'25.11'!J10+'26.11'!I10</f>
        <v>566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'25.11'!J11+'26.11'!I11</f>
        <v>717</v>
      </c>
      <c r="K11" s="152">
        <v>1</v>
      </c>
      <c r="L11" s="152">
        <v>1</v>
      </c>
      <c r="M11" s="152">
        <v>0</v>
      </c>
      <c r="N11" s="139">
        <f t="shared" si="0"/>
        <v>716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'25.11'!J12+'26.11'!I12</f>
        <v>1808</v>
      </c>
      <c r="K12" s="152">
        <v>1</v>
      </c>
      <c r="L12" s="152">
        <v>0</v>
      </c>
      <c r="M12" s="152">
        <v>0</v>
      </c>
      <c r="N12" s="139">
        <f t="shared" si="0"/>
        <v>1803</v>
      </c>
      <c r="O12" s="145">
        <v>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'25.11'!J13+'26.11'!I13</f>
        <v>610</v>
      </c>
      <c r="K13" s="152">
        <v>0</v>
      </c>
      <c r="L13" s="152">
        <v>0</v>
      </c>
      <c r="M13" s="152">
        <v>0</v>
      </c>
      <c r="N13" s="139">
        <f t="shared" si="0"/>
        <v>606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'25.11'!J14+'26.11'!I14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'25.11'!J15+'26.11'!I15</f>
        <v>662</v>
      </c>
      <c r="K15" s="152">
        <v>0</v>
      </c>
      <c r="L15" s="152">
        <v>0</v>
      </c>
      <c r="M15" s="152">
        <v>0</v>
      </c>
      <c r="N15" s="139">
        <f t="shared" si="0"/>
        <v>660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'25.11'!J16+'26.11'!I16</f>
        <v>863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'25.11'!J17+'26.11'!I17</f>
        <v>1123</v>
      </c>
      <c r="K17" s="152">
        <v>9</v>
      </c>
      <c r="L17" s="152">
        <v>4</v>
      </c>
      <c r="M17" s="152">
        <v>3</v>
      </c>
      <c r="N17" s="139">
        <f t="shared" si="0"/>
        <v>1111</v>
      </c>
      <c r="O17" s="145">
        <v>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'25.11'!J18+'26.11'!I18</f>
        <v>745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</v>
      </c>
      <c r="H19" s="146">
        <f t="shared" ref="H19:O19" si="3">SUM(H5:H18)</f>
        <v>0</v>
      </c>
      <c r="I19" s="148">
        <f t="shared" si="3"/>
        <v>9</v>
      </c>
      <c r="J19" s="162">
        <f>'25.11'!J19+'26.11'!I19</f>
        <v>11575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11529</v>
      </c>
      <c r="O19" s="150">
        <f t="shared" si="3"/>
        <v>32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'25.11'!J20+'26.11'!I20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'25.11'!J21+'26.11'!I21</f>
        <v>444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'25.11'!J22+'26.11'!I22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'25.11'!J23+'26.11'!I23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5</v>
      </c>
      <c r="H24" s="154"/>
      <c r="I24" s="144">
        <f t="shared" si="5"/>
        <v>5</v>
      </c>
      <c r="J24" s="161">
        <f>'25.11'!J24+'26.11'!I24</f>
        <v>1619</v>
      </c>
      <c r="K24" s="152">
        <v>4</v>
      </c>
      <c r="L24" s="152">
        <v>3</v>
      </c>
      <c r="M24" s="152">
        <v>2</v>
      </c>
      <c r="N24" s="144">
        <f t="shared" si="0"/>
        <v>1601</v>
      </c>
      <c r="O24" s="145">
        <v>14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'25.11'!J25+'26.11'!I25</f>
        <v>2355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2334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'25.11'!J26+'26.11'!I26</f>
        <v>777</v>
      </c>
      <c r="K26" s="151">
        <v>4</v>
      </c>
      <c r="L26" s="151">
        <v>2</v>
      </c>
      <c r="M26" s="151">
        <v>1</v>
      </c>
      <c r="N26" s="139">
        <f t="shared" si="0"/>
        <v>747</v>
      </c>
      <c r="O26" s="140">
        <v>26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'25.11'!J27+'26.11'!I27</f>
        <v>603</v>
      </c>
      <c r="K27" s="152">
        <v>0</v>
      </c>
      <c r="L27" s="152">
        <v>0</v>
      </c>
      <c r="M27" s="152">
        <v>0</v>
      </c>
      <c r="N27" s="144">
        <f t="shared" si="0"/>
        <v>599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'25.11'!J28+'26.11'!I28</f>
        <v>1245</v>
      </c>
      <c r="K28" s="152">
        <v>0</v>
      </c>
      <c r="L28" s="152">
        <v>0</v>
      </c>
      <c r="M28" s="152">
        <v>0</v>
      </c>
      <c r="N28" s="144">
        <f t="shared" si="0"/>
        <v>1241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'25.11'!J29+'26.11'!I29</f>
        <v>1376</v>
      </c>
      <c r="K29" s="152">
        <v>0</v>
      </c>
      <c r="L29" s="152">
        <v>0</v>
      </c>
      <c r="M29" s="152">
        <v>0</v>
      </c>
      <c r="N29" s="144">
        <f t="shared" si="0"/>
        <v>1374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'25.11'!J30+'26.11'!I30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'25.11'!J31+'26.11'!I31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'25.11'!J32+'26.11'!I32</f>
        <v>361</v>
      </c>
      <c r="K32" s="152">
        <v>1</v>
      </c>
      <c r="L32" s="152">
        <v>1</v>
      </c>
      <c r="M32" s="152">
        <v>0</v>
      </c>
      <c r="N32" s="144">
        <f t="shared" si="0"/>
        <v>347</v>
      </c>
      <c r="O32" s="145">
        <v>13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'25.11'!J33+'26.11'!I33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'25.11'!J34+'26.11'!I34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'25.11'!J35+'26.11'!I35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'25.11'!J36+'26.11'!I36</f>
        <v>226</v>
      </c>
      <c r="K36" s="152">
        <v>0</v>
      </c>
      <c r="L36" s="152">
        <v>0</v>
      </c>
      <c r="M36" s="152">
        <v>0</v>
      </c>
      <c r="N36" s="144">
        <f t="shared" si="0"/>
        <v>221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'25.11'!J37+'26.11'!I37</f>
        <v>1623</v>
      </c>
      <c r="K37" s="152">
        <v>1</v>
      </c>
      <c r="L37" s="152">
        <v>1</v>
      </c>
      <c r="M37" s="152">
        <v>1</v>
      </c>
      <c r="N37" s="144">
        <f t="shared" si="0"/>
        <v>1574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12</v>
      </c>
      <c r="J38" s="162">
        <f>'25.11'!J38+'26.11'!I38</f>
        <v>8131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8022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'25.11'!J39+'26.11'!I39</f>
        <v>827</v>
      </c>
      <c r="K39" s="151">
        <v>4</v>
      </c>
      <c r="L39" s="151">
        <v>3</v>
      </c>
      <c r="M39" s="151">
        <v>2</v>
      </c>
      <c r="N39" s="139">
        <f t="shared" si="0"/>
        <v>821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'25.11'!J40+'26.11'!I40</f>
        <v>1561</v>
      </c>
      <c r="K40" s="152">
        <v>1</v>
      </c>
      <c r="L40" s="152">
        <v>1</v>
      </c>
      <c r="M40" s="152">
        <v>0</v>
      </c>
      <c r="N40" s="144">
        <f t="shared" si="0"/>
        <v>1557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'25.11'!J41+'26.11'!I41</f>
        <v>568</v>
      </c>
      <c r="K41" s="152">
        <v>1</v>
      </c>
      <c r="L41" s="152">
        <v>0</v>
      </c>
      <c r="M41" s="152">
        <v>0</v>
      </c>
      <c r="N41" s="144">
        <f t="shared" si="0"/>
        <v>563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'25.11'!J42+'26.11'!I42</f>
        <v>600</v>
      </c>
      <c r="K42" s="152">
        <v>0</v>
      </c>
      <c r="L42" s="152">
        <v>0</v>
      </c>
      <c r="M42" s="152">
        <v>0</v>
      </c>
      <c r="N42" s="144">
        <f t="shared" si="0"/>
        <v>593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'25.11'!J43+'26.11'!I43</f>
        <v>4010</v>
      </c>
      <c r="K43" s="152">
        <v>4</v>
      </c>
      <c r="L43" s="152">
        <v>1</v>
      </c>
      <c r="M43" s="152">
        <v>0</v>
      </c>
      <c r="N43" s="144">
        <f t="shared" si="0"/>
        <v>3976</v>
      </c>
      <c r="O43" s="145">
        <v>30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'25.11'!J44+'26.11'!I44</f>
        <v>739</v>
      </c>
      <c r="K44" s="152">
        <v>1</v>
      </c>
      <c r="L44" s="152">
        <v>1</v>
      </c>
      <c r="M44" s="152">
        <v>1</v>
      </c>
      <c r="N44" s="144">
        <f t="shared" si="0"/>
        <v>733</v>
      </c>
      <c r="O44" s="145">
        <v>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'25.11'!J45+'26.11'!I45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'25.11'!J46+'26.11'!I46</f>
        <v>954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'25.11'!J47+'26.11'!I47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'25.11'!J48+'26.11'!I48</f>
        <v>255</v>
      </c>
      <c r="K48" s="152">
        <v>1</v>
      </c>
      <c r="L48" s="152">
        <v>1</v>
      </c>
      <c r="M48" s="152">
        <v>0</v>
      </c>
      <c r="N48" s="144">
        <f t="shared" si="0"/>
        <v>254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'25.11'!J49+'26.11'!I49</f>
        <v>1777</v>
      </c>
      <c r="K49" s="152">
        <v>11</v>
      </c>
      <c r="L49" s="152">
        <v>2</v>
      </c>
      <c r="M49" s="152">
        <v>1</v>
      </c>
      <c r="N49" s="144">
        <f t="shared" si="0"/>
        <v>1762</v>
      </c>
      <c r="O49" s="145">
        <v>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14</v>
      </c>
      <c r="H50" s="146">
        <v>0</v>
      </c>
      <c r="I50" s="148">
        <f t="shared" ref="I50:O50" si="12">SUM(I39:I49)</f>
        <v>14</v>
      </c>
      <c r="J50" s="162">
        <f>'25.11'!J50+'26.11'!I50</f>
        <v>11791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11711</v>
      </c>
      <c r="O50" s="150">
        <f t="shared" si="12"/>
        <v>56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'25.11'!J51+'26.11'!I51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'25.11'!J52+'26.11'!I52</f>
        <v>1075</v>
      </c>
      <c r="K52" s="152">
        <v>0</v>
      </c>
      <c r="L52" s="152">
        <v>0</v>
      </c>
      <c r="M52" s="152">
        <v>0</v>
      </c>
      <c r="N52" s="144">
        <f t="shared" si="0"/>
        <v>1071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'25.11'!J53+'26.11'!I53</f>
        <v>765</v>
      </c>
      <c r="K53" s="152">
        <v>1</v>
      </c>
      <c r="L53" s="152">
        <v>1</v>
      </c>
      <c r="M53" s="152">
        <v>0</v>
      </c>
      <c r="N53" s="144">
        <f t="shared" si="0"/>
        <v>761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2</v>
      </c>
      <c r="H54" s="154">
        <v>2</v>
      </c>
      <c r="I54" s="144">
        <f t="shared" si="14"/>
        <v>4</v>
      </c>
      <c r="J54" s="161">
        <f>'25.11'!J54+'26.11'!I54</f>
        <v>1091</v>
      </c>
      <c r="K54" s="152">
        <v>0</v>
      </c>
      <c r="L54" s="152">
        <v>0</v>
      </c>
      <c r="M54" s="152">
        <v>0</v>
      </c>
      <c r="N54" s="144">
        <f t="shared" si="0"/>
        <v>1085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'25.11'!J55+'26.11'!I55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'25.11'!J56+'26.11'!I56</f>
        <v>379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'25.11'!J57+'26.11'!I57</f>
        <v>171</v>
      </c>
      <c r="K57" s="152">
        <v>0</v>
      </c>
      <c r="L57" s="152">
        <v>0</v>
      </c>
      <c r="M57" s="152">
        <v>0</v>
      </c>
      <c r="N57" s="144">
        <f t="shared" si="0"/>
        <v>170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'25.11'!J58+'26.11'!I58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'25.11'!J59+'26.11'!I59</f>
        <v>909</v>
      </c>
      <c r="K59" s="152">
        <v>3</v>
      </c>
      <c r="L59" s="152">
        <v>0</v>
      </c>
      <c r="M59" s="152">
        <v>0</v>
      </c>
      <c r="N59" s="144">
        <f t="shared" si="0"/>
        <v>901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2</v>
      </c>
      <c r="I60" s="148">
        <f t="shared" si="15"/>
        <v>5</v>
      </c>
      <c r="J60" s="162">
        <f>'25.11'!J60+'26.11'!I60</f>
        <v>4784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4759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'25.11'!J61+'26.11'!I61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'25.11'!J62+'26.11'!I62</f>
        <v>117</v>
      </c>
      <c r="K62" s="152">
        <v>0</v>
      </c>
      <c r="L62" s="152">
        <v>0</v>
      </c>
      <c r="M62" s="152">
        <v>0</v>
      </c>
      <c r="N62" s="144">
        <f t="shared" si="0"/>
        <v>117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'25.11'!J63+'26.11'!I63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'25.11'!J64+'26.11'!I64</f>
        <v>197</v>
      </c>
      <c r="K64" s="152">
        <v>0</v>
      </c>
      <c r="L64" s="152">
        <v>0</v>
      </c>
      <c r="M64" s="152">
        <v>0</v>
      </c>
      <c r="N64" s="144">
        <f t="shared" si="0"/>
        <v>196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'25.11'!J65+'26.11'!I65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'25.11'!J66+'26.11'!I66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'25.11'!J67+'26.11'!I67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'25.11'!J68+'26.11'!I68</f>
        <v>174</v>
      </c>
      <c r="K68" s="152">
        <v>0</v>
      </c>
      <c r="L68" s="152">
        <v>0</v>
      </c>
      <c r="M68" s="152">
        <v>0</v>
      </c>
      <c r="N68" s="144">
        <f t="shared" si="0"/>
        <v>174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'25.11'!J69+'26.11'!I69</f>
        <v>782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'25.11'!J70+'26.11'!I70</f>
        <v>2154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2142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'25.11'!J71+'26.11'!I71</f>
        <v>608</v>
      </c>
      <c r="K71" s="151">
        <v>0</v>
      </c>
      <c r="L71" s="151">
        <v>0</v>
      </c>
      <c r="M71" s="151">
        <v>0</v>
      </c>
      <c r="N71" s="139">
        <f t="shared" ref="N71:N83" si="18">J71-K71-O71</f>
        <v>607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'25.11'!J72+'26.11'!I72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'25.11'!J73+'26.11'!I73</f>
        <v>747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'25.11'!J74+'26.11'!I74</f>
        <v>1192</v>
      </c>
      <c r="K74" s="152">
        <v>0</v>
      </c>
      <c r="L74" s="152">
        <v>0</v>
      </c>
      <c r="M74" s="152">
        <v>0</v>
      </c>
      <c r="N74" s="144">
        <f t="shared" si="18"/>
        <v>1188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'25.11'!J75+'26.11'!I75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'25.11'!J76+'26.11'!I76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'25.11'!J77+'26.11'!I77</f>
        <v>2999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13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'25.11'!J78+'26.11'!I78</f>
        <v>7006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6975</v>
      </c>
      <c r="O78" s="150">
        <f t="shared" si="20"/>
        <v>21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'25.11'!J79+'26.11'!I79</f>
        <v>179</v>
      </c>
      <c r="K79" s="151">
        <v>1</v>
      </c>
      <c r="L79" s="151">
        <v>0</v>
      </c>
      <c r="M79" s="151">
        <v>0</v>
      </c>
      <c r="N79" s="139">
        <f t="shared" si="18"/>
        <v>178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'25.11'!J80+'26.11'!I80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'25.11'!J81+'26.11'!I81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'25.11'!J82+'26.11'!I82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'25.11'!J83+'26.11'!I83</f>
        <v>479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'25.11'!J84+'26.11'!I84</f>
        <v>1008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1006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49</v>
      </c>
      <c r="H85" s="135">
        <f t="shared" ref="H85:O85" si="23">H84+H78+H70+H60+H50+H38+H25+H19</f>
        <v>2</v>
      </c>
      <c r="I85" s="135">
        <f t="shared" si="23"/>
        <v>52</v>
      </c>
      <c r="J85" s="135">
        <f t="shared" si="23"/>
        <v>48804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48478</v>
      </c>
      <c r="O85" s="135">
        <f t="shared" si="23"/>
        <v>257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82"/>
      <c r="P90" s="68"/>
      <c r="Q90" s="68"/>
      <c r="R90" s="68"/>
      <c r="S90" s="38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82"/>
      <c r="P91" s="68"/>
      <c r="Q91" s="68"/>
      <c r="R91" s="68"/>
      <c r="S91" s="38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82"/>
      <c r="P92" s="68"/>
      <c r="Q92" s="68"/>
      <c r="R92" s="68"/>
      <c r="S92" s="38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82"/>
      <c r="K93" s="478"/>
      <c r="L93" s="478"/>
      <c r="M93" s="478"/>
      <c r="N93" s="478"/>
      <c r="O93" s="382"/>
      <c r="P93" s="68"/>
      <c r="Q93" s="68"/>
      <c r="R93" s="68"/>
      <c r="S93" s="38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82"/>
      <c r="K94" s="478"/>
      <c r="L94" s="478"/>
      <c r="M94" s="478"/>
      <c r="N94" s="478"/>
      <c r="O94" s="382"/>
      <c r="P94" s="68"/>
      <c r="Q94" s="68"/>
      <c r="R94" s="68"/>
      <c r="S94" s="38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84"/>
      <c r="K95" s="478"/>
      <c r="L95" s="478"/>
      <c r="M95" s="478"/>
      <c r="N95" s="478"/>
      <c r="O95" s="384"/>
      <c r="Q95" s="82"/>
      <c r="R95" s="82"/>
      <c r="S95" s="38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4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38" sqref="O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273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80" t="s">
        <v>275</v>
      </c>
      <c r="H4" s="380" t="s">
        <v>276</v>
      </c>
      <c r="I4" s="380" t="s">
        <v>277</v>
      </c>
      <c r="J4" s="121" t="str">
        <f>"me©‡gvU fwZ©
= "&amp;J85</f>
        <v>me©‡gvU fwZ©
= 48752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48410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'24.11'!J5+'25.11'!I5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'24.11'!J6+'25.11'!I6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'24.11'!J7+'25.11'!I7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'24.11'!J8+'25.11'!I8</f>
        <v>1274</v>
      </c>
      <c r="K8" s="152">
        <v>0</v>
      </c>
      <c r="L8" s="152">
        <v>0</v>
      </c>
      <c r="M8" s="152">
        <v>0</v>
      </c>
      <c r="N8" s="139">
        <f t="shared" si="0"/>
        <v>1272</v>
      </c>
      <c r="O8" s="145">
        <v>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'24.11'!J9+'25.11'!I9</f>
        <v>615</v>
      </c>
      <c r="K9" s="152">
        <v>1</v>
      </c>
      <c r="L9" s="152">
        <v>1</v>
      </c>
      <c r="M9" s="152">
        <v>0</v>
      </c>
      <c r="N9" s="139">
        <f t="shared" si="0"/>
        <v>612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'24.11'!J10+'25.11'!I10</f>
        <v>566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'24.11'!J11+'25.11'!I11</f>
        <v>717</v>
      </c>
      <c r="K11" s="152">
        <v>1</v>
      </c>
      <c r="L11" s="152">
        <v>1</v>
      </c>
      <c r="M11" s="152">
        <v>0</v>
      </c>
      <c r="N11" s="139">
        <f t="shared" si="0"/>
        <v>715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'24.11'!J12+'25.11'!I12</f>
        <v>1807</v>
      </c>
      <c r="K12" s="152">
        <v>1</v>
      </c>
      <c r="L12" s="152">
        <v>0</v>
      </c>
      <c r="M12" s="152">
        <v>0</v>
      </c>
      <c r="N12" s="139">
        <f t="shared" si="0"/>
        <v>1799</v>
      </c>
      <c r="O12" s="145">
        <v>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'24.11'!J13+'25.11'!I13</f>
        <v>610</v>
      </c>
      <c r="K13" s="152">
        <v>0</v>
      </c>
      <c r="L13" s="152">
        <v>0</v>
      </c>
      <c r="M13" s="152">
        <v>0</v>
      </c>
      <c r="N13" s="139">
        <f t="shared" si="0"/>
        <v>604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'24.11'!J14+'25.11'!I14</f>
        <v>474</v>
      </c>
      <c r="K14" s="152">
        <v>0</v>
      </c>
      <c r="L14" s="152">
        <v>0</v>
      </c>
      <c r="M14" s="152">
        <v>0</v>
      </c>
      <c r="N14" s="139">
        <f t="shared" si="0"/>
        <v>473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'24.11'!J15+'25.11'!I15</f>
        <v>661</v>
      </c>
      <c r="K15" s="152">
        <v>0</v>
      </c>
      <c r="L15" s="152">
        <v>0</v>
      </c>
      <c r="M15" s="152">
        <v>0</v>
      </c>
      <c r="N15" s="139">
        <f t="shared" si="0"/>
        <v>659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'24.11'!J16+'25.11'!I16</f>
        <v>862</v>
      </c>
      <c r="K16" s="152">
        <v>0</v>
      </c>
      <c r="L16" s="152">
        <v>0</v>
      </c>
      <c r="M16" s="152">
        <v>0</v>
      </c>
      <c r="N16" s="139">
        <f t="shared" si="0"/>
        <v>860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1</v>
      </c>
      <c r="I17" s="144">
        <f t="shared" si="1"/>
        <v>1</v>
      </c>
      <c r="J17" s="161">
        <f>'24.11'!J17+'25.11'!I17</f>
        <v>1122</v>
      </c>
      <c r="K17" s="152">
        <v>9</v>
      </c>
      <c r="L17" s="152">
        <v>4</v>
      </c>
      <c r="M17" s="152">
        <v>3</v>
      </c>
      <c r="N17" s="139">
        <f t="shared" si="0"/>
        <v>1108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'24.11'!J18+'25.11'!I18</f>
        <v>745</v>
      </c>
      <c r="K18" s="152">
        <v>0</v>
      </c>
      <c r="L18" s="152">
        <v>0</v>
      </c>
      <c r="M18" s="152">
        <v>0</v>
      </c>
      <c r="N18" s="139">
        <f t="shared" si="0"/>
        <v>742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</v>
      </c>
      <c r="H19" s="146">
        <f t="shared" ref="H19:O19" si="3">SUM(H5:H18)</f>
        <v>1</v>
      </c>
      <c r="I19" s="148">
        <f t="shared" si="3"/>
        <v>11</v>
      </c>
      <c r="J19" s="162">
        <f>'24.11'!J19+'25.11'!I19</f>
        <v>11566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11516</v>
      </c>
      <c r="O19" s="150">
        <f t="shared" si="3"/>
        <v>36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'24.11'!J20+'25.11'!I20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'24.11'!J21+'25.11'!I21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'24.11'!J22+'25.11'!I22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'24.11'!J23+'25.11'!I23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>
        <v>0</v>
      </c>
      <c r="I24" s="144">
        <f t="shared" si="5"/>
        <v>1</v>
      </c>
      <c r="J24" s="161">
        <f>'24.11'!J24+'25.11'!I24</f>
        <v>1614</v>
      </c>
      <c r="K24" s="152">
        <v>4</v>
      </c>
      <c r="L24" s="152">
        <v>3</v>
      </c>
      <c r="M24" s="152">
        <v>2</v>
      </c>
      <c r="N24" s="144">
        <f t="shared" si="0"/>
        <v>1601</v>
      </c>
      <c r="O24" s="145">
        <v>9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'24.11'!J25+'25.11'!I25</f>
        <v>2350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2332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'24.11'!J26+'25.11'!I26</f>
        <v>775</v>
      </c>
      <c r="K26" s="151">
        <v>4</v>
      </c>
      <c r="L26" s="151">
        <v>2</v>
      </c>
      <c r="M26" s="151">
        <v>1</v>
      </c>
      <c r="N26" s="139">
        <f t="shared" si="0"/>
        <v>742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'24.11'!J27+'25.11'!I27</f>
        <v>603</v>
      </c>
      <c r="K27" s="152">
        <v>0</v>
      </c>
      <c r="L27" s="152">
        <v>0</v>
      </c>
      <c r="M27" s="152">
        <v>0</v>
      </c>
      <c r="N27" s="144">
        <f t="shared" si="0"/>
        <v>598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2</v>
      </c>
      <c r="I28" s="144">
        <f t="shared" si="7"/>
        <v>2</v>
      </c>
      <c r="J28" s="161">
        <f>'24.11'!J28+'25.11'!I28</f>
        <v>1244</v>
      </c>
      <c r="K28" s="152">
        <v>0</v>
      </c>
      <c r="L28" s="152">
        <v>0</v>
      </c>
      <c r="M28" s="152">
        <v>0</v>
      </c>
      <c r="N28" s="144">
        <f t="shared" si="0"/>
        <v>1241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'24.11'!J29+'25.11'!I29</f>
        <v>1374</v>
      </c>
      <c r="K29" s="152">
        <v>0</v>
      </c>
      <c r="L29" s="152">
        <v>0</v>
      </c>
      <c r="M29" s="152">
        <v>0</v>
      </c>
      <c r="N29" s="144">
        <f t="shared" si="0"/>
        <v>1374</v>
      </c>
      <c r="O29" s="145">
        <v>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'24.11'!J30+'25.11'!I30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'24.11'!J31+'25.11'!I31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5</v>
      </c>
      <c r="H32" s="156">
        <v>0</v>
      </c>
      <c r="I32" s="144">
        <f t="shared" si="7"/>
        <v>5</v>
      </c>
      <c r="J32" s="161">
        <f>'24.11'!J32+'25.11'!I32</f>
        <v>358</v>
      </c>
      <c r="K32" s="152">
        <v>1</v>
      </c>
      <c r="L32" s="152">
        <v>1</v>
      </c>
      <c r="M32" s="152">
        <v>0</v>
      </c>
      <c r="N32" s="144">
        <f t="shared" si="0"/>
        <v>347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'24.11'!J33+'25.11'!I33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'24.11'!J34+'25.11'!I34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'24.11'!J35+'25.11'!I35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'24.11'!J36+'25.11'!I36</f>
        <v>226</v>
      </c>
      <c r="K36" s="152">
        <v>0</v>
      </c>
      <c r="L36" s="152">
        <v>0</v>
      </c>
      <c r="M36" s="152">
        <v>0</v>
      </c>
      <c r="N36" s="144">
        <f t="shared" si="0"/>
        <v>220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'24.11'!J37+'25.11'!I37</f>
        <v>1619</v>
      </c>
      <c r="K37" s="152">
        <v>1</v>
      </c>
      <c r="L37" s="152">
        <v>1</v>
      </c>
      <c r="M37" s="152">
        <v>1</v>
      </c>
      <c r="N37" s="144">
        <f t="shared" si="0"/>
        <v>1558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16</v>
      </c>
      <c r="H38" s="146">
        <v>0</v>
      </c>
      <c r="I38" s="148">
        <f t="shared" ref="I38:O38" si="9">SUM(I26:I37)</f>
        <v>18</v>
      </c>
      <c r="J38" s="162">
        <f>'24.11'!J38+'25.11'!I38</f>
        <v>8119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7999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'24.11'!J39+'25.11'!I39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'24.11'!J40+'25.11'!I40</f>
        <v>1561</v>
      </c>
      <c r="K40" s="152">
        <v>1</v>
      </c>
      <c r="L40" s="152">
        <v>1</v>
      </c>
      <c r="M40" s="152">
        <v>0</v>
      </c>
      <c r="N40" s="144">
        <f t="shared" si="0"/>
        <v>1556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'24.11'!J41+'25.11'!I41</f>
        <v>567</v>
      </c>
      <c r="K41" s="152">
        <v>1</v>
      </c>
      <c r="L41" s="152">
        <v>0</v>
      </c>
      <c r="M41" s="152">
        <v>0</v>
      </c>
      <c r="N41" s="144">
        <f t="shared" si="0"/>
        <v>563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'24.11'!J42+'25.11'!I42</f>
        <v>599</v>
      </c>
      <c r="K42" s="152">
        <v>0</v>
      </c>
      <c r="L42" s="152">
        <v>0</v>
      </c>
      <c r="M42" s="152">
        <v>0</v>
      </c>
      <c r="N42" s="144">
        <f t="shared" si="0"/>
        <v>592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'24.11'!J43+'25.11'!I43</f>
        <v>4003</v>
      </c>
      <c r="K43" s="152">
        <v>4</v>
      </c>
      <c r="L43" s="152">
        <v>1</v>
      </c>
      <c r="M43" s="152">
        <v>0</v>
      </c>
      <c r="N43" s="144">
        <f t="shared" si="0"/>
        <v>3965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'24.11'!J44+'25.11'!I44</f>
        <v>736</v>
      </c>
      <c r="K44" s="152">
        <v>1</v>
      </c>
      <c r="L44" s="152">
        <v>1</v>
      </c>
      <c r="M44" s="152">
        <v>1</v>
      </c>
      <c r="N44" s="144">
        <f t="shared" si="0"/>
        <v>732</v>
      </c>
      <c r="O44" s="145">
        <v>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'24.11'!J45+'25.11'!I45</f>
        <v>341</v>
      </c>
      <c r="K45" s="152">
        <v>0</v>
      </c>
      <c r="L45" s="152">
        <v>0</v>
      </c>
      <c r="M45" s="152">
        <v>0</v>
      </c>
      <c r="N45" s="144">
        <f t="shared" si="0"/>
        <v>341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'24.11'!J46+'25.11'!I46</f>
        <v>953</v>
      </c>
      <c r="K46" s="152">
        <v>0</v>
      </c>
      <c r="L46" s="152">
        <v>0</v>
      </c>
      <c r="M46" s="152">
        <v>0</v>
      </c>
      <c r="N46" s="144">
        <f t="shared" si="0"/>
        <v>953</v>
      </c>
      <c r="O46" s="145">
        <v>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'24.11'!J47+'25.11'!I47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'24.11'!J48+'25.11'!I48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'24.11'!J49+'25.11'!I49</f>
        <v>1776</v>
      </c>
      <c r="K49" s="152">
        <v>11</v>
      </c>
      <c r="L49" s="152">
        <v>2</v>
      </c>
      <c r="M49" s="152">
        <v>1</v>
      </c>
      <c r="N49" s="144">
        <f t="shared" si="0"/>
        <v>1757</v>
      </c>
      <c r="O49" s="145">
        <v>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17</v>
      </c>
      <c r="H50" s="146">
        <v>0</v>
      </c>
      <c r="I50" s="148">
        <f t="shared" ref="I50:O50" si="12">SUM(I39:I49)</f>
        <v>17</v>
      </c>
      <c r="J50" s="162">
        <f>'24.11'!J50+'25.11'!I50</f>
        <v>11777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11692</v>
      </c>
      <c r="O50" s="150">
        <f t="shared" si="12"/>
        <v>61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'24.11'!J51+'25.11'!I51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'24.11'!J52+'25.11'!I52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'24.11'!J53+'25.11'!I53</f>
        <v>765</v>
      </c>
      <c r="K53" s="152">
        <v>1</v>
      </c>
      <c r="L53" s="152">
        <v>1</v>
      </c>
      <c r="M53" s="152">
        <v>0</v>
      </c>
      <c r="N53" s="144">
        <f t="shared" si="0"/>
        <v>760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'24.11'!J54+'25.11'!I54</f>
        <v>1087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'24.11'!J55+'25.11'!I55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'24.11'!J56+'25.11'!I56</f>
        <v>379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'24.11'!J57+'25.11'!I57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'24.11'!J58+'25.11'!I58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'24.11'!J59+'25.11'!I59</f>
        <v>909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'24.11'!J60+'25.11'!I60</f>
        <v>4779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4753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'24.11'!J61+'25.11'!I61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'24.11'!J62+'25.11'!I62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'24.11'!J63+'25.11'!I63</f>
        <v>202</v>
      </c>
      <c r="K63" s="152">
        <v>0</v>
      </c>
      <c r="L63" s="152">
        <v>0</v>
      </c>
      <c r="M63" s="152">
        <v>0</v>
      </c>
      <c r="N63" s="144">
        <f t="shared" si="0"/>
        <v>200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'24.11'!J64+'25.11'!I64</f>
        <v>197</v>
      </c>
      <c r="K64" s="152">
        <v>0</v>
      </c>
      <c r="L64" s="152">
        <v>0</v>
      </c>
      <c r="M64" s="152">
        <v>0</v>
      </c>
      <c r="N64" s="144">
        <f t="shared" si="0"/>
        <v>196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'24.11'!J65+'25.11'!I65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'24.11'!J66+'25.11'!I66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'24.11'!J67+'25.11'!I67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'24.11'!J68+'25.11'!I68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'24.11'!J69+'25.11'!I69</f>
        <v>781</v>
      </c>
      <c r="K69" s="152">
        <v>3</v>
      </c>
      <c r="L69" s="152">
        <v>3</v>
      </c>
      <c r="M69" s="152">
        <v>1</v>
      </c>
      <c r="N69" s="144">
        <f t="shared" si="0"/>
        <v>774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'24.11'!J70+'25.11'!I70</f>
        <v>2153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2140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'24.11'!J71+'25.11'!I71</f>
        <v>607</v>
      </c>
      <c r="K71" s="151">
        <v>0</v>
      </c>
      <c r="L71" s="151">
        <v>0</v>
      </c>
      <c r="M71" s="151">
        <v>0</v>
      </c>
      <c r="N71" s="139">
        <f t="shared" ref="N71:N83" si="18">J71-K71-O71</f>
        <v>606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'24.11'!J72+'25.11'!I72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'24.11'!J73+'25.11'!I73</f>
        <v>747</v>
      </c>
      <c r="K73" s="152">
        <v>0</v>
      </c>
      <c r="L73" s="152">
        <v>0</v>
      </c>
      <c r="M73" s="152">
        <v>0</v>
      </c>
      <c r="N73" s="144">
        <f t="shared" si="18"/>
        <v>746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'24.11'!J74+'25.11'!I74</f>
        <v>1192</v>
      </c>
      <c r="K74" s="152">
        <v>0</v>
      </c>
      <c r="L74" s="152">
        <v>0</v>
      </c>
      <c r="M74" s="152">
        <v>0</v>
      </c>
      <c r="N74" s="144">
        <f t="shared" si="18"/>
        <v>1187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'24.11'!J75+'25.11'!I75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'24.11'!J76+'25.11'!I76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'24.11'!J77+'25.11'!I77</f>
        <v>2995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'24.11'!J78+'25.11'!I78</f>
        <v>7001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6973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'24.11'!J79+'25.11'!I79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'24.11'!J80+'25.11'!I80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'24.11'!J81+'25.11'!I81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'24.11'!J82+'25.11'!I82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'24.11'!J83+'25.11'!I83</f>
        <v>478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'24.11'!J84+'25.11'!I84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57</v>
      </c>
      <c r="H85" s="135">
        <f t="shared" ref="H85:O85" si="23">H84+H78+H70+H60+H50+H38+H25+H19</f>
        <v>1</v>
      </c>
      <c r="I85" s="135">
        <f t="shared" si="23"/>
        <v>59</v>
      </c>
      <c r="J85" s="135">
        <f t="shared" si="23"/>
        <v>48752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48410</v>
      </c>
      <c r="O85" s="135">
        <f t="shared" si="23"/>
        <v>273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79"/>
      <c r="P90" s="68"/>
      <c r="Q90" s="68"/>
      <c r="R90" s="68"/>
      <c r="S90" s="37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79"/>
      <c r="P91" s="68"/>
      <c r="Q91" s="68"/>
      <c r="R91" s="68"/>
      <c r="S91" s="37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79"/>
      <c r="P92" s="68"/>
      <c r="Q92" s="68"/>
      <c r="R92" s="68"/>
      <c r="S92" s="37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9"/>
      <c r="K93" s="478"/>
      <c r="L93" s="478"/>
      <c r="M93" s="478"/>
      <c r="N93" s="478"/>
      <c r="O93" s="379"/>
      <c r="P93" s="68"/>
      <c r="Q93" s="68"/>
      <c r="R93" s="68"/>
      <c r="S93" s="37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9"/>
      <c r="K94" s="478"/>
      <c r="L94" s="478"/>
      <c r="M94" s="478"/>
      <c r="N94" s="478"/>
      <c r="O94" s="379"/>
      <c r="P94" s="68"/>
      <c r="Q94" s="68"/>
      <c r="R94" s="68"/>
      <c r="S94" s="37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81"/>
      <c r="K95" s="478"/>
      <c r="L95" s="478"/>
      <c r="M95" s="478"/>
      <c r="N95" s="478"/>
      <c r="O95" s="381"/>
      <c r="Q95" s="82"/>
      <c r="R95" s="82"/>
      <c r="S95" s="38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5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370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274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77" t="s">
        <v>275</v>
      </c>
      <c r="H4" s="377" t="s">
        <v>276</v>
      </c>
      <c r="I4" s="377" t="s">
        <v>277</v>
      </c>
      <c r="J4" s="121" t="str">
        <f>"me©‡gvU fwZ©
= "&amp;J85</f>
        <v>me©‡gvU fwZ©
= 48693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48350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'23.11'!J5+'24.11'!I5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'23.11'!J6+'24.11'!I6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'23.11'!J7+'24.11'!I7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'23.11'!J8+'24.11'!I8</f>
        <v>1273</v>
      </c>
      <c r="K8" s="152">
        <v>0</v>
      </c>
      <c r="L8" s="152">
        <v>0</v>
      </c>
      <c r="M8" s="152">
        <v>0</v>
      </c>
      <c r="N8" s="139">
        <f t="shared" si="0"/>
        <v>1269</v>
      </c>
      <c r="O8" s="145">
        <v>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'23.11'!J9+'24.11'!I9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'23.11'!J10+'24.11'!I10</f>
        <v>565</v>
      </c>
      <c r="K10" s="152">
        <v>0</v>
      </c>
      <c r="L10" s="152">
        <v>0</v>
      </c>
      <c r="M10" s="152">
        <v>0</v>
      </c>
      <c r="N10" s="139">
        <f t="shared" si="0"/>
        <v>564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'23.11'!J11+'24.11'!I11</f>
        <v>717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0</v>
      </c>
      <c r="H12" s="156">
        <v>0</v>
      </c>
      <c r="I12" s="144">
        <f t="shared" si="1"/>
        <v>0</v>
      </c>
      <c r="J12" s="161">
        <f>'23.11'!J12+'24.11'!I12</f>
        <v>1806</v>
      </c>
      <c r="K12" s="152">
        <v>1</v>
      </c>
      <c r="L12" s="152">
        <v>0</v>
      </c>
      <c r="M12" s="152">
        <v>0</v>
      </c>
      <c r="N12" s="139">
        <f t="shared" si="0"/>
        <v>1799</v>
      </c>
      <c r="O12" s="145">
        <v>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'23.11'!J13+'24.11'!I13</f>
        <v>608</v>
      </c>
      <c r="K13" s="152">
        <v>0</v>
      </c>
      <c r="L13" s="152">
        <v>0</v>
      </c>
      <c r="M13" s="152">
        <v>0</v>
      </c>
      <c r="N13" s="139">
        <f t="shared" si="0"/>
        <v>602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'23.11'!J14+'24.11'!I14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'23.11'!J15+'24.11'!I15</f>
        <v>661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'23.11'!J16+'24.11'!I16</f>
        <v>862</v>
      </c>
      <c r="K16" s="152">
        <v>0</v>
      </c>
      <c r="L16" s="152">
        <v>0</v>
      </c>
      <c r="M16" s="152">
        <v>0</v>
      </c>
      <c r="N16" s="139">
        <f t="shared" si="0"/>
        <v>859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'23.11'!J17+'24.11'!I17</f>
        <v>1121</v>
      </c>
      <c r="K17" s="152">
        <v>9</v>
      </c>
      <c r="L17" s="152">
        <v>4</v>
      </c>
      <c r="M17" s="152">
        <v>3</v>
      </c>
      <c r="N17" s="139">
        <f t="shared" si="0"/>
        <v>1107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'23.11'!J18+'24.11'!I18</f>
        <v>742</v>
      </c>
      <c r="K18" s="152">
        <v>0</v>
      </c>
      <c r="L18" s="152">
        <v>0</v>
      </c>
      <c r="M18" s="152">
        <v>0</v>
      </c>
      <c r="N18" s="139">
        <f t="shared" si="0"/>
        <v>741</v>
      </c>
      <c r="O18" s="145">
        <v>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'23.11'!J19+'24.11'!I19</f>
        <v>11555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11503</v>
      </c>
      <c r="O19" s="150">
        <f t="shared" si="3"/>
        <v>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'23.11'!J20+'24.11'!I20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'23.11'!J21+'24.11'!I21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'23.11'!J22+'24.11'!I22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'23.11'!J23+'24.11'!I23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'23.11'!J24+'24.11'!I24</f>
        <v>1613</v>
      </c>
      <c r="K24" s="152">
        <v>4</v>
      </c>
      <c r="L24" s="152">
        <v>3</v>
      </c>
      <c r="M24" s="152">
        <v>2</v>
      </c>
      <c r="N24" s="144">
        <f t="shared" si="0"/>
        <v>1597</v>
      </c>
      <c r="O24" s="145">
        <v>12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'23.11'!J25+'24.11'!I25</f>
        <v>2349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2328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'23.11'!J26+'24.11'!I26</f>
        <v>773</v>
      </c>
      <c r="K26" s="151">
        <v>4</v>
      </c>
      <c r="L26" s="151">
        <v>2</v>
      </c>
      <c r="M26" s="151">
        <v>1</v>
      </c>
      <c r="N26" s="139">
        <f t="shared" si="0"/>
        <v>736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'23.11'!J27+'24.11'!I27</f>
        <v>601</v>
      </c>
      <c r="K27" s="152">
        <v>0</v>
      </c>
      <c r="L27" s="152">
        <v>0</v>
      </c>
      <c r="M27" s="152">
        <v>0</v>
      </c>
      <c r="N27" s="144">
        <f t="shared" si="0"/>
        <v>598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'23.11'!J28+'24.11'!I28</f>
        <v>1242</v>
      </c>
      <c r="K28" s="152">
        <v>0</v>
      </c>
      <c r="L28" s="152">
        <v>0</v>
      </c>
      <c r="M28" s="152">
        <v>0</v>
      </c>
      <c r="N28" s="144">
        <f t="shared" si="0"/>
        <v>1235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'23.11'!J29+'24.11'!I29</f>
        <v>1374</v>
      </c>
      <c r="K29" s="152">
        <v>0</v>
      </c>
      <c r="L29" s="152">
        <v>0</v>
      </c>
      <c r="M29" s="152">
        <v>0</v>
      </c>
      <c r="N29" s="144">
        <f t="shared" si="0"/>
        <v>1371</v>
      </c>
      <c r="O29" s="145">
        <v>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'23.11'!J30+'24.11'!I30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'23.11'!J31+'24.11'!I31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'23.11'!J32+'24.11'!I32</f>
        <v>353</v>
      </c>
      <c r="K32" s="152">
        <v>1</v>
      </c>
      <c r="L32" s="152">
        <v>1</v>
      </c>
      <c r="M32" s="152">
        <v>0</v>
      </c>
      <c r="N32" s="144">
        <f t="shared" si="0"/>
        <v>345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'23.11'!J33+'24.11'!I33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'23.11'!J34+'24.11'!I34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'23.11'!J35+'24.11'!I35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'23.11'!J36+'24.11'!I36</f>
        <v>224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'23.11'!J37+'24.11'!I37</f>
        <v>1614</v>
      </c>
      <c r="K37" s="152">
        <v>1</v>
      </c>
      <c r="L37" s="152">
        <v>1</v>
      </c>
      <c r="M37" s="152">
        <v>1</v>
      </c>
      <c r="N37" s="144">
        <f t="shared" si="0"/>
        <v>1559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14</v>
      </c>
      <c r="H38" s="146">
        <v>0</v>
      </c>
      <c r="I38" s="148">
        <f t="shared" ref="I38:O38" si="9">SUM(I26:I37)</f>
        <v>16</v>
      </c>
      <c r="J38" s="162">
        <f>'23.11'!J38+'24.11'!I38</f>
        <v>8101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7981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'23.11'!J39+'24.11'!I39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'23.11'!J40+'24.11'!I40</f>
        <v>1559</v>
      </c>
      <c r="K40" s="152">
        <v>1</v>
      </c>
      <c r="L40" s="152">
        <v>1</v>
      </c>
      <c r="M40" s="152">
        <v>0</v>
      </c>
      <c r="N40" s="144">
        <f t="shared" si="0"/>
        <v>1555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'23.11'!J41+'24.11'!I41</f>
        <v>566</v>
      </c>
      <c r="K41" s="152">
        <v>1</v>
      </c>
      <c r="L41" s="152">
        <v>0</v>
      </c>
      <c r="M41" s="152">
        <v>0</v>
      </c>
      <c r="N41" s="144">
        <f t="shared" si="0"/>
        <v>561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'23.11'!J42+'24.11'!I42</f>
        <v>597</v>
      </c>
      <c r="K42" s="152">
        <v>0</v>
      </c>
      <c r="L42" s="152">
        <v>0</v>
      </c>
      <c r="M42" s="152">
        <v>0</v>
      </c>
      <c r="N42" s="144">
        <f t="shared" si="0"/>
        <v>589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</v>
      </c>
      <c r="H43" s="156">
        <v>0</v>
      </c>
      <c r="I43" s="144">
        <f t="shared" si="10"/>
        <v>5</v>
      </c>
      <c r="J43" s="161">
        <f>'23.11'!J43+'24.11'!I43</f>
        <v>3996</v>
      </c>
      <c r="K43" s="152">
        <v>4</v>
      </c>
      <c r="L43" s="152">
        <v>1</v>
      </c>
      <c r="M43" s="152">
        <v>0</v>
      </c>
      <c r="N43" s="144">
        <f t="shared" si="0"/>
        <v>3958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'23.11'!J44+'24.11'!I44</f>
        <v>736</v>
      </c>
      <c r="K44" s="152">
        <v>1</v>
      </c>
      <c r="L44" s="152">
        <v>1</v>
      </c>
      <c r="M44" s="152">
        <v>1</v>
      </c>
      <c r="N44" s="144">
        <f t="shared" si="0"/>
        <v>729</v>
      </c>
      <c r="O44" s="145">
        <v>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'23.11'!J45+'24.11'!I45</f>
        <v>341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'23.11'!J46+'24.11'!I46</f>
        <v>953</v>
      </c>
      <c r="K46" s="152">
        <v>0</v>
      </c>
      <c r="L46" s="152">
        <v>0</v>
      </c>
      <c r="M46" s="152">
        <v>0</v>
      </c>
      <c r="N46" s="144">
        <f t="shared" si="0"/>
        <v>952</v>
      </c>
      <c r="O46" s="145">
        <v>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'23.11'!J47+'24.11'!I47</f>
        <v>159</v>
      </c>
      <c r="K47" s="152">
        <v>1</v>
      </c>
      <c r="L47" s="152">
        <v>1</v>
      </c>
      <c r="M47" s="152">
        <v>0</v>
      </c>
      <c r="N47" s="144">
        <f t="shared" si="0"/>
        <v>158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'23.11'!J48+'24.11'!I48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0</v>
      </c>
      <c r="H49" s="156"/>
      <c r="I49" s="144">
        <f t="shared" si="10"/>
        <v>0</v>
      </c>
      <c r="J49" s="161">
        <f>'23.11'!J49+'24.11'!I49</f>
        <v>1771</v>
      </c>
      <c r="K49" s="152">
        <v>11</v>
      </c>
      <c r="L49" s="152">
        <v>2</v>
      </c>
      <c r="M49" s="152">
        <v>1</v>
      </c>
      <c r="N49" s="144">
        <f t="shared" si="0"/>
        <v>1757</v>
      </c>
      <c r="O49" s="145">
        <v>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</v>
      </c>
      <c r="H50" s="146">
        <v>0</v>
      </c>
      <c r="I50" s="148">
        <f t="shared" ref="I50:O50" si="12">SUM(I39:I49)</f>
        <v>9</v>
      </c>
      <c r="J50" s="162">
        <f>'23.11'!J50+'24.11'!I50</f>
        <v>11760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11674</v>
      </c>
      <c r="O50" s="150">
        <f t="shared" si="12"/>
        <v>62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'23.11'!J51+'24.11'!I51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'23.11'!J52+'24.11'!I52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'23.11'!J53+'24.11'!I53</f>
        <v>763</v>
      </c>
      <c r="K53" s="152">
        <v>1</v>
      </c>
      <c r="L53" s="152">
        <v>1</v>
      </c>
      <c r="M53" s="152">
        <v>0</v>
      </c>
      <c r="N53" s="144">
        <f t="shared" si="0"/>
        <v>760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'23.11'!J54+'24.11'!I54</f>
        <v>1086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'23.11'!J55+'24.11'!I55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'23.11'!J56+'24.11'!I56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'23.11'!J57+'24.11'!I57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'23.11'!J58+'24.11'!I58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'23.11'!J59+'24.11'!I59</f>
        <v>909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'23.11'!J60+'24.11'!I60</f>
        <v>4775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4753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'23.11'!J61+'24.11'!I61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'23.11'!J62+'24.11'!I62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'23.11'!J63+'24.11'!I63</f>
        <v>201</v>
      </c>
      <c r="K63" s="152">
        <v>0</v>
      </c>
      <c r="L63" s="152">
        <v>0</v>
      </c>
      <c r="M63" s="152">
        <v>0</v>
      </c>
      <c r="N63" s="144">
        <f t="shared" si="0"/>
        <v>199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'23.11'!J64+'24.11'!I64</f>
        <v>197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'23.11'!J65+'24.11'!I65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'23.11'!J66+'24.11'!I66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'23.11'!J67+'24.11'!I67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'23.11'!J68+'24.11'!I68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'23.11'!J69+'24.11'!I69</f>
        <v>779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'23.11'!J70+'24.11'!I70</f>
        <v>2150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2137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'23.11'!J71+'24.11'!I71</f>
        <v>607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'23.11'!J72+'24.11'!I72</f>
        <v>711</v>
      </c>
      <c r="K72" s="152">
        <v>0</v>
      </c>
      <c r="L72" s="152">
        <v>0</v>
      </c>
      <c r="M72" s="152">
        <v>0</v>
      </c>
      <c r="N72" s="144">
        <f t="shared" si="18"/>
        <v>710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'23.11'!J73+'24.11'!I73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'23.11'!J74+'24.11'!I74</f>
        <v>1192</v>
      </c>
      <c r="K74" s="152">
        <v>0</v>
      </c>
      <c r="L74" s="152">
        <v>0</v>
      </c>
      <c r="M74" s="152">
        <v>0</v>
      </c>
      <c r="N74" s="144">
        <f t="shared" si="18"/>
        <v>1186</v>
      </c>
      <c r="O74" s="145">
        <v>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'23.11'!J75+'24.11'!I75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'23.11'!J76+'24.11'!I76</f>
        <v>613</v>
      </c>
      <c r="K76" s="152">
        <v>1</v>
      </c>
      <c r="L76" s="152">
        <v>1</v>
      </c>
      <c r="M76" s="152">
        <v>0</v>
      </c>
      <c r="N76" s="144">
        <f t="shared" si="18"/>
        <v>611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/>
      <c r="H77" s="156"/>
      <c r="I77" s="144">
        <f t="shared" si="19"/>
        <v>0</v>
      </c>
      <c r="J77" s="161">
        <f>'23.11'!J77+'24.11'!I77</f>
        <v>2990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</v>
      </c>
      <c r="H78" s="146">
        <f t="shared" ref="H78:O78" si="20">SUM(H71:H77)</f>
        <v>0</v>
      </c>
      <c r="I78" s="148">
        <f t="shared" si="20"/>
        <v>3</v>
      </c>
      <c r="J78" s="162">
        <f>'23.11'!J78+'24.11'!I78</f>
        <v>6996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6969</v>
      </c>
      <c r="O78" s="150">
        <f t="shared" si="20"/>
        <v>17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'23.11'!J79+'24.11'!I79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'23.11'!J80+'24.11'!I80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'23.11'!J81+'24.11'!I81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'23.11'!J82+'24.11'!I82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'23.11'!J83+'24.11'!I83</f>
        <v>478</v>
      </c>
      <c r="K83" s="152">
        <v>0</v>
      </c>
      <c r="L83" s="152">
        <v>0</v>
      </c>
      <c r="M83" s="152">
        <v>0</v>
      </c>
      <c r="N83" s="144">
        <f t="shared" si="18"/>
        <v>478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'23.11'!J84+'24.11'!I84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44</v>
      </c>
      <c r="H85" s="135">
        <f t="shared" ref="H85:O85" si="23">H84+H78+H70+H60+H50+H38+H25+H19</f>
        <v>0</v>
      </c>
      <c r="I85" s="135">
        <f t="shared" si="23"/>
        <v>46</v>
      </c>
      <c r="J85" s="135">
        <f t="shared" si="23"/>
        <v>48693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48350</v>
      </c>
      <c r="O85" s="135">
        <f t="shared" si="23"/>
        <v>274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76"/>
      <c r="P90" s="68"/>
      <c r="Q90" s="68"/>
      <c r="R90" s="68"/>
      <c r="S90" s="37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76"/>
      <c r="P91" s="68"/>
      <c r="Q91" s="68"/>
      <c r="R91" s="68"/>
      <c r="S91" s="37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76"/>
      <c r="P92" s="68"/>
      <c r="Q92" s="68"/>
      <c r="R92" s="68"/>
      <c r="S92" s="37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6"/>
      <c r="K93" s="478"/>
      <c r="L93" s="478"/>
      <c r="M93" s="478"/>
      <c r="N93" s="478"/>
      <c r="O93" s="376"/>
      <c r="P93" s="68"/>
      <c r="Q93" s="68"/>
      <c r="R93" s="68"/>
      <c r="S93" s="37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6"/>
      <c r="K94" s="478"/>
      <c r="L94" s="478"/>
      <c r="M94" s="478"/>
      <c r="N94" s="478"/>
      <c r="O94" s="376"/>
      <c r="P94" s="68"/>
      <c r="Q94" s="68"/>
      <c r="R94" s="68"/>
      <c r="S94" s="37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78"/>
      <c r="K95" s="478"/>
      <c r="L95" s="478"/>
      <c r="M95" s="478"/>
      <c r="N95" s="478"/>
      <c r="O95" s="378"/>
      <c r="Q95" s="82"/>
      <c r="R95" s="82"/>
      <c r="S95" s="37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6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6" sqref="H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289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74" t="s">
        <v>275</v>
      </c>
      <c r="H4" s="374" t="s">
        <v>276</v>
      </c>
      <c r="I4" s="374" t="s">
        <v>277</v>
      </c>
      <c r="J4" s="121" t="str">
        <f>"me©‡gvU fwZ©
= "&amp;J85</f>
        <v>me©‡gvU fwZ©
= 48647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48289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'22.11'!J5+'23.11'!I5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'22.11'!J6+'23.11'!I6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'22.11'!J7+'23.11'!I7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'22.11'!J8+'23.11'!I8</f>
        <v>1271</v>
      </c>
      <c r="K8" s="152">
        <v>0</v>
      </c>
      <c r="L8" s="152">
        <v>0</v>
      </c>
      <c r="M8" s="152">
        <v>0</v>
      </c>
      <c r="N8" s="139">
        <f t="shared" si="0"/>
        <v>1266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'22.11'!J9+'23.11'!I9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'22.11'!J10+'23.11'!I10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'22.11'!J11+'23.11'!I11</f>
        <v>716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'22.11'!J12+'23.11'!I12</f>
        <v>1806</v>
      </c>
      <c r="K12" s="152">
        <v>1</v>
      </c>
      <c r="L12" s="152">
        <v>0</v>
      </c>
      <c r="M12" s="152">
        <v>0</v>
      </c>
      <c r="N12" s="139">
        <f t="shared" si="0"/>
        <v>1796</v>
      </c>
      <c r="O12" s="145">
        <v>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'22.11'!J13+'23.11'!I13</f>
        <v>606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'22.11'!J14+'23.11'!I14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'22.11'!J15+'23.11'!I15</f>
        <v>659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'22.11'!J16+'23.11'!I16</f>
        <v>862</v>
      </c>
      <c r="K16" s="152">
        <v>0</v>
      </c>
      <c r="L16" s="152">
        <v>0</v>
      </c>
      <c r="M16" s="152">
        <v>0</v>
      </c>
      <c r="N16" s="139">
        <f t="shared" si="0"/>
        <v>859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'22.11'!J17+'23.11'!I17</f>
        <v>1118</v>
      </c>
      <c r="K17" s="152">
        <v>9</v>
      </c>
      <c r="L17" s="152">
        <v>4</v>
      </c>
      <c r="M17" s="152">
        <v>3</v>
      </c>
      <c r="N17" s="139">
        <f t="shared" si="0"/>
        <v>1105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'22.11'!J18+'23.11'!I18</f>
        <v>742</v>
      </c>
      <c r="K18" s="152">
        <v>0</v>
      </c>
      <c r="L18" s="152">
        <v>0</v>
      </c>
      <c r="M18" s="152">
        <v>0</v>
      </c>
      <c r="N18" s="139">
        <f t="shared" si="0"/>
        <v>739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</v>
      </c>
      <c r="H19" s="146">
        <f t="shared" ref="H19:O19" si="3">SUM(H5:H18)</f>
        <v>0</v>
      </c>
      <c r="I19" s="148">
        <f t="shared" si="3"/>
        <v>5</v>
      </c>
      <c r="J19" s="162">
        <f>'22.11'!J19+'23.11'!I19</f>
        <v>11544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11491</v>
      </c>
      <c r="O19" s="150">
        <f t="shared" si="3"/>
        <v>39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'22.11'!J20+'23.11'!I20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'22.11'!J21+'23.11'!I21</f>
        <v>444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5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'22.11'!J22+'23.11'!I22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'22.11'!J23+'23.11'!I23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'22.11'!J24+'23.11'!I24</f>
        <v>1610</v>
      </c>
      <c r="K24" s="152">
        <v>4</v>
      </c>
      <c r="L24" s="152">
        <v>3</v>
      </c>
      <c r="M24" s="152">
        <v>2</v>
      </c>
      <c r="N24" s="144">
        <f t="shared" si="0"/>
        <v>1596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1</v>
      </c>
      <c r="J25" s="162">
        <f>'22.11'!J25+'23.11'!I25</f>
        <v>2346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'22.11'!J26+'23.11'!I26</f>
        <v>768</v>
      </c>
      <c r="K26" s="151">
        <v>4</v>
      </c>
      <c r="L26" s="151">
        <v>2</v>
      </c>
      <c r="M26" s="151">
        <v>1</v>
      </c>
      <c r="N26" s="139">
        <f t="shared" si="0"/>
        <v>731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'22.11'!J27+'23.11'!I27</f>
        <v>599</v>
      </c>
      <c r="K27" s="152">
        <v>0</v>
      </c>
      <c r="L27" s="152">
        <v>0</v>
      </c>
      <c r="M27" s="152">
        <v>0</v>
      </c>
      <c r="N27" s="144">
        <f t="shared" si="0"/>
        <v>595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'22.11'!J28+'23.11'!I28</f>
        <v>1242</v>
      </c>
      <c r="K28" s="152">
        <v>0</v>
      </c>
      <c r="L28" s="152">
        <v>0</v>
      </c>
      <c r="M28" s="152">
        <v>0</v>
      </c>
      <c r="N28" s="144">
        <f t="shared" si="0"/>
        <v>1235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'22.11'!J29+'23.11'!I29</f>
        <v>1374</v>
      </c>
      <c r="K29" s="152">
        <v>0</v>
      </c>
      <c r="L29" s="152">
        <v>0</v>
      </c>
      <c r="M29" s="152">
        <v>0</v>
      </c>
      <c r="N29" s="144">
        <f t="shared" si="0"/>
        <v>1372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'22.11'!J30+'23.11'!I30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'22.11'!J31+'23.11'!I31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'22.11'!J32+'23.11'!I32</f>
        <v>352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'22.11'!J33+'23.11'!I33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'22.11'!J34+'23.11'!I34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'22.11'!J35+'23.11'!I35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'22.11'!J36+'23.11'!I36</f>
        <v>222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'22.11'!J37+'23.11'!I37</f>
        <v>1608</v>
      </c>
      <c r="K37" s="152">
        <v>1</v>
      </c>
      <c r="L37" s="152">
        <v>1</v>
      </c>
      <c r="M37" s="152">
        <v>1</v>
      </c>
      <c r="N37" s="144">
        <f t="shared" si="0"/>
        <v>1549</v>
      </c>
      <c r="O37" s="145">
        <v>58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18</v>
      </c>
      <c r="H38" s="146">
        <v>0</v>
      </c>
      <c r="I38" s="148">
        <f t="shared" ref="I38:O38" si="9">SUM(I26:I37)</f>
        <v>21</v>
      </c>
      <c r="J38" s="162">
        <f>'22.11'!J38+'23.11'!I38</f>
        <v>8085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7965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'22.11'!J39+'23.11'!I39</f>
        <v>827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'22.11'!J40+'23.11'!I40</f>
        <v>1559</v>
      </c>
      <c r="K40" s="152">
        <v>1</v>
      </c>
      <c r="L40" s="152">
        <v>1</v>
      </c>
      <c r="M40" s="152">
        <v>0</v>
      </c>
      <c r="N40" s="144">
        <f t="shared" si="0"/>
        <v>1555</v>
      </c>
      <c r="O40" s="145">
        <v>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'22.11'!J41+'23.11'!I41</f>
        <v>566</v>
      </c>
      <c r="K41" s="152">
        <v>1</v>
      </c>
      <c r="L41" s="152">
        <v>0</v>
      </c>
      <c r="M41" s="152">
        <v>0</v>
      </c>
      <c r="N41" s="144">
        <f t="shared" si="0"/>
        <v>561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'22.11'!J42+'23.11'!I42</f>
        <v>594</v>
      </c>
      <c r="K42" s="152">
        <v>0</v>
      </c>
      <c r="L42" s="152">
        <v>0</v>
      </c>
      <c r="M42" s="152">
        <v>0</v>
      </c>
      <c r="N42" s="144">
        <f t="shared" si="0"/>
        <v>586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14</v>
      </c>
      <c r="H43" s="156">
        <v>0</v>
      </c>
      <c r="I43" s="144">
        <f t="shared" si="10"/>
        <v>14</v>
      </c>
      <c r="J43" s="161">
        <f>'22.11'!J43+'23.11'!I43</f>
        <v>3991</v>
      </c>
      <c r="K43" s="152">
        <v>4</v>
      </c>
      <c r="L43" s="152">
        <v>1</v>
      </c>
      <c r="M43" s="152">
        <v>0</v>
      </c>
      <c r="N43" s="144">
        <f t="shared" si="0"/>
        <v>3947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'22.11'!J44+'23.11'!I44</f>
        <v>736</v>
      </c>
      <c r="K44" s="152">
        <v>1</v>
      </c>
      <c r="L44" s="152">
        <v>1</v>
      </c>
      <c r="M44" s="152">
        <v>1</v>
      </c>
      <c r="N44" s="144">
        <f t="shared" si="0"/>
        <v>727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'22.11'!J45+'23.11'!I45</f>
        <v>341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'22.11'!J46+'23.11'!I46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'22.11'!J47+'23.11'!I47</f>
        <v>159</v>
      </c>
      <c r="K47" s="152">
        <v>1</v>
      </c>
      <c r="L47" s="152">
        <v>1</v>
      </c>
      <c r="M47" s="152">
        <v>0</v>
      </c>
      <c r="N47" s="144">
        <f t="shared" si="0"/>
        <v>156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'22.11'!J48+'23.11'!I48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'22.11'!J49+'23.11'!I49</f>
        <v>1771</v>
      </c>
      <c r="K49" s="152">
        <v>11</v>
      </c>
      <c r="L49" s="152">
        <v>2</v>
      </c>
      <c r="M49" s="152">
        <v>1</v>
      </c>
      <c r="N49" s="144">
        <f t="shared" si="0"/>
        <v>1752</v>
      </c>
      <c r="O49" s="145">
        <v>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22</v>
      </c>
      <c r="H50" s="146">
        <v>0</v>
      </c>
      <c r="I50" s="148">
        <f t="shared" ref="I50:O50" si="12">SUM(I39:I49)</f>
        <v>23</v>
      </c>
      <c r="J50" s="162">
        <f>'22.11'!J50+'23.11'!I50</f>
        <v>11751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11649</v>
      </c>
      <c r="O50" s="150">
        <f t="shared" si="12"/>
        <v>78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'22.11'!J51+'23.11'!I51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'22.11'!J52+'23.11'!I52</f>
        <v>1075</v>
      </c>
      <c r="K52" s="152">
        <v>0</v>
      </c>
      <c r="L52" s="152">
        <v>0</v>
      </c>
      <c r="M52" s="152">
        <v>0</v>
      </c>
      <c r="N52" s="144">
        <f t="shared" si="0"/>
        <v>1069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'22.11'!J53+'23.11'!I53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'22.11'!J54+'23.11'!I54</f>
        <v>1085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'22.11'!J55+'23.11'!I55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'22.11'!J56+'23.11'!I56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'22.11'!J57+'23.11'!I57</f>
        <v>170</v>
      </c>
      <c r="K57" s="152">
        <v>0</v>
      </c>
      <c r="L57" s="152">
        <v>0</v>
      </c>
      <c r="M57" s="152">
        <v>0</v>
      </c>
      <c r="N57" s="144">
        <f t="shared" si="0"/>
        <v>169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'22.11'!J58+'23.11'!I58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'22.11'!J59+'23.11'!I59</f>
        <v>908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'22.11'!J60+'23.11'!I60</f>
        <v>4772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4751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'22.11'!J61+'23.11'!I61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'22.11'!J62+'23.11'!I62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'22.11'!J63+'23.11'!I63</f>
        <v>200</v>
      </c>
      <c r="K63" s="152">
        <v>0</v>
      </c>
      <c r="L63" s="152">
        <v>0</v>
      </c>
      <c r="M63" s="152">
        <v>0</v>
      </c>
      <c r="N63" s="144">
        <f t="shared" si="0"/>
        <v>199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'22.11'!J64+'23.11'!I64</f>
        <v>197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'22.11'!J65+'23.11'!I65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'22.11'!J66+'23.11'!I66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'22.11'!J67+'23.11'!I67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'22.11'!J68+'23.11'!I68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'22.11'!J69+'23.11'!I69</f>
        <v>779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'22.11'!J70+'23.11'!I70</f>
        <v>2149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2137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'22.11'!J71+'23.11'!I71</f>
        <v>606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'22.11'!J72+'23.11'!I72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'22.11'!J73+'23.11'!I73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2</v>
      </c>
      <c r="H74" s="154">
        <v>0</v>
      </c>
      <c r="I74" s="144">
        <f t="shared" si="19"/>
        <v>2</v>
      </c>
      <c r="J74" s="161">
        <f>'22.11'!J74+'23.11'!I74</f>
        <v>1191</v>
      </c>
      <c r="K74" s="152">
        <v>0</v>
      </c>
      <c r="L74" s="152">
        <v>0</v>
      </c>
      <c r="M74" s="152">
        <v>0</v>
      </c>
      <c r="N74" s="144">
        <f t="shared" si="18"/>
        <v>1186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'22.11'!J75+'23.11'!I75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'22.11'!J76+'23.11'!I76</f>
        <v>612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/>
      <c r="I77" s="144">
        <f t="shared" si="19"/>
        <v>0</v>
      </c>
      <c r="J77" s="161">
        <f>'22.11'!J77+'23.11'!I77</f>
        <v>2990</v>
      </c>
      <c r="K77" s="152">
        <v>9</v>
      </c>
      <c r="L77" s="152">
        <v>4</v>
      </c>
      <c r="M77" s="152">
        <v>2</v>
      </c>
      <c r="N77" s="144">
        <f t="shared" si="18"/>
        <v>2977</v>
      </c>
      <c r="O77" s="145">
        <v>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'22.11'!J78+'23.11'!I78</f>
        <v>6993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6965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'22.11'!J79+'23.11'!I79</f>
        <v>179</v>
      </c>
      <c r="K79" s="151">
        <v>1</v>
      </c>
      <c r="L79" s="151">
        <v>0</v>
      </c>
      <c r="M79" s="151">
        <v>0</v>
      </c>
      <c r="N79" s="139">
        <f t="shared" si="18"/>
        <v>177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'22.11'!J80+'23.11'!I80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'22.11'!J81+'23.11'!I81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'22.11'!J82+'23.11'!I82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'22.11'!J83+'23.11'!I83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'22.11'!J84+'23.11'!I84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1004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55</v>
      </c>
      <c r="H85" s="135">
        <f t="shared" ref="H85:O85" si="23">H84+H78+H70+H60+H50+H38+H25+H19</f>
        <v>0</v>
      </c>
      <c r="I85" s="135">
        <f t="shared" si="23"/>
        <v>58</v>
      </c>
      <c r="J85" s="135">
        <f t="shared" si="23"/>
        <v>48647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48289</v>
      </c>
      <c r="O85" s="135">
        <f t="shared" si="23"/>
        <v>289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73"/>
      <c r="P90" s="68"/>
      <c r="Q90" s="68"/>
      <c r="R90" s="68"/>
      <c r="S90" s="37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73"/>
      <c r="P91" s="68"/>
      <c r="Q91" s="68"/>
      <c r="R91" s="68"/>
      <c r="S91" s="37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73"/>
      <c r="P92" s="68"/>
      <c r="Q92" s="68"/>
      <c r="R92" s="68"/>
      <c r="S92" s="37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3"/>
      <c r="K93" s="478"/>
      <c r="L93" s="478"/>
      <c r="M93" s="478"/>
      <c r="N93" s="478"/>
      <c r="O93" s="373"/>
      <c r="P93" s="68"/>
      <c r="Q93" s="68"/>
      <c r="R93" s="68"/>
      <c r="S93" s="37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3"/>
      <c r="K94" s="478"/>
      <c r="L94" s="478"/>
      <c r="M94" s="478"/>
      <c r="N94" s="478"/>
      <c r="O94" s="373"/>
      <c r="P94" s="68"/>
      <c r="Q94" s="68"/>
      <c r="R94" s="68"/>
      <c r="S94" s="37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75"/>
      <c r="K95" s="478"/>
      <c r="L95" s="478"/>
      <c r="M95" s="478"/>
      <c r="N95" s="478"/>
      <c r="O95" s="375"/>
      <c r="Q95" s="82"/>
      <c r="R95" s="82"/>
      <c r="S95" s="37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7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273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71" t="s">
        <v>275</v>
      </c>
      <c r="H4" s="371" t="s">
        <v>276</v>
      </c>
      <c r="I4" s="371" t="s">
        <v>277</v>
      </c>
      <c r="J4" s="121" t="str">
        <f>"me©‡gvU fwZ©
= "&amp;J85</f>
        <v>me©‡gvU fwZ©
= 48589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48247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'21.11'!J5+'22.11'!I5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'21.11'!J6+'22.11'!I6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'21.11'!J7+'22.11'!I7</f>
        <v>516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'21.11'!J8+'22.11'!I8</f>
        <v>1271</v>
      </c>
      <c r="K8" s="152">
        <v>0</v>
      </c>
      <c r="L8" s="152">
        <v>0</v>
      </c>
      <c r="M8" s="152">
        <v>0</v>
      </c>
      <c r="N8" s="139">
        <f t="shared" si="0"/>
        <v>1266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'21.11'!J9+'22.11'!I9</f>
        <v>613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'21.11'!J10+'22.11'!I10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'21.11'!J11+'22.11'!I11</f>
        <v>716</v>
      </c>
      <c r="K11" s="152">
        <v>1</v>
      </c>
      <c r="L11" s="152">
        <v>1</v>
      </c>
      <c r="M11" s="152">
        <v>0</v>
      </c>
      <c r="N11" s="139">
        <f t="shared" si="0"/>
        <v>714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'21.11'!J12+'22.11'!I12</f>
        <v>1805</v>
      </c>
      <c r="K12" s="152">
        <v>1</v>
      </c>
      <c r="L12" s="152">
        <v>0</v>
      </c>
      <c r="M12" s="152">
        <v>0</v>
      </c>
      <c r="N12" s="139">
        <f t="shared" si="0"/>
        <v>1796</v>
      </c>
      <c r="O12" s="145">
        <v>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'21.11'!J13+'22.11'!I13</f>
        <v>605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'21.11'!J14+'22.11'!I14</f>
        <v>474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'21.11'!J15+'22.11'!I15</f>
        <v>658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'21.11'!J16+'22.11'!I16</f>
        <v>862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'21.11'!J17+'22.11'!I17</f>
        <v>1116</v>
      </c>
      <c r="K17" s="152">
        <v>9</v>
      </c>
      <c r="L17" s="152">
        <v>4</v>
      </c>
      <c r="M17" s="152">
        <v>3</v>
      </c>
      <c r="N17" s="139">
        <f t="shared" si="0"/>
        <v>1102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'21.11'!J18+'22.11'!I18</f>
        <v>742</v>
      </c>
      <c r="K18" s="152">
        <v>0</v>
      </c>
      <c r="L18" s="152">
        <v>0</v>
      </c>
      <c r="M18" s="152">
        <v>0</v>
      </c>
      <c r="N18" s="139">
        <f t="shared" si="0"/>
        <v>739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'21.11'!J19+'22.11'!I19</f>
        <v>11539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11487</v>
      </c>
      <c r="O19" s="150">
        <f t="shared" si="3"/>
        <v>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'21.11'!J20+'22.11'!I20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'21.11'!J21+'22.11'!I21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'21.11'!J22+'22.11'!I22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'21.11'!J23+'22.11'!I23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'21.11'!J24+'22.11'!I24</f>
        <v>1609</v>
      </c>
      <c r="K24" s="152">
        <v>4</v>
      </c>
      <c r="L24" s="152">
        <v>3</v>
      </c>
      <c r="M24" s="152">
        <v>2</v>
      </c>
      <c r="N24" s="144">
        <f t="shared" si="0"/>
        <v>1595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'21.11'!J25+'22.11'!I25</f>
        <v>2345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'21.11'!J26+'22.11'!I26</f>
        <v>763</v>
      </c>
      <c r="K26" s="151">
        <v>4</v>
      </c>
      <c r="L26" s="151">
        <v>2</v>
      </c>
      <c r="M26" s="151">
        <v>1</v>
      </c>
      <c r="N26" s="139">
        <f t="shared" si="0"/>
        <v>723</v>
      </c>
      <c r="O26" s="140">
        <v>36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'21.11'!J27+'22.11'!I27</f>
        <v>599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'21.11'!J28+'22.11'!I28</f>
        <v>1241</v>
      </c>
      <c r="K28" s="152">
        <v>0</v>
      </c>
      <c r="L28" s="152">
        <v>0</v>
      </c>
      <c r="M28" s="152">
        <v>0</v>
      </c>
      <c r="N28" s="144">
        <f t="shared" si="0"/>
        <v>1234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'21.11'!J29+'22.11'!I29</f>
        <v>1374</v>
      </c>
      <c r="K29" s="152">
        <v>0</v>
      </c>
      <c r="L29" s="152">
        <v>0</v>
      </c>
      <c r="M29" s="152">
        <v>0</v>
      </c>
      <c r="N29" s="144">
        <f t="shared" si="0"/>
        <v>1371</v>
      </c>
      <c r="O29" s="145">
        <v>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'21.11'!J30+'22.11'!I30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'21.11'!J31+'22.11'!I31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'21.11'!J32+'22.11'!I32</f>
        <v>349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'21.11'!J33+'22.11'!I33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'21.11'!J34+'22.11'!I34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'21.11'!J35+'22.11'!I35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'21.11'!J36+'22.11'!I36</f>
        <v>219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'21.11'!J37+'22.11'!I37</f>
        <v>1599</v>
      </c>
      <c r="K37" s="152">
        <v>1</v>
      </c>
      <c r="L37" s="152">
        <v>1</v>
      </c>
      <c r="M37" s="152">
        <v>1</v>
      </c>
      <c r="N37" s="144">
        <f t="shared" si="0"/>
        <v>1550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13</v>
      </c>
      <c r="H38" s="146">
        <v>0</v>
      </c>
      <c r="I38" s="148">
        <f t="shared" ref="I38:O38" si="9">SUM(I26:I37)</f>
        <v>13</v>
      </c>
      <c r="J38" s="162">
        <f>'21.11'!J38+'22.11'!I38</f>
        <v>8064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7955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'21.11'!J39+'22.11'!I39</f>
        <v>826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'21.11'!J40+'22.11'!I40</f>
        <v>1559</v>
      </c>
      <c r="K40" s="152">
        <v>1</v>
      </c>
      <c r="L40" s="152">
        <v>1</v>
      </c>
      <c r="M40" s="152">
        <v>0</v>
      </c>
      <c r="N40" s="144">
        <f t="shared" si="0"/>
        <v>1554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'21.11'!J41+'22.11'!I41</f>
        <v>565</v>
      </c>
      <c r="K41" s="152">
        <v>1</v>
      </c>
      <c r="L41" s="152">
        <v>0</v>
      </c>
      <c r="M41" s="152">
        <v>0</v>
      </c>
      <c r="N41" s="144">
        <f t="shared" si="0"/>
        <v>560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'21.11'!J42+'22.11'!I42</f>
        <v>591</v>
      </c>
      <c r="K42" s="152">
        <v>0</v>
      </c>
      <c r="L42" s="152">
        <v>0</v>
      </c>
      <c r="M42" s="152">
        <v>0</v>
      </c>
      <c r="N42" s="144">
        <f t="shared" si="0"/>
        <v>583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</v>
      </c>
      <c r="H43" s="156">
        <v>0</v>
      </c>
      <c r="I43" s="144">
        <f t="shared" si="10"/>
        <v>7</v>
      </c>
      <c r="J43" s="161">
        <f>'21.11'!J43+'22.11'!I43</f>
        <v>3977</v>
      </c>
      <c r="K43" s="152">
        <v>4</v>
      </c>
      <c r="L43" s="152">
        <v>1</v>
      </c>
      <c r="M43" s="152">
        <v>0</v>
      </c>
      <c r="N43" s="144">
        <f t="shared" si="0"/>
        <v>3937</v>
      </c>
      <c r="O43" s="145">
        <v>36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'21.11'!J44+'22.11'!I44</f>
        <v>736</v>
      </c>
      <c r="K44" s="152">
        <v>1</v>
      </c>
      <c r="L44" s="152">
        <v>1</v>
      </c>
      <c r="M44" s="152">
        <v>1</v>
      </c>
      <c r="N44" s="144">
        <f t="shared" si="0"/>
        <v>726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'21.11'!J45+'22.11'!I45</f>
        <v>340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'21.11'!J46+'22.11'!I46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'21.11'!J47+'22.11'!I47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'21.11'!J48+'22.11'!I48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'21.11'!J49+'22.11'!I49</f>
        <v>1768</v>
      </c>
      <c r="K49" s="152">
        <v>11</v>
      </c>
      <c r="L49" s="152">
        <v>2</v>
      </c>
      <c r="M49" s="152">
        <v>1</v>
      </c>
      <c r="N49" s="144">
        <f t="shared" si="0"/>
        <v>1743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17</v>
      </c>
      <c r="H50" s="146">
        <v>0</v>
      </c>
      <c r="I50" s="148">
        <f t="shared" ref="I50:O50" si="12">SUM(I39:I49)</f>
        <v>17</v>
      </c>
      <c r="J50" s="162">
        <f>'21.11'!J50+'22.11'!I50</f>
        <v>11728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11625</v>
      </c>
      <c r="O50" s="150">
        <f t="shared" si="12"/>
        <v>79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'21.11'!J51+'22.11'!I51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'21.11'!J52+'22.11'!I52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'21.11'!J53+'22.11'!I53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'21.11'!J54+'22.11'!I54</f>
        <v>1085</v>
      </c>
      <c r="K54" s="152">
        <v>0</v>
      </c>
      <c r="L54" s="152">
        <v>0</v>
      </c>
      <c r="M54" s="152">
        <v>0</v>
      </c>
      <c r="N54" s="144">
        <f t="shared" si="0"/>
        <v>1083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'21.11'!J55+'22.11'!I55</f>
        <v>281</v>
      </c>
      <c r="K55" s="152">
        <v>1</v>
      </c>
      <c r="L55" s="152">
        <v>1</v>
      </c>
      <c r="M55" s="152">
        <v>0</v>
      </c>
      <c r="N55" s="144">
        <f t="shared" si="0"/>
        <v>280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'21.11'!J56+'22.11'!I56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'21.11'!J57+'22.11'!I57</f>
        <v>169</v>
      </c>
      <c r="K57" s="152">
        <v>0</v>
      </c>
      <c r="L57" s="152">
        <v>0</v>
      </c>
      <c r="M57" s="152">
        <v>0</v>
      </c>
      <c r="N57" s="144">
        <f t="shared" si="0"/>
        <v>168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'21.11'!J58+'22.11'!I58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'21.11'!J59+'22.11'!I59</f>
        <v>906</v>
      </c>
      <c r="K59" s="152">
        <v>3</v>
      </c>
      <c r="L59" s="152">
        <v>0</v>
      </c>
      <c r="M59" s="152">
        <v>0</v>
      </c>
      <c r="N59" s="144">
        <f t="shared" si="0"/>
        <v>900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'21.11'!J60+'22.11'!I60</f>
        <v>4769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4751</v>
      </c>
      <c r="O60" s="150">
        <f t="shared" si="15"/>
        <v>13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'21.11'!J61+'22.11'!I61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'21.11'!J62+'22.11'!I62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'21.11'!J63+'22.11'!I63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'21.11'!J64+'22.11'!I64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'21.11'!J65+'22.11'!I65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'21.11'!J66+'22.11'!I66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'21.11'!J67+'22.11'!I67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'21.11'!J68+'22.11'!I68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'21.11'!J69+'22.11'!I69</f>
        <v>777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'21.11'!J70+'22.11'!I70</f>
        <v>2146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2136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'21.11'!J71+'22.11'!I71</f>
        <v>606</v>
      </c>
      <c r="K71" s="151">
        <v>0</v>
      </c>
      <c r="L71" s="151">
        <v>0</v>
      </c>
      <c r="M71" s="151">
        <v>0</v>
      </c>
      <c r="N71" s="139">
        <f t="shared" ref="N71:N83" si="18">J71-K71-O71</f>
        <v>605</v>
      </c>
      <c r="O71" s="140">
        <v>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'21.11'!J72+'22.11'!I72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'21.11'!J73+'22.11'!I73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'21.11'!J74+'22.11'!I74</f>
        <v>1189</v>
      </c>
      <c r="K74" s="152">
        <v>0</v>
      </c>
      <c r="L74" s="152">
        <v>0</v>
      </c>
      <c r="M74" s="152">
        <v>0</v>
      </c>
      <c r="N74" s="144">
        <f t="shared" si="18"/>
        <v>1185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/>
      <c r="H75" s="154"/>
      <c r="I75" s="144">
        <f t="shared" si="19"/>
        <v>0</v>
      </c>
      <c r="J75" s="161">
        <f>'21.11'!J75+'22.11'!I75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'21.11'!J76+'22.11'!I76</f>
        <v>612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'21.11'!J77+'22.11'!I77</f>
        <v>2990</v>
      </c>
      <c r="K77" s="152">
        <v>9</v>
      </c>
      <c r="L77" s="152">
        <v>4</v>
      </c>
      <c r="M77" s="152">
        <v>2</v>
      </c>
      <c r="N77" s="144">
        <f t="shared" si="18"/>
        <v>2976</v>
      </c>
      <c r="O77" s="145">
        <v>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</v>
      </c>
      <c r="H78" s="146">
        <f t="shared" ref="H78:O78" si="20">SUM(H71:H77)</f>
        <v>0</v>
      </c>
      <c r="I78" s="148">
        <f t="shared" si="20"/>
        <v>4</v>
      </c>
      <c r="J78" s="162">
        <f>'21.11'!J78+'22.11'!I78</f>
        <v>6991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6963</v>
      </c>
      <c r="O78" s="150">
        <f t="shared" si="20"/>
        <v>18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'21.11'!J79+'22.11'!I79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'21.11'!J80+'22.11'!I80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'21.11'!J81+'22.11'!I81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'21.11'!J82+'22.11'!I82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'21.11'!J83+'22.11'!I83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'21.11'!J84+'22.11'!I84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52</v>
      </c>
      <c r="H85" s="135">
        <f t="shared" ref="H85:O85" si="23">H84+H78+H70+H60+H50+H38+H25+H19</f>
        <v>0</v>
      </c>
      <c r="I85" s="135">
        <f t="shared" si="23"/>
        <v>52</v>
      </c>
      <c r="J85" s="135">
        <f t="shared" si="23"/>
        <v>48589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48247</v>
      </c>
      <c r="O85" s="135">
        <f t="shared" si="23"/>
        <v>273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70"/>
      <c r="P90" s="68"/>
      <c r="Q90" s="68"/>
      <c r="R90" s="68"/>
      <c r="S90" s="37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70"/>
      <c r="P91" s="68"/>
      <c r="Q91" s="68"/>
      <c r="R91" s="68"/>
      <c r="S91" s="37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70"/>
      <c r="P92" s="68"/>
      <c r="Q92" s="68"/>
      <c r="R92" s="68"/>
      <c r="S92" s="37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70"/>
      <c r="K93" s="478"/>
      <c r="L93" s="478"/>
      <c r="M93" s="478"/>
      <c r="N93" s="478"/>
      <c r="O93" s="370"/>
      <c r="P93" s="68"/>
      <c r="Q93" s="68"/>
      <c r="R93" s="68"/>
      <c r="S93" s="37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70"/>
      <c r="K94" s="478"/>
      <c r="L94" s="478"/>
      <c r="M94" s="478"/>
      <c r="N94" s="478"/>
      <c r="O94" s="370"/>
      <c r="P94" s="68"/>
      <c r="Q94" s="68"/>
      <c r="R94" s="68"/>
      <c r="S94" s="37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72"/>
      <c r="K95" s="478"/>
      <c r="L95" s="478"/>
      <c r="M95" s="478"/>
      <c r="N95" s="478"/>
      <c r="O95" s="372"/>
      <c r="Q95" s="82"/>
      <c r="R95" s="82"/>
      <c r="S95" s="37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8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32" sqref="G3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294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67" t="s">
        <v>275</v>
      </c>
      <c r="H4" s="367" t="s">
        <v>276</v>
      </c>
      <c r="I4" s="367" t="s">
        <v>277</v>
      </c>
      <c r="J4" s="121" t="str">
        <f>"me©‡gvU fwZ©
= "&amp;J85</f>
        <v>me©‡gvU fwZ©
= 48537</v>
      </c>
      <c r="K4" s="120" t="str">
        <f>" †W½y m‡›`‡n ch©v‡jvPbvi Rb¨ †cÖwiZ g„„Zz¨ = "&amp;K85</f>
        <v xml:space="preserve"> †W½y m‡›`‡n ch©v‡jvPbvi Rb¨ †cÖwiZ g„„Zz¨ = 69</v>
      </c>
      <c r="L4" s="120" t="str">
        <f>"ch©v‡jvPbv m¤úbœK…Z g„„Zz¨ = "&amp;L85</f>
        <v>ch©v‡jvPbv m¤úbœK…Z g„„Zz¨ = 37</v>
      </c>
      <c r="M4" s="120" t="str">
        <f>"wbwðZ g„„Zz¨ 
= "&amp;M85</f>
        <v>wbwðZ g„„Zz¨ 
= 17</v>
      </c>
      <c r="N4" s="121" t="str">
        <f>"QvocÎ cÖvß †ivMx
 = "&amp;N85</f>
        <v>QvocÎ cÖvß †ivMx
 = 48174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'20.11'!J5+'21.11'!I5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'20.11'!J6+'21.11'!I6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'20.11'!J7+'21.11'!I7</f>
        <v>515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'20.11'!J8+'21.11'!I8</f>
        <v>1271</v>
      </c>
      <c r="K8" s="152">
        <v>0</v>
      </c>
      <c r="L8" s="152">
        <v>0</v>
      </c>
      <c r="M8" s="152">
        <v>0</v>
      </c>
      <c r="N8" s="139">
        <f t="shared" si="0"/>
        <v>1262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'20.11'!J9+'21.11'!I9</f>
        <v>612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'20.11'!J10+'21.11'!I10</f>
        <v>564</v>
      </c>
      <c r="K10" s="152">
        <v>0</v>
      </c>
      <c r="L10" s="152">
        <v>0</v>
      </c>
      <c r="M10" s="152">
        <v>0</v>
      </c>
      <c r="N10" s="139">
        <f t="shared" si="0"/>
        <v>563</v>
      </c>
      <c r="O10" s="145">
        <v>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'20.11'!J11+'21.11'!I11</f>
        <v>716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</v>
      </c>
      <c r="H12" s="156">
        <v>0</v>
      </c>
      <c r="I12" s="144">
        <f t="shared" si="1"/>
        <v>1</v>
      </c>
      <c r="J12" s="161">
        <f>'20.11'!J12+'21.11'!I12</f>
        <v>1801</v>
      </c>
      <c r="K12" s="152">
        <v>1</v>
      </c>
      <c r="L12" s="152">
        <v>0</v>
      </c>
      <c r="M12" s="152">
        <v>0</v>
      </c>
      <c r="N12" s="139">
        <f t="shared" si="0"/>
        <v>1795</v>
      </c>
      <c r="O12" s="145">
        <v>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'20.11'!J13+'21.11'!I13</f>
        <v>602</v>
      </c>
      <c r="K13" s="152">
        <v>0</v>
      </c>
      <c r="L13" s="152">
        <v>0</v>
      </c>
      <c r="M13" s="152">
        <v>0</v>
      </c>
      <c r="N13" s="139">
        <f t="shared" si="0"/>
        <v>601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'20.11'!J14+'21.11'!I14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'20.11'!J15+'21.11'!I15</f>
        <v>657</v>
      </c>
      <c r="K15" s="152">
        <v>0</v>
      </c>
      <c r="L15" s="152">
        <v>0</v>
      </c>
      <c r="M15" s="152">
        <v>0</v>
      </c>
      <c r="N15" s="139">
        <f t="shared" si="0"/>
        <v>657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'20.11'!J16+'21.11'!I16</f>
        <v>862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'20.11'!J17+'21.11'!I17</f>
        <v>1112</v>
      </c>
      <c r="K17" s="152">
        <v>9</v>
      </c>
      <c r="L17" s="152">
        <v>4</v>
      </c>
      <c r="M17" s="152">
        <v>3</v>
      </c>
      <c r="N17" s="139">
        <f t="shared" si="0"/>
        <v>1099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'20.11'!J18+'21.11'!I18</f>
        <v>742</v>
      </c>
      <c r="K18" s="152">
        <v>0</v>
      </c>
      <c r="L18" s="152">
        <v>0</v>
      </c>
      <c r="M18" s="152">
        <v>0</v>
      </c>
      <c r="N18" s="139">
        <f t="shared" si="0"/>
        <v>736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</v>
      </c>
      <c r="H19" s="146">
        <f t="shared" ref="H19:O19" si="3">SUM(H5:H18)</f>
        <v>1</v>
      </c>
      <c r="I19" s="148">
        <f t="shared" si="3"/>
        <v>8</v>
      </c>
      <c r="J19" s="162">
        <f>'20.11'!J19+'21.11'!I19</f>
        <v>11524</v>
      </c>
      <c r="K19" s="148">
        <f t="shared" si="3"/>
        <v>14</v>
      </c>
      <c r="L19" s="148">
        <f t="shared" si="3"/>
        <v>8</v>
      </c>
      <c r="M19" s="148">
        <f t="shared" si="3"/>
        <v>5</v>
      </c>
      <c r="N19" s="148">
        <f t="shared" si="3"/>
        <v>11475</v>
      </c>
      <c r="O19" s="150">
        <f t="shared" si="3"/>
        <v>35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'20.11'!J20+'21.11'!I20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'20.11'!J21+'21.11'!I21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'20.11'!J22+'21.11'!I22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'20.11'!J23+'21.11'!I23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'20.11'!J24+'21.11'!I24</f>
        <v>1608</v>
      </c>
      <c r="K24" s="152">
        <v>4</v>
      </c>
      <c r="L24" s="152">
        <v>3</v>
      </c>
      <c r="M24" s="152">
        <v>2</v>
      </c>
      <c r="N24" s="144">
        <f t="shared" si="0"/>
        <v>1595</v>
      </c>
      <c r="O24" s="145">
        <v>9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'20.11'!J25+'21.11'!I25</f>
        <v>2344</v>
      </c>
      <c r="K25" s="148">
        <f t="shared" si="6"/>
        <v>4</v>
      </c>
      <c r="L25" s="148">
        <f t="shared" si="6"/>
        <v>3</v>
      </c>
      <c r="M25" s="148">
        <f t="shared" si="6"/>
        <v>2</v>
      </c>
      <c r="N25" s="148">
        <f t="shared" si="6"/>
        <v>2327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8</v>
      </c>
      <c r="H26" s="154">
        <v>3</v>
      </c>
      <c r="I26" s="139">
        <f>G26+H26</f>
        <v>11</v>
      </c>
      <c r="J26" s="160">
        <f>'20.11'!J26+'21.11'!I26</f>
        <v>759</v>
      </c>
      <c r="K26" s="151">
        <v>4</v>
      </c>
      <c r="L26" s="151">
        <v>2</v>
      </c>
      <c r="M26" s="151">
        <v>1</v>
      </c>
      <c r="N26" s="139">
        <f t="shared" si="0"/>
        <v>713</v>
      </c>
      <c r="O26" s="140">
        <v>42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'20.11'!J27+'21.11'!I27</f>
        <v>599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'20.11'!J28+'21.11'!I28</f>
        <v>1241</v>
      </c>
      <c r="K28" s="152">
        <v>0</v>
      </c>
      <c r="L28" s="152">
        <v>0</v>
      </c>
      <c r="M28" s="152">
        <v>0</v>
      </c>
      <c r="N28" s="144">
        <f t="shared" si="0"/>
        <v>1233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'20.11'!J29+'21.11'!I29</f>
        <v>1374</v>
      </c>
      <c r="K29" s="152">
        <v>0</v>
      </c>
      <c r="L29" s="152">
        <v>0</v>
      </c>
      <c r="M29" s="152">
        <v>0</v>
      </c>
      <c r="N29" s="144">
        <f t="shared" si="0"/>
        <v>1364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'20.11'!J30+'21.11'!I30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'20.11'!J31+'21.11'!I31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'20.11'!J32+'21.11'!I32</f>
        <v>348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'20.11'!J33+'21.11'!I33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'20.11'!J34+'21.11'!I34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'20.11'!J35+'21.11'!I35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'20.11'!J36+'21.11'!I36</f>
        <v>219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'20.11'!J37+'21.11'!I37</f>
        <v>1591</v>
      </c>
      <c r="K37" s="152">
        <v>1</v>
      </c>
      <c r="L37" s="152">
        <v>1</v>
      </c>
      <c r="M37" s="152">
        <v>1</v>
      </c>
      <c r="N37" s="144">
        <f t="shared" si="0"/>
        <v>1540</v>
      </c>
      <c r="O37" s="145">
        <v>50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21</v>
      </c>
      <c r="H38" s="146">
        <v>0</v>
      </c>
      <c r="I38" s="148">
        <f t="shared" ref="I38:O38" si="9">SUM(I26:I37)</f>
        <v>24</v>
      </c>
      <c r="J38" s="162">
        <f>'20.11'!J38+'21.11'!I38</f>
        <v>8051</v>
      </c>
      <c r="K38" s="148">
        <f t="shared" si="9"/>
        <v>7</v>
      </c>
      <c r="L38" s="148">
        <f t="shared" si="9"/>
        <v>5</v>
      </c>
      <c r="M38" s="148">
        <f t="shared" si="9"/>
        <v>2</v>
      </c>
      <c r="N38" s="148">
        <f t="shared" si="9"/>
        <v>7927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'20.11'!J39+'21.11'!I39</f>
        <v>826</v>
      </c>
      <c r="K39" s="151">
        <v>4</v>
      </c>
      <c r="L39" s="151">
        <v>3</v>
      </c>
      <c r="M39" s="151">
        <v>2</v>
      </c>
      <c r="N39" s="139">
        <f t="shared" si="0"/>
        <v>822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'20.11'!J40+'21.11'!I40</f>
        <v>1559</v>
      </c>
      <c r="K40" s="152">
        <v>1</v>
      </c>
      <c r="L40" s="152">
        <v>1</v>
      </c>
      <c r="M40" s="152">
        <v>0</v>
      </c>
      <c r="N40" s="144">
        <f t="shared" si="0"/>
        <v>1554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'20.11'!J41+'21.11'!I41</f>
        <v>564</v>
      </c>
      <c r="K41" s="152">
        <v>1</v>
      </c>
      <c r="L41" s="152">
        <v>0</v>
      </c>
      <c r="M41" s="152">
        <v>0</v>
      </c>
      <c r="N41" s="144">
        <f t="shared" si="0"/>
        <v>560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'20.11'!J42+'21.11'!I42</f>
        <v>590</v>
      </c>
      <c r="K42" s="152">
        <v>0</v>
      </c>
      <c r="L42" s="152">
        <v>0</v>
      </c>
      <c r="M42" s="152">
        <v>0</v>
      </c>
      <c r="N42" s="144">
        <f t="shared" si="0"/>
        <v>581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9</v>
      </c>
      <c r="H43" s="156">
        <v>1</v>
      </c>
      <c r="I43" s="144">
        <f t="shared" si="10"/>
        <v>10</v>
      </c>
      <c r="J43" s="161">
        <f>'20.11'!J43+'21.11'!I43</f>
        <v>3970</v>
      </c>
      <c r="K43" s="152">
        <v>4</v>
      </c>
      <c r="L43" s="152">
        <v>1</v>
      </c>
      <c r="M43" s="152">
        <v>0</v>
      </c>
      <c r="N43" s="144">
        <f t="shared" si="0"/>
        <v>3932</v>
      </c>
      <c r="O43" s="145">
        <v>34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'20.11'!J44+'21.11'!I44</f>
        <v>732</v>
      </c>
      <c r="K44" s="152">
        <v>1</v>
      </c>
      <c r="L44" s="152">
        <v>1</v>
      </c>
      <c r="M44" s="152">
        <v>1</v>
      </c>
      <c r="N44" s="144">
        <f t="shared" si="0"/>
        <v>724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'20.11'!J45+'21.11'!I45</f>
        <v>340</v>
      </c>
      <c r="K45" s="152">
        <v>0</v>
      </c>
      <c r="L45" s="152">
        <v>0</v>
      </c>
      <c r="M45" s="152">
        <v>0</v>
      </c>
      <c r="N45" s="144">
        <f t="shared" si="0"/>
        <v>340</v>
      </c>
      <c r="O45" s="145">
        <v>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'20.11'!J46+'21.11'!I46</f>
        <v>952</v>
      </c>
      <c r="K46" s="152">
        <v>0</v>
      </c>
      <c r="L46" s="152">
        <v>0</v>
      </c>
      <c r="M46" s="152">
        <v>0</v>
      </c>
      <c r="N46" s="144">
        <f t="shared" si="0"/>
        <v>950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'20.11'!J47+'21.11'!I47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'20.11'!J48+'21.11'!I48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'20.11'!J49+'21.11'!I49</f>
        <v>1764</v>
      </c>
      <c r="K49" s="152">
        <v>11</v>
      </c>
      <c r="L49" s="152">
        <v>2</v>
      </c>
      <c r="M49" s="152">
        <v>1</v>
      </c>
      <c r="N49" s="144">
        <f t="shared" si="0"/>
        <v>1739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16</v>
      </c>
      <c r="H50" s="146">
        <v>0</v>
      </c>
      <c r="I50" s="148">
        <f t="shared" ref="I50:O50" si="12">SUM(I39:I49)</f>
        <v>17</v>
      </c>
      <c r="J50" s="162">
        <f>'20.11'!J50+'21.11'!I50</f>
        <v>11711</v>
      </c>
      <c r="K50" s="148">
        <f t="shared" si="12"/>
        <v>24</v>
      </c>
      <c r="L50" s="148">
        <f t="shared" si="12"/>
        <v>10</v>
      </c>
      <c r="M50" s="148">
        <f t="shared" si="12"/>
        <v>4</v>
      </c>
      <c r="N50" s="148">
        <f t="shared" si="12"/>
        <v>11612</v>
      </c>
      <c r="O50" s="150">
        <f t="shared" si="12"/>
        <v>75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'20.11'!J51+'21.11'!I51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'20.11'!J52+'21.11'!I52</f>
        <v>1075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'20.11'!J53+'21.11'!I53</f>
        <v>762</v>
      </c>
      <c r="K53" s="152">
        <v>1</v>
      </c>
      <c r="L53" s="152">
        <v>1</v>
      </c>
      <c r="M53" s="152">
        <v>0</v>
      </c>
      <c r="N53" s="144">
        <f t="shared" si="0"/>
        <v>759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'20.11'!J54+'21.11'!I54</f>
        <v>1085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'20.11'!J55+'21.11'!I55</f>
        <v>281</v>
      </c>
      <c r="K55" s="152">
        <v>1</v>
      </c>
      <c r="L55" s="152">
        <v>1</v>
      </c>
      <c r="M55" s="152">
        <v>0</v>
      </c>
      <c r="N55" s="144">
        <f t="shared" si="0"/>
        <v>278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'20.11'!J56+'21.11'!I56</f>
        <v>378</v>
      </c>
      <c r="K56" s="152">
        <v>0</v>
      </c>
      <c r="L56" s="152">
        <v>0</v>
      </c>
      <c r="M56" s="152">
        <v>0</v>
      </c>
      <c r="N56" s="144">
        <f t="shared" si="0"/>
        <v>378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'20.11'!J57+'21.11'!I57</f>
        <v>168</v>
      </c>
      <c r="K57" s="152">
        <v>0</v>
      </c>
      <c r="L57" s="152">
        <v>0</v>
      </c>
      <c r="M57" s="152">
        <v>0</v>
      </c>
      <c r="N57" s="144">
        <f t="shared" si="0"/>
        <v>167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'20.11'!J58+'21.11'!I58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'20.11'!J59+'21.11'!I59</f>
        <v>905</v>
      </c>
      <c r="K59" s="152">
        <v>3</v>
      </c>
      <c r="L59" s="152">
        <v>0</v>
      </c>
      <c r="M59" s="152">
        <v>0</v>
      </c>
      <c r="N59" s="144">
        <f t="shared" si="0"/>
        <v>896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'20.11'!J60+'21.11'!I60</f>
        <v>4767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4743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'20.11'!J61+'21.11'!I61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'20.11'!J62+'21.11'!I62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'20.11'!J63+'21.11'!I63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'20.11'!J64+'21.11'!I64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'20.11'!J65+'21.11'!I65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'20.11'!J66+'21.11'!I66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'20.11'!J67+'21.11'!I67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'20.11'!J68+'21.11'!I68</f>
        <v>174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'20.11'!J69+'21.11'!I69</f>
        <v>777</v>
      </c>
      <c r="K69" s="152">
        <v>3</v>
      </c>
      <c r="L69" s="152">
        <v>3</v>
      </c>
      <c r="M69" s="152">
        <v>1</v>
      </c>
      <c r="N69" s="144">
        <f t="shared" si="0"/>
        <v>773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'20.11'!J70+'21.11'!I70</f>
        <v>2146</v>
      </c>
      <c r="K70" s="148">
        <f t="shared" si="17"/>
        <v>4</v>
      </c>
      <c r="L70" s="148">
        <f t="shared" si="17"/>
        <v>4</v>
      </c>
      <c r="M70" s="148">
        <f t="shared" si="17"/>
        <v>2</v>
      </c>
      <c r="N70" s="148">
        <f t="shared" si="17"/>
        <v>2136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'20.11'!J71+'21.11'!I71</f>
        <v>605</v>
      </c>
      <c r="K71" s="151">
        <v>0</v>
      </c>
      <c r="L71" s="151">
        <v>0</v>
      </c>
      <c r="M71" s="151">
        <v>0</v>
      </c>
      <c r="N71" s="139">
        <f t="shared" ref="N71:N83" si="18">J71-K71-O71</f>
        <v>602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'20.11'!J72+'21.11'!I72</f>
        <v>711</v>
      </c>
      <c r="K72" s="152">
        <v>0</v>
      </c>
      <c r="L72" s="152">
        <v>0</v>
      </c>
      <c r="M72" s="152">
        <v>0</v>
      </c>
      <c r="N72" s="144">
        <f t="shared" si="18"/>
        <v>708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'20.11'!J73+'21.11'!I73</f>
        <v>747</v>
      </c>
      <c r="K73" s="152">
        <v>0</v>
      </c>
      <c r="L73" s="152">
        <v>0</v>
      </c>
      <c r="M73" s="152">
        <v>0</v>
      </c>
      <c r="N73" s="144">
        <f t="shared" si="18"/>
        <v>744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'20.11'!J74+'21.11'!I74</f>
        <v>1189</v>
      </c>
      <c r="K74" s="152">
        <v>0</v>
      </c>
      <c r="L74" s="152">
        <v>0</v>
      </c>
      <c r="M74" s="152">
        <v>0</v>
      </c>
      <c r="N74" s="144">
        <f t="shared" si="18"/>
        <v>1185</v>
      </c>
      <c r="O74" s="145">
        <v>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'20.11'!J75+'21.11'!I75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'20.11'!J76+'21.11'!I76</f>
        <v>611</v>
      </c>
      <c r="K76" s="152">
        <v>1</v>
      </c>
      <c r="L76" s="152">
        <v>1</v>
      </c>
      <c r="M76" s="152">
        <v>0</v>
      </c>
      <c r="N76" s="144">
        <f t="shared" si="18"/>
        <v>609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6</v>
      </c>
      <c r="H77" s="156"/>
      <c r="I77" s="144">
        <f t="shared" si="19"/>
        <v>6</v>
      </c>
      <c r="J77" s="161">
        <f>'20.11'!J77+'21.11'!I77</f>
        <v>2988</v>
      </c>
      <c r="K77" s="152">
        <v>9</v>
      </c>
      <c r="L77" s="152">
        <v>4</v>
      </c>
      <c r="M77" s="152">
        <v>2</v>
      </c>
      <c r="N77" s="144">
        <f t="shared" si="18"/>
        <v>2967</v>
      </c>
      <c r="O77" s="145">
        <v>12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'20.11'!J78+'21.11'!I78</f>
        <v>6987</v>
      </c>
      <c r="K78" s="148">
        <f t="shared" si="20"/>
        <v>10</v>
      </c>
      <c r="L78" s="148">
        <f t="shared" si="20"/>
        <v>5</v>
      </c>
      <c r="M78" s="148">
        <f t="shared" si="20"/>
        <v>2</v>
      </c>
      <c r="N78" s="148">
        <f t="shared" si="20"/>
        <v>6951</v>
      </c>
      <c r="O78" s="150">
        <f t="shared" si="20"/>
        <v>26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'20.11'!J79+'21.11'!I79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'20.11'!J80+'21.11'!I80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'20.11'!J81+'21.11'!I81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'20.11'!J82+'21.11'!I82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'20.11'!J83+'21.11'!I83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'20.11'!J84+'21.11'!I84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61</v>
      </c>
      <c r="H85" s="135">
        <f t="shared" ref="H85:O85" si="23">H84+H78+H70+H60+H50+H38+H25+H19</f>
        <v>1</v>
      </c>
      <c r="I85" s="135">
        <f t="shared" si="23"/>
        <v>66</v>
      </c>
      <c r="J85" s="135">
        <f t="shared" si="23"/>
        <v>48537</v>
      </c>
      <c r="K85" s="135">
        <f t="shared" si="23"/>
        <v>69</v>
      </c>
      <c r="L85" s="135">
        <f t="shared" si="23"/>
        <v>37</v>
      </c>
      <c r="M85" s="135">
        <f t="shared" si="23"/>
        <v>17</v>
      </c>
      <c r="N85" s="135">
        <f>N84+N78+N70+N60+N50+N38+N25+N19</f>
        <v>48174</v>
      </c>
      <c r="O85" s="135">
        <f t="shared" si="23"/>
        <v>294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68"/>
      <c r="P90" s="68"/>
      <c r="Q90" s="68"/>
      <c r="R90" s="68"/>
      <c r="S90" s="36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68"/>
      <c r="P91" s="68"/>
      <c r="Q91" s="68"/>
      <c r="R91" s="68"/>
      <c r="S91" s="36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68"/>
      <c r="P92" s="68"/>
      <c r="Q92" s="68"/>
      <c r="R92" s="68"/>
      <c r="S92" s="36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8"/>
      <c r="K93" s="478"/>
      <c r="L93" s="478"/>
      <c r="M93" s="478"/>
      <c r="N93" s="478"/>
      <c r="O93" s="368"/>
      <c r="P93" s="68"/>
      <c r="Q93" s="68"/>
      <c r="R93" s="68"/>
      <c r="S93" s="36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8"/>
      <c r="K94" s="478"/>
      <c r="L94" s="478"/>
      <c r="M94" s="478"/>
      <c r="N94" s="478"/>
      <c r="O94" s="368"/>
      <c r="P94" s="68"/>
      <c r="Q94" s="68"/>
      <c r="R94" s="68"/>
      <c r="S94" s="36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69"/>
      <c r="K95" s="478"/>
      <c r="L95" s="478"/>
      <c r="M95" s="478"/>
      <c r="N95" s="478"/>
      <c r="O95" s="369"/>
      <c r="Q95" s="82"/>
      <c r="R95" s="82"/>
      <c r="S95" s="36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9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307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65" t="s">
        <v>275</v>
      </c>
      <c r="H4" s="365" t="s">
        <v>276</v>
      </c>
      <c r="I4" s="365" t="s">
        <v>277</v>
      </c>
      <c r="J4" s="121" t="str">
        <f>"me©‡gvU fwZ©
= "&amp;J85</f>
        <v>me©‡gvU fwZ©
= 48471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48106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'19.11'!J5+'20.11'!I5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'19.11'!J6+'20.11'!I6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'19.11'!J7+'20.11'!I7</f>
        <v>515</v>
      </c>
      <c r="K7" s="152">
        <v>0</v>
      </c>
      <c r="L7" s="152">
        <v>0</v>
      </c>
      <c r="M7" s="152">
        <v>0</v>
      </c>
      <c r="N7" s="139">
        <f t="shared" si="0"/>
        <v>514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'19.11'!J8+'20.11'!I8</f>
        <v>1267</v>
      </c>
      <c r="K8" s="152">
        <v>0</v>
      </c>
      <c r="L8" s="152">
        <v>0</v>
      </c>
      <c r="M8" s="152">
        <v>0</v>
      </c>
      <c r="N8" s="139">
        <f t="shared" si="0"/>
        <v>1260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'19.11'!J9+'20.11'!I9</f>
        <v>612</v>
      </c>
      <c r="K9" s="152">
        <v>1</v>
      </c>
      <c r="L9" s="152">
        <v>1</v>
      </c>
      <c r="M9" s="152">
        <v>0</v>
      </c>
      <c r="N9" s="139">
        <f t="shared" si="0"/>
        <v>611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'19.11'!J10+'20.11'!I10</f>
        <v>564</v>
      </c>
      <c r="K10" s="152">
        <v>0</v>
      </c>
      <c r="L10" s="152">
        <v>0</v>
      </c>
      <c r="M10" s="152">
        <v>0</v>
      </c>
      <c r="N10" s="139">
        <f t="shared" si="0"/>
        <v>559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'19.11'!J11+'20.11'!I11</f>
        <v>715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'19.11'!J12+'20.11'!I12</f>
        <v>1800</v>
      </c>
      <c r="K12" s="152">
        <v>0</v>
      </c>
      <c r="L12" s="152">
        <v>0</v>
      </c>
      <c r="M12" s="152">
        <v>0</v>
      </c>
      <c r="N12" s="139">
        <f t="shared" si="0"/>
        <v>1793</v>
      </c>
      <c r="O12" s="145">
        <v>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'19.11'!J13+'20.11'!I13</f>
        <v>602</v>
      </c>
      <c r="K13" s="152">
        <v>0</v>
      </c>
      <c r="L13" s="152">
        <v>0</v>
      </c>
      <c r="M13" s="152">
        <v>0</v>
      </c>
      <c r="N13" s="139">
        <f t="shared" si="0"/>
        <v>600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'19.11'!J14+'20.11'!I14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'19.11'!J15+'20.11'!I15</f>
        <v>657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'19.11'!J16+'20.11'!I16</f>
        <v>860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'19.11'!J17+'20.11'!I17</f>
        <v>1112</v>
      </c>
      <c r="K17" s="152">
        <v>9</v>
      </c>
      <c r="L17" s="152">
        <v>2</v>
      </c>
      <c r="M17" s="152">
        <v>2</v>
      </c>
      <c r="N17" s="139">
        <f t="shared" si="0"/>
        <v>1098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'19.11'!J18+'20.11'!I18</f>
        <v>742</v>
      </c>
      <c r="K18" s="152">
        <v>0</v>
      </c>
      <c r="L18" s="152">
        <v>0</v>
      </c>
      <c r="M18" s="152">
        <v>0</v>
      </c>
      <c r="N18" s="139">
        <f t="shared" si="0"/>
        <v>735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'19.11'!J19+'20.11'!I19</f>
        <v>11516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11461</v>
      </c>
      <c r="O19" s="150">
        <f t="shared" si="3"/>
        <v>42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'19.11'!J20+'20.11'!I20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'19.11'!J21+'20.11'!I21</f>
        <v>444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4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'19.11'!J22+'20.11'!I22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'19.11'!J23+'20.11'!I23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1</v>
      </c>
      <c r="H24" s="154"/>
      <c r="I24" s="144">
        <f t="shared" si="5"/>
        <v>1</v>
      </c>
      <c r="J24" s="161">
        <f>'19.11'!J24+'20.11'!I24</f>
        <v>1607</v>
      </c>
      <c r="K24" s="152">
        <v>4</v>
      </c>
      <c r="L24" s="152">
        <v>1</v>
      </c>
      <c r="M24" s="152">
        <v>1</v>
      </c>
      <c r="N24" s="144">
        <f t="shared" si="0"/>
        <v>1593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1</v>
      </c>
      <c r="J25" s="162">
        <f>'19.11'!J25+'20.11'!I25</f>
        <v>2343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2325</v>
      </c>
      <c r="O25" s="150">
        <f>SUM(O20:O24)</f>
        <v>14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'19.11'!J26+'20.11'!I26</f>
        <v>748</v>
      </c>
      <c r="K26" s="151">
        <v>2</v>
      </c>
      <c r="L26" s="151">
        <v>1</v>
      </c>
      <c r="M26" s="151">
        <v>0</v>
      </c>
      <c r="N26" s="139">
        <f t="shared" si="0"/>
        <v>707</v>
      </c>
      <c r="O26" s="140">
        <v>39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'19.11'!J27+'20.11'!I27</f>
        <v>598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'19.11'!J28+'20.11'!I28</f>
        <v>1239</v>
      </c>
      <c r="K28" s="152">
        <v>0</v>
      </c>
      <c r="L28" s="152">
        <v>0</v>
      </c>
      <c r="M28" s="152">
        <v>0</v>
      </c>
      <c r="N28" s="144">
        <f t="shared" si="0"/>
        <v>1232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'19.11'!J29+'20.11'!I29</f>
        <v>1372</v>
      </c>
      <c r="K29" s="152">
        <v>0</v>
      </c>
      <c r="L29" s="152">
        <v>0</v>
      </c>
      <c r="M29" s="152">
        <v>0</v>
      </c>
      <c r="N29" s="144">
        <f t="shared" si="0"/>
        <v>1360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'19.11'!J30+'20.11'!I30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'19.11'!J31+'20.11'!I31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'19.11'!J32+'20.11'!I32</f>
        <v>347</v>
      </c>
      <c r="K32" s="152">
        <v>1</v>
      </c>
      <c r="L32" s="152">
        <v>1</v>
      </c>
      <c r="M32" s="152">
        <v>0</v>
      </c>
      <c r="N32" s="144">
        <f t="shared" si="0"/>
        <v>346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'19.11'!J33+'20.11'!I33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'19.11'!J34+'20.11'!I34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'19.11'!J35+'20.11'!I35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'19.11'!J36+'20.11'!I36</f>
        <v>218</v>
      </c>
      <c r="K36" s="152">
        <v>0</v>
      </c>
      <c r="L36" s="152">
        <v>0</v>
      </c>
      <c r="M36" s="152">
        <v>0</v>
      </c>
      <c r="N36" s="144">
        <f t="shared" si="0"/>
        <v>218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'19.11'!J37+'20.11'!I37</f>
        <v>1585</v>
      </c>
      <c r="K37" s="152">
        <v>1</v>
      </c>
      <c r="L37" s="152">
        <v>0</v>
      </c>
      <c r="M37" s="152">
        <v>0</v>
      </c>
      <c r="N37" s="144">
        <f t="shared" si="0"/>
        <v>1535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20</v>
      </c>
      <c r="H38" s="146">
        <v>0</v>
      </c>
      <c r="I38" s="148">
        <f t="shared" ref="I38:O38" si="9">SUM(I26:I37)</f>
        <v>20</v>
      </c>
      <c r="J38" s="162">
        <f>'19.11'!J38+'20.11'!I38</f>
        <v>8027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7911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'19.11'!J39+'20.11'!I39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'19.11'!J40+'20.11'!I40</f>
        <v>1558</v>
      </c>
      <c r="K40" s="152">
        <v>1</v>
      </c>
      <c r="L40" s="152">
        <v>1</v>
      </c>
      <c r="M40" s="152">
        <v>0</v>
      </c>
      <c r="N40" s="144">
        <f t="shared" si="0"/>
        <v>1553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'19.11'!J41+'20.11'!I41</f>
        <v>564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'19.11'!J42+'20.11'!I42</f>
        <v>590</v>
      </c>
      <c r="K42" s="152">
        <v>0</v>
      </c>
      <c r="L42" s="152">
        <v>0</v>
      </c>
      <c r="M42" s="152">
        <v>0</v>
      </c>
      <c r="N42" s="144">
        <f t="shared" si="0"/>
        <v>579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10</v>
      </c>
      <c r="H43" s="156">
        <v>0</v>
      </c>
      <c r="I43" s="144">
        <f t="shared" si="10"/>
        <v>10</v>
      </c>
      <c r="J43" s="161">
        <f>'19.11'!J43+'20.11'!I43</f>
        <v>3960</v>
      </c>
      <c r="K43" s="152">
        <v>3</v>
      </c>
      <c r="L43" s="152">
        <v>1</v>
      </c>
      <c r="M43" s="152">
        <v>0</v>
      </c>
      <c r="N43" s="144">
        <f t="shared" si="0"/>
        <v>3922</v>
      </c>
      <c r="O43" s="145">
        <v>35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'19.11'!J44+'20.11'!I44</f>
        <v>731</v>
      </c>
      <c r="K44" s="152">
        <v>1</v>
      </c>
      <c r="L44" s="152">
        <v>1</v>
      </c>
      <c r="M44" s="152">
        <v>1</v>
      </c>
      <c r="N44" s="144">
        <f t="shared" si="0"/>
        <v>721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'19.11'!J45+'20.11'!I45</f>
        <v>340</v>
      </c>
      <c r="K45" s="152">
        <v>0</v>
      </c>
      <c r="L45" s="152">
        <v>0</v>
      </c>
      <c r="M45" s="152">
        <v>0</v>
      </c>
      <c r="N45" s="144">
        <f t="shared" si="0"/>
        <v>337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'19.11'!J46+'20.11'!I46</f>
        <v>951</v>
      </c>
      <c r="K46" s="152">
        <v>0</v>
      </c>
      <c r="L46" s="152">
        <v>0</v>
      </c>
      <c r="M46" s="152">
        <v>0</v>
      </c>
      <c r="N46" s="144">
        <f t="shared" si="0"/>
        <v>949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'19.11'!J47+'20.11'!I47</f>
        <v>159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'19.11'!J48+'20.11'!I48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'19.11'!J49+'20.11'!I49</f>
        <v>1760</v>
      </c>
      <c r="K49" s="152">
        <v>6</v>
      </c>
      <c r="L49" s="152">
        <v>2</v>
      </c>
      <c r="M49" s="152">
        <v>1</v>
      </c>
      <c r="N49" s="144">
        <f t="shared" si="0"/>
        <v>1740</v>
      </c>
      <c r="O49" s="145">
        <v>14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24</v>
      </c>
      <c r="H50" s="146">
        <v>0</v>
      </c>
      <c r="I50" s="148">
        <f t="shared" ref="I50:O50" si="12">SUM(I39:I49)</f>
        <v>24</v>
      </c>
      <c r="J50" s="162">
        <f>'19.11'!J50+'20.11'!I50</f>
        <v>11694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11593</v>
      </c>
      <c r="O50" s="150">
        <f t="shared" si="12"/>
        <v>84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'19.11'!J51+'20.11'!I51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'19.11'!J52+'20.11'!I52</f>
        <v>1074</v>
      </c>
      <c r="K52" s="152">
        <v>0</v>
      </c>
      <c r="L52" s="152">
        <v>0</v>
      </c>
      <c r="M52" s="152">
        <v>0</v>
      </c>
      <c r="N52" s="144">
        <f t="shared" si="0"/>
        <v>1070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'19.11'!J53+'20.11'!I53</f>
        <v>762</v>
      </c>
      <c r="K53" s="152">
        <v>1</v>
      </c>
      <c r="L53" s="152">
        <v>1</v>
      </c>
      <c r="M53" s="152">
        <v>0</v>
      </c>
      <c r="N53" s="144">
        <f t="shared" si="0"/>
        <v>758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'19.11'!J54+'20.11'!I54</f>
        <v>1084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'19.11'!J55+'20.11'!I55</f>
        <v>280</v>
      </c>
      <c r="K55" s="152">
        <v>1</v>
      </c>
      <c r="L55" s="152">
        <v>1</v>
      </c>
      <c r="M55" s="152">
        <v>0</v>
      </c>
      <c r="N55" s="144">
        <f t="shared" si="0"/>
        <v>277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'19.11'!J56+'20.11'!I56</f>
        <v>378</v>
      </c>
      <c r="K56" s="152">
        <v>0</v>
      </c>
      <c r="L56" s="152">
        <v>0</v>
      </c>
      <c r="M56" s="152">
        <v>0</v>
      </c>
      <c r="N56" s="144">
        <f t="shared" si="0"/>
        <v>377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'19.11'!J57+'20.11'!I57</f>
        <v>167</v>
      </c>
      <c r="K57" s="152">
        <v>0</v>
      </c>
      <c r="L57" s="152">
        <v>0</v>
      </c>
      <c r="M57" s="152">
        <v>0</v>
      </c>
      <c r="N57" s="144">
        <f t="shared" si="0"/>
        <v>167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'19.11'!J58+'20.11'!I58</f>
        <v>113</v>
      </c>
      <c r="K58" s="152">
        <v>0</v>
      </c>
      <c r="L58" s="152">
        <v>0</v>
      </c>
      <c r="M58" s="152">
        <v>0</v>
      </c>
      <c r="N58" s="144">
        <f t="shared" si="0"/>
        <v>113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'19.11'!J59+'20.11'!I59</f>
        <v>903</v>
      </c>
      <c r="K59" s="152">
        <v>3</v>
      </c>
      <c r="L59" s="152">
        <v>0</v>
      </c>
      <c r="M59" s="152">
        <v>0</v>
      </c>
      <c r="N59" s="144">
        <f t="shared" si="0"/>
        <v>895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5</v>
      </c>
      <c r="H60" s="146">
        <f t="shared" ref="H60:O60" si="15">SUM(H51:H59)</f>
        <v>0</v>
      </c>
      <c r="I60" s="148">
        <f t="shared" si="15"/>
        <v>5</v>
      </c>
      <c r="J60" s="162">
        <f>'19.11'!J60+'20.11'!I60</f>
        <v>4761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4739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'19.11'!J61+'20.11'!I61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'19.11'!J62+'20.11'!I62</f>
        <v>117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'19.11'!J63+'20.11'!I63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'19.11'!J64+'20.11'!I64</f>
        <v>196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'19.11'!J65+'20.11'!I65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'19.11'!J66+'20.11'!I66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'19.11'!J67+'20.11'!I67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'19.11'!J68+'20.11'!I68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'19.11'!J69+'20.11'!I69</f>
        <v>777</v>
      </c>
      <c r="K69" s="152">
        <v>3</v>
      </c>
      <c r="L69" s="152">
        <v>2</v>
      </c>
      <c r="M69" s="152">
        <v>1</v>
      </c>
      <c r="N69" s="144">
        <f t="shared" si="0"/>
        <v>770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'19.11'!J70+'20.11'!I70</f>
        <v>2145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2133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'19.11'!J71+'20.11'!I71</f>
        <v>604</v>
      </c>
      <c r="K71" s="151">
        <v>0</v>
      </c>
      <c r="L71" s="151">
        <v>0</v>
      </c>
      <c r="M71" s="151">
        <v>0</v>
      </c>
      <c r="N71" s="139">
        <f t="shared" ref="N71:N83" si="18">J71-K71-O71</f>
        <v>601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'19.11'!J72+'20.11'!I72</f>
        <v>710</v>
      </c>
      <c r="K72" s="152">
        <v>0</v>
      </c>
      <c r="L72" s="152">
        <v>0</v>
      </c>
      <c r="M72" s="152">
        <v>0</v>
      </c>
      <c r="N72" s="144">
        <f t="shared" si="18"/>
        <v>706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'19.11'!J73+'20.11'!I73</f>
        <v>747</v>
      </c>
      <c r="K73" s="152">
        <v>0</v>
      </c>
      <c r="L73" s="152">
        <v>0</v>
      </c>
      <c r="M73" s="152">
        <v>0</v>
      </c>
      <c r="N73" s="144">
        <f t="shared" si="18"/>
        <v>743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3</v>
      </c>
      <c r="H74" s="154">
        <v>0</v>
      </c>
      <c r="I74" s="144">
        <f t="shared" si="19"/>
        <v>3</v>
      </c>
      <c r="J74" s="161">
        <f>'19.11'!J74+'20.11'!I74</f>
        <v>1188</v>
      </c>
      <c r="K74" s="152">
        <v>0</v>
      </c>
      <c r="L74" s="152">
        <v>0</v>
      </c>
      <c r="M74" s="152">
        <v>0</v>
      </c>
      <c r="N74" s="144">
        <f t="shared" si="18"/>
        <v>1183</v>
      </c>
      <c r="O74" s="145">
        <v>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'19.11'!J75+'20.11'!I75</f>
        <v>136</v>
      </c>
      <c r="K75" s="152">
        <v>0</v>
      </c>
      <c r="L75" s="152">
        <v>0</v>
      </c>
      <c r="M75" s="152">
        <v>0</v>
      </c>
      <c r="N75" s="144">
        <f t="shared" si="18"/>
        <v>136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'19.11'!J76+'20.11'!I76</f>
        <v>611</v>
      </c>
      <c r="K76" s="152">
        <v>1</v>
      </c>
      <c r="L76" s="152">
        <v>1</v>
      </c>
      <c r="M76" s="152">
        <v>0</v>
      </c>
      <c r="N76" s="144">
        <f t="shared" si="18"/>
        <v>607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</v>
      </c>
      <c r="H77" s="156"/>
      <c r="I77" s="144">
        <f t="shared" si="19"/>
        <v>1</v>
      </c>
      <c r="J77" s="161">
        <f>'19.11'!J77+'20.11'!I77</f>
        <v>2982</v>
      </c>
      <c r="K77" s="152">
        <v>8</v>
      </c>
      <c r="L77" s="152">
        <v>3</v>
      </c>
      <c r="M77" s="152">
        <v>1</v>
      </c>
      <c r="N77" s="144">
        <f t="shared" si="18"/>
        <v>2965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</v>
      </c>
      <c r="H78" s="146">
        <f t="shared" ref="H78:O78" si="20">SUM(H71:H77)</f>
        <v>0</v>
      </c>
      <c r="I78" s="148">
        <f t="shared" si="20"/>
        <v>5</v>
      </c>
      <c r="J78" s="162">
        <f>'19.11'!J78+'20.11'!I78</f>
        <v>6978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6941</v>
      </c>
      <c r="O78" s="150">
        <f t="shared" si="20"/>
        <v>28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'19.11'!J79+'20.11'!I79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'19.11'!J80+'20.11'!I80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'19.11'!J81+'20.11'!I81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'19.11'!J82+'20.11'!I82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'19.11'!J83+'20.11'!I83</f>
        <v>478</v>
      </c>
      <c r="K83" s="152">
        <v>0</v>
      </c>
      <c r="L83" s="152">
        <v>0</v>
      </c>
      <c r="M83" s="152">
        <v>0</v>
      </c>
      <c r="N83" s="144">
        <f t="shared" si="18"/>
        <v>477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'19.11'!J84+'20.11'!I84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71</v>
      </c>
      <c r="H85" s="135">
        <f t="shared" ref="H85:O85" si="23">H84+H78+H70+H60+H50+H38+H25+H19</f>
        <v>0</v>
      </c>
      <c r="I85" s="135">
        <f t="shared" si="23"/>
        <v>69</v>
      </c>
      <c r="J85" s="135">
        <f t="shared" si="23"/>
        <v>48471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48106</v>
      </c>
      <c r="O85" s="135">
        <f t="shared" si="23"/>
        <v>307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64"/>
      <c r="P90" s="68"/>
      <c r="Q90" s="68"/>
      <c r="R90" s="68"/>
      <c r="S90" s="36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64"/>
      <c r="P91" s="68"/>
      <c r="Q91" s="68"/>
      <c r="R91" s="68"/>
      <c r="S91" s="36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64"/>
      <c r="P92" s="68"/>
      <c r="Q92" s="68"/>
      <c r="R92" s="68"/>
      <c r="S92" s="36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4"/>
      <c r="K93" s="478"/>
      <c r="L93" s="478"/>
      <c r="M93" s="478"/>
      <c r="N93" s="478"/>
      <c r="O93" s="364"/>
      <c r="P93" s="68"/>
      <c r="Q93" s="68"/>
      <c r="R93" s="68"/>
      <c r="S93" s="36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4"/>
      <c r="K94" s="478"/>
      <c r="L94" s="478"/>
      <c r="M94" s="478"/>
      <c r="N94" s="478"/>
      <c r="O94" s="364"/>
      <c r="P94" s="68"/>
      <c r="Q94" s="68"/>
      <c r="R94" s="68"/>
      <c r="S94" s="36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66"/>
      <c r="K95" s="478"/>
      <c r="L95" s="478"/>
      <c r="M95" s="478"/>
      <c r="N95" s="478"/>
      <c r="O95" s="366"/>
      <c r="Q95" s="82"/>
      <c r="R95" s="82"/>
      <c r="S95" s="36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A00-000000000000}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O50" sqref="O5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=77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307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62" t="s">
        <v>275</v>
      </c>
      <c r="H4" s="362" t="s">
        <v>276</v>
      </c>
      <c r="I4" s="362" t="s">
        <v>277</v>
      </c>
      <c r="J4" s="121" t="str">
        <f>"me©‡gvU fwZ©
= "&amp;J85</f>
        <v>me©‡gvU fwZ©
= 48402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48037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'18.11'!J5+'19.11'!I5</f>
        <v>1501</v>
      </c>
      <c r="K5" s="151">
        <v>2</v>
      </c>
      <c r="L5" s="151">
        <v>2</v>
      </c>
      <c r="M5" s="151">
        <v>2</v>
      </c>
      <c r="N5" s="139">
        <f t="shared" ref="N5:N69" si="0">J5-K5-O5</f>
        <v>1498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'18.11'!J6+'19.11'!I6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'18.11'!J7+'19.11'!I7</f>
        <v>514</v>
      </c>
      <c r="K7" s="152">
        <v>0</v>
      </c>
      <c r="L7" s="152">
        <v>0</v>
      </c>
      <c r="M7" s="152">
        <v>0</v>
      </c>
      <c r="N7" s="139">
        <f t="shared" si="0"/>
        <v>512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'18.11'!J8+'19.11'!I8</f>
        <v>1263</v>
      </c>
      <c r="K8" s="152">
        <v>0</v>
      </c>
      <c r="L8" s="152">
        <v>0</v>
      </c>
      <c r="M8" s="152">
        <v>0</v>
      </c>
      <c r="N8" s="139">
        <f t="shared" si="0"/>
        <v>1260</v>
      </c>
      <c r="O8" s="145">
        <v>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'18.11'!J9+'19.11'!I9</f>
        <v>612</v>
      </c>
      <c r="K9" s="152">
        <v>1</v>
      </c>
      <c r="L9" s="152">
        <v>1</v>
      </c>
      <c r="M9" s="152">
        <v>0</v>
      </c>
      <c r="N9" s="139">
        <f t="shared" si="0"/>
        <v>610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'18.11'!J10+'19.11'!I10</f>
        <v>562</v>
      </c>
      <c r="K10" s="152">
        <v>0</v>
      </c>
      <c r="L10" s="152">
        <v>0</v>
      </c>
      <c r="M10" s="152">
        <v>0</v>
      </c>
      <c r="N10" s="139">
        <f t="shared" si="0"/>
        <v>562</v>
      </c>
      <c r="O10" s="145">
        <v>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'18.11'!J11+'19.11'!I11</f>
        <v>715</v>
      </c>
      <c r="K11" s="152">
        <v>1</v>
      </c>
      <c r="L11" s="152">
        <v>1</v>
      </c>
      <c r="M11" s="152">
        <v>0</v>
      </c>
      <c r="N11" s="139">
        <f t="shared" si="0"/>
        <v>713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'18.11'!J12+'19.11'!I12</f>
        <v>1798</v>
      </c>
      <c r="K12" s="152">
        <v>0</v>
      </c>
      <c r="L12" s="152">
        <v>0</v>
      </c>
      <c r="M12" s="152">
        <v>0</v>
      </c>
      <c r="N12" s="139">
        <f t="shared" si="0"/>
        <v>1791</v>
      </c>
      <c r="O12" s="145">
        <v>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'18.11'!J13+'19.11'!I13</f>
        <v>601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'18.11'!J14+'19.11'!I14</f>
        <v>473</v>
      </c>
      <c r="K14" s="152">
        <v>0</v>
      </c>
      <c r="L14" s="152">
        <v>0</v>
      </c>
      <c r="M14" s="152">
        <v>0</v>
      </c>
      <c r="N14" s="139">
        <f t="shared" si="0"/>
        <v>472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'18.11'!J15+'19.11'!I15</f>
        <v>657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'18.11'!J16+'19.11'!I16</f>
        <v>859</v>
      </c>
      <c r="K16" s="152">
        <v>0</v>
      </c>
      <c r="L16" s="152">
        <v>0</v>
      </c>
      <c r="M16" s="152">
        <v>0</v>
      </c>
      <c r="N16" s="139">
        <f t="shared" si="0"/>
        <v>858</v>
      </c>
      <c r="O16" s="145">
        <v>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'18.11'!J17+'19.11'!I17</f>
        <v>1111</v>
      </c>
      <c r="K17" s="152">
        <v>9</v>
      </c>
      <c r="L17" s="152">
        <v>2</v>
      </c>
      <c r="M17" s="152">
        <v>2</v>
      </c>
      <c r="N17" s="139">
        <f t="shared" si="0"/>
        <v>1098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'18.11'!J18+'19.11'!I18</f>
        <v>742</v>
      </c>
      <c r="K18" s="152">
        <v>0</v>
      </c>
      <c r="L18" s="152">
        <v>0</v>
      </c>
      <c r="M18" s="152">
        <v>0</v>
      </c>
      <c r="N18" s="139">
        <f t="shared" si="0"/>
        <v>735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13</v>
      </c>
      <c r="H19" s="146">
        <f t="shared" ref="H19:O19" si="3">SUM(H5:H18)</f>
        <v>0</v>
      </c>
      <c r="I19" s="148">
        <f t="shared" si="3"/>
        <v>13</v>
      </c>
      <c r="J19" s="162">
        <f>'18.11'!J19+'19.11'!I19</f>
        <v>11504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11458</v>
      </c>
      <c r="O19" s="150">
        <f t="shared" si="3"/>
        <v>33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'18.11'!J20+'19.11'!I20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'18.11'!J21+'19.11'!I21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'18.11'!J22+'19.11'!I22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'18.11'!J23+'19.11'!I23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3</v>
      </c>
      <c r="H24" s="154"/>
      <c r="I24" s="144">
        <f t="shared" si="5"/>
        <v>3</v>
      </c>
      <c r="J24" s="161">
        <f>'18.11'!J24+'19.11'!I24</f>
        <v>1606</v>
      </c>
      <c r="K24" s="152">
        <v>4</v>
      </c>
      <c r="L24" s="152">
        <v>1</v>
      </c>
      <c r="M24" s="152">
        <v>1</v>
      </c>
      <c r="N24" s="144">
        <f t="shared" si="0"/>
        <v>1589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3</v>
      </c>
      <c r="J25" s="162">
        <f>'18.11'!J25+'19.11'!I25</f>
        <v>2342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2323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11</v>
      </c>
      <c r="I26" s="139">
        <f>G26+H26</f>
        <v>11</v>
      </c>
      <c r="J26" s="160">
        <f>'18.11'!J26+'19.11'!I26</f>
        <v>747</v>
      </c>
      <c r="K26" s="151">
        <v>2</v>
      </c>
      <c r="L26" s="151">
        <v>1</v>
      </c>
      <c r="M26" s="151">
        <v>0</v>
      </c>
      <c r="N26" s="139">
        <f t="shared" si="0"/>
        <v>699</v>
      </c>
      <c r="O26" s="140">
        <v>46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'18.11'!J27+'19.11'!I27</f>
        <v>596</v>
      </c>
      <c r="K27" s="152">
        <v>0</v>
      </c>
      <c r="L27" s="152">
        <v>0</v>
      </c>
      <c r="M27" s="152">
        <v>0</v>
      </c>
      <c r="N27" s="144">
        <f t="shared" si="0"/>
        <v>596</v>
      </c>
      <c r="O27" s="145">
        <v>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'18.11'!J28+'19.11'!I28</f>
        <v>1237</v>
      </c>
      <c r="K28" s="152">
        <v>0</v>
      </c>
      <c r="L28" s="152">
        <v>0</v>
      </c>
      <c r="M28" s="152">
        <v>0</v>
      </c>
      <c r="N28" s="144">
        <f t="shared" si="0"/>
        <v>1227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'18.11'!J29+'19.11'!I29</f>
        <v>1370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'18.11'!J30+'19.11'!I30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'18.11'!J31+'19.11'!I31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'18.11'!J32+'19.11'!I32</f>
        <v>347</v>
      </c>
      <c r="K32" s="152">
        <v>1</v>
      </c>
      <c r="L32" s="152">
        <v>1</v>
      </c>
      <c r="M32" s="152">
        <v>0</v>
      </c>
      <c r="N32" s="144">
        <f t="shared" si="0"/>
        <v>341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'18.11'!J33+'19.11'!I33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'18.11'!J34+'19.11'!I34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'18.11'!J35+'19.11'!I35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'18.11'!J36+'19.11'!I36</f>
        <v>217</v>
      </c>
      <c r="K36" s="152">
        <v>0</v>
      </c>
      <c r="L36" s="152">
        <v>0</v>
      </c>
      <c r="M36" s="152">
        <v>0</v>
      </c>
      <c r="N36" s="144">
        <f t="shared" si="0"/>
        <v>217</v>
      </c>
      <c r="O36" s="145">
        <v>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'18.11'!J37+'19.11'!I37</f>
        <v>1573</v>
      </c>
      <c r="K37" s="152">
        <v>1</v>
      </c>
      <c r="L37" s="152">
        <v>0</v>
      </c>
      <c r="M37" s="152">
        <v>0</v>
      </c>
      <c r="N37" s="144">
        <f t="shared" si="0"/>
        <v>1528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11</v>
      </c>
      <c r="H38" s="146">
        <v>0</v>
      </c>
      <c r="I38" s="148">
        <f t="shared" ref="I38:O38" si="9">SUM(I26:I37)</f>
        <v>22</v>
      </c>
      <c r="J38" s="162">
        <f>'18.11'!J38+'19.11'!I38</f>
        <v>8007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7885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'18.11'!J39+'19.11'!I39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'18.11'!J40+'19.11'!I40</f>
        <v>1557</v>
      </c>
      <c r="K40" s="152">
        <v>1</v>
      </c>
      <c r="L40" s="152">
        <v>1</v>
      </c>
      <c r="M40" s="152">
        <v>0</v>
      </c>
      <c r="N40" s="144">
        <f t="shared" si="0"/>
        <v>1552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'18.11'!J41+'19.11'!I41</f>
        <v>563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'18.11'!J42+'19.11'!I42</f>
        <v>589</v>
      </c>
      <c r="K42" s="152">
        <v>0</v>
      </c>
      <c r="L42" s="152">
        <v>0</v>
      </c>
      <c r="M42" s="152">
        <v>0</v>
      </c>
      <c r="N42" s="144">
        <f t="shared" si="0"/>
        <v>579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</v>
      </c>
      <c r="H43" s="156">
        <v>0</v>
      </c>
      <c r="I43" s="144">
        <f t="shared" si="10"/>
        <v>8</v>
      </c>
      <c r="J43" s="161">
        <f>'18.11'!J43+'19.11'!I43</f>
        <v>3950</v>
      </c>
      <c r="K43" s="152">
        <v>3</v>
      </c>
      <c r="L43" s="152">
        <v>1</v>
      </c>
      <c r="M43" s="152">
        <v>0</v>
      </c>
      <c r="N43" s="144">
        <f t="shared" si="0"/>
        <v>3910</v>
      </c>
      <c r="O43" s="145">
        <v>37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'18.11'!J44+'19.11'!I44</f>
        <v>728</v>
      </c>
      <c r="K44" s="152">
        <v>1</v>
      </c>
      <c r="L44" s="152">
        <v>1</v>
      </c>
      <c r="M44" s="152">
        <v>1</v>
      </c>
      <c r="N44" s="144">
        <f t="shared" si="0"/>
        <v>718</v>
      </c>
      <c r="O44" s="145">
        <v>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'18.11'!J45+'19.11'!I45</f>
        <v>340</v>
      </c>
      <c r="K45" s="152">
        <v>0</v>
      </c>
      <c r="L45" s="152">
        <v>0</v>
      </c>
      <c r="M45" s="152">
        <v>0</v>
      </c>
      <c r="N45" s="144">
        <f t="shared" si="0"/>
        <v>336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'18.11'!J46+'19.11'!I46</f>
        <v>950</v>
      </c>
      <c r="K46" s="152">
        <v>0</v>
      </c>
      <c r="L46" s="152">
        <v>0</v>
      </c>
      <c r="M46" s="152">
        <v>0</v>
      </c>
      <c r="N46" s="144">
        <f t="shared" si="0"/>
        <v>948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'18.11'!J47+'19.11'!I47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'18.11'!J48+'19.11'!I48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'18.11'!J49+'19.11'!I49</f>
        <v>1754</v>
      </c>
      <c r="K49" s="152">
        <v>6</v>
      </c>
      <c r="L49" s="152">
        <v>2</v>
      </c>
      <c r="M49" s="152">
        <v>1</v>
      </c>
      <c r="N49" s="144">
        <f t="shared" si="0"/>
        <v>1739</v>
      </c>
      <c r="O49" s="145">
        <v>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20</v>
      </c>
      <c r="H50" s="146">
        <v>0</v>
      </c>
      <c r="I50" s="148">
        <f t="shared" ref="I50:O50" si="12">SUM(I39:I49)</f>
        <v>20</v>
      </c>
      <c r="J50" s="162">
        <f>'18.11'!J50+'19.11'!I50</f>
        <v>11670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11574</v>
      </c>
      <c r="O50" s="150">
        <f t="shared" si="12"/>
        <v>79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'18.11'!J51+'19.11'!I51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3</v>
      </c>
      <c r="H52" s="154">
        <v>0</v>
      </c>
      <c r="I52" s="144">
        <f t="shared" ref="I52:I59" si="14">G52+H52</f>
        <v>3</v>
      </c>
      <c r="J52" s="161">
        <f>'18.11'!J52+'19.11'!I52</f>
        <v>1074</v>
      </c>
      <c r="K52" s="152">
        <v>0</v>
      </c>
      <c r="L52" s="152">
        <v>0</v>
      </c>
      <c r="M52" s="152">
        <v>0</v>
      </c>
      <c r="N52" s="144">
        <f t="shared" si="0"/>
        <v>1069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'18.11'!J53+'19.11'!I53</f>
        <v>760</v>
      </c>
      <c r="K53" s="152">
        <v>1</v>
      </c>
      <c r="L53" s="152">
        <v>1</v>
      </c>
      <c r="M53" s="152">
        <v>0</v>
      </c>
      <c r="N53" s="144">
        <f t="shared" si="0"/>
        <v>758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'18.11'!J54+'19.11'!I54</f>
        <v>1084</v>
      </c>
      <c r="K54" s="152">
        <v>0</v>
      </c>
      <c r="L54" s="152">
        <v>0</v>
      </c>
      <c r="M54" s="152">
        <v>0</v>
      </c>
      <c r="N54" s="144">
        <f t="shared" si="0"/>
        <v>1082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'18.11'!J55+'19.11'!I55</f>
        <v>280</v>
      </c>
      <c r="K55" s="152">
        <v>1</v>
      </c>
      <c r="L55" s="152">
        <v>1</v>
      </c>
      <c r="M55" s="152">
        <v>0</v>
      </c>
      <c r="N55" s="144">
        <f t="shared" si="0"/>
        <v>277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'18.11'!J56+'19.11'!I56</f>
        <v>377</v>
      </c>
      <c r="K56" s="152">
        <v>0</v>
      </c>
      <c r="L56" s="152">
        <v>0</v>
      </c>
      <c r="M56" s="152">
        <v>0</v>
      </c>
      <c r="N56" s="144">
        <f t="shared" si="0"/>
        <v>377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'18.11'!J57+'19.11'!I57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'18.11'!J58+'19.11'!I58</f>
        <v>113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'18.11'!J59+'19.11'!I59</f>
        <v>901</v>
      </c>
      <c r="K59" s="152">
        <v>3</v>
      </c>
      <c r="L59" s="152">
        <v>0</v>
      </c>
      <c r="M59" s="152">
        <v>0</v>
      </c>
      <c r="N59" s="144">
        <f t="shared" si="0"/>
        <v>894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8</v>
      </c>
      <c r="H60" s="146">
        <f t="shared" ref="H60:O60" si="15">SUM(H51:H59)</f>
        <v>0</v>
      </c>
      <c r="I60" s="148">
        <f t="shared" si="15"/>
        <v>8</v>
      </c>
      <c r="J60" s="162">
        <f>'18.11'!J60+'19.11'!I60</f>
        <v>4756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4735</v>
      </c>
      <c r="O60" s="150">
        <f t="shared" si="15"/>
        <v>16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'18.11'!J61+'19.11'!I61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'18.11'!J62+'19.11'!I62</f>
        <v>116</v>
      </c>
      <c r="K62" s="152">
        <v>0</v>
      </c>
      <c r="L62" s="152">
        <v>0</v>
      </c>
      <c r="M62" s="152">
        <v>0</v>
      </c>
      <c r="N62" s="144">
        <f t="shared" si="0"/>
        <v>116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'18.11'!J63+'19.11'!I63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'18.11'!J64+'19.11'!I64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'18.11'!J65+'19.11'!I65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'18.11'!J66+'19.11'!I66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'18.11'!J67+'19.11'!I67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'18.11'!J68+'19.11'!I68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'18.11'!J69+'19.11'!I69</f>
        <v>777</v>
      </c>
      <c r="K69" s="152">
        <v>3</v>
      </c>
      <c r="L69" s="152">
        <v>2</v>
      </c>
      <c r="M69" s="152">
        <v>1</v>
      </c>
      <c r="N69" s="144">
        <f t="shared" si="0"/>
        <v>769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'18.11'!J70+'19.11'!I70</f>
        <v>2143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2132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'18.11'!J71+'19.11'!I71</f>
        <v>603</v>
      </c>
      <c r="K71" s="151">
        <v>0</v>
      </c>
      <c r="L71" s="151">
        <v>0</v>
      </c>
      <c r="M71" s="151">
        <v>0</v>
      </c>
      <c r="N71" s="139">
        <f t="shared" ref="N71:N83" si="18">J71-K71-O71</f>
        <v>600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'18.11'!J72+'19.11'!I72</f>
        <v>710</v>
      </c>
      <c r="K72" s="152">
        <v>0</v>
      </c>
      <c r="L72" s="152">
        <v>0</v>
      </c>
      <c r="M72" s="152">
        <v>0</v>
      </c>
      <c r="N72" s="144">
        <f t="shared" si="18"/>
        <v>704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'18.11'!J73+'19.11'!I73</f>
        <v>747</v>
      </c>
      <c r="K73" s="152">
        <v>0</v>
      </c>
      <c r="L73" s="152">
        <v>0</v>
      </c>
      <c r="M73" s="152">
        <v>0</v>
      </c>
      <c r="N73" s="144">
        <f t="shared" si="18"/>
        <v>743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0</v>
      </c>
      <c r="H74" s="154">
        <v>0</v>
      </c>
      <c r="I74" s="144">
        <f t="shared" si="19"/>
        <v>0</v>
      </c>
      <c r="J74" s="161">
        <f>'18.11'!J74+'19.11'!I74</f>
        <v>1185</v>
      </c>
      <c r="K74" s="152">
        <v>0</v>
      </c>
      <c r="L74" s="152">
        <v>0</v>
      </c>
      <c r="M74" s="152">
        <v>0</v>
      </c>
      <c r="N74" s="144">
        <f t="shared" si="18"/>
        <v>1178</v>
      </c>
      <c r="O74" s="145">
        <v>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'18.11'!J75+'19.11'!I75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2</v>
      </c>
      <c r="H76" s="154">
        <v>0</v>
      </c>
      <c r="I76" s="144">
        <f t="shared" si="19"/>
        <v>2</v>
      </c>
      <c r="J76" s="161">
        <f>'18.11'!J76+'19.11'!I76</f>
        <v>611</v>
      </c>
      <c r="K76" s="152">
        <v>1</v>
      </c>
      <c r="L76" s="152">
        <v>1</v>
      </c>
      <c r="M76" s="152">
        <v>0</v>
      </c>
      <c r="N76" s="144">
        <f t="shared" si="18"/>
        <v>606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</v>
      </c>
      <c r="H77" s="156"/>
      <c r="I77" s="144">
        <f t="shared" si="19"/>
        <v>2</v>
      </c>
      <c r="J77" s="161">
        <f>'18.11'!J77+'19.11'!I77</f>
        <v>2981</v>
      </c>
      <c r="K77" s="152">
        <v>8</v>
      </c>
      <c r="L77" s="152">
        <v>3</v>
      </c>
      <c r="M77" s="152">
        <v>1</v>
      </c>
      <c r="N77" s="144">
        <f t="shared" si="18"/>
        <v>2963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'18.11'!J78+'19.11'!I78</f>
        <v>6973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6928</v>
      </c>
      <c r="O78" s="150">
        <f t="shared" si="20"/>
        <v>36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'18.11'!J79+'19.11'!I79</f>
        <v>179</v>
      </c>
      <c r="K79" s="151">
        <v>1</v>
      </c>
      <c r="L79" s="151">
        <v>0</v>
      </c>
      <c r="M79" s="151">
        <v>0</v>
      </c>
      <c r="N79" s="139">
        <f t="shared" si="18"/>
        <v>176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'18.11'!J80+'19.11'!I80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'18.11'!J81+'19.11'!I81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'18.11'!J82+'19.11'!I82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'18.11'!J83+'19.11'!I83</f>
        <v>478</v>
      </c>
      <c r="K83" s="152">
        <v>0</v>
      </c>
      <c r="L83" s="152">
        <v>0</v>
      </c>
      <c r="M83" s="152">
        <v>0</v>
      </c>
      <c r="N83" s="144">
        <f t="shared" si="18"/>
        <v>476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'18.11'!J84+'19.11'!I84</f>
        <v>1007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68</v>
      </c>
      <c r="H85" s="135">
        <f t="shared" ref="H85:O85" si="23">H84+H78+H70+H60+H50+H38+H25+H19</f>
        <v>0</v>
      </c>
      <c r="I85" s="135">
        <f t="shared" si="23"/>
        <v>77</v>
      </c>
      <c r="J85" s="135">
        <f t="shared" si="23"/>
        <v>48402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48037</v>
      </c>
      <c r="O85" s="135">
        <f t="shared" si="23"/>
        <v>307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61"/>
      <c r="P90" s="68"/>
      <c r="Q90" s="68"/>
      <c r="R90" s="68"/>
      <c r="S90" s="36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61"/>
      <c r="P91" s="68"/>
      <c r="Q91" s="68"/>
      <c r="R91" s="68"/>
      <c r="S91" s="36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61"/>
      <c r="P92" s="68"/>
      <c r="Q92" s="68"/>
      <c r="R92" s="68"/>
      <c r="S92" s="36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61"/>
      <c r="K93" s="478"/>
      <c r="L93" s="478"/>
      <c r="M93" s="478"/>
      <c r="N93" s="478"/>
      <c r="O93" s="361"/>
      <c r="P93" s="68"/>
      <c r="Q93" s="68"/>
      <c r="R93" s="68"/>
      <c r="S93" s="36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61"/>
      <c r="K94" s="478"/>
      <c r="L94" s="478"/>
      <c r="M94" s="478"/>
      <c r="N94" s="478"/>
      <c r="O94" s="361"/>
      <c r="P94" s="68"/>
      <c r="Q94" s="68"/>
      <c r="R94" s="68"/>
      <c r="S94" s="36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63"/>
      <c r="K95" s="478"/>
      <c r="L95" s="478"/>
      <c r="M95" s="478"/>
      <c r="N95" s="478"/>
      <c r="O95" s="363"/>
      <c r="Q95" s="82"/>
      <c r="R95" s="82"/>
      <c r="S95" s="36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B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=72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328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59" t="s">
        <v>275</v>
      </c>
      <c r="H4" s="359" t="s">
        <v>276</v>
      </c>
      <c r="I4" s="359" t="s">
        <v>277</v>
      </c>
      <c r="J4" s="121" t="str">
        <f>"me©‡gvU fwZ©
= "&amp;J85</f>
        <v>me©‡gvU fwZ©
= 48325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47939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'17.11'!J5+'18.11'!I5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'17.11'!J6+'18.11'!I6</f>
        <v>96</v>
      </c>
      <c r="K6" s="152">
        <v>0</v>
      </c>
      <c r="L6" s="152">
        <v>0</v>
      </c>
      <c r="M6" s="152">
        <v>0</v>
      </c>
      <c r="N6" s="139">
        <f t="shared" si="0"/>
        <v>96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'17.11'!J7+'18.11'!I7</f>
        <v>513</v>
      </c>
      <c r="K7" s="152">
        <v>0</v>
      </c>
      <c r="L7" s="152">
        <v>0</v>
      </c>
      <c r="M7" s="152">
        <v>0</v>
      </c>
      <c r="N7" s="139">
        <f t="shared" si="0"/>
        <v>512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'17.11'!J8+'18.11'!I8</f>
        <v>1261</v>
      </c>
      <c r="K8" s="152">
        <v>0</v>
      </c>
      <c r="L8" s="152">
        <v>0</v>
      </c>
      <c r="M8" s="152">
        <v>0</v>
      </c>
      <c r="N8" s="139">
        <f t="shared" si="0"/>
        <v>1257</v>
      </c>
      <c r="O8" s="145">
        <v>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'17.11'!J9+'18.11'!I9</f>
        <v>612</v>
      </c>
      <c r="K9" s="152">
        <v>1</v>
      </c>
      <c r="L9" s="152">
        <v>1</v>
      </c>
      <c r="M9" s="152">
        <v>0</v>
      </c>
      <c r="N9" s="139">
        <f t="shared" si="0"/>
        <v>609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'17.11'!J10+'18.11'!I10</f>
        <v>562</v>
      </c>
      <c r="K10" s="152">
        <v>0</v>
      </c>
      <c r="L10" s="152">
        <v>0</v>
      </c>
      <c r="M10" s="152">
        <v>0</v>
      </c>
      <c r="N10" s="139">
        <f t="shared" si="0"/>
        <v>556</v>
      </c>
      <c r="O10" s="145">
        <v>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'17.11'!J11+'18.11'!I11</f>
        <v>714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'17.11'!J12+'18.11'!I12</f>
        <v>1796</v>
      </c>
      <c r="K12" s="152">
        <v>0</v>
      </c>
      <c r="L12" s="152">
        <v>0</v>
      </c>
      <c r="M12" s="152">
        <v>0</v>
      </c>
      <c r="N12" s="139">
        <f t="shared" si="0"/>
        <v>1787</v>
      </c>
      <c r="O12" s="145">
        <v>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'17.11'!J13+'18.11'!I13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'17.11'!J14+'18.11'!I14</f>
        <v>472</v>
      </c>
      <c r="K14" s="152">
        <v>0</v>
      </c>
      <c r="L14" s="152">
        <v>0</v>
      </c>
      <c r="M14" s="152">
        <v>0</v>
      </c>
      <c r="N14" s="139">
        <f t="shared" si="0"/>
        <v>471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'17.11'!J15+'18.11'!I15</f>
        <v>656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'17.11'!J16+'18.11'!I16</f>
        <v>859</v>
      </c>
      <c r="K16" s="152">
        <v>0</v>
      </c>
      <c r="L16" s="152">
        <v>0</v>
      </c>
      <c r="M16" s="152">
        <v>0</v>
      </c>
      <c r="N16" s="139">
        <f t="shared" si="0"/>
        <v>856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'17.11'!J17+'18.11'!I17</f>
        <v>1110</v>
      </c>
      <c r="K17" s="152">
        <v>9</v>
      </c>
      <c r="L17" s="152">
        <v>2</v>
      </c>
      <c r="M17" s="152">
        <v>2</v>
      </c>
      <c r="N17" s="139">
        <f t="shared" si="0"/>
        <v>1095</v>
      </c>
      <c r="O17" s="145">
        <v>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'17.11'!J18+'18.11'!I18</f>
        <v>740</v>
      </c>
      <c r="K18" s="152">
        <v>0</v>
      </c>
      <c r="L18" s="152">
        <v>0</v>
      </c>
      <c r="M18" s="152">
        <v>0</v>
      </c>
      <c r="N18" s="139">
        <f t="shared" si="0"/>
        <v>732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12</v>
      </c>
      <c r="H19" s="146">
        <f t="shared" ref="H19:O19" si="3">SUM(H5:H18)</f>
        <v>0</v>
      </c>
      <c r="I19" s="148">
        <f t="shared" si="3"/>
        <v>12</v>
      </c>
      <c r="J19" s="162">
        <f>'17.11'!J19+'18.11'!I19</f>
        <v>11491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11432</v>
      </c>
      <c r="O19" s="150">
        <f t="shared" si="3"/>
        <v>46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'17.11'!J20+'18.11'!I20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'17.11'!J21+'18.11'!I21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'17.11'!J22+'18.11'!I22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'17.11'!J23+'18.11'!I23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2</v>
      </c>
      <c r="H24" s="154"/>
      <c r="I24" s="144">
        <f t="shared" si="5"/>
        <v>2</v>
      </c>
      <c r="J24" s="161">
        <f>'17.11'!J24+'18.11'!I24</f>
        <v>1603</v>
      </c>
      <c r="K24" s="152">
        <v>4</v>
      </c>
      <c r="L24" s="152">
        <v>1</v>
      </c>
      <c r="M24" s="152">
        <v>1</v>
      </c>
      <c r="N24" s="144">
        <f t="shared" si="0"/>
        <v>1588</v>
      </c>
      <c r="O24" s="145">
        <v>11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'17.11'!J25+'18.11'!I25</f>
        <v>2339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2322</v>
      </c>
      <c r="O25" s="150">
        <f>SUM(O20:O24)</f>
        <v>13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'17.11'!J26+'18.11'!I26</f>
        <v>736</v>
      </c>
      <c r="K26" s="151">
        <v>2</v>
      </c>
      <c r="L26" s="151">
        <v>1</v>
      </c>
      <c r="M26" s="151">
        <v>0</v>
      </c>
      <c r="N26" s="139">
        <f t="shared" si="0"/>
        <v>701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'17.11'!J27+'18.11'!I27</f>
        <v>596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1</v>
      </c>
      <c r="I28" s="144">
        <f t="shared" si="7"/>
        <v>3</v>
      </c>
      <c r="J28" s="161">
        <f>'17.11'!J28+'18.11'!I28</f>
        <v>1237</v>
      </c>
      <c r="K28" s="152">
        <v>0</v>
      </c>
      <c r="L28" s="152">
        <v>0</v>
      </c>
      <c r="M28" s="152">
        <v>0</v>
      </c>
      <c r="N28" s="144">
        <f t="shared" si="0"/>
        <v>1227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'17.11'!J29+'18.11'!I29</f>
        <v>1364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'17.11'!J30+'18.11'!I30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'17.11'!J31+'18.11'!I31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'17.11'!J32+'18.11'!I32</f>
        <v>346</v>
      </c>
      <c r="K32" s="152">
        <v>1</v>
      </c>
      <c r="L32" s="152">
        <v>1</v>
      </c>
      <c r="M32" s="152">
        <v>0</v>
      </c>
      <c r="N32" s="144">
        <f t="shared" si="0"/>
        <v>338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'17.11'!J33+'18.11'!I33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'17.11'!J34+'18.11'!I34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'17.11'!J35+'18.11'!I35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'17.11'!J36+'18.11'!I36</f>
        <v>217</v>
      </c>
      <c r="K36" s="152">
        <v>0</v>
      </c>
      <c r="L36" s="152">
        <v>0</v>
      </c>
      <c r="M36" s="152">
        <v>0</v>
      </c>
      <c r="N36" s="144">
        <f t="shared" si="0"/>
        <v>209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'17.11'!J37+'18.11'!I37</f>
        <v>1569</v>
      </c>
      <c r="K37" s="152">
        <v>1</v>
      </c>
      <c r="L37" s="152">
        <v>0</v>
      </c>
      <c r="M37" s="152">
        <v>0</v>
      </c>
      <c r="N37" s="144">
        <f t="shared" si="0"/>
        <v>1520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19</v>
      </c>
      <c r="H38" s="146">
        <v>0</v>
      </c>
      <c r="I38" s="148">
        <f t="shared" ref="I38:O38" si="9">SUM(I26:I37)</f>
        <v>22</v>
      </c>
      <c r="J38" s="162">
        <f>'17.11'!J38+'18.11'!I38</f>
        <v>7985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7866</v>
      </c>
      <c r="O38" s="150">
        <f t="shared" si="9"/>
        <v>114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'17.11'!J39+'18.11'!I39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'17.11'!J40+'18.11'!I40</f>
        <v>1554</v>
      </c>
      <c r="K40" s="152">
        <v>1</v>
      </c>
      <c r="L40" s="152">
        <v>1</v>
      </c>
      <c r="M40" s="152">
        <v>0</v>
      </c>
      <c r="N40" s="144">
        <f t="shared" si="0"/>
        <v>1547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'17.11'!J41+'18.11'!I41</f>
        <v>561</v>
      </c>
      <c r="K41" s="152">
        <v>1</v>
      </c>
      <c r="L41" s="152">
        <v>0</v>
      </c>
      <c r="M41" s="152">
        <v>0</v>
      </c>
      <c r="N41" s="144">
        <f t="shared" si="0"/>
        <v>559</v>
      </c>
      <c r="O41" s="145">
        <v>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'17.11'!J42+'18.11'!I42</f>
        <v>584</v>
      </c>
      <c r="K42" s="152">
        <v>0</v>
      </c>
      <c r="L42" s="152">
        <v>0</v>
      </c>
      <c r="M42" s="152">
        <v>0</v>
      </c>
      <c r="N42" s="144">
        <f t="shared" si="0"/>
        <v>577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</v>
      </c>
      <c r="H43" s="156">
        <v>0</v>
      </c>
      <c r="I43" s="144">
        <f t="shared" si="10"/>
        <v>8</v>
      </c>
      <c r="J43" s="161">
        <f>'17.11'!J43+'18.11'!I43</f>
        <v>3942</v>
      </c>
      <c r="K43" s="152">
        <v>3</v>
      </c>
      <c r="L43" s="152">
        <v>1</v>
      </c>
      <c r="M43" s="152">
        <v>0</v>
      </c>
      <c r="N43" s="144">
        <f t="shared" si="0"/>
        <v>3898</v>
      </c>
      <c r="O43" s="145">
        <v>41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'17.11'!J44+'18.11'!I44</f>
        <v>727</v>
      </c>
      <c r="K44" s="152">
        <v>1</v>
      </c>
      <c r="L44" s="152">
        <v>1</v>
      </c>
      <c r="M44" s="152">
        <v>1</v>
      </c>
      <c r="N44" s="144">
        <f t="shared" si="0"/>
        <v>716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'17.11'!J45+'18.11'!I45</f>
        <v>340</v>
      </c>
      <c r="K45" s="152">
        <v>0</v>
      </c>
      <c r="L45" s="152">
        <v>0</v>
      </c>
      <c r="M45" s="152">
        <v>0</v>
      </c>
      <c r="N45" s="144">
        <f t="shared" si="0"/>
        <v>336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'17.11'!J46+'18.11'!I46</f>
        <v>950</v>
      </c>
      <c r="K46" s="152">
        <v>0</v>
      </c>
      <c r="L46" s="152">
        <v>0</v>
      </c>
      <c r="M46" s="152">
        <v>0</v>
      </c>
      <c r="N46" s="144">
        <f t="shared" si="0"/>
        <v>948</v>
      </c>
      <c r="O46" s="145">
        <v>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'17.11'!J47+'18.11'!I47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'17.11'!J48+'18.11'!I48</f>
        <v>255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</v>
      </c>
      <c r="H49" s="156"/>
      <c r="I49" s="144">
        <f t="shared" si="10"/>
        <v>1</v>
      </c>
      <c r="J49" s="161">
        <f>'17.11'!J49+'18.11'!I49</f>
        <v>1753</v>
      </c>
      <c r="K49" s="152">
        <v>6</v>
      </c>
      <c r="L49" s="152">
        <v>2</v>
      </c>
      <c r="M49" s="152">
        <v>1</v>
      </c>
      <c r="N49" s="144">
        <f t="shared" si="0"/>
        <v>1737</v>
      </c>
      <c r="O49" s="145">
        <v>10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19</v>
      </c>
      <c r="H50" s="146">
        <v>0</v>
      </c>
      <c r="I50" s="148">
        <f t="shared" ref="I50:O50" si="12">SUM(I39:I49)</f>
        <v>19</v>
      </c>
      <c r="J50" s="162">
        <f>'17.11'!J50+'18.11'!I50</f>
        <v>11650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11551</v>
      </c>
      <c r="O50" s="150">
        <f t="shared" si="12"/>
        <v>82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'17.11'!J51+'18.11'!I51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'17.11'!J52+'18.11'!I52</f>
        <v>1071</v>
      </c>
      <c r="K52" s="152">
        <v>0</v>
      </c>
      <c r="L52" s="152">
        <v>0</v>
      </c>
      <c r="M52" s="152">
        <v>0</v>
      </c>
      <c r="N52" s="144">
        <f t="shared" si="0"/>
        <v>1068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'17.11'!J53+'18.11'!I53</f>
        <v>760</v>
      </c>
      <c r="K53" s="152">
        <v>1</v>
      </c>
      <c r="L53" s="152">
        <v>1</v>
      </c>
      <c r="M53" s="152">
        <v>0</v>
      </c>
      <c r="N53" s="144">
        <f t="shared" si="0"/>
        <v>756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'17.11'!J54+'18.11'!I54</f>
        <v>1083</v>
      </c>
      <c r="K54" s="152">
        <v>0</v>
      </c>
      <c r="L54" s="152">
        <v>0</v>
      </c>
      <c r="M54" s="152">
        <v>0</v>
      </c>
      <c r="N54" s="144">
        <f t="shared" si="0"/>
        <v>1081</v>
      </c>
      <c r="O54" s="145">
        <v>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'17.11'!J55+'18.11'!I55</f>
        <v>279</v>
      </c>
      <c r="K55" s="152">
        <v>1</v>
      </c>
      <c r="L55" s="152">
        <v>1</v>
      </c>
      <c r="M55" s="152">
        <v>0</v>
      </c>
      <c r="N55" s="144">
        <f t="shared" si="0"/>
        <v>276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'17.11'!J56+'18.11'!I56</f>
        <v>377</v>
      </c>
      <c r="K56" s="152">
        <v>0</v>
      </c>
      <c r="L56" s="152">
        <v>0</v>
      </c>
      <c r="M56" s="152">
        <v>0</v>
      </c>
      <c r="N56" s="144">
        <f t="shared" si="0"/>
        <v>376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'17.11'!J57+'18.11'!I57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'17.11'!J58+'18.11'!I58</f>
        <v>113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'17.11'!J59+'18.11'!I59</f>
        <v>898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5</v>
      </c>
      <c r="H60" s="146">
        <f t="shared" ref="H60:O60" si="15">SUM(H51:H59)</f>
        <v>0</v>
      </c>
      <c r="I60" s="148">
        <f t="shared" si="15"/>
        <v>5</v>
      </c>
      <c r="J60" s="162">
        <f>'17.11'!J60+'18.11'!I60</f>
        <v>4748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4723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'17.11'!J61+'18.11'!I61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'17.11'!J62+'18.11'!I62</f>
        <v>116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'17.11'!J63+'18.11'!I63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'17.11'!J64+'18.11'!I64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'17.11'!J65+'18.11'!I65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'17.11'!J66+'18.11'!I66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'17.11'!J67+'18.11'!I67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'17.11'!J68+'18.11'!I68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'17.11'!J69+'18.11'!I69</f>
        <v>776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'17.11'!J70+'18.11'!I70</f>
        <v>2142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2128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'17.11'!J71+'18.11'!I71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599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'17.11'!J72+'18.11'!I72</f>
        <v>708</v>
      </c>
      <c r="K72" s="152">
        <v>0</v>
      </c>
      <c r="L72" s="152">
        <v>0</v>
      </c>
      <c r="M72" s="152">
        <v>0</v>
      </c>
      <c r="N72" s="144">
        <f t="shared" si="18"/>
        <v>703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'17.11'!J73+'18.11'!I73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3</v>
      </c>
      <c r="H74" s="154">
        <v>0</v>
      </c>
      <c r="I74" s="144">
        <f t="shared" si="19"/>
        <v>3</v>
      </c>
      <c r="J74" s="161">
        <f>'17.11'!J74+'18.11'!I74</f>
        <v>1185</v>
      </c>
      <c r="K74" s="152">
        <v>0</v>
      </c>
      <c r="L74" s="152">
        <v>0</v>
      </c>
      <c r="M74" s="152">
        <v>0</v>
      </c>
      <c r="N74" s="144">
        <f t="shared" si="18"/>
        <v>1173</v>
      </c>
      <c r="O74" s="145">
        <v>12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'17.11'!J75+'18.11'!I75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2</v>
      </c>
      <c r="H76" s="154">
        <v>0</v>
      </c>
      <c r="I76" s="144">
        <f t="shared" si="19"/>
        <v>2</v>
      </c>
      <c r="J76" s="161">
        <f>'17.11'!J76+'18.11'!I76</f>
        <v>609</v>
      </c>
      <c r="K76" s="152">
        <v>1</v>
      </c>
      <c r="L76" s="152">
        <v>1</v>
      </c>
      <c r="M76" s="152">
        <v>0</v>
      </c>
      <c r="N76" s="144">
        <f t="shared" si="18"/>
        <v>605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'17.11'!J77+'18.11'!I77</f>
        <v>2979</v>
      </c>
      <c r="K77" s="152">
        <v>8</v>
      </c>
      <c r="L77" s="152">
        <v>3</v>
      </c>
      <c r="M77" s="152">
        <v>1</v>
      </c>
      <c r="N77" s="144">
        <f t="shared" si="18"/>
        <v>2961</v>
      </c>
      <c r="O77" s="145">
        <v>10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9</v>
      </c>
      <c r="H78" s="146">
        <f t="shared" ref="H78:O78" si="20">SUM(H71:H77)</f>
        <v>0</v>
      </c>
      <c r="I78" s="148">
        <f t="shared" si="20"/>
        <v>9</v>
      </c>
      <c r="J78" s="162">
        <f>'17.11'!J78+'18.11'!I78</f>
        <v>6964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6917</v>
      </c>
      <c r="O78" s="150">
        <f t="shared" si="20"/>
        <v>38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'17.11'!J79+'18.11'!I79</f>
        <v>179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'17.11'!J80+'18.11'!I80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'17.11'!J81+'18.11'!I81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'17.11'!J82+'18.11'!I82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'17.11'!J83+'18.11'!I83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'17.11'!J84+'18.11'!I84</f>
        <v>1006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69</v>
      </c>
      <c r="H85" s="135">
        <f t="shared" ref="H85:O85" si="23">H84+H78+H70+H60+H50+H38+H25+H19</f>
        <v>0</v>
      </c>
      <c r="I85" s="135">
        <f t="shared" si="23"/>
        <v>72</v>
      </c>
      <c r="J85" s="135">
        <f t="shared" si="23"/>
        <v>48325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47939</v>
      </c>
      <c r="O85" s="135">
        <f t="shared" si="23"/>
        <v>328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58"/>
      <c r="P90" s="68"/>
      <c r="Q90" s="68"/>
      <c r="R90" s="68"/>
      <c r="S90" s="35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58"/>
      <c r="P91" s="68"/>
      <c r="Q91" s="68"/>
      <c r="R91" s="68"/>
      <c r="S91" s="35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58"/>
      <c r="P92" s="68"/>
      <c r="Q92" s="68"/>
      <c r="R92" s="68"/>
      <c r="S92" s="35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8"/>
      <c r="K93" s="478"/>
      <c r="L93" s="478"/>
      <c r="M93" s="478"/>
      <c r="N93" s="478"/>
      <c r="O93" s="358"/>
      <c r="P93" s="68"/>
      <c r="Q93" s="68"/>
      <c r="R93" s="68"/>
      <c r="S93" s="35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8"/>
      <c r="K94" s="478"/>
      <c r="L94" s="478"/>
      <c r="M94" s="478"/>
      <c r="N94" s="478"/>
      <c r="O94" s="358"/>
      <c r="P94" s="68"/>
      <c r="Q94" s="68"/>
      <c r="R94" s="68"/>
      <c r="S94" s="35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60"/>
      <c r="K95" s="478"/>
      <c r="L95" s="478"/>
      <c r="M95" s="478"/>
      <c r="N95" s="478"/>
      <c r="O95" s="360"/>
      <c r="Q95" s="82"/>
      <c r="R95" s="82"/>
      <c r="S95" s="36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C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19" sqref="O1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363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55" t="s">
        <v>275</v>
      </c>
      <c r="H4" s="355" t="s">
        <v>276</v>
      </c>
      <c r="I4" s="355" t="s">
        <v>277</v>
      </c>
      <c r="J4" s="121" t="str">
        <f>"me©‡gvU fwZ©
= "&amp;J85</f>
        <v>me©‡gvU fwZ©
= 48253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47832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'16.11'!J5+'17.11'!I5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6</v>
      </c>
      <c r="H6" s="156">
        <v>0</v>
      </c>
      <c r="I6" s="144">
        <f t="shared" ref="I6:I18" si="1">G6+H6</f>
        <v>6</v>
      </c>
      <c r="J6" s="161">
        <f>'16.11'!J6+'17.11'!I6</f>
        <v>96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6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'16.11'!J7+'17.11'!I7</f>
        <v>513</v>
      </c>
      <c r="K7" s="152">
        <v>0</v>
      </c>
      <c r="L7" s="152">
        <v>0</v>
      </c>
      <c r="M7" s="152">
        <v>0</v>
      </c>
      <c r="N7" s="139">
        <f t="shared" si="0"/>
        <v>511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'16.11'!J8+'17.11'!I8</f>
        <v>1261</v>
      </c>
      <c r="K8" s="152">
        <v>0</v>
      </c>
      <c r="L8" s="152">
        <v>0</v>
      </c>
      <c r="M8" s="152">
        <v>0</v>
      </c>
      <c r="N8" s="139">
        <f t="shared" si="0"/>
        <v>1252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'16.11'!J9+'17.11'!I9</f>
        <v>612</v>
      </c>
      <c r="K9" s="152">
        <v>1</v>
      </c>
      <c r="L9" s="152">
        <v>1</v>
      </c>
      <c r="M9" s="152">
        <v>0</v>
      </c>
      <c r="N9" s="139">
        <f t="shared" si="0"/>
        <v>608</v>
      </c>
      <c r="O9" s="145">
        <v>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'16.11'!J10+'17.11'!I10</f>
        <v>558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'16.11'!J11+'17.11'!I11</f>
        <v>713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'16.11'!J12+'17.11'!I12</f>
        <v>1793</v>
      </c>
      <c r="K12" s="152">
        <v>0</v>
      </c>
      <c r="L12" s="152">
        <v>0</v>
      </c>
      <c r="M12" s="152">
        <v>0</v>
      </c>
      <c r="N12" s="139">
        <f t="shared" si="0"/>
        <v>1781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'16.11'!J13+'17.11'!I13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'16.11'!J14+'17.11'!I14</f>
        <v>472</v>
      </c>
      <c r="K14" s="152">
        <v>0</v>
      </c>
      <c r="L14" s="152">
        <v>0</v>
      </c>
      <c r="M14" s="152">
        <v>0</v>
      </c>
      <c r="N14" s="139">
        <f t="shared" si="0"/>
        <v>471</v>
      </c>
      <c r="O14" s="145">
        <v>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'16.11'!J15+'17.11'!I15</f>
        <v>656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'16.11'!J16+'17.11'!I16</f>
        <v>859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'16.11'!J17+'17.11'!I17</f>
        <v>1108</v>
      </c>
      <c r="K17" s="152">
        <v>9</v>
      </c>
      <c r="L17" s="152">
        <v>2</v>
      </c>
      <c r="M17" s="152">
        <v>2</v>
      </c>
      <c r="N17" s="139">
        <f t="shared" si="0"/>
        <v>1091</v>
      </c>
      <c r="O17" s="145">
        <v>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'16.11'!J18+'17.11'!I18</f>
        <v>738</v>
      </c>
      <c r="K18" s="152">
        <v>0</v>
      </c>
      <c r="L18" s="152">
        <v>0</v>
      </c>
      <c r="M18" s="152">
        <v>0</v>
      </c>
      <c r="N18" s="139">
        <f t="shared" si="0"/>
        <v>729</v>
      </c>
      <c r="O18" s="145">
        <v>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</v>
      </c>
      <c r="H19" s="146">
        <f t="shared" ref="H19:O19" si="3">SUM(H5:H18)</f>
        <v>1</v>
      </c>
      <c r="I19" s="148">
        <f t="shared" si="3"/>
        <v>16</v>
      </c>
      <c r="J19" s="162">
        <f>'16.11'!J19+'17.11'!I19</f>
        <v>11479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11400</v>
      </c>
      <c r="O19" s="150">
        <f t="shared" si="3"/>
        <v>66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'16.11'!J20+'17.11'!I20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'16.11'!J21+'17.11'!I21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'16.11'!J22+'17.11'!I22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'16.11'!J23+'17.11'!I23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4">
        <v>3</v>
      </c>
      <c r="H24" s="154">
        <v>0</v>
      </c>
      <c r="I24" s="144">
        <f t="shared" si="5"/>
        <v>3</v>
      </c>
      <c r="J24" s="161">
        <f>'16.11'!J24+'17.11'!I24</f>
        <v>1601</v>
      </c>
      <c r="K24" s="152">
        <v>4</v>
      </c>
      <c r="L24" s="152">
        <v>1</v>
      </c>
      <c r="M24" s="152">
        <v>1</v>
      </c>
      <c r="N24" s="144">
        <f t="shared" si="0"/>
        <v>1588</v>
      </c>
      <c r="O24" s="145">
        <v>9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'16.11'!J25+'17.11'!I25</f>
        <v>2337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2322</v>
      </c>
      <c r="O25" s="150">
        <f>SUM(O20:O24)</f>
        <v>11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'16.11'!J26+'17.11'!I26</f>
        <v>731</v>
      </c>
      <c r="K26" s="151">
        <v>2</v>
      </c>
      <c r="L26" s="151">
        <v>1</v>
      </c>
      <c r="M26" s="151">
        <v>0</v>
      </c>
      <c r="N26" s="139">
        <f t="shared" si="0"/>
        <v>691</v>
      </c>
      <c r="O26" s="140">
        <v>38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'16.11'!J27+'17.11'!I27</f>
        <v>596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'16.11'!J28+'17.11'!I28</f>
        <v>1234</v>
      </c>
      <c r="K28" s="152">
        <v>0</v>
      </c>
      <c r="L28" s="152">
        <v>0</v>
      </c>
      <c r="M28" s="152">
        <v>0</v>
      </c>
      <c r="N28" s="144">
        <f t="shared" si="0"/>
        <v>1224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'16.11'!J29+'17.11'!I29</f>
        <v>1360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'16.11'!J30+'17.11'!I30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'16.11'!J31+'17.11'!I31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'16.11'!J32+'17.11'!I32</f>
        <v>345</v>
      </c>
      <c r="K32" s="152">
        <v>1</v>
      </c>
      <c r="L32" s="152">
        <v>1</v>
      </c>
      <c r="M32" s="152">
        <v>0</v>
      </c>
      <c r="N32" s="144">
        <f t="shared" si="0"/>
        <v>337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'16.11'!J33+'17.11'!I33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'16.11'!J34+'17.11'!I34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'16.11'!J35+'17.11'!I35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'16.11'!J36+'17.11'!I36</f>
        <v>217</v>
      </c>
      <c r="K36" s="152">
        <v>0</v>
      </c>
      <c r="L36" s="152">
        <v>0</v>
      </c>
      <c r="M36" s="152">
        <v>0</v>
      </c>
      <c r="N36" s="144">
        <f t="shared" si="0"/>
        <v>209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'16.11'!J37+'17.11'!I37</f>
        <v>1560</v>
      </c>
      <c r="K37" s="152">
        <v>1</v>
      </c>
      <c r="L37" s="152">
        <v>0</v>
      </c>
      <c r="M37" s="152">
        <v>0</v>
      </c>
      <c r="N37" s="144">
        <f t="shared" si="0"/>
        <v>1502</v>
      </c>
      <c r="O37" s="145">
        <v>57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25</v>
      </c>
      <c r="H38" s="146">
        <v>0</v>
      </c>
      <c r="I38" s="148">
        <f t="shared" ref="I38:O38" si="9">SUM(I26:I37)</f>
        <v>29</v>
      </c>
      <c r="J38" s="162">
        <f>'16.11'!J38+'17.11'!I38</f>
        <v>7963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7834</v>
      </c>
      <c r="O38" s="150">
        <f t="shared" si="9"/>
        <v>124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'16.11'!J39+'17.11'!I39</f>
        <v>826</v>
      </c>
      <c r="K39" s="151">
        <v>3</v>
      </c>
      <c r="L39" s="151">
        <v>2</v>
      </c>
      <c r="M39" s="151">
        <v>1</v>
      </c>
      <c r="N39" s="139">
        <f t="shared" si="0"/>
        <v>823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'16.11'!J40+'17.11'!I40</f>
        <v>1550</v>
      </c>
      <c r="K40" s="152">
        <v>1</v>
      </c>
      <c r="L40" s="152">
        <v>1</v>
      </c>
      <c r="M40" s="152">
        <v>0</v>
      </c>
      <c r="N40" s="144">
        <f t="shared" si="0"/>
        <v>1545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'16.11'!J41+'17.11'!I41</f>
        <v>561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'16.11'!J42+'17.11'!I42</f>
        <v>582</v>
      </c>
      <c r="K42" s="152">
        <v>0</v>
      </c>
      <c r="L42" s="152">
        <v>0</v>
      </c>
      <c r="M42" s="152">
        <v>0</v>
      </c>
      <c r="N42" s="144">
        <f t="shared" si="0"/>
        <v>576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</v>
      </c>
      <c r="H43" s="156">
        <v>1</v>
      </c>
      <c r="I43" s="144">
        <f t="shared" si="10"/>
        <v>9</v>
      </c>
      <c r="J43" s="161">
        <f>'16.11'!J43+'17.11'!I43</f>
        <v>3934</v>
      </c>
      <c r="K43" s="152">
        <v>3</v>
      </c>
      <c r="L43" s="152">
        <v>1</v>
      </c>
      <c r="M43" s="152">
        <v>0</v>
      </c>
      <c r="N43" s="144">
        <f t="shared" si="0"/>
        <v>3887</v>
      </c>
      <c r="O43" s="145">
        <v>44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'16.11'!J44+'17.11'!I44</f>
        <v>724</v>
      </c>
      <c r="K44" s="152">
        <v>1</v>
      </c>
      <c r="L44" s="152">
        <v>1</v>
      </c>
      <c r="M44" s="152">
        <v>1</v>
      </c>
      <c r="N44" s="144">
        <f t="shared" si="0"/>
        <v>715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'16.11'!J45+'17.11'!I45</f>
        <v>340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'16.11'!J46+'17.11'!I46</f>
        <v>950</v>
      </c>
      <c r="K46" s="152">
        <v>0</v>
      </c>
      <c r="L46" s="152">
        <v>0</v>
      </c>
      <c r="M46" s="152">
        <v>0</v>
      </c>
      <c r="N46" s="144">
        <f t="shared" si="0"/>
        <v>947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'16.11'!J47+'17.11'!I47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'16.11'!J48+'17.11'!I48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'16.11'!J49+'17.11'!I49</f>
        <v>1752</v>
      </c>
      <c r="K49" s="152">
        <v>6</v>
      </c>
      <c r="L49" s="152">
        <v>2</v>
      </c>
      <c r="M49" s="152">
        <v>1</v>
      </c>
      <c r="N49" s="144">
        <f t="shared" si="0"/>
        <v>1730</v>
      </c>
      <c r="O49" s="145">
        <v>16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25</v>
      </c>
      <c r="H50" s="146">
        <v>0</v>
      </c>
      <c r="I50" s="148">
        <f t="shared" ref="I50:O50" si="12">SUM(I39:I49)</f>
        <v>26</v>
      </c>
      <c r="J50" s="162">
        <f>'16.11'!J50+'17.11'!I50</f>
        <v>11631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11525</v>
      </c>
      <c r="O50" s="150">
        <f t="shared" si="12"/>
        <v>89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'16.11'!J51+'17.11'!I51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'16.11'!J52+'17.11'!I52</f>
        <v>1070</v>
      </c>
      <c r="K52" s="152">
        <v>0</v>
      </c>
      <c r="L52" s="152">
        <v>0</v>
      </c>
      <c r="M52" s="152">
        <v>0</v>
      </c>
      <c r="N52" s="144">
        <f t="shared" si="0"/>
        <v>1067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'16.11'!J53+'17.11'!I53</f>
        <v>760</v>
      </c>
      <c r="K53" s="152">
        <v>1</v>
      </c>
      <c r="L53" s="152">
        <v>1</v>
      </c>
      <c r="M53" s="152">
        <v>0</v>
      </c>
      <c r="N53" s="144">
        <f t="shared" si="0"/>
        <v>754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'16.11'!J54+'17.11'!I54</f>
        <v>1083</v>
      </c>
      <c r="K54" s="152">
        <v>0</v>
      </c>
      <c r="L54" s="152">
        <v>0</v>
      </c>
      <c r="M54" s="152">
        <v>0</v>
      </c>
      <c r="N54" s="144">
        <f t="shared" si="0"/>
        <v>1080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'16.11'!J55+'17.11'!I55</f>
        <v>278</v>
      </c>
      <c r="K55" s="152">
        <v>1</v>
      </c>
      <c r="L55" s="152">
        <v>1</v>
      </c>
      <c r="M55" s="152">
        <v>0</v>
      </c>
      <c r="N55" s="144">
        <f t="shared" si="0"/>
        <v>275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'16.11'!J56+'17.11'!I56</f>
        <v>377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'16.11'!J57+'17.11'!I57</f>
        <v>167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'16.11'!J58+'17.11'!I58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'16.11'!J59+'17.11'!I59</f>
        <v>896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'16.11'!J60+'17.11'!I60</f>
        <v>4743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4717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'16.11'!J61+'17.11'!I61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'16.11'!J62+'17.11'!I62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'16.11'!J63+'17.11'!I63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'16.11'!J64+'17.11'!I64</f>
        <v>195</v>
      </c>
      <c r="K64" s="152">
        <v>0</v>
      </c>
      <c r="L64" s="152">
        <v>0</v>
      </c>
      <c r="M64" s="152">
        <v>0</v>
      </c>
      <c r="N64" s="144">
        <f t="shared" si="0"/>
        <v>195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'16.11'!J65+'17.11'!I65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'16.11'!J66+'17.11'!I66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'16.11'!J67+'17.11'!I67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'16.11'!J68+'17.11'!I68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'16.11'!J69+'17.11'!I69</f>
        <v>774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'16.11'!J70+'17.11'!I70</f>
        <v>2139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2128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'16.11'!J71+'17.11'!I71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599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4</v>
      </c>
      <c r="H72" s="154">
        <v>0</v>
      </c>
      <c r="I72" s="144">
        <f t="shared" ref="I72:I77" si="19">G72+H72</f>
        <v>4</v>
      </c>
      <c r="J72" s="161">
        <f>'16.11'!J72+'17.11'!I72</f>
        <v>707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'16.11'!J73+'17.11'!I73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'16.11'!J74+'17.11'!I74</f>
        <v>1182</v>
      </c>
      <c r="K74" s="152">
        <v>0</v>
      </c>
      <c r="L74" s="152">
        <v>0</v>
      </c>
      <c r="M74" s="152">
        <v>0</v>
      </c>
      <c r="N74" s="144">
        <f t="shared" si="18"/>
        <v>1170</v>
      </c>
      <c r="O74" s="145">
        <v>12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'16.11'!J75+'17.11'!I75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'16.11'!J76+'17.11'!I76</f>
        <v>607</v>
      </c>
      <c r="K76" s="152">
        <v>1</v>
      </c>
      <c r="L76" s="152">
        <v>1</v>
      </c>
      <c r="M76" s="152">
        <v>0</v>
      </c>
      <c r="N76" s="144">
        <f t="shared" si="18"/>
        <v>604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'16.11'!J77+'17.11'!I77</f>
        <v>2976</v>
      </c>
      <c r="K77" s="152">
        <v>8</v>
      </c>
      <c r="L77" s="152">
        <v>3</v>
      </c>
      <c r="M77" s="152">
        <v>1</v>
      </c>
      <c r="N77" s="144">
        <f t="shared" si="18"/>
        <v>2955</v>
      </c>
      <c r="O77" s="145">
        <v>13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10</v>
      </c>
      <c r="H78" s="146">
        <f t="shared" ref="H78:O78" si="20">SUM(H71:H77)</f>
        <v>0</v>
      </c>
      <c r="I78" s="148">
        <f t="shared" si="20"/>
        <v>10</v>
      </c>
      <c r="J78" s="162">
        <f>'16.11'!J78+'17.11'!I78</f>
        <v>6955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6906</v>
      </c>
      <c r="O78" s="150">
        <f t="shared" si="20"/>
        <v>40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'16.11'!J79+'17.11'!I79</f>
        <v>179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'16.11'!J80+'17.11'!I80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'16.11'!J81+'17.11'!I81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'16.11'!J82+'17.11'!I82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'16.11'!J83+'17.11'!I83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'16.11'!J84+'17.11'!I84</f>
        <v>1006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88</v>
      </c>
      <c r="H85" s="135">
        <f t="shared" ref="H85:O85" si="23">H84+H78+H70+H60+H50+H38+H25+H19</f>
        <v>2</v>
      </c>
      <c r="I85" s="135">
        <f t="shared" si="23"/>
        <v>95</v>
      </c>
      <c r="J85" s="135">
        <f t="shared" si="23"/>
        <v>48253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47832</v>
      </c>
      <c r="O85" s="135">
        <f t="shared" si="23"/>
        <v>363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56"/>
      <c r="P90" s="68"/>
      <c r="Q90" s="68"/>
      <c r="R90" s="68"/>
      <c r="S90" s="35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56"/>
      <c r="P91" s="68"/>
      <c r="Q91" s="68"/>
      <c r="R91" s="68"/>
      <c r="S91" s="35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56"/>
      <c r="P92" s="68"/>
      <c r="Q92" s="68"/>
      <c r="R92" s="68"/>
      <c r="S92" s="35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6"/>
      <c r="K93" s="478"/>
      <c r="L93" s="478"/>
      <c r="M93" s="478"/>
      <c r="N93" s="478"/>
      <c r="O93" s="356"/>
      <c r="P93" s="68"/>
      <c r="Q93" s="68"/>
      <c r="R93" s="68"/>
      <c r="S93" s="35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6"/>
      <c r="K94" s="478"/>
      <c r="L94" s="478"/>
      <c r="M94" s="478"/>
      <c r="N94" s="478"/>
      <c r="O94" s="356"/>
      <c r="P94" s="68"/>
      <c r="Q94" s="68"/>
      <c r="R94" s="68"/>
      <c r="S94" s="35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57"/>
      <c r="K95" s="478"/>
      <c r="L95" s="478"/>
      <c r="M95" s="478"/>
      <c r="N95" s="478"/>
      <c r="O95" s="357"/>
      <c r="Q95" s="82"/>
      <c r="R95" s="82"/>
      <c r="S95" s="35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D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5" sqref="H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=80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361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53" t="s">
        <v>275</v>
      </c>
      <c r="H4" s="353" t="s">
        <v>276</v>
      </c>
      <c r="I4" s="353" t="s">
        <v>277</v>
      </c>
      <c r="J4" s="121" t="str">
        <f>"me©‡gvU fwZ©
= "&amp;J85</f>
        <v>me©‡gvU fwZ©
= 48158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47739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'15.11'!J5+'16.11'!I5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'15.11'!J6+'16.11'!I6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'15.11'!J7+'16.11'!I7</f>
        <v>512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'15.11'!J8+'16.11'!I8</f>
        <v>1260</v>
      </c>
      <c r="K8" s="152">
        <v>0</v>
      </c>
      <c r="L8" s="152">
        <v>0</v>
      </c>
      <c r="M8" s="152">
        <v>0</v>
      </c>
      <c r="N8" s="139">
        <f t="shared" si="0"/>
        <v>1249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'15.11'!J9+'16.11'!I9</f>
        <v>611</v>
      </c>
      <c r="K9" s="152">
        <v>1</v>
      </c>
      <c r="L9" s="152">
        <v>1</v>
      </c>
      <c r="M9" s="152">
        <v>0</v>
      </c>
      <c r="N9" s="139">
        <f t="shared" si="0"/>
        <v>608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'15.11'!J10+'16.11'!I10</f>
        <v>557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'15.11'!J11+'16.11'!I11</f>
        <v>713</v>
      </c>
      <c r="K11" s="152">
        <v>1</v>
      </c>
      <c r="L11" s="152">
        <v>1</v>
      </c>
      <c r="M11" s="152">
        <v>0</v>
      </c>
      <c r="N11" s="139">
        <f t="shared" si="0"/>
        <v>711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'15.11'!J12+'16.11'!I12</f>
        <v>1791</v>
      </c>
      <c r="K12" s="152">
        <v>0</v>
      </c>
      <c r="L12" s="152">
        <v>0</v>
      </c>
      <c r="M12" s="152">
        <v>0</v>
      </c>
      <c r="N12" s="139">
        <f t="shared" si="0"/>
        <v>1777</v>
      </c>
      <c r="O12" s="145">
        <v>14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'15.11'!J13+'16.11'!I13</f>
        <v>600</v>
      </c>
      <c r="K13" s="152">
        <v>0</v>
      </c>
      <c r="L13" s="152">
        <v>0</v>
      </c>
      <c r="M13" s="152">
        <v>0</v>
      </c>
      <c r="N13" s="139">
        <f t="shared" si="0"/>
        <v>599</v>
      </c>
      <c r="O13" s="145">
        <v>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'15.11'!J14+'16.11'!I14</f>
        <v>472</v>
      </c>
      <c r="K14" s="152">
        <v>0</v>
      </c>
      <c r="L14" s="152">
        <v>0</v>
      </c>
      <c r="M14" s="152">
        <v>0</v>
      </c>
      <c r="N14" s="139">
        <f t="shared" si="0"/>
        <v>470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'15.11'!J15+'16.11'!I15</f>
        <v>655</v>
      </c>
      <c r="K15" s="152">
        <v>0</v>
      </c>
      <c r="L15" s="152">
        <v>0</v>
      </c>
      <c r="M15" s="152">
        <v>0</v>
      </c>
      <c r="N15" s="139">
        <f t="shared" si="0"/>
        <v>655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'15.11'!J16+'16.11'!I16</f>
        <v>859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'15.11'!J17+'16.11'!I17</f>
        <v>1108</v>
      </c>
      <c r="K17" s="152">
        <v>9</v>
      </c>
      <c r="L17" s="152">
        <v>2</v>
      </c>
      <c r="M17" s="152">
        <v>2</v>
      </c>
      <c r="N17" s="139">
        <f t="shared" si="0"/>
        <v>1089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'15.11'!J18+'16.11'!I18</f>
        <v>735</v>
      </c>
      <c r="K18" s="152">
        <v>0</v>
      </c>
      <c r="L18" s="152">
        <v>0</v>
      </c>
      <c r="M18" s="152">
        <v>0</v>
      </c>
      <c r="N18" s="139">
        <f t="shared" si="0"/>
        <v>724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11</v>
      </c>
      <c r="H19" s="146">
        <f t="shared" ref="H19:O19" si="3">SUM(H5:H18)</f>
        <v>0</v>
      </c>
      <c r="I19" s="148">
        <f t="shared" si="3"/>
        <v>11</v>
      </c>
      <c r="J19" s="162">
        <f>'15.11'!J19+'16.11'!I19</f>
        <v>11463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11385</v>
      </c>
      <c r="O19" s="150">
        <f t="shared" si="3"/>
        <v>65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'15.11'!J20+'16.11'!I20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'15.11'!J21+'16.11'!I21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'15.11'!J22+'16.11'!I22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'15.11'!J23+'16.11'!I23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'15.11'!J24+'16.11'!I24</f>
        <v>1598</v>
      </c>
      <c r="K24" s="152">
        <v>4</v>
      </c>
      <c r="L24" s="152">
        <v>1</v>
      </c>
      <c r="M24" s="152">
        <v>1</v>
      </c>
      <c r="N24" s="144">
        <f t="shared" si="0"/>
        <v>1584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'15.11'!J25+'16.11'!I25</f>
        <v>2334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2318</v>
      </c>
      <c r="O25" s="150">
        <f>SUM(O20:O24)</f>
        <v>12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7</v>
      </c>
      <c r="H26" s="154">
        <v>3</v>
      </c>
      <c r="I26" s="139">
        <f>G26+H26</f>
        <v>10</v>
      </c>
      <c r="J26" s="160">
        <f>'15.11'!J26+'16.11'!I26</f>
        <v>725</v>
      </c>
      <c r="K26" s="151">
        <v>2</v>
      </c>
      <c r="L26" s="151">
        <v>1</v>
      </c>
      <c r="M26" s="151">
        <v>0</v>
      </c>
      <c r="N26" s="139">
        <f t="shared" si="0"/>
        <v>685</v>
      </c>
      <c r="O26" s="140">
        <v>38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'15.11'!J27+'16.11'!I27</f>
        <v>595</v>
      </c>
      <c r="K27" s="152">
        <v>0</v>
      </c>
      <c r="L27" s="152">
        <v>0</v>
      </c>
      <c r="M27" s="152">
        <v>0</v>
      </c>
      <c r="N27" s="144">
        <f t="shared" si="0"/>
        <v>594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'15.11'!J28+'16.11'!I28</f>
        <v>1231</v>
      </c>
      <c r="K28" s="152">
        <v>0</v>
      </c>
      <c r="L28" s="152">
        <v>0</v>
      </c>
      <c r="M28" s="152">
        <v>0</v>
      </c>
      <c r="N28" s="144">
        <f t="shared" si="0"/>
        <v>1231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'15.11'!J29+'16.11'!I29</f>
        <v>1359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'15.11'!J30+'16.11'!I30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'15.11'!J31+'16.11'!I31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'15.11'!J32+'16.11'!I32</f>
        <v>344</v>
      </c>
      <c r="K32" s="152">
        <v>1</v>
      </c>
      <c r="L32" s="152">
        <v>1</v>
      </c>
      <c r="M32" s="152">
        <v>0</v>
      </c>
      <c r="N32" s="144">
        <f t="shared" si="0"/>
        <v>336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'15.11'!J33+'16.11'!I33</f>
        <v>448</v>
      </c>
      <c r="K33" s="152">
        <v>0</v>
      </c>
      <c r="L33" s="152">
        <v>0</v>
      </c>
      <c r="M33" s="152">
        <v>0</v>
      </c>
      <c r="N33" s="144">
        <f t="shared" si="0"/>
        <v>448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'15.11'!J34+'16.11'!I34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'15.11'!J35+'16.11'!I35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'15.11'!J36+'16.11'!I36</f>
        <v>211</v>
      </c>
      <c r="K36" s="152">
        <v>0</v>
      </c>
      <c r="L36" s="152">
        <v>0</v>
      </c>
      <c r="M36" s="152">
        <v>0</v>
      </c>
      <c r="N36" s="144">
        <f t="shared" si="0"/>
        <v>207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'15.11'!J37+'16.11'!I37</f>
        <v>1549</v>
      </c>
      <c r="K37" s="152">
        <v>1</v>
      </c>
      <c r="L37" s="152">
        <v>0</v>
      </c>
      <c r="M37" s="152">
        <v>0</v>
      </c>
      <c r="N37" s="144">
        <f t="shared" si="0"/>
        <v>1483</v>
      </c>
      <c r="O37" s="145">
        <v>65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v>0</v>
      </c>
      <c r="I38" s="148">
        <f t="shared" ref="I38:O38" si="9">SUM(I26:I37)</f>
        <v>20</v>
      </c>
      <c r="J38" s="162">
        <f>'15.11'!J38+'16.11'!I38</f>
        <v>7934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7813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'15.11'!J39+'16.11'!I39</f>
        <v>826</v>
      </c>
      <c r="K39" s="151">
        <v>3</v>
      </c>
      <c r="L39" s="151">
        <v>2</v>
      </c>
      <c r="M39" s="151">
        <v>1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'15.11'!J40+'16.11'!I40</f>
        <v>1549</v>
      </c>
      <c r="K40" s="152">
        <v>1</v>
      </c>
      <c r="L40" s="152">
        <v>1</v>
      </c>
      <c r="M40" s="152">
        <v>0</v>
      </c>
      <c r="N40" s="144">
        <f t="shared" si="0"/>
        <v>1544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'15.11'!J41+'16.11'!I41</f>
        <v>559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'15.11'!J42+'16.11'!I42</f>
        <v>579</v>
      </c>
      <c r="K42" s="152">
        <v>0</v>
      </c>
      <c r="L42" s="152">
        <v>0</v>
      </c>
      <c r="M42" s="152">
        <v>0</v>
      </c>
      <c r="N42" s="144">
        <f t="shared" si="0"/>
        <v>573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12</v>
      </c>
      <c r="H43" s="156">
        <v>0</v>
      </c>
      <c r="I43" s="144">
        <f t="shared" si="10"/>
        <v>12</v>
      </c>
      <c r="J43" s="161">
        <f>'15.11'!J43+'16.11'!I43</f>
        <v>3925</v>
      </c>
      <c r="K43" s="152">
        <v>3</v>
      </c>
      <c r="L43" s="152">
        <v>1</v>
      </c>
      <c r="M43" s="152">
        <v>0</v>
      </c>
      <c r="N43" s="144">
        <f t="shared" si="0"/>
        <v>3876</v>
      </c>
      <c r="O43" s="145">
        <v>46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'15.11'!J44+'16.11'!I44</f>
        <v>720</v>
      </c>
      <c r="K44" s="152">
        <v>1</v>
      </c>
      <c r="L44" s="152">
        <v>1</v>
      </c>
      <c r="M44" s="152">
        <v>1</v>
      </c>
      <c r="N44" s="144">
        <f t="shared" si="0"/>
        <v>711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'15.11'!J45+'16.11'!I45</f>
        <v>338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'15.11'!J46+'16.11'!I46</f>
        <v>950</v>
      </c>
      <c r="K46" s="152">
        <v>0</v>
      </c>
      <c r="L46" s="152">
        <v>0</v>
      </c>
      <c r="M46" s="152">
        <v>0</v>
      </c>
      <c r="N46" s="144">
        <f t="shared" si="0"/>
        <v>944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'15.11'!J47+'16.11'!I47</f>
        <v>158</v>
      </c>
      <c r="K47" s="152">
        <v>1</v>
      </c>
      <c r="L47" s="152">
        <v>1</v>
      </c>
      <c r="M47" s="152">
        <v>0</v>
      </c>
      <c r="N47" s="144">
        <f t="shared" si="0"/>
        <v>157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'15.11'!J48+'16.11'!I48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'15.11'!J49+'16.11'!I49</f>
        <v>1747</v>
      </c>
      <c r="K49" s="152">
        <v>6</v>
      </c>
      <c r="L49" s="152">
        <v>2</v>
      </c>
      <c r="M49" s="152">
        <v>1</v>
      </c>
      <c r="N49" s="144">
        <f t="shared" si="0"/>
        <v>1720</v>
      </c>
      <c r="O49" s="145">
        <v>21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24</v>
      </c>
      <c r="H50" s="146">
        <v>0</v>
      </c>
      <c r="I50" s="148">
        <f t="shared" ref="I50:O50" si="12">SUM(I39:I49)</f>
        <v>24</v>
      </c>
      <c r="J50" s="162">
        <f>'15.11'!J50+'16.11'!I50</f>
        <v>11605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11492</v>
      </c>
      <c r="O50" s="150">
        <f t="shared" si="12"/>
        <v>96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'15.11'!J51+'16.11'!I51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'15.11'!J52+'16.11'!I52</f>
        <v>1069</v>
      </c>
      <c r="K52" s="152">
        <v>0</v>
      </c>
      <c r="L52" s="152">
        <v>0</v>
      </c>
      <c r="M52" s="152">
        <v>0</v>
      </c>
      <c r="N52" s="144">
        <f t="shared" si="0"/>
        <v>1066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'15.11'!J53+'16.11'!I53</f>
        <v>758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3</v>
      </c>
      <c r="H54" s="154">
        <v>0</v>
      </c>
      <c r="I54" s="144">
        <f t="shared" si="14"/>
        <v>3</v>
      </c>
      <c r="J54" s="161">
        <f>'15.11'!J54+'16.11'!I54</f>
        <v>1083</v>
      </c>
      <c r="K54" s="152">
        <v>0</v>
      </c>
      <c r="L54" s="152">
        <v>0</v>
      </c>
      <c r="M54" s="152">
        <v>0</v>
      </c>
      <c r="N54" s="144">
        <f t="shared" si="0"/>
        <v>1076</v>
      </c>
      <c r="O54" s="145">
        <v>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'15.11'!J55+'16.11'!I55</f>
        <v>277</v>
      </c>
      <c r="K55" s="152">
        <v>1</v>
      </c>
      <c r="L55" s="152">
        <v>1</v>
      </c>
      <c r="M55" s="152">
        <v>0</v>
      </c>
      <c r="N55" s="144">
        <f t="shared" si="0"/>
        <v>275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'15.11'!J56+'16.11'!I56</f>
        <v>376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'15.11'!J57+'16.11'!I57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'15.11'!J58+'16.11'!I58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'15.11'!J59+'16.11'!I59</f>
        <v>895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'15.11'!J60+'16.11'!I60</f>
        <v>4736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4711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'15.11'!J61+'16.11'!I61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'15.11'!J62+'16.11'!I62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'15.11'!J63+'16.11'!I63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'15.11'!J64+'16.11'!I64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'15.11'!J65+'16.11'!I65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'15.11'!J66+'16.11'!I66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'15.11'!J67+'16.11'!I67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'15.11'!J68+'16.11'!I68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'15.11'!J69+'16.11'!I69</f>
        <v>771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'15.11'!J70+'16.11'!I70</f>
        <v>2136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2127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'15.11'!J71+'16.11'!I71</f>
        <v>601</v>
      </c>
      <c r="K71" s="151">
        <v>0</v>
      </c>
      <c r="L71" s="151">
        <v>0</v>
      </c>
      <c r="M71" s="151">
        <v>0</v>
      </c>
      <c r="N71" s="139">
        <f t="shared" ref="N71:N83" si="18">J71-K71-O71</f>
        <v>597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'15.11'!J72+'16.11'!I72</f>
        <v>703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3</v>
      </c>
      <c r="H73" s="154">
        <v>0</v>
      </c>
      <c r="I73" s="144">
        <f t="shared" si="19"/>
        <v>3</v>
      </c>
      <c r="J73" s="161">
        <f>'15.11'!J73+'16.11'!I73</f>
        <v>746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'15.11'!J74+'16.11'!I74</f>
        <v>1181</v>
      </c>
      <c r="K74" s="152">
        <v>0</v>
      </c>
      <c r="L74" s="152">
        <v>0</v>
      </c>
      <c r="M74" s="152">
        <v>0</v>
      </c>
      <c r="N74" s="144">
        <f t="shared" si="18"/>
        <v>1166</v>
      </c>
      <c r="O74" s="145">
        <v>15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'15.11'!J75+'16.11'!I75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'15.11'!J76+'16.11'!I76</f>
        <v>607</v>
      </c>
      <c r="K76" s="152">
        <v>1</v>
      </c>
      <c r="L76" s="152">
        <v>1</v>
      </c>
      <c r="M76" s="152">
        <v>0</v>
      </c>
      <c r="N76" s="144">
        <f t="shared" si="18"/>
        <v>603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'15.11'!J77+'16.11'!I77</f>
        <v>2971</v>
      </c>
      <c r="K77" s="152">
        <v>8</v>
      </c>
      <c r="L77" s="152">
        <v>3</v>
      </c>
      <c r="M77" s="152">
        <v>1</v>
      </c>
      <c r="N77" s="144">
        <f t="shared" si="18"/>
        <v>2949</v>
      </c>
      <c r="O77" s="145">
        <v>14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15</v>
      </c>
      <c r="H78" s="146">
        <f t="shared" ref="H78:O78" si="20">SUM(H71:H77)</f>
        <v>0</v>
      </c>
      <c r="I78" s="148">
        <f t="shared" si="20"/>
        <v>15</v>
      </c>
      <c r="J78" s="162">
        <f>'15.11'!J78+'16.11'!I78</f>
        <v>6945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6893</v>
      </c>
      <c r="O78" s="150">
        <f t="shared" si="20"/>
        <v>43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'15.11'!J79+'16.11'!I79</f>
        <v>178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'15.11'!J80+'16.11'!I80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'15.11'!J81+'16.11'!I81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'15.11'!J82+'16.11'!I82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'15.11'!J83+'16.11'!I83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'15.11'!J84+'16.11'!I84</f>
        <v>1005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76</v>
      </c>
      <c r="H85" s="135">
        <f t="shared" ref="H85:O85" si="23">H84+H78+H70+H60+H50+H38+H25+H19</f>
        <v>1</v>
      </c>
      <c r="I85" s="135">
        <f t="shared" si="23"/>
        <v>80</v>
      </c>
      <c r="J85" s="135">
        <f t="shared" si="23"/>
        <v>48158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47739</v>
      </c>
      <c r="O85" s="135">
        <f t="shared" si="23"/>
        <v>361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52"/>
      <c r="P90" s="68"/>
      <c r="Q90" s="68"/>
      <c r="R90" s="68"/>
      <c r="S90" s="35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52"/>
      <c r="P91" s="68"/>
      <c r="Q91" s="68"/>
      <c r="R91" s="68"/>
      <c r="S91" s="35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52"/>
      <c r="P92" s="68"/>
      <c r="Q92" s="68"/>
      <c r="R92" s="68"/>
      <c r="S92" s="35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52"/>
      <c r="K93" s="478"/>
      <c r="L93" s="478"/>
      <c r="M93" s="478"/>
      <c r="N93" s="478"/>
      <c r="O93" s="352"/>
      <c r="P93" s="68"/>
      <c r="Q93" s="68"/>
      <c r="R93" s="68"/>
      <c r="S93" s="35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52"/>
      <c r="K94" s="478"/>
      <c r="L94" s="478"/>
      <c r="M94" s="478"/>
      <c r="N94" s="478"/>
      <c r="O94" s="352"/>
      <c r="P94" s="68"/>
      <c r="Q94" s="68"/>
      <c r="R94" s="68"/>
      <c r="S94" s="35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54"/>
      <c r="K95" s="478"/>
      <c r="L95" s="478"/>
      <c r="M95" s="478"/>
      <c r="N95" s="478"/>
      <c r="O95" s="354"/>
      <c r="Q95" s="82"/>
      <c r="R95" s="82"/>
      <c r="S95" s="35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E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6" sqref="I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347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50" t="s">
        <v>275</v>
      </c>
      <c r="H4" s="350" t="s">
        <v>276</v>
      </c>
      <c r="I4" s="350" t="s">
        <v>277</v>
      </c>
      <c r="J4" s="121" t="str">
        <f>"me©‡gvU fwZ©
= "&amp;J85</f>
        <v>me©‡gvU fwZ©
= 48078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47673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'14.11'!J5+'15.11'!I5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'14.11'!J6+'15.11'!I6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'14.11'!J7+'15.11'!I7</f>
        <v>512</v>
      </c>
      <c r="K7" s="152">
        <v>0</v>
      </c>
      <c r="L7" s="152">
        <v>0</v>
      </c>
      <c r="M7" s="152">
        <v>0</v>
      </c>
      <c r="N7" s="139">
        <f t="shared" si="0"/>
        <v>511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'14.11'!J8+'15.11'!I8</f>
        <v>1260</v>
      </c>
      <c r="K8" s="152">
        <v>0</v>
      </c>
      <c r="L8" s="152">
        <v>0</v>
      </c>
      <c r="M8" s="152">
        <v>0</v>
      </c>
      <c r="N8" s="139">
        <f t="shared" si="0"/>
        <v>1249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'14.11'!J9+'15.11'!I9</f>
        <v>611</v>
      </c>
      <c r="K9" s="152">
        <v>1</v>
      </c>
      <c r="L9" s="152">
        <v>1</v>
      </c>
      <c r="M9" s="152">
        <v>0</v>
      </c>
      <c r="N9" s="139">
        <f t="shared" si="0"/>
        <v>607</v>
      </c>
      <c r="O9" s="145">
        <v>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'14.11'!J10+'15.11'!I10</f>
        <v>555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'14.11'!J11+'15.11'!I11</f>
        <v>712</v>
      </c>
      <c r="K11" s="152">
        <v>1</v>
      </c>
      <c r="L11" s="152">
        <v>1</v>
      </c>
      <c r="M11" s="152">
        <v>0</v>
      </c>
      <c r="N11" s="139">
        <f t="shared" si="0"/>
        <v>710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'14.11'!J12+'15.11'!I12</f>
        <v>1789</v>
      </c>
      <c r="K12" s="152">
        <v>0</v>
      </c>
      <c r="L12" s="152">
        <v>0</v>
      </c>
      <c r="M12" s="152">
        <v>0</v>
      </c>
      <c r="N12" s="139">
        <f t="shared" si="0"/>
        <v>1776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'14.11'!J13+'15.11'!I13</f>
        <v>600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'14.11'!J14+'15.11'!I14</f>
        <v>472</v>
      </c>
      <c r="K14" s="152">
        <v>0</v>
      </c>
      <c r="L14" s="152">
        <v>0</v>
      </c>
      <c r="M14" s="152">
        <v>0</v>
      </c>
      <c r="N14" s="139">
        <f t="shared" si="0"/>
        <v>470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'14.11'!J15+'15.11'!I15</f>
        <v>654</v>
      </c>
      <c r="K15" s="152">
        <v>0</v>
      </c>
      <c r="L15" s="152">
        <v>0</v>
      </c>
      <c r="M15" s="152">
        <v>0</v>
      </c>
      <c r="N15" s="139">
        <f t="shared" si="0"/>
        <v>654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'14.11'!J16+'15.11'!I16</f>
        <v>857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'14.11'!J17+'15.11'!I17</f>
        <v>1107</v>
      </c>
      <c r="K17" s="152">
        <v>9</v>
      </c>
      <c r="L17" s="152">
        <v>2</v>
      </c>
      <c r="M17" s="152">
        <v>2</v>
      </c>
      <c r="N17" s="139">
        <f t="shared" si="0"/>
        <v>1085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'14.11'!J18+'15.11'!I18</f>
        <v>733</v>
      </c>
      <c r="K18" s="152">
        <v>0</v>
      </c>
      <c r="L18" s="152">
        <v>0</v>
      </c>
      <c r="M18" s="152">
        <v>0</v>
      </c>
      <c r="N18" s="139">
        <f t="shared" si="0"/>
        <v>724</v>
      </c>
      <c r="O18" s="145">
        <v>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'14.11'!J19+'15.11'!I19</f>
        <v>11452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11366</v>
      </c>
      <c r="O19" s="150">
        <f t="shared" si="3"/>
        <v>73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'14.11'!J20+'15.11'!I20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1</v>
      </c>
      <c r="J21" s="161">
        <f>'14.11'!J21+'15.11'!I21</f>
        <v>444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'14.11'!J22+'15.11'!I22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'14.11'!J23+'15.11'!I23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0</v>
      </c>
      <c r="H24" s="156"/>
      <c r="I24" s="144">
        <f t="shared" si="5"/>
        <v>0</v>
      </c>
      <c r="J24" s="161">
        <f>'14.11'!J24+'15.11'!I24</f>
        <v>1597</v>
      </c>
      <c r="K24" s="152">
        <v>4</v>
      </c>
      <c r="L24" s="152">
        <v>1</v>
      </c>
      <c r="M24" s="152">
        <v>1</v>
      </c>
      <c r="N24" s="144">
        <f t="shared" si="0"/>
        <v>1583</v>
      </c>
      <c r="O24" s="145">
        <v>10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'14.11'!J25+'15.11'!I25</f>
        <v>2333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2317</v>
      </c>
      <c r="O25" s="150">
        <f>SUM(O20:O24)</f>
        <v>12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'14.11'!J26+'15.11'!I26</f>
        <v>715</v>
      </c>
      <c r="K26" s="151">
        <v>2</v>
      </c>
      <c r="L26" s="151">
        <v>1</v>
      </c>
      <c r="M26" s="151">
        <v>0</v>
      </c>
      <c r="N26" s="139">
        <f t="shared" si="0"/>
        <v>679</v>
      </c>
      <c r="O26" s="140">
        <v>34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1</v>
      </c>
      <c r="I27" s="144">
        <f t="shared" ref="I27:I37" si="7">G27+H27</f>
        <v>1</v>
      </c>
      <c r="J27" s="161">
        <f>'14.11'!J27+'15.11'!I27</f>
        <v>594</v>
      </c>
      <c r="K27" s="152">
        <v>0</v>
      </c>
      <c r="L27" s="152">
        <v>0</v>
      </c>
      <c r="M27" s="152">
        <v>0</v>
      </c>
      <c r="N27" s="144">
        <f t="shared" si="0"/>
        <v>591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'14.11'!J28+'15.11'!I28</f>
        <v>1231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'14.11'!J29+'15.11'!I29</f>
        <v>1359</v>
      </c>
      <c r="K29" s="152">
        <v>0</v>
      </c>
      <c r="L29" s="152">
        <v>0</v>
      </c>
      <c r="M29" s="152">
        <v>0</v>
      </c>
      <c r="N29" s="144">
        <f t="shared" si="0"/>
        <v>1358</v>
      </c>
      <c r="O29" s="145">
        <v>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'14.11'!J30+'15.11'!I30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'14.11'!J31+'15.11'!I31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'14.11'!J32+'15.11'!I32</f>
        <v>342</v>
      </c>
      <c r="K32" s="152">
        <v>1</v>
      </c>
      <c r="L32" s="152">
        <v>1</v>
      </c>
      <c r="M32" s="152">
        <v>0</v>
      </c>
      <c r="N32" s="144">
        <f t="shared" si="0"/>
        <v>335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'14.11'!J33+'15.11'!I33</f>
        <v>448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'14.11'!J34+'15.11'!I34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'14.11'!J35+'15.11'!I35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'14.11'!J36+'15.11'!I36</f>
        <v>210</v>
      </c>
      <c r="K36" s="152">
        <v>0</v>
      </c>
      <c r="L36" s="152">
        <v>0</v>
      </c>
      <c r="M36" s="152">
        <v>0</v>
      </c>
      <c r="N36" s="144">
        <f t="shared" si="0"/>
        <v>207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'14.11'!J37+'15.11'!I37</f>
        <v>1543</v>
      </c>
      <c r="K37" s="152">
        <v>1</v>
      </c>
      <c r="L37" s="152">
        <v>0</v>
      </c>
      <c r="M37" s="152">
        <v>0</v>
      </c>
      <c r="N37" s="144">
        <f t="shared" si="0"/>
        <v>1481</v>
      </c>
      <c r="O37" s="145">
        <v>61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19</v>
      </c>
      <c r="H38" s="146">
        <f t="shared" ref="H38:O38" si="9">SUM(H26:H37)</f>
        <v>2</v>
      </c>
      <c r="I38" s="148">
        <f t="shared" si="9"/>
        <v>21</v>
      </c>
      <c r="J38" s="162">
        <f>'14.11'!J38+'15.11'!I38</f>
        <v>7914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7786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'14.11'!J39+'15.11'!I39</f>
        <v>826</v>
      </c>
      <c r="K39" s="151">
        <v>3</v>
      </c>
      <c r="L39" s="151">
        <v>2</v>
      </c>
      <c r="M39" s="151">
        <v>1</v>
      </c>
      <c r="N39" s="139">
        <f t="shared" si="0"/>
        <v>822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'14.11'!J40+'15.11'!I40</f>
        <v>1549</v>
      </c>
      <c r="K40" s="152">
        <v>1</v>
      </c>
      <c r="L40" s="152">
        <v>1</v>
      </c>
      <c r="M40" s="152">
        <v>0</v>
      </c>
      <c r="N40" s="144">
        <f t="shared" si="0"/>
        <v>1544</v>
      </c>
      <c r="O40" s="145">
        <v>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'14.11'!J41+'15.11'!I41</f>
        <v>559</v>
      </c>
      <c r="K41" s="152">
        <v>1</v>
      </c>
      <c r="L41" s="152">
        <v>0</v>
      </c>
      <c r="M41" s="152">
        <v>0</v>
      </c>
      <c r="N41" s="144">
        <f t="shared" si="0"/>
        <v>558</v>
      </c>
      <c r="O41" s="145">
        <v>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'14.11'!J42+'15.11'!I42</f>
        <v>576</v>
      </c>
      <c r="K42" s="152">
        <v>0</v>
      </c>
      <c r="L42" s="152">
        <v>0</v>
      </c>
      <c r="M42" s="152">
        <v>0</v>
      </c>
      <c r="N42" s="144">
        <f t="shared" si="0"/>
        <v>571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9</v>
      </c>
      <c r="H43" s="156">
        <v>0</v>
      </c>
      <c r="I43" s="144">
        <f t="shared" si="10"/>
        <v>9</v>
      </c>
      <c r="J43" s="161">
        <f>'14.11'!J43+'15.11'!I43</f>
        <v>3913</v>
      </c>
      <c r="K43" s="152">
        <v>3</v>
      </c>
      <c r="L43" s="152">
        <v>1</v>
      </c>
      <c r="M43" s="152">
        <v>0</v>
      </c>
      <c r="N43" s="144">
        <f t="shared" si="0"/>
        <v>3870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'14.11'!J44+'15.11'!I44</f>
        <v>718</v>
      </c>
      <c r="K44" s="152">
        <v>1</v>
      </c>
      <c r="L44" s="152">
        <v>1</v>
      </c>
      <c r="M44" s="152">
        <v>1</v>
      </c>
      <c r="N44" s="144">
        <f t="shared" si="0"/>
        <v>710</v>
      </c>
      <c r="O44" s="145">
        <v>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'14.11'!J45+'15.11'!I45</f>
        <v>337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'14.11'!J46+'15.11'!I46</f>
        <v>949</v>
      </c>
      <c r="K46" s="152">
        <v>0</v>
      </c>
      <c r="L46" s="152">
        <v>0</v>
      </c>
      <c r="M46" s="152">
        <v>0</v>
      </c>
      <c r="N46" s="144">
        <f t="shared" si="0"/>
        <v>942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'14.11'!J47+'15.11'!I47</f>
        <v>158</v>
      </c>
      <c r="K47" s="152">
        <v>1</v>
      </c>
      <c r="L47" s="152">
        <v>1</v>
      </c>
      <c r="M47" s="152">
        <v>0</v>
      </c>
      <c r="N47" s="144">
        <f t="shared" si="0"/>
        <v>156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'14.11'!J48+'15.11'!I48</f>
        <v>254</v>
      </c>
      <c r="K48" s="152">
        <v>1</v>
      </c>
      <c r="L48" s="152">
        <v>1</v>
      </c>
      <c r="M48" s="152">
        <v>0</v>
      </c>
      <c r="N48" s="144">
        <f t="shared" si="0"/>
        <v>253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'14.11'!J49+'15.11'!I49</f>
        <v>1742</v>
      </c>
      <c r="K49" s="152">
        <v>6</v>
      </c>
      <c r="L49" s="152">
        <v>2</v>
      </c>
      <c r="M49" s="152">
        <v>1</v>
      </c>
      <c r="N49" s="144">
        <f t="shared" si="0"/>
        <v>1719</v>
      </c>
      <c r="O49" s="145">
        <v>17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16</v>
      </c>
      <c r="H50" s="146">
        <f t="shared" ref="H50:O50" si="12">SUM(H39:H49)</f>
        <v>1</v>
      </c>
      <c r="I50" s="148">
        <f t="shared" si="12"/>
        <v>17</v>
      </c>
      <c r="J50" s="162">
        <f>'14.11'!J50+'15.11'!I50</f>
        <v>11581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11479</v>
      </c>
      <c r="O50" s="150">
        <f t="shared" si="12"/>
        <v>85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'14.11'!J51+'15.11'!I51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'14.11'!J52+'15.11'!I52</f>
        <v>1069</v>
      </c>
      <c r="K52" s="152">
        <v>0</v>
      </c>
      <c r="L52" s="152">
        <v>0</v>
      </c>
      <c r="M52" s="152">
        <v>0</v>
      </c>
      <c r="N52" s="144">
        <f t="shared" si="0"/>
        <v>1065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'14.11'!J53+'15.11'!I53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'14.11'!J54+'15.11'!I54</f>
        <v>1080</v>
      </c>
      <c r="K54" s="152">
        <v>0</v>
      </c>
      <c r="L54" s="152">
        <v>0</v>
      </c>
      <c r="M54" s="152">
        <v>0</v>
      </c>
      <c r="N54" s="144">
        <f t="shared" si="0"/>
        <v>1076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'14.11'!J55+'15.11'!I55</f>
        <v>277</v>
      </c>
      <c r="K55" s="152">
        <v>1</v>
      </c>
      <c r="L55" s="152">
        <v>1</v>
      </c>
      <c r="M55" s="152">
        <v>0</v>
      </c>
      <c r="N55" s="144">
        <f t="shared" si="0"/>
        <v>274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'14.11'!J56+'15.11'!I56</f>
        <v>375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'14.11'!J57+'15.11'!I57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'14.11'!J58+'15.11'!I58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'14.11'!J59+'15.11'!I59</f>
        <v>893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0</v>
      </c>
      <c r="H60" s="146">
        <f t="shared" ref="H60:O60" si="15">SUM(H51:H59)</f>
        <v>0</v>
      </c>
      <c r="I60" s="148">
        <f t="shared" si="15"/>
        <v>0</v>
      </c>
      <c r="J60" s="162">
        <f>'14.11'!J60+'15.11'!I60</f>
        <v>4729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4709</v>
      </c>
      <c r="O60" s="150">
        <f t="shared" si="15"/>
        <v>15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'14.11'!J61+'15.11'!I61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'14.11'!J62+'15.11'!I62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'14.11'!J63+'15.11'!I63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'14.11'!J64+'15.11'!I64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'14.11'!J65+'15.11'!I65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'14.11'!J66+'15.11'!I66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'14.11'!J67+'15.11'!I67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'14.11'!J68+'15.11'!I68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'14.11'!J69+'15.11'!I69</f>
        <v>770</v>
      </c>
      <c r="K69" s="152">
        <v>3</v>
      </c>
      <c r="L69" s="152">
        <v>2</v>
      </c>
      <c r="M69" s="152">
        <v>1</v>
      </c>
      <c r="N69" s="144">
        <f t="shared" si="0"/>
        <v>766</v>
      </c>
      <c r="O69" s="145">
        <v>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'14.11'!J70+'15.11'!I70</f>
        <v>2135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2127</v>
      </c>
      <c r="O70" s="150">
        <f t="shared" si="17"/>
        <v>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'14.11'!J71+'15.11'!I71</f>
        <v>600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1</v>
      </c>
      <c r="H72" s="154">
        <v>0</v>
      </c>
      <c r="I72" s="144">
        <f t="shared" ref="I72:I77" si="19">G72+H72</f>
        <v>1</v>
      </c>
      <c r="J72" s="161">
        <f>'14.11'!J72+'15.11'!I72</f>
        <v>703</v>
      </c>
      <c r="K72" s="152">
        <v>0</v>
      </c>
      <c r="L72" s="152">
        <v>0</v>
      </c>
      <c r="M72" s="152">
        <v>0</v>
      </c>
      <c r="N72" s="144">
        <f t="shared" si="18"/>
        <v>702</v>
      </c>
      <c r="O72" s="145">
        <v>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'14.11'!J73+'15.11'!I73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'14.11'!J74+'15.11'!I74</f>
        <v>1176</v>
      </c>
      <c r="K74" s="152">
        <v>0</v>
      </c>
      <c r="L74" s="152">
        <v>0</v>
      </c>
      <c r="M74" s="152">
        <v>0</v>
      </c>
      <c r="N74" s="144">
        <f t="shared" si="18"/>
        <v>1163</v>
      </c>
      <c r="O74" s="145">
        <v>13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'14.11'!J75+'15.11'!I75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'14.11'!J76+'15.11'!I76</f>
        <v>606</v>
      </c>
      <c r="K76" s="152">
        <v>1</v>
      </c>
      <c r="L76" s="152">
        <v>1</v>
      </c>
      <c r="M76" s="152">
        <v>0</v>
      </c>
      <c r="N76" s="144">
        <f t="shared" si="18"/>
        <v>603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'14.11'!J77+'15.11'!I77</f>
        <v>2966</v>
      </c>
      <c r="K77" s="152">
        <v>8</v>
      </c>
      <c r="L77" s="152">
        <v>3</v>
      </c>
      <c r="M77" s="152">
        <v>1</v>
      </c>
      <c r="N77" s="144">
        <f t="shared" si="18"/>
        <v>2949</v>
      </c>
      <c r="O77" s="145">
        <v>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7</v>
      </c>
      <c r="H78" s="146">
        <f t="shared" ref="H78:O78" si="20">SUM(H71:H77)</f>
        <v>0</v>
      </c>
      <c r="I78" s="148">
        <f t="shared" si="20"/>
        <v>7</v>
      </c>
      <c r="J78" s="162">
        <f>'14.11'!J78+'15.11'!I78</f>
        <v>6930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6889</v>
      </c>
      <c r="O78" s="150">
        <f t="shared" si="20"/>
        <v>32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'14.11'!J79+'15.11'!I79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'14.11'!J80+'15.11'!I80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'14.11'!J81+'15.11'!I81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'14.11'!J82+'15.11'!I82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'14.11'!J83+'15.11'!I83</f>
        <v>477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'14.11'!J84+'15.11'!I84</f>
        <v>1004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60</v>
      </c>
      <c r="H85" s="135">
        <f t="shared" ref="H85:O85" si="23">H84+H78+H70+H60+H50+H38+H25+H19</f>
        <v>3</v>
      </c>
      <c r="I85" s="135">
        <f t="shared" si="23"/>
        <v>63</v>
      </c>
      <c r="J85" s="135">
        <f t="shared" si="23"/>
        <v>48078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47673</v>
      </c>
      <c r="O85" s="135">
        <f t="shared" si="23"/>
        <v>347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49"/>
      <c r="P90" s="68"/>
      <c r="Q90" s="68"/>
      <c r="R90" s="68"/>
      <c r="S90" s="34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49"/>
      <c r="P91" s="68"/>
      <c r="Q91" s="68"/>
      <c r="R91" s="68"/>
      <c r="S91" s="34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49"/>
      <c r="P92" s="68"/>
      <c r="Q92" s="68"/>
      <c r="R92" s="68"/>
      <c r="S92" s="34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9"/>
      <c r="K93" s="478"/>
      <c r="L93" s="478"/>
      <c r="M93" s="478"/>
      <c r="N93" s="478"/>
      <c r="O93" s="349"/>
      <c r="P93" s="68"/>
      <c r="Q93" s="68"/>
      <c r="R93" s="68"/>
      <c r="S93" s="34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9"/>
      <c r="K94" s="478"/>
      <c r="L94" s="478"/>
      <c r="M94" s="478"/>
      <c r="N94" s="478"/>
      <c r="O94" s="349"/>
      <c r="P94" s="68"/>
      <c r="Q94" s="68"/>
      <c r="R94" s="68"/>
      <c r="S94" s="34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51"/>
      <c r="K95" s="478"/>
      <c r="L95" s="478"/>
      <c r="M95" s="478"/>
      <c r="N95" s="478"/>
      <c r="O95" s="351"/>
      <c r="Q95" s="82"/>
      <c r="R95" s="82"/>
      <c r="S95" s="35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2F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69" sqref="O6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360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371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50" t="s">
        <v>275</v>
      </c>
      <c r="H4" s="350" t="s">
        <v>276</v>
      </c>
      <c r="I4" s="350" t="s">
        <v>277</v>
      </c>
      <c r="J4" s="121" t="str">
        <f>"me©‡gvU fwZ©
= "&amp;J85</f>
        <v>me©‡gvU fwZ©
= 48015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47586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'13.11'!J5+'14.11'!I5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'13.11'!J6+'14.11'!I6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'13.11'!J7+'14.11'!I7</f>
        <v>512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'13.11'!J8+'14.11'!I8</f>
        <v>1258</v>
      </c>
      <c r="K8" s="152">
        <v>0</v>
      </c>
      <c r="L8" s="152">
        <v>0</v>
      </c>
      <c r="M8" s="152">
        <v>0</v>
      </c>
      <c r="N8" s="139">
        <f t="shared" si="0"/>
        <v>1248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'13.11'!J9+'14.11'!I9</f>
        <v>611</v>
      </c>
      <c r="K9" s="152">
        <v>1</v>
      </c>
      <c r="L9" s="152">
        <v>1</v>
      </c>
      <c r="M9" s="152">
        <v>0</v>
      </c>
      <c r="N9" s="139">
        <f t="shared" si="0"/>
        <v>606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'13.11'!J10+'14.11'!I10</f>
        <v>553</v>
      </c>
      <c r="K10" s="152">
        <v>0</v>
      </c>
      <c r="L10" s="152">
        <v>0</v>
      </c>
      <c r="M10" s="152">
        <v>0</v>
      </c>
      <c r="N10" s="139">
        <f t="shared" si="0"/>
        <v>553</v>
      </c>
      <c r="O10" s="145">
        <v>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'13.11'!J11+'14.11'!I11</f>
        <v>711</v>
      </c>
      <c r="K11" s="152">
        <v>1</v>
      </c>
      <c r="L11" s="152">
        <v>1</v>
      </c>
      <c r="M11" s="152">
        <v>0</v>
      </c>
      <c r="N11" s="139">
        <f t="shared" si="0"/>
        <v>710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'13.11'!J12+'14.11'!I12</f>
        <v>1786</v>
      </c>
      <c r="K12" s="152">
        <v>0</v>
      </c>
      <c r="L12" s="152">
        <v>0</v>
      </c>
      <c r="M12" s="152">
        <v>0</v>
      </c>
      <c r="N12" s="139">
        <f t="shared" si="0"/>
        <v>1774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'13.11'!J13+'14.11'!I13</f>
        <v>597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'13.11'!J14+'14.11'!I14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'13.11'!J15+'14.11'!I15</f>
        <v>654</v>
      </c>
      <c r="K15" s="152">
        <v>0</v>
      </c>
      <c r="L15" s="152">
        <v>0</v>
      </c>
      <c r="M15" s="152">
        <v>0</v>
      </c>
      <c r="N15" s="139">
        <f t="shared" si="0"/>
        <v>648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'13.11'!J16+'14.11'!I16</f>
        <v>857</v>
      </c>
      <c r="K16" s="152">
        <v>0</v>
      </c>
      <c r="L16" s="152">
        <v>0</v>
      </c>
      <c r="M16" s="152">
        <v>0</v>
      </c>
      <c r="N16" s="139">
        <f t="shared" si="0"/>
        <v>853</v>
      </c>
      <c r="O16" s="145">
        <v>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'13.11'!J17+'14.11'!I17</f>
        <v>1106</v>
      </c>
      <c r="K17" s="152">
        <v>9</v>
      </c>
      <c r="L17" s="152">
        <v>2</v>
      </c>
      <c r="M17" s="152">
        <v>2</v>
      </c>
      <c r="N17" s="139">
        <f t="shared" si="0"/>
        <v>1081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'13.11'!J18+'14.11'!I18</f>
        <v>730</v>
      </c>
      <c r="K18" s="152">
        <v>0</v>
      </c>
      <c r="L18" s="152">
        <v>0</v>
      </c>
      <c r="M18" s="152">
        <v>0</v>
      </c>
      <c r="N18" s="139">
        <f t="shared" si="0"/>
        <v>722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</v>
      </c>
      <c r="H19" s="146">
        <f t="shared" ref="H19:O19" si="3">SUM(H5:H18)</f>
        <v>0</v>
      </c>
      <c r="I19" s="148">
        <f t="shared" si="3"/>
        <v>15</v>
      </c>
      <c r="J19" s="162">
        <f>'13.11'!J19+'14.11'!I19</f>
        <v>11437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11353</v>
      </c>
      <c r="O19" s="150">
        <f t="shared" si="3"/>
        <v>71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'13.11'!J20+'14.11'!I20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2</v>
      </c>
      <c r="H21" s="154">
        <v>0</v>
      </c>
      <c r="I21" s="154">
        <v>0</v>
      </c>
      <c r="J21" s="161">
        <f>'13.11'!J21+'14.11'!I21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'13.11'!J22+'14.11'!I22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'13.11'!J23+'14.11'!I23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'13.11'!J24+'14.11'!I24</f>
        <v>1597</v>
      </c>
      <c r="K24" s="152">
        <v>4</v>
      </c>
      <c r="L24" s="152">
        <v>1</v>
      </c>
      <c r="M24" s="152">
        <v>1</v>
      </c>
      <c r="N24" s="144">
        <f t="shared" si="0"/>
        <v>1580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2</v>
      </c>
      <c r="J25" s="162">
        <f>'13.11'!J25+'14.11'!I25</f>
        <v>2332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2313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5</v>
      </c>
      <c r="H26" s="154">
        <v>6</v>
      </c>
      <c r="I26" s="139">
        <f>G26+H26</f>
        <v>11</v>
      </c>
      <c r="J26" s="160">
        <f>'13.11'!J26+'14.11'!I26</f>
        <v>711</v>
      </c>
      <c r="K26" s="151">
        <v>2</v>
      </c>
      <c r="L26" s="151">
        <v>1</v>
      </c>
      <c r="M26" s="151">
        <v>0</v>
      </c>
      <c r="N26" s="139">
        <f t="shared" si="0"/>
        <v>675</v>
      </c>
      <c r="O26" s="140">
        <v>34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1</v>
      </c>
      <c r="I27" s="144">
        <f t="shared" ref="I27:I37" si="7">G27+H27</f>
        <v>1</v>
      </c>
      <c r="J27" s="161">
        <f>'13.11'!J27+'14.11'!I27</f>
        <v>593</v>
      </c>
      <c r="K27" s="152">
        <v>0</v>
      </c>
      <c r="L27" s="152">
        <v>0</v>
      </c>
      <c r="M27" s="152">
        <v>0</v>
      </c>
      <c r="N27" s="144">
        <f t="shared" si="0"/>
        <v>589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'13.11'!J28+'14.11'!I28</f>
        <v>1227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'13.11'!J29+'14.11'!I29</f>
        <v>1358</v>
      </c>
      <c r="K29" s="152">
        <v>0</v>
      </c>
      <c r="L29" s="152">
        <v>0</v>
      </c>
      <c r="M29" s="152">
        <v>0</v>
      </c>
      <c r="N29" s="144">
        <f t="shared" si="0"/>
        <v>1355</v>
      </c>
      <c r="O29" s="145">
        <v>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'13.11'!J30+'14.11'!I30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'13.11'!J31+'14.11'!I31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'13.11'!J32+'14.11'!I32</f>
        <v>341</v>
      </c>
      <c r="K32" s="152">
        <v>1</v>
      </c>
      <c r="L32" s="152">
        <v>1</v>
      </c>
      <c r="M32" s="152">
        <v>0</v>
      </c>
      <c r="N32" s="144">
        <f t="shared" si="0"/>
        <v>332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'13.11'!J33+'14.11'!I33</f>
        <v>448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'13.11'!J34+'14.11'!I34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'13.11'!J35+'14.11'!I35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'13.11'!J36+'14.11'!I36</f>
        <v>210</v>
      </c>
      <c r="K36" s="152">
        <v>0</v>
      </c>
      <c r="L36" s="152">
        <v>0</v>
      </c>
      <c r="M36" s="152">
        <v>0</v>
      </c>
      <c r="N36" s="144">
        <f t="shared" si="0"/>
        <v>204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'13.11'!J37+'14.11'!I37</f>
        <v>1533</v>
      </c>
      <c r="K37" s="152">
        <v>1</v>
      </c>
      <c r="L37" s="152">
        <v>0</v>
      </c>
      <c r="M37" s="152">
        <v>0</v>
      </c>
      <c r="N37" s="144">
        <f t="shared" si="0"/>
        <v>1470</v>
      </c>
      <c r="O37" s="145">
        <v>62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25</v>
      </c>
      <c r="H38" s="146">
        <f t="shared" ref="H38:O38" si="9">SUM(H26:H37)</f>
        <v>7</v>
      </c>
      <c r="I38" s="148">
        <f t="shared" si="9"/>
        <v>32</v>
      </c>
      <c r="J38" s="162">
        <f>'13.11'!J38+'14.11'!I38</f>
        <v>7893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7760</v>
      </c>
      <c r="O38" s="150">
        <f t="shared" si="9"/>
        <v>128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'13.11'!J39+'14.11'!I39</f>
        <v>825</v>
      </c>
      <c r="K39" s="151">
        <v>3</v>
      </c>
      <c r="L39" s="151">
        <v>2</v>
      </c>
      <c r="M39" s="151">
        <v>1</v>
      </c>
      <c r="N39" s="139">
        <f t="shared" si="0"/>
        <v>821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'13.11'!J40+'14.11'!I40</f>
        <v>1549</v>
      </c>
      <c r="K40" s="152">
        <v>1</v>
      </c>
      <c r="L40" s="152">
        <v>1</v>
      </c>
      <c r="M40" s="152">
        <v>0</v>
      </c>
      <c r="N40" s="144">
        <f t="shared" si="0"/>
        <v>1539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'13.11'!J41+'14.11'!I41</f>
        <v>559</v>
      </c>
      <c r="K41" s="152">
        <v>1</v>
      </c>
      <c r="L41" s="152">
        <v>0</v>
      </c>
      <c r="M41" s="152">
        <v>0</v>
      </c>
      <c r="N41" s="144">
        <f t="shared" si="0"/>
        <v>556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'13.11'!J42+'14.11'!I42</f>
        <v>575</v>
      </c>
      <c r="K42" s="152">
        <v>0</v>
      </c>
      <c r="L42" s="152">
        <v>0</v>
      </c>
      <c r="M42" s="152">
        <v>0</v>
      </c>
      <c r="N42" s="144">
        <f t="shared" si="0"/>
        <v>571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11</v>
      </c>
      <c r="H43" s="156">
        <v>1</v>
      </c>
      <c r="I43" s="144">
        <f t="shared" si="10"/>
        <v>12</v>
      </c>
      <c r="J43" s="161">
        <f>'13.11'!J43+'14.11'!I43</f>
        <v>3904</v>
      </c>
      <c r="K43" s="152">
        <v>3</v>
      </c>
      <c r="L43" s="152">
        <v>1</v>
      </c>
      <c r="M43" s="152">
        <v>0</v>
      </c>
      <c r="N43" s="144">
        <f t="shared" si="0"/>
        <v>3863</v>
      </c>
      <c r="O43" s="145">
        <v>38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'13.11'!J44+'14.11'!I44</f>
        <v>718</v>
      </c>
      <c r="K44" s="152">
        <v>1</v>
      </c>
      <c r="L44" s="152">
        <v>1</v>
      </c>
      <c r="M44" s="152">
        <v>1</v>
      </c>
      <c r="N44" s="144">
        <f t="shared" si="0"/>
        <v>709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'13.11'!J45+'14.11'!I45</f>
        <v>335</v>
      </c>
      <c r="K45" s="152">
        <v>0</v>
      </c>
      <c r="L45" s="152">
        <v>0</v>
      </c>
      <c r="M45" s="152">
        <v>0</v>
      </c>
      <c r="N45" s="144">
        <f t="shared" si="0"/>
        <v>334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'13.11'!J46+'14.11'!I46</f>
        <v>947</v>
      </c>
      <c r="K46" s="152">
        <v>0</v>
      </c>
      <c r="L46" s="152">
        <v>0</v>
      </c>
      <c r="M46" s="152">
        <v>0</v>
      </c>
      <c r="N46" s="144">
        <f t="shared" si="0"/>
        <v>941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'13.11'!J47+'14.11'!I47</f>
        <v>158</v>
      </c>
      <c r="K47" s="152">
        <v>1</v>
      </c>
      <c r="L47" s="152">
        <v>1</v>
      </c>
      <c r="M47" s="152">
        <v>0</v>
      </c>
      <c r="N47" s="144">
        <f t="shared" si="0"/>
        <v>155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'13.11'!J48+'14.11'!I48</f>
        <v>254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</v>
      </c>
      <c r="H49" s="156"/>
      <c r="I49" s="144">
        <f t="shared" si="10"/>
        <v>3</v>
      </c>
      <c r="J49" s="161">
        <f>'13.11'!J49+'14.11'!I49</f>
        <v>1740</v>
      </c>
      <c r="K49" s="152">
        <v>6</v>
      </c>
      <c r="L49" s="152">
        <v>2</v>
      </c>
      <c r="M49" s="152">
        <v>1</v>
      </c>
      <c r="N49" s="144">
        <f t="shared" si="0"/>
        <v>1715</v>
      </c>
      <c r="O49" s="145">
        <v>19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22</v>
      </c>
      <c r="H50" s="146">
        <f t="shared" ref="H50:O50" si="12">SUM(H39:H49)</f>
        <v>1</v>
      </c>
      <c r="I50" s="148">
        <f t="shared" si="12"/>
        <v>23</v>
      </c>
      <c r="J50" s="162">
        <f>'13.11'!J50+'14.11'!I50</f>
        <v>11564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11456</v>
      </c>
      <c r="O50" s="150">
        <f t="shared" si="12"/>
        <v>91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'13.11'!J51+'14.11'!I51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'13.11'!J52+'14.11'!I52</f>
        <v>1069</v>
      </c>
      <c r="K52" s="152">
        <v>0</v>
      </c>
      <c r="L52" s="152">
        <v>0</v>
      </c>
      <c r="M52" s="152">
        <v>0</v>
      </c>
      <c r="N52" s="144">
        <f t="shared" si="0"/>
        <v>1065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'13.11'!J53+'14.11'!I53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'13.11'!J54+'14.11'!I54</f>
        <v>1080</v>
      </c>
      <c r="K54" s="152">
        <v>0</v>
      </c>
      <c r="L54" s="152">
        <v>0</v>
      </c>
      <c r="M54" s="152">
        <v>0</v>
      </c>
      <c r="N54" s="144">
        <f t="shared" si="0"/>
        <v>1075</v>
      </c>
      <c r="O54" s="145">
        <v>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'13.11'!J55+'14.11'!I55</f>
        <v>277</v>
      </c>
      <c r="K55" s="152">
        <v>1</v>
      </c>
      <c r="L55" s="152">
        <v>1</v>
      </c>
      <c r="M55" s="152">
        <v>0</v>
      </c>
      <c r="N55" s="144">
        <f t="shared" si="0"/>
        <v>273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'13.11'!J56+'14.11'!I56</f>
        <v>375</v>
      </c>
      <c r="K56" s="152">
        <v>0</v>
      </c>
      <c r="L56" s="152">
        <v>0</v>
      </c>
      <c r="M56" s="152">
        <v>0</v>
      </c>
      <c r="N56" s="144">
        <f t="shared" si="0"/>
        <v>375</v>
      </c>
      <c r="O56" s="145">
        <v>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'13.11'!J57+'14.11'!I57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'13.11'!J58+'14.11'!I58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'13.11'!J59+'14.11'!I59</f>
        <v>893</v>
      </c>
      <c r="K59" s="152">
        <v>3</v>
      </c>
      <c r="L59" s="152">
        <v>0</v>
      </c>
      <c r="M59" s="152">
        <v>0</v>
      </c>
      <c r="N59" s="144">
        <f t="shared" si="0"/>
        <v>888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2</v>
      </c>
      <c r="I60" s="148">
        <f t="shared" si="15"/>
        <v>4</v>
      </c>
      <c r="J60" s="162">
        <f>'13.11'!J60+'14.11'!I60</f>
        <v>4729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4707</v>
      </c>
      <c r="O60" s="150">
        <f t="shared" si="15"/>
        <v>17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'13.11'!J61+'14.11'!I61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'13.11'!J62+'14.11'!I62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'13.11'!J63+'14.11'!I63</f>
        <v>200</v>
      </c>
      <c r="K63" s="152">
        <v>0</v>
      </c>
      <c r="L63" s="152">
        <v>0</v>
      </c>
      <c r="M63" s="152">
        <v>0</v>
      </c>
      <c r="N63" s="144">
        <f t="shared" si="0"/>
        <v>198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'13.11'!J64+'14.11'!I64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'13.11'!J65+'14.11'!I65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'13.11'!J66+'14.11'!I66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'13.11'!J67+'14.11'!I67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'13.11'!J68+'14.11'!I68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'13.11'!J69+'14.11'!I69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'13.11'!J70+'14.11'!I70</f>
        <v>2134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2125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'13.11'!J71+'14.11'!I71</f>
        <v>600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'13.11'!J72+'14.11'!I72</f>
        <v>702</v>
      </c>
      <c r="K72" s="152">
        <v>0</v>
      </c>
      <c r="L72" s="152">
        <v>0</v>
      </c>
      <c r="M72" s="152">
        <v>0</v>
      </c>
      <c r="N72" s="144">
        <f t="shared" si="18"/>
        <v>698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'13.11'!J73+'14.11'!I73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'13.11'!J74+'14.11'!I74</f>
        <v>1175</v>
      </c>
      <c r="K74" s="152">
        <v>0</v>
      </c>
      <c r="L74" s="152">
        <v>0</v>
      </c>
      <c r="M74" s="152">
        <v>0</v>
      </c>
      <c r="N74" s="144">
        <f t="shared" si="18"/>
        <v>1160</v>
      </c>
      <c r="O74" s="145">
        <v>15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'13.11'!J75+'14.11'!I75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'13.11'!J76+'14.11'!I76</f>
        <v>606</v>
      </c>
      <c r="K76" s="152">
        <v>1</v>
      </c>
      <c r="L76" s="152">
        <v>1</v>
      </c>
      <c r="M76" s="152">
        <v>0</v>
      </c>
      <c r="N76" s="144">
        <f t="shared" si="18"/>
        <v>601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'13.11'!J77+'14.11'!I77</f>
        <v>2961</v>
      </c>
      <c r="K77" s="152">
        <v>8</v>
      </c>
      <c r="L77" s="152">
        <v>3</v>
      </c>
      <c r="M77" s="152">
        <v>1</v>
      </c>
      <c r="N77" s="144">
        <f t="shared" si="18"/>
        <v>2942</v>
      </c>
      <c r="O77" s="145">
        <v>11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13</v>
      </c>
      <c r="H78" s="146">
        <f t="shared" ref="H78:O78" si="20">SUM(H71:H77)</f>
        <v>0</v>
      </c>
      <c r="I78" s="148">
        <f t="shared" si="20"/>
        <v>13</v>
      </c>
      <c r="J78" s="162">
        <f>'13.11'!J78+'14.11'!I78</f>
        <v>6923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6872</v>
      </c>
      <c r="O78" s="150">
        <f t="shared" si="20"/>
        <v>42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'13.11'!J79+'14.11'!I79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'13.11'!J80+'14.11'!I80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'13.11'!J81+'14.11'!I81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'13.11'!J82+'14.11'!I82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'13.11'!J83+'14.11'!I83</f>
        <v>476</v>
      </c>
      <c r="K83" s="152">
        <v>0</v>
      </c>
      <c r="L83" s="152">
        <v>0</v>
      </c>
      <c r="M83" s="152">
        <v>0</v>
      </c>
      <c r="N83" s="144">
        <f t="shared" si="18"/>
        <v>475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'13.11'!J84+'14.11'!I84</f>
        <v>1003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1000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83</v>
      </c>
      <c r="H85" s="135">
        <f t="shared" ref="H85:O85" si="23">H84+H78+H70+H60+H50+H38+H25+H19</f>
        <v>10</v>
      </c>
      <c r="I85" s="135">
        <f t="shared" si="23"/>
        <v>91</v>
      </c>
      <c r="J85" s="135">
        <f t="shared" si="23"/>
        <v>48015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47586</v>
      </c>
      <c r="O85" s="135">
        <f t="shared" si="23"/>
        <v>371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49"/>
      <c r="P90" s="68"/>
      <c r="Q90" s="68"/>
      <c r="R90" s="68"/>
      <c r="S90" s="34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49"/>
      <c r="P91" s="68"/>
      <c r="Q91" s="68"/>
      <c r="R91" s="68"/>
      <c r="S91" s="34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49"/>
      <c r="P92" s="68"/>
      <c r="Q92" s="68"/>
      <c r="R92" s="68"/>
      <c r="S92" s="34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9"/>
      <c r="K93" s="478"/>
      <c r="L93" s="478"/>
      <c r="M93" s="478"/>
      <c r="N93" s="478"/>
      <c r="O93" s="349"/>
      <c r="P93" s="68"/>
      <c r="Q93" s="68"/>
      <c r="R93" s="68"/>
      <c r="S93" s="34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9"/>
      <c r="K94" s="478"/>
      <c r="L94" s="478"/>
      <c r="M94" s="478"/>
      <c r="N94" s="478"/>
      <c r="O94" s="349"/>
      <c r="P94" s="68"/>
      <c r="Q94" s="68"/>
      <c r="R94" s="68"/>
      <c r="S94" s="34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51"/>
      <c r="K95" s="478"/>
      <c r="L95" s="478"/>
      <c r="M95" s="478"/>
      <c r="N95" s="478"/>
      <c r="O95" s="351"/>
      <c r="Q95" s="82"/>
      <c r="R95" s="82"/>
      <c r="S95" s="35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000-000000000000}">
  <dimension ref="A1:S111"/>
  <sheetViews>
    <sheetView view="pageBreakPreview" topLeftCell="C1" zoomScale="70" zoomScaleNormal="70" zoomScaleSheetLayoutView="70" workbookViewId="0">
      <pane xSplit="3" ySplit="4" topLeftCell="F53" activePane="bottomRight" state="frozen"/>
      <selection activeCell="J5" sqref="J5:J84"/>
      <selection pane="topRight" activeCell="J5" sqref="J5:J84"/>
      <selection pane="bottomLeft" activeCell="J5" sqref="J5:J84"/>
      <selection pane="bottomRight" activeCell="J5" sqref="J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=108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384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47" t="s">
        <v>275</v>
      </c>
      <c r="H4" s="347" t="s">
        <v>276</v>
      </c>
      <c r="I4" s="347" t="s">
        <v>277</v>
      </c>
      <c r="J4" s="121" t="str">
        <f>"me©‡gvU fwZ©
= "&amp;J85</f>
        <v>me©‡gvU fwZ©
= 47924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47482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'12.11'!J5+'13.11'!I5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'12.11'!J6+'13.11'!I6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'12.11'!J7+'13.11'!I7</f>
        <v>511</v>
      </c>
      <c r="K7" s="152">
        <v>0</v>
      </c>
      <c r="L7" s="152">
        <v>0</v>
      </c>
      <c r="M7" s="152">
        <v>0</v>
      </c>
      <c r="N7" s="139">
        <f t="shared" si="0"/>
        <v>510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'12.11'!J8+'13.11'!I8</f>
        <v>1255</v>
      </c>
      <c r="K8" s="152">
        <v>0</v>
      </c>
      <c r="L8" s="152">
        <v>0</v>
      </c>
      <c r="M8" s="152">
        <v>0</v>
      </c>
      <c r="N8" s="139">
        <f t="shared" si="0"/>
        <v>1247</v>
      </c>
      <c r="O8" s="145">
        <v>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'12.11'!J9+'13.11'!I9</f>
        <v>610</v>
      </c>
      <c r="K9" s="152">
        <v>1</v>
      </c>
      <c r="L9" s="152">
        <v>1</v>
      </c>
      <c r="M9" s="152">
        <v>0</v>
      </c>
      <c r="N9" s="139">
        <f t="shared" si="0"/>
        <v>605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'12.11'!J10+'13.11'!I10</f>
        <v>551</v>
      </c>
      <c r="K10" s="152">
        <v>0</v>
      </c>
      <c r="L10" s="152">
        <v>0</v>
      </c>
      <c r="M10" s="152">
        <v>0</v>
      </c>
      <c r="N10" s="139">
        <f t="shared" si="0"/>
        <v>551</v>
      </c>
      <c r="O10" s="145">
        <v>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'12.11'!J11+'13.11'!I11</f>
        <v>711</v>
      </c>
      <c r="K11" s="152">
        <v>1</v>
      </c>
      <c r="L11" s="152">
        <v>1</v>
      </c>
      <c r="M11" s="152">
        <v>0</v>
      </c>
      <c r="N11" s="139">
        <f t="shared" si="0"/>
        <v>709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'12.11'!J12+'13.11'!I12</f>
        <v>1783</v>
      </c>
      <c r="K12" s="152">
        <v>0</v>
      </c>
      <c r="L12" s="152">
        <v>0</v>
      </c>
      <c r="M12" s="152">
        <v>0</v>
      </c>
      <c r="N12" s="139">
        <f t="shared" si="0"/>
        <v>1772</v>
      </c>
      <c r="O12" s="145">
        <v>11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'12.11'!J13+'13.11'!I13</f>
        <v>597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'12.11'!J14+'13.11'!I14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'12.11'!J15+'13.11'!I15</f>
        <v>652</v>
      </c>
      <c r="K15" s="152">
        <v>0</v>
      </c>
      <c r="L15" s="152">
        <v>0</v>
      </c>
      <c r="M15" s="152">
        <v>0</v>
      </c>
      <c r="N15" s="139">
        <f t="shared" si="0"/>
        <v>647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'12.11'!J16+'13.11'!I16</f>
        <v>857</v>
      </c>
      <c r="K16" s="152">
        <v>0</v>
      </c>
      <c r="L16" s="152">
        <v>0</v>
      </c>
      <c r="M16" s="152">
        <v>0</v>
      </c>
      <c r="N16" s="139">
        <f t="shared" si="0"/>
        <v>846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3</v>
      </c>
      <c r="I17" s="144">
        <f t="shared" si="1"/>
        <v>7</v>
      </c>
      <c r="J17" s="161">
        <f>'12.11'!J17+'13.11'!I17</f>
        <v>1103</v>
      </c>
      <c r="K17" s="152">
        <v>9</v>
      </c>
      <c r="L17" s="152">
        <v>2</v>
      </c>
      <c r="M17" s="152">
        <v>2</v>
      </c>
      <c r="N17" s="139">
        <f t="shared" si="0"/>
        <v>1077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'12.11'!J18+'13.11'!I18</f>
        <v>730</v>
      </c>
      <c r="K18" s="152">
        <v>0</v>
      </c>
      <c r="L18" s="152">
        <v>0</v>
      </c>
      <c r="M18" s="152">
        <v>0</v>
      </c>
      <c r="N18" s="139">
        <f t="shared" si="0"/>
        <v>722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17</v>
      </c>
      <c r="H19" s="146">
        <f t="shared" ref="H19:O19" si="3">SUM(H5:H18)</f>
        <v>3</v>
      </c>
      <c r="I19" s="148">
        <f t="shared" si="3"/>
        <v>20</v>
      </c>
      <c r="J19" s="162">
        <f>'12.11'!J19+'13.11'!I19</f>
        <v>11422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11334</v>
      </c>
      <c r="O19" s="150">
        <f t="shared" si="3"/>
        <v>75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'12.11'!J20+'13.11'!I20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'12.11'!J21+'13.11'!I21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'12.11'!J22+'13.11'!I22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'12.11'!J23+'13.11'!I23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5"/>
        <v>4</v>
      </c>
      <c r="J24" s="161">
        <f>'12.11'!J24+'13.11'!I24</f>
        <v>1595</v>
      </c>
      <c r="K24" s="152">
        <v>4</v>
      </c>
      <c r="L24" s="152">
        <v>1</v>
      </c>
      <c r="M24" s="152">
        <v>1</v>
      </c>
      <c r="N24" s="144">
        <f t="shared" si="0"/>
        <v>1574</v>
      </c>
      <c r="O24" s="145">
        <v>17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4</v>
      </c>
      <c r="J25" s="162">
        <f>'12.11'!J25+'13.11'!I25</f>
        <v>2330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2307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'12.11'!J26+'13.11'!I26</f>
        <v>700</v>
      </c>
      <c r="K26" s="151">
        <v>2</v>
      </c>
      <c r="L26" s="151">
        <v>1</v>
      </c>
      <c r="M26" s="151">
        <v>0</v>
      </c>
      <c r="N26" s="139">
        <f t="shared" si="0"/>
        <v>669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'12.11'!J27+'13.11'!I27</f>
        <v>592</v>
      </c>
      <c r="K27" s="152">
        <v>0</v>
      </c>
      <c r="L27" s="152">
        <v>0</v>
      </c>
      <c r="M27" s="152">
        <v>0</v>
      </c>
      <c r="N27" s="144">
        <f t="shared" si="0"/>
        <v>589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'12.11'!J28+'13.11'!I28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'12.11'!J29+'13.11'!I29</f>
        <v>1357</v>
      </c>
      <c r="K29" s="152">
        <v>0</v>
      </c>
      <c r="L29" s="152">
        <v>0</v>
      </c>
      <c r="M29" s="152">
        <v>0</v>
      </c>
      <c r="N29" s="144">
        <f t="shared" si="0"/>
        <v>1352</v>
      </c>
      <c r="O29" s="145">
        <v>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'12.11'!J30+'13.11'!I30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'12.11'!J31+'13.11'!I31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'12.11'!J32+'13.11'!I32</f>
        <v>338</v>
      </c>
      <c r="K32" s="152">
        <v>1</v>
      </c>
      <c r="L32" s="152">
        <v>1</v>
      </c>
      <c r="M32" s="152">
        <v>0</v>
      </c>
      <c r="N32" s="144">
        <f t="shared" si="0"/>
        <v>330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'12.11'!J33+'13.11'!I33</f>
        <v>447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'12.11'!J34+'13.11'!I34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'12.11'!J35+'13.11'!I35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'12.11'!J36+'13.11'!I36</f>
        <v>208</v>
      </c>
      <c r="K36" s="152">
        <v>0</v>
      </c>
      <c r="L36" s="152">
        <v>0</v>
      </c>
      <c r="M36" s="152">
        <v>0</v>
      </c>
      <c r="N36" s="144">
        <f t="shared" si="0"/>
        <v>200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'12.11'!J37+'13.11'!I37</f>
        <v>1523</v>
      </c>
      <c r="K37" s="152">
        <v>1</v>
      </c>
      <c r="L37" s="152">
        <v>0</v>
      </c>
      <c r="M37" s="152">
        <v>0</v>
      </c>
      <c r="N37" s="144">
        <f t="shared" si="0"/>
        <v>1461</v>
      </c>
      <c r="O37" s="145">
        <v>61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32</v>
      </c>
      <c r="H38" s="146">
        <f t="shared" ref="H38:O38" si="9">SUM(H26:H37)</f>
        <v>2</v>
      </c>
      <c r="I38" s="148">
        <f t="shared" si="9"/>
        <v>34</v>
      </c>
      <c r="J38" s="162">
        <f>'12.11'!J38+'13.11'!I38</f>
        <v>7861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7736</v>
      </c>
      <c r="O38" s="150">
        <f t="shared" si="9"/>
        <v>120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'12.11'!J39+'13.11'!I39</f>
        <v>825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'12.11'!J40+'13.11'!I40</f>
        <v>1547</v>
      </c>
      <c r="K40" s="152">
        <v>1</v>
      </c>
      <c r="L40" s="152">
        <v>1</v>
      </c>
      <c r="M40" s="152">
        <v>0</v>
      </c>
      <c r="N40" s="144">
        <f t="shared" si="0"/>
        <v>1539</v>
      </c>
      <c r="O40" s="145">
        <v>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'12.11'!J41+'13.11'!I41</f>
        <v>559</v>
      </c>
      <c r="K41" s="152">
        <v>1</v>
      </c>
      <c r="L41" s="152">
        <v>0</v>
      </c>
      <c r="M41" s="152">
        <v>0</v>
      </c>
      <c r="N41" s="144">
        <f t="shared" si="0"/>
        <v>556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'12.11'!J42+'13.11'!I42</f>
        <v>574</v>
      </c>
      <c r="K42" s="152">
        <v>0</v>
      </c>
      <c r="L42" s="152">
        <v>0</v>
      </c>
      <c r="M42" s="152">
        <v>0</v>
      </c>
      <c r="N42" s="144">
        <f t="shared" si="0"/>
        <v>570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10</v>
      </c>
      <c r="H43" s="156">
        <v>2</v>
      </c>
      <c r="I43" s="144">
        <f t="shared" si="10"/>
        <v>12</v>
      </c>
      <c r="J43" s="161">
        <f>'12.11'!J43+'13.11'!I43</f>
        <v>3892</v>
      </c>
      <c r="K43" s="152">
        <v>3</v>
      </c>
      <c r="L43" s="152">
        <v>1</v>
      </c>
      <c r="M43" s="152">
        <v>0</v>
      </c>
      <c r="N43" s="144">
        <f t="shared" si="0"/>
        <v>3852</v>
      </c>
      <c r="O43" s="145">
        <v>37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'12.11'!J44+'13.11'!I44</f>
        <v>718</v>
      </c>
      <c r="K44" s="152">
        <v>1</v>
      </c>
      <c r="L44" s="152">
        <v>1</v>
      </c>
      <c r="M44" s="152">
        <v>1</v>
      </c>
      <c r="N44" s="144">
        <f t="shared" si="0"/>
        <v>705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'12.11'!J45+'13.11'!I45</f>
        <v>334</v>
      </c>
      <c r="K45" s="152">
        <v>0</v>
      </c>
      <c r="L45" s="152">
        <v>0</v>
      </c>
      <c r="M45" s="152">
        <v>0</v>
      </c>
      <c r="N45" s="144">
        <f t="shared" si="0"/>
        <v>333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'12.11'!J46+'13.11'!I46</f>
        <v>943</v>
      </c>
      <c r="K46" s="152">
        <v>0</v>
      </c>
      <c r="L46" s="152">
        <v>0</v>
      </c>
      <c r="M46" s="152">
        <v>0</v>
      </c>
      <c r="N46" s="144">
        <f t="shared" si="0"/>
        <v>939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'12.11'!J47+'13.11'!I47</f>
        <v>158</v>
      </c>
      <c r="K47" s="152">
        <v>1</v>
      </c>
      <c r="L47" s="152">
        <v>1</v>
      </c>
      <c r="M47" s="152">
        <v>0</v>
      </c>
      <c r="N47" s="144">
        <f t="shared" si="0"/>
        <v>155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'12.11'!J48+'13.11'!I48</f>
        <v>254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5</v>
      </c>
      <c r="H49" s="156"/>
      <c r="I49" s="144">
        <f t="shared" si="10"/>
        <v>5</v>
      </c>
      <c r="J49" s="161">
        <f>'12.11'!J49+'13.11'!I49</f>
        <v>1737</v>
      </c>
      <c r="K49" s="152">
        <v>6</v>
      </c>
      <c r="L49" s="152">
        <v>2</v>
      </c>
      <c r="M49" s="152">
        <v>1</v>
      </c>
      <c r="N49" s="144">
        <f t="shared" si="0"/>
        <v>1706</v>
      </c>
      <c r="O49" s="145">
        <v>25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23</v>
      </c>
      <c r="H50" s="146">
        <f t="shared" ref="H50:O50" si="12">SUM(H39:H49)</f>
        <v>2</v>
      </c>
      <c r="I50" s="148">
        <f t="shared" si="12"/>
        <v>25</v>
      </c>
      <c r="J50" s="162">
        <f>'12.11'!J50+'13.11'!I50</f>
        <v>11541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11427</v>
      </c>
      <c r="O50" s="150">
        <f t="shared" si="12"/>
        <v>97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'12.11'!J51+'13.11'!I51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2</v>
      </c>
      <c r="H52" s="154">
        <v>1</v>
      </c>
      <c r="I52" s="144">
        <f t="shared" ref="I52:I59" si="14">G52+H52</f>
        <v>3</v>
      </c>
      <c r="J52" s="161">
        <f>'12.11'!J52+'13.11'!I52</f>
        <v>1069</v>
      </c>
      <c r="K52" s="152">
        <v>0</v>
      </c>
      <c r="L52" s="152">
        <v>0</v>
      </c>
      <c r="M52" s="152">
        <v>0</v>
      </c>
      <c r="N52" s="144">
        <f t="shared" si="0"/>
        <v>1064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'12.11'!J53+'13.11'!I53</f>
        <v>757</v>
      </c>
      <c r="K53" s="152">
        <v>1</v>
      </c>
      <c r="L53" s="152">
        <v>1</v>
      </c>
      <c r="M53" s="152">
        <v>0</v>
      </c>
      <c r="N53" s="144">
        <f t="shared" si="0"/>
        <v>753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'12.11'!J54+'13.11'!I54</f>
        <v>1078</v>
      </c>
      <c r="K54" s="152">
        <v>0</v>
      </c>
      <c r="L54" s="152">
        <v>0</v>
      </c>
      <c r="M54" s="152">
        <v>0</v>
      </c>
      <c r="N54" s="144">
        <f t="shared" si="0"/>
        <v>1074</v>
      </c>
      <c r="O54" s="145">
        <v>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'12.11'!J55+'13.11'!I55</f>
        <v>276</v>
      </c>
      <c r="K55" s="152">
        <v>1</v>
      </c>
      <c r="L55" s="152">
        <v>1</v>
      </c>
      <c r="M55" s="152">
        <v>0</v>
      </c>
      <c r="N55" s="144">
        <f t="shared" si="0"/>
        <v>273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'12.11'!J56+'13.11'!I56</f>
        <v>375</v>
      </c>
      <c r="K56" s="152">
        <v>0</v>
      </c>
      <c r="L56" s="152">
        <v>0</v>
      </c>
      <c r="M56" s="152">
        <v>0</v>
      </c>
      <c r="N56" s="144">
        <f t="shared" si="0"/>
        <v>372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'12.11'!J57+'13.11'!I57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'12.11'!J58+'13.11'!I58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'12.11'!J59+'13.11'!I59</f>
        <v>892</v>
      </c>
      <c r="K59" s="152">
        <v>3</v>
      </c>
      <c r="L59" s="152">
        <v>0</v>
      </c>
      <c r="M59" s="152">
        <v>0</v>
      </c>
      <c r="N59" s="144">
        <f t="shared" si="0"/>
        <v>883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1</v>
      </c>
      <c r="I60" s="148">
        <f t="shared" si="15"/>
        <v>5</v>
      </c>
      <c r="J60" s="162">
        <f>'12.11'!J60+'13.11'!I60</f>
        <v>4725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4697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'12.11'!J61+'13.11'!I61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'12.11'!J62+'13.11'!I62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'12.11'!J63+'13.11'!I63</f>
        <v>198</v>
      </c>
      <c r="K63" s="152">
        <v>0</v>
      </c>
      <c r="L63" s="152">
        <v>0</v>
      </c>
      <c r="M63" s="152">
        <v>0</v>
      </c>
      <c r="N63" s="144">
        <f t="shared" si="0"/>
        <v>197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'12.11'!J64+'13.11'!I64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'12.11'!J65+'13.11'!I65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'12.11'!J66+'13.11'!I66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'12.11'!J67+'13.11'!I67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'12.11'!J68+'13.11'!I68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'12.11'!J69+'13.11'!I69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'12.11'!J70+'13.11'!I70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2124</v>
      </c>
      <c r="O70" s="150">
        <f t="shared" si="17"/>
        <v>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'12.11'!J71+'13.11'!I71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'12.11'!J72+'13.11'!I72</f>
        <v>700</v>
      </c>
      <c r="K72" s="152">
        <v>0</v>
      </c>
      <c r="L72" s="152">
        <v>0</v>
      </c>
      <c r="M72" s="152">
        <v>0</v>
      </c>
      <c r="N72" s="144">
        <f t="shared" si="18"/>
        <v>696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'12.11'!J73+'13.11'!I73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6</v>
      </c>
      <c r="H74" s="154">
        <v>0</v>
      </c>
      <c r="I74" s="144">
        <f t="shared" si="19"/>
        <v>6</v>
      </c>
      <c r="J74" s="161">
        <f>'12.11'!J74+'13.11'!I74</f>
        <v>1170</v>
      </c>
      <c r="K74" s="152">
        <v>0</v>
      </c>
      <c r="L74" s="152">
        <v>0</v>
      </c>
      <c r="M74" s="152">
        <v>0</v>
      </c>
      <c r="N74" s="144">
        <f t="shared" si="18"/>
        <v>1160</v>
      </c>
      <c r="O74" s="145">
        <v>10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'12.11'!J75+'13.11'!I75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3</v>
      </c>
      <c r="H76" s="154">
        <v>0</v>
      </c>
      <c r="I76" s="144">
        <f t="shared" si="19"/>
        <v>3</v>
      </c>
      <c r="J76" s="161">
        <f>'12.11'!J76+'13.11'!I76</f>
        <v>605</v>
      </c>
      <c r="K76" s="152">
        <v>1</v>
      </c>
      <c r="L76" s="152">
        <v>1</v>
      </c>
      <c r="M76" s="152">
        <v>0</v>
      </c>
      <c r="N76" s="144">
        <f t="shared" si="18"/>
        <v>600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7</v>
      </c>
      <c r="H77" s="156"/>
      <c r="I77" s="144">
        <f t="shared" si="19"/>
        <v>7</v>
      </c>
      <c r="J77" s="161">
        <f>'12.11'!J77+'13.11'!I77</f>
        <v>2957</v>
      </c>
      <c r="K77" s="152">
        <v>8</v>
      </c>
      <c r="L77" s="152">
        <v>3</v>
      </c>
      <c r="M77" s="152">
        <v>1</v>
      </c>
      <c r="N77" s="144">
        <f t="shared" si="18"/>
        <v>2932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18</v>
      </c>
      <c r="H78" s="146">
        <f t="shared" ref="H78:O78" si="20">SUM(H71:H77)</f>
        <v>0</v>
      </c>
      <c r="I78" s="148">
        <f t="shared" si="20"/>
        <v>18</v>
      </c>
      <c r="J78" s="162">
        <f>'12.11'!J78+'13.11'!I78</f>
        <v>6910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6858</v>
      </c>
      <c r="O78" s="150">
        <f t="shared" si="20"/>
        <v>43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1</v>
      </c>
      <c r="H79" s="154">
        <v>0</v>
      </c>
      <c r="I79" s="139">
        <f>G79+H79</f>
        <v>1</v>
      </c>
      <c r="J79" s="160">
        <f>'12.11'!J79+'13.11'!I79</f>
        <v>177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'12.11'!J80+'13.11'!I80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'12.11'!J81+'13.11'!I81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'12.11'!J82+'13.11'!I82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'12.11'!J83+'13.11'!I83</f>
        <v>476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'12.11'!J84+'13.11'!I84</f>
        <v>1003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999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101</v>
      </c>
      <c r="H85" s="135">
        <f t="shared" ref="H85:O85" si="23">H84+H78+H70+H60+H50+H38+H25+H19</f>
        <v>8</v>
      </c>
      <c r="I85" s="135">
        <f t="shared" si="23"/>
        <v>108</v>
      </c>
      <c r="J85" s="135">
        <f t="shared" si="23"/>
        <v>47924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47482</v>
      </c>
      <c r="O85" s="135">
        <f t="shared" si="23"/>
        <v>384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46"/>
      <c r="P90" s="68"/>
      <c r="Q90" s="68"/>
      <c r="R90" s="68"/>
      <c r="S90" s="34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46"/>
      <c r="P91" s="68"/>
      <c r="Q91" s="68"/>
      <c r="R91" s="68"/>
      <c r="S91" s="34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46"/>
      <c r="P92" s="68"/>
      <c r="Q92" s="68"/>
      <c r="R92" s="68"/>
      <c r="S92" s="34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6"/>
      <c r="K93" s="478"/>
      <c r="L93" s="478"/>
      <c r="M93" s="478"/>
      <c r="N93" s="478"/>
      <c r="O93" s="346"/>
      <c r="P93" s="68"/>
      <c r="Q93" s="68"/>
      <c r="R93" s="68"/>
      <c r="S93" s="34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6"/>
      <c r="K94" s="478"/>
      <c r="L94" s="478"/>
      <c r="M94" s="478"/>
      <c r="N94" s="478"/>
      <c r="O94" s="346"/>
      <c r="P94" s="68"/>
      <c r="Q94" s="68"/>
      <c r="R94" s="68"/>
      <c r="S94" s="34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48"/>
      <c r="K95" s="478"/>
      <c r="L95" s="478"/>
      <c r="M95" s="478"/>
      <c r="N95" s="478"/>
      <c r="O95" s="348"/>
      <c r="Q95" s="82"/>
      <c r="R95" s="82"/>
      <c r="S95" s="34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1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F7" sqref="F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384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44" t="s">
        <v>275</v>
      </c>
      <c r="H4" s="344" t="s">
        <v>276</v>
      </c>
      <c r="I4" s="344" t="s">
        <v>277</v>
      </c>
      <c r="J4" s="121" t="str">
        <f>"me©‡gvU fwZ©
= "&amp;J85</f>
        <v>me©‡gvU fwZ©
= 47816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47374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'11.11'!J5+'12.11'!I5</f>
        <v>1500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'11.11'!J6+'12.11'!I6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'11.11'!J7+'12.11'!I7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'11.11'!J8+'12.11'!I8</f>
        <v>1250</v>
      </c>
      <c r="K8" s="152">
        <v>0</v>
      </c>
      <c r="L8" s="152">
        <v>0</v>
      </c>
      <c r="M8" s="152">
        <v>0</v>
      </c>
      <c r="N8" s="139">
        <f t="shared" si="0"/>
        <v>1239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'11.11'!J9+'12.11'!I9</f>
        <v>610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'11.11'!J10+'12.11'!I10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'11.11'!J11+'12.11'!I11</f>
        <v>711</v>
      </c>
      <c r="K11" s="152">
        <v>1</v>
      </c>
      <c r="L11" s="152">
        <v>1</v>
      </c>
      <c r="M11" s="152">
        <v>0</v>
      </c>
      <c r="N11" s="139">
        <f t="shared" si="0"/>
        <v>709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'11.11'!J12+'12.11'!I12</f>
        <v>1781</v>
      </c>
      <c r="K12" s="152">
        <v>0</v>
      </c>
      <c r="L12" s="152">
        <v>0</v>
      </c>
      <c r="M12" s="152">
        <v>0</v>
      </c>
      <c r="N12" s="139">
        <f t="shared" si="0"/>
        <v>1766</v>
      </c>
      <c r="O12" s="145">
        <v>15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'11.11'!J13+'12.11'!I13</f>
        <v>596</v>
      </c>
      <c r="K13" s="152">
        <v>0</v>
      </c>
      <c r="L13" s="152">
        <v>0</v>
      </c>
      <c r="M13" s="152">
        <v>0</v>
      </c>
      <c r="N13" s="139">
        <f t="shared" si="0"/>
        <v>592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'11.11'!J14+'12.11'!I14</f>
        <v>472</v>
      </c>
      <c r="K14" s="152">
        <v>0</v>
      </c>
      <c r="L14" s="152">
        <v>0</v>
      </c>
      <c r="M14" s="152">
        <v>0</v>
      </c>
      <c r="N14" s="139">
        <f t="shared" si="0"/>
        <v>469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'11.11'!J15+'12.11'!I15</f>
        <v>650</v>
      </c>
      <c r="K15" s="152">
        <v>0</v>
      </c>
      <c r="L15" s="152">
        <v>0</v>
      </c>
      <c r="M15" s="152">
        <v>0</v>
      </c>
      <c r="N15" s="139">
        <f t="shared" si="0"/>
        <v>645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'11.11'!J16+'12.11'!I16</f>
        <v>857</v>
      </c>
      <c r="K16" s="152">
        <v>0</v>
      </c>
      <c r="L16" s="152">
        <v>0</v>
      </c>
      <c r="M16" s="152">
        <v>0</v>
      </c>
      <c r="N16" s="139">
        <f t="shared" si="0"/>
        <v>846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'11.11'!J17+'12.11'!I17</f>
        <v>1096</v>
      </c>
      <c r="K17" s="152">
        <v>9</v>
      </c>
      <c r="L17" s="152">
        <v>2</v>
      </c>
      <c r="M17" s="152">
        <v>2</v>
      </c>
      <c r="N17" s="139">
        <f t="shared" si="0"/>
        <v>1074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'11.11'!J18+'12.11'!I18</f>
        <v>728</v>
      </c>
      <c r="K18" s="152">
        <v>0</v>
      </c>
      <c r="L18" s="152">
        <v>0</v>
      </c>
      <c r="M18" s="152">
        <v>0</v>
      </c>
      <c r="N18" s="139">
        <f t="shared" si="0"/>
        <v>721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24</v>
      </c>
      <c r="H19" s="146">
        <f t="shared" ref="H19:O19" si="3">SUM(H5:H18)</f>
        <v>0</v>
      </c>
      <c r="I19" s="148">
        <f t="shared" si="3"/>
        <v>24</v>
      </c>
      <c r="J19" s="162">
        <f>'11.11'!J19+'12.11'!I19</f>
        <v>11402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11309</v>
      </c>
      <c r="O19" s="150">
        <f t="shared" si="3"/>
        <v>80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'11.11'!J20+'12.11'!I20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'11.11'!J21+'12.11'!I21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'11.11'!J22+'12.11'!I22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'11.11'!J23+'12.11'!I23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'11.11'!J24+'12.11'!I24</f>
        <v>1591</v>
      </c>
      <c r="K24" s="152">
        <v>4</v>
      </c>
      <c r="L24" s="152">
        <v>1</v>
      </c>
      <c r="M24" s="152">
        <v>1</v>
      </c>
      <c r="N24" s="144">
        <f t="shared" si="0"/>
        <v>1573</v>
      </c>
      <c r="O24" s="145">
        <v>14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'11.11'!J25+'12.11'!I25</f>
        <v>2326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2307</v>
      </c>
      <c r="O25" s="150">
        <f>SUM(O20:O24)</f>
        <v>15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'11.11'!J26+'12.11'!I26</f>
        <v>696</v>
      </c>
      <c r="K26" s="151">
        <v>2</v>
      </c>
      <c r="L26" s="151">
        <v>1</v>
      </c>
      <c r="M26" s="151">
        <v>0</v>
      </c>
      <c r="N26" s="139">
        <f t="shared" si="0"/>
        <v>665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'11.11'!J27+'12.11'!I27</f>
        <v>591</v>
      </c>
      <c r="K27" s="152">
        <v>0</v>
      </c>
      <c r="L27" s="152">
        <v>0</v>
      </c>
      <c r="M27" s="152">
        <v>0</v>
      </c>
      <c r="N27" s="144">
        <f t="shared" si="0"/>
        <v>588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'11.11'!J28+'12.11'!I28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'11.11'!J29+'12.11'!I29</f>
        <v>1353</v>
      </c>
      <c r="K29" s="152">
        <v>0</v>
      </c>
      <c r="L29" s="152">
        <v>0</v>
      </c>
      <c r="M29" s="152">
        <v>0</v>
      </c>
      <c r="N29" s="144">
        <f t="shared" si="0"/>
        <v>1348</v>
      </c>
      <c r="O29" s="145">
        <v>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'11.11'!J30+'12.11'!I30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'11.11'!J31+'12.11'!I31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'11.11'!J32+'12.11'!I32</f>
        <v>336</v>
      </c>
      <c r="K32" s="152">
        <v>1</v>
      </c>
      <c r="L32" s="152">
        <v>1</v>
      </c>
      <c r="M32" s="152">
        <v>0</v>
      </c>
      <c r="N32" s="144">
        <f t="shared" si="0"/>
        <v>328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'11.11'!J33+'12.11'!I33</f>
        <v>445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'11.11'!J34+'12.11'!I34</f>
        <v>214</v>
      </c>
      <c r="K34" s="152">
        <v>0</v>
      </c>
      <c r="L34" s="152">
        <v>0</v>
      </c>
      <c r="M34" s="152">
        <v>0</v>
      </c>
      <c r="N34" s="144">
        <f t="shared" si="0"/>
        <v>214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'11.11'!J35+'12.11'!I35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'11.11'!J36+'12.11'!I36</f>
        <v>203</v>
      </c>
      <c r="K36" s="152">
        <v>0</v>
      </c>
      <c r="L36" s="152">
        <v>0</v>
      </c>
      <c r="M36" s="152">
        <v>0</v>
      </c>
      <c r="N36" s="144">
        <f t="shared" si="0"/>
        <v>198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'11.11'!J37+'12.11'!I37</f>
        <v>1507</v>
      </c>
      <c r="K37" s="152">
        <v>1</v>
      </c>
      <c r="L37" s="152">
        <v>0</v>
      </c>
      <c r="M37" s="152">
        <v>0</v>
      </c>
      <c r="N37" s="144">
        <f t="shared" si="0"/>
        <v>1450</v>
      </c>
      <c r="O37" s="145">
        <v>56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20</v>
      </c>
      <c r="H38" s="146">
        <f t="shared" ref="H38:O38" si="9">SUM(H26:H37)</f>
        <v>2</v>
      </c>
      <c r="I38" s="148">
        <f t="shared" si="9"/>
        <v>22</v>
      </c>
      <c r="J38" s="162">
        <f>'11.11'!J38+'12.11'!I38</f>
        <v>7827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7712</v>
      </c>
      <c r="O38" s="150">
        <f t="shared" si="9"/>
        <v>110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'11.11'!J39+'12.11'!I39</f>
        <v>825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0</v>
      </c>
      <c r="H40" s="156">
        <v>0</v>
      </c>
      <c r="I40" s="144">
        <f t="shared" ref="I40:I49" si="10">G40+H40</f>
        <v>0</v>
      </c>
      <c r="J40" s="161">
        <f>'11.11'!J40+'12.11'!I40</f>
        <v>1545</v>
      </c>
      <c r="K40" s="152">
        <v>1</v>
      </c>
      <c r="L40" s="152">
        <v>1</v>
      </c>
      <c r="M40" s="152">
        <v>0</v>
      </c>
      <c r="N40" s="144">
        <f t="shared" si="0"/>
        <v>1534</v>
      </c>
      <c r="O40" s="145">
        <v>10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'11.11'!J41+'12.11'!I41</f>
        <v>558</v>
      </c>
      <c r="K41" s="152">
        <v>1</v>
      </c>
      <c r="L41" s="152">
        <v>0</v>
      </c>
      <c r="M41" s="152">
        <v>0</v>
      </c>
      <c r="N41" s="144">
        <f t="shared" si="0"/>
        <v>555</v>
      </c>
      <c r="O41" s="145">
        <v>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'11.11'!J42+'12.11'!I42</f>
        <v>573</v>
      </c>
      <c r="K42" s="152">
        <v>0</v>
      </c>
      <c r="L42" s="152">
        <v>0</v>
      </c>
      <c r="M42" s="152">
        <v>0</v>
      </c>
      <c r="N42" s="144">
        <f t="shared" si="0"/>
        <v>569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14</v>
      </c>
      <c r="H43" s="156">
        <v>0</v>
      </c>
      <c r="I43" s="144">
        <f t="shared" si="10"/>
        <v>14</v>
      </c>
      <c r="J43" s="161">
        <f>'11.11'!J43+'12.11'!I43</f>
        <v>3880</v>
      </c>
      <c r="K43" s="152">
        <v>3</v>
      </c>
      <c r="L43" s="152">
        <v>1</v>
      </c>
      <c r="M43" s="152">
        <v>0</v>
      </c>
      <c r="N43" s="144">
        <f t="shared" si="0"/>
        <v>3837</v>
      </c>
      <c r="O43" s="145">
        <v>40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'11.11'!J44+'12.11'!I44</f>
        <v>716</v>
      </c>
      <c r="K44" s="152">
        <v>1</v>
      </c>
      <c r="L44" s="152">
        <v>1</v>
      </c>
      <c r="M44" s="152">
        <v>1</v>
      </c>
      <c r="N44" s="144">
        <f t="shared" si="0"/>
        <v>703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'11.11'!J45+'12.11'!I45</f>
        <v>334</v>
      </c>
      <c r="K45" s="152">
        <v>0</v>
      </c>
      <c r="L45" s="152">
        <v>0</v>
      </c>
      <c r="M45" s="152">
        <v>0</v>
      </c>
      <c r="N45" s="144">
        <f t="shared" si="0"/>
        <v>332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'11.11'!J46+'12.11'!I46</f>
        <v>942</v>
      </c>
      <c r="K46" s="152">
        <v>0</v>
      </c>
      <c r="L46" s="152">
        <v>0</v>
      </c>
      <c r="M46" s="152">
        <v>0</v>
      </c>
      <c r="N46" s="144">
        <f t="shared" si="0"/>
        <v>938</v>
      </c>
      <c r="O46" s="145">
        <v>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'11.11'!J47+'12.11'!I47</f>
        <v>158</v>
      </c>
      <c r="K47" s="152">
        <v>1</v>
      </c>
      <c r="L47" s="152">
        <v>1</v>
      </c>
      <c r="M47" s="152">
        <v>0</v>
      </c>
      <c r="N47" s="144">
        <f t="shared" si="0"/>
        <v>154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'11.11'!J48+'12.11'!I48</f>
        <v>253</v>
      </c>
      <c r="K48" s="152">
        <v>1</v>
      </c>
      <c r="L48" s="152">
        <v>1</v>
      </c>
      <c r="M48" s="152">
        <v>0</v>
      </c>
      <c r="N48" s="144">
        <f t="shared" si="0"/>
        <v>252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'11.11'!J49+'12.11'!I49</f>
        <v>1732</v>
      </c>
      <c r="K49" s="152">
        <v>6</v>
      </c>
      <c r="L49" s="152">
        <v>2</v>
      </c>
      <c r="M49" s="152">
        <v>1</v>
      </c>
      <c r="N49" s="144">
        <f t="shared" si="0"/>
        <v>1700</v>
      </c>
      <c r="O49" s="145">
        <v>26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28</v>
      </c>
      <c r="H50" s="146">
        <f t="shared" ref="H50:O50" si="12">SUM(H39:H49)</f>
        <v>2</v>
      </c>
      <c r="I50" s="148">
        <f t="shared" si="12"/>
        <v>30</v>
      </c>
      <c r="J50" s="162">
        <f>'11.11'!J50+'12.11'!I50</f>
        <v>11516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11394</v>
      </c>
      <c r="O50" s="150">
        <f t="shared" si="12"/>
        <v>105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'11.11'!J51+'12.11'!I51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'11.11'!J52+'12.11'!I52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'11.11'!J53+'12.11'!I53</f>
        <v>757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'11.11'!J54+'12.11'!I54</f>
        <v>1078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'11.11'!J55+'12.11'!I55</f>
        <v>276</v>
      </c>
      <c r="K55" s="152">
        <v>1</v>
      </c>
      <c r="L55" s="152">
        <v>1</v>
      </c>
      <c r="M55" s="152">
        <v>0</v>
      </c>
      <c r="N55" s="144">
        <f t="shared" si="0"/>
        <v>272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'11.11'!J56+'12.11'!I56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'11.11'!J57+'12.11'!I57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'11.11'!J58+'12.11'!I58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'11.11'!J59+'12.11'!I59</f>
        <v>891</v>
      </c>
      <c r="K59" s="152">
        <v>3</v>
      </c>
      <c r="L59" s="152">
        <v>0</v>
      </c>
      <c r="M59" s="152">
        <v>0</v>
      </c>
      <c r="N59" s="144">
        <f t="shared" si="0"/>
        <v>882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2</v>
      </c>
      <c r="I60" s="148">
        <f t="shared" si="15"/>
        <v>5</v>
      </c>
      <c r="J60" s="162">
        <f>'11.11'!J60+'12.11'!I60</f>
        <v>4720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4686</v>
      </c>
      <c r="O60" s="150">
        <f t="shared" si="15"/>
        <v>29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'11.11'!J61+'12.11'!I61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'11.11'!J62+'12.11'!I62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'11.11'!J63+'12.11'!I63</f>
        <v>198</v>
      </c>
      <c r="K63" s="152">
        <v>0</v>
      </c>
      <c r="L63" s="152">
        <v>0</v>
      </c>
      <c r="M63" s="152">
        <v>0</v>
      </c>
      <c r="N63" s="144">
        <f t="shared" si="0"/>
        <v>196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'11.11'!J64+'12.11'!I64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'11.11'!J65+'12.11'!I65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'11.11'!J66+'12.11'!I66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'11.11'!J67+'12.11'!I67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'11.11'!J68+'12.11'!I68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'11.11'!J69+'12.11'!I69</f>
        <v>769</v>
      </c>
      <c r="K69" s="152">
        <v>3</v>
      </c>
      <c r="L69" s="152">
        <v>2</v>
      </c>
      <c r="M69" s="152">
        <v>1</v>
      </c>
      <c r="N69" s="144">
        <f t="shared" si="0"/>
        <v>764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'11.11'!J70+'12.11'!I70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2123</v>
      </c>
      <c r="O70" s="150">
        <f t="shared" si="17"/>
        <v>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'11.11'!J71+'12.11'!I71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'11.11'!J72+'12.11'!I72</f>
        <v>698</v>
      </c>
      <c r="K72" s="152">
        <v>0</v>
      </c>
      <c r="L72" s="152">
        <v>0</v>
      </c>
      <c r="M72" s="152">
        <v>0</v>
      </c>
      <c r="N72" s="144">
        <f t="shared" si="18"/>
        <v>695</v>
      </c>
      <c r="O72" s="145">
        <v>3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'11.11'!J73+'12.11'!I73</f>
        <v>743</v>
      </c>
      <c r="K73" s="152">
        <v>0</v>
      </c>
      <c r="L73" s="152">
        <v>0</v>
      </c>
      <c r="M73" s="152">
        <v>0</v>
      </c>
      <c r="N73" s="144">
        <f t="shared" si="18"/>
        <v>742</v>
      </c>
      <c r="O73" s="145">
        <v>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5</v>
      </c>
      <c r="H74" s="154">
        <v>0</v>
      </c>
      <c r="I74" s="144">
        <f t="shared" si="19"/>
        <v>5</v>
      </c>
      <c r="J74" s="161">
        <f>'11.11'!J74+'12.11'!I74</f>
        <v>1164</v>
      </c>
      <c r="K74" s="152">
        <v>0</v>
      </c>
      <c r="L74" s="152">
        <v>0</v>
      </c>
      <c r="M74" s="152">
        <v>0</v>
      </c>
      <c r="N74" s="144">
        <f t="shared" si="18"/>
        <v>1154</v>
      </c>
      <c r="O74" s="145">
        <v>10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'11.11'!J75+'12.11'!I75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1</v>
      </c>
      <c r="H76" s="154">
        <v>0</v>
      </c>
      <c r="I76" s="144">
        <f t="shared" si="19"/>
        <v>1</v>
      </c>
      <c r="J76" s="161">
        <f>'11.11'!J76+'12.11'!I76</f>
        <v>602</v>
      </c>
      <c r="K76" s="152">
        <v>1</v>
      </c>
      <c r="L76" s="152">
        <v>1</v>
      </c>
      <c r="M76" s="152">
        <v>0</v>
      </c>
      <c r="N76" s="144">
        <f t="shared" si="18"/>
        <v>600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9</v>
      </c>
      <c r="H77" s="156"/>
      <c r="I77" s="144">
        <f t="shared" si="19"/>
        <v>9</v>
      </c>
      <c r="J77" s="161">
        <f>'11.11'!J77+'12.11'!I77</f>
        <v>2950</v>
      </c>
      <c r="K77" s="152">
        <v>8</v>
      </c>
      <c r="L77" s="152">
        <v>3</v>
      </c>
      <c r="M77" s="152">
        <v>1</v>
      </c>
      <c r="N77" s="144">
        <f t="shared" si="18"/>
        <v>2925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15</v>
      </c>
      <c r="H78" s="146">
        <f t="shared" ref="H78:O78" si="20">SUM(H71:H77)</f>
        <v>0</v>
      </c>
      <c r="I78" s="148">
        <f t="shared" si="20"/>
        <v>15</v>
      </c>
      <c r="J78" s="162">
        <f>'11.11'!J78+'12.11'!I78</f>
        <v>6892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6844</v>
      </c>
      <c r="O78" s="150">
        <f t="shared" si="20"/>
        <v>39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'11.11'!J79+'12.11'!I79</f>
        <v>176</v>
      </c>
      <c r="K79" s="151">
        <v>1</v>
      </c>
      <c r="L79" s="151">
        <v>0</v>
      </c>
      <c r="M79" s="151">
        <v>0</v>
      </c>
      <c r="N79" s="139">
        <f t="shared" si="18"/>
        <v>175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'11.11'!J80+'12.11'!I80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'11.11'!J81+'12.11'!I81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'11.11'!J82+'12.11'!I82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'11.11'!J83+'12.11'!I83</f>
        <v>475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'11.11'!J84+'12.11'!I84</f>
        <v>1001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999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93</v>
      </c>
      <c r="H85" s="135">
        <f t="shared" ref="H85:O85" si="23">H84+H78+H70+H60+H50+H38+H25+H19</f>
        <v>6</v>
      </c>
      <c r="I85" s="135">
        <f t="shared" si="23"/>
        <v>99</v>
      </c>
      <c r="J85" s="135">
        <f t="shared" si="23"/>
        <v>47816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47374</v>
      </c>
      <c r="O85" s="135">
        <f t="shared" si="23"/>
        <v>384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43"/>
      <c r="P90" s="68"/>
      <c r="Q90" s="68"/>
      <c r="R90" s="68"/>
      <c r="S90" s="34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43"/>
      <c r="P91" s="68"/>
      <c r="Q91" s="68"/>
      <c r="R91" s="68"/>
      <c r="S91" s="34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43"/>
      <c r="P92" s="68"/>
      <c r="Q92" s="68"/>
      <c r="R92" s="68"/>
      <c r="S92" s="34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3"/>
      <c r="K93" s="478"/>
      <c r="L93" s="478"/>
      <c r="M93" s="478"/>
      <c r="N93" s="478"/>
      <c r="O93" s="343"/>
      <c r="P93" s="68"/>
      <c r="Q93" s="68"/>
      <c r="R93" s="68"/>
      <c r="S93" s="34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3"/>
      <c r="K94" s="478"/>
      <c r="L94" s="478"/>
      <c r="M94" s="478"/>
      <c r="N94" s="478"/>
      <c r="O94" s="343"/>
      <c r="P94" s="68"/>
      <c r="Q94" s="68"/>
      <c r="R94" s="68"/>
      <c r="S94" s="34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45"/>
      <c r="K95" s="478"/>
      <c r="L95" s="478"/>
      <c r="M95" s="478"/>
      <c r="N95" s="478"/>
      <c r="O95" s="345"/>
      <c r="Q95" s="82"/>
      <c r="R95" s="82"/>
      <c r="S95" s="34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2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7" sqref="H1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=72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408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41" t="s">
        <v>275</v>
      </c>
      <c r="H4" s="341" t="s">
        <v>276</v>
      </c>
      <c r="I4" s="341" t="s">
        <v>277</v>
      </c>
      <c r="J4" s="121" t="str">
        <f>"me©‡gvU fwZ©
= "&amp;J85</f>
        <v>me©‡gvU fwZ©
= 47717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47251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'10.11'!J5+'11.11'!I5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1497</v>
      </c>
      <c r="O5" s="140">
        <v>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'10.11'!J6+'11.11'!I6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'10.11'!J7+'11.11'!I7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'10.11'!J8+'11.11'!I8</f>
        <v>1246</v>
      </c>
      <c r="K8" s="152">
        <v>0</v>
      </c>
      <c r="L8" s="152">
        <v>0</v>
      </c>
      <c r="M8" s="152">
        <v>0</v>
      </c>
      <c r="N8" s="139">
        <f t="shared" si="0"/>
        <v>1240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'10.11'!J9+'11.11'!I9</f>
        <v>605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'10.11'!J10+'11.11'!I10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'10.11'!J11+'11.11'!I11</f>
        <v>711</v>
      </c>
      <c r="K11" s="152">
        <v>1</v>
      </c>
      <c r="L11" s="152">
        <v>1</v>
      </c>
      <c r="M11" s="152">
        <v>0</v>
      </c>
      <c r="N11" s="139">
        <f t="shared" si="0"/>
        <v>706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'10.11'!J12+'11.11'!I12</f>
        <v>1779</v>
      </c>
      <c r="K12" s="152">
        <v>0</v>
      </c>
      <c r="L12" s="152">
        <v>0</v>
      </c>
      <c r="M12" s="152">
        <v>0</v>
      </c>
      <c r="N12" s="139">
        <f t="shared" si="0"/>
        <v>1763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'10.11'!J13+'11.11'!I13</f>
        <v>595</v>
      </c>
      <c r="K13" s="152">
        <v>0</v>
      </c>
      <c r="L13" s="152">
        <v>0</v>
      </c>
      <c r="M13" s="152">
        <v>0</v>
      </c>
      <c r="N13" s="139">
        <f t="shared" si="0"/>
        <v>588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'10.11'!J14+'11.11'!I14</f>
        <v>471</v>
      </c>
      <c r="K14" s="152">
        <v>0</v>
      </c>
      <c r="L14" s="152">
        <v>0</v>
      </c>
      <c r="M14" s="152">
        <v>0</v>
      </c>
      <c r="N14" s="139">
        <f t="shared" si="0"/>
        <v>468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'10.11'!J15+'11.11'!I15</f>
        <v>650</v>
      </c>
      <c r="K15" s="152">
        <v>0</v>
      </c>
      <c r="L15" s="152">
        <v>0</v>
      </c>
      <c r="M15" s="152">
        <v>0</v>
      </c>
      <c r="N15" s="139">
        <f t="shared" si="0"/>
        <v>644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'10.11'!J16+'11.11'!I16</f>
        <v>853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11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'10.11'!J17+'11.11'!I17</f>
        <v>1091</v>
      </c>
      <c r="K17" s="152">
        <v>9</v>
      </c>
      <c r="L17" s="152">
        <v>2</v>
      </c>
      <c r="M17" s="152">
        <v>2</v>
      </c>
      <c r="N17" s="139">
        <f t="shared" si="0"/>
        <v>1073</v>
      </c>
      <c r="O17" s="145">
        <v>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'10.11'!J18+'11.11'!I18</f>
        <v>727</v>
      </c>
      <c r="K18" s="152">
        <v>0</v>
      </c>
      <c r="L18" s="152">
        <v>0</v>
      </c>
      <c r="M18" s="152">
        <v>0</v>
      </c>
      <c r="N18" s="139">
        <f t="shared" si="0"/>
        <v>719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18</v>
      </c>
      <c r="H19" s="146">
        <f t="shared" ref="H19:O19" si="3">SUM(H5:H18)</f>
        <v>0</v>
      </c>
      <c r="I19" s="148">
        <f t="shared" si="3"/>
        <v>18</v>
      </c>
      <c r="J19" s="162">
        <f>'10.11'!J19+'11.11'!I19</f>
        <v>11378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11291</v>
      </c>
      <c r="O19" s="150">
        <f t="shared" si="3"/>
        <v>74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'10.11'!J20+'11.11'!I20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'10.11'!J21+'11.11'!I21</f>
        <v>443</v>
      </c>
      <c r="K21" s="152">
        <v>0</v>
      </c>
      <c r="L21" s="152">
        <v>0</v>
      </c>
      <c r="M21" s="152">
        <v>0</v>
      </c>
      <c r="N21" s="144">
        <f t="shared" si="0"/>
        <v>441</v>
      </c>
      <c r="O21" s="145">
        <v>2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'10.11'!J22+'11.11'!I22</f>
        <v>166</v>
      </c>
      <c r="K22" s="152">
        <v>0</v>
      </c>
      <c r="L22" s="152">
        <v>0</v>
      </c>
      <c r="M22" s="152">
        <v>0</v>
      </c>
      <c r="N22" s="144">
        <f t="shared" si="0"/>
        <v>166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'10.11'!J23+'11.11'!I23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5"/>
        <v>2</v>
      </c>
      <c r="J24" s="161">
        <f>'10.11'!J24+'11.11'!I24</f>
        <v>1589</v>
      </c>
      <c r="K24" s="152">
        <v>4</v>
      </c>
      <c r="L24" s="152">
        <v>1</v>
      </c>
      <c r="M24" s="152">
        <v>1</v>
      </c>
      <c r="N24" s="144">
        <f t="shared" si="0"/>
        <v>1568</v>
      </c>
      <c r="O24" s="145">
        <v>17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2</v>
      </c>
      <c r="J25" s="162">
        <f>'10.11'!J25+'11.11'!I25</f>
        <v>2324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2301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'10.11'!J26+'11.11'!I26</f>
        <v>692</v>
      </c>
      <c r="K26" s="151">
        <v>2</v>
      </c>
      <c r="L26" s="151">
        <v>1</v>
      </c>
      <c r="M26" s="151">
        <v>0</v>
      </c>
      <c r="N26" s="139">
        <f t="shared" si="0"/>
        <v>660</v>
      </c>
      <c r="O26" s="140">
        <v>30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'10.11'!J27+'11.11'!I27</f>
        <v>591</v>
      </c>
      <c r="K27" s="152">
        <v>0</v>
      </c>
      <c r="L27" s="152">
        <v>0</v>
      </c>
      <c r="M27" s="152">
        <v>0</v>
      </c>
      <c r="N27" s="144">
        <f t="shared" si="0"/>
        <v>587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'10.11'!J28+'11.11'!I28</f>
        <v>1224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'10.11'!J29+'11.11'!I29</f>
        <v>1351</v>
      </c>
      <c r="K29" s="152">
        <v>0</v>
      </c>
      <c r="L29" s="152">
        <v>0</v>
      </c>
      <c r="M29" s="152">
        <v>0</v>
      </c>
      <c r="N29" s="144">
        <f t="shared" si="0"/>
        <v>1345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'10.11'!J30+'11.11'!I30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'10.11'!J31+'11.11'!I31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'10.11'!J32+'11.11'!I32</f>
        <v>335</v>
      </c>
      <c r="K32" s="152">
        <v>1</v>
      </c>
      <c r="L32" s="152">
        <v>1</v>
      </c>
      <c r="M32" s="152">
        <v>0</v>
      </c>
      <c r="N32" s="144">
        <f t="shared" si="0"/>
        <v>325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'10.11'!J33+'11.11'!I33</f>
        <v>445</v>
      </c>
      <c r="K33" s="152">
        <v>0</v>
      </c>
      <c r="L33" s="152">
        <v>0</v>
      </c>
      <c r="M33" s="152">
        <v>0</v>
      </c>
      <c r="N33" s="144">
        <f t="shared" si="0"/>
        <v>445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'10.11'!J34+'11.11'!I34</f>
        <v>214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'10.11'!J35+'11.11'!I35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'10.11'!J36+'11.11'!I36</f>
        <v>200</v>
      </c>
      <c r="K36" s="152">
        <v>0</v>
      </c>
      <c r="L36" s="152">
        <v>0</v>
      </c>
      <c r="M36" s="152">
        <v>0</v>
      </c>
      <c r="N36" s="144">
        <f t="shared" si="0"/>
        <v>197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'10.11'!J37+'11.11'!I37</f>
        <v>1495</v>
      </c>
      <c r="K37" s="152">
        <v>1</v>
      </c>
      <c r="L37" s="152">
        <v>0</v>
      </c>
      <c r="M37" s="152">
        <v>0</v>
      </c>
      <c r="N37" s="144">
        <f t="shared" si="0"/>
        <v>1434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15</v>
      </c>
      <c r="H38" s="146">
        <f t="shared" ref="H38:O38" si="9">SUM(H26:H37)</f>
        <v>3</v>
      </c>
      <c r="I38" s="148">
        <f t="shared" si="9"/>
        <v>18</v>
      </c>
      <c r="J38" s="162">
        <f>'10.11'!J38+'11.11'!I38</f>
        <v>7805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7683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'10.11'!J39+'11.11'!I39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'10.11'!J40+'11.11'!I40</f>
        <v>1545</v>
      </c>
      <c r="K40" s="152">
        <v>1</v>
      </c>
      <c r="L40" s="152">
        <v>1</v>
      </c>
      <c r="M40" s="152">
        <v>0</v>
      </c>
      <c r="N40" s="144">
        <f t="shared" si="0"/>
        <v>1532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'10.11'!J41+'11.11'!I41</f>
        <v>558</v>
      </c>
      <c r="K41" s="152">
        <v>1</v>
      </c>
      <c r="L41" s="152">
        <v>0</v>
      </c>
      <c r="M41" s="152">
        <v>0</v>
      </c>
      <c r="N41" s="144">
        <f t="shared" si="0"/>
        <v>554</v>
      </c>
      <c r="O41" s="145">
        <v>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'10.11'!J42+'11.11'!I42</f>
        <v>573</v>
      </c>
      <c r="K42" s="152">
        <v>0</v>
      </c>
      <c r="L42" s="152">
        <v>0</v>
      </c>
      <c r="M42" s="152">
        <v>0</v>
      </c>
      <c r="N42" s="144">
        <f t="shared" si="0"/>
        <v>567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</v>
      </c>
      <c r="H43" s="156">
        <v>1</v>
      </c>
      <c r="I43" s="144">
        <f t="shared" si="10"/>
        <v>8</v>
      </c>
      <c r="J43" s="161">
        <f>'10.11'!J43+'11.11'!I43</f>
        <v>3866</v>
      </c>
      <c r="K43" s="152">
        <v>3</v>
      </c>
      <c r="L43" s="152">
        <v>1</v>
      </c>
      <c r="M43" s="152">
        <v>0</v>
      </c>
      <c r="N43" s="144">
        <f t="shared" si="0"/>
        <v>3819</v>
      </c>
      <c r="O43" s="145">
        <v>44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'10.11'!J44+'11.11'!I44</f>
        <v>715</v>
      </c>
      <c r="K44" s="152">
        <v>1</v>
      </c>
      <c r="L44" s="152">
        <v>1</v>
      </c>
      <c r="M44" s="152">
        <v>1</v>
      </c>
      <c r="N44" s="144">
        <f t="shared" si="0"/>
        <v>698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'10.11'!J45+'11.11'!I45</f>
        <v>333</v>
      </c>
      <c r="K45" s="152">
        <v>0</v>
      </c>
      <c r="L45" s="152">
        <v>0</v>
      </c>
      <c r="M45" s="152">
        <v>0</v>
      </c>
      <c r="N45" s="144">
        <f t="shared" si="0"/>
        <v>332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'10.11'!J46+'11.11'!I46</f>
        <v>940</v>
      </c>
      <c r="K46" s="152">
        <v>0</v>
      </c>
      <c r="L46" s="152">
        <v>0</v>
      </c>
      <c r="M46" s="152">
        <v>0</v>
      </c>
      <c r="N46" s="144">
        <f t="shared" si="0"/>
        <v>937</v>
      </c>
      <c r="O46" s="145">
        <v>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'10.11'!J47+'11.11'!I47</f>
        <v>158</v>
      </c>
      <c r="K47" s="152">
        <v>1</v>
      </c>
      <c r="L47" s="152">
        <v>1</v>
      </c>
      <c r="M47" s="152">
        <v>0</v>
      </c>
      <c r="N47" s="144">
        <f t="shared" si="0"/>
        <v>154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'10.11'!J48+'11.11'!I48</f>
        <v>253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'10.11'!J49+'11.11'!I49</f>
        <v>1722</v>
      </c>
      <c r="K49" s="152">
        <v>6</v>
      </c>
      <c r="L49" s="152">
        <v>2</v>
      </c>
      <c r="M49" s="152">
        <v>1</v>
      </c>
      <c r="N49" s="144">
        <f t="shared" si="0"/>
        <v>1689</v>
      </c>
      <c r="O49" s="145">
        <v>27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25</v>
      </c>
      <c r="H50" s="146">
        <f t="shared" ref="H50:O50" si="12">SUM(H39:H49)</f>
        <v>1</v>
      </c>
      <c r="I50" s="148">
        <f t="shared" si="12"/>
        <v>26</v>
      </c>
      <c r="J50" s="162">
        <f>'10.11'!J50+'11.11'!I50</f>
        <v>11486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11353</v>
      </c>
      <c r="O50" s="150">
        <f t="shared" si="12"/>
        <v>116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'10.11'!J51+'11.11'!I51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'10.11'!J52+'11.11'!I52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'10.11'!J53+'11.11'!I53</f>
        <v>757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'10.11'!J54+'11.11'!I54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'10.11'!J55+'11.11'!I55</f>
        <v>275</v>
      </c>
      <c r="K55" s="152">
        <v>1</v>
      </c>
      <c r="L55" s="152">
        <v>1</v>
      </c>
      <c r="M55" s="152">
        <v>0</v>
      </c>
      <c r="N55" s="144">
        <f t="shared" si="0"/>
        <v>272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'10.11'!J56+'11.11'!I56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'10.11'!J57+'11.11'!I57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'10.11'!J58+'11.11'!I58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'10.11'!J59+'11.11'!I59</f>
        <v>889</v>
      </c>
      <c r="K59" s="152">
        <v>3</v>
      </c>
      <c r="L59" s="152">
        <v>0</v>
      </c>
      <c r="M59" s="152">
        <v>0</v>
      </c>
      <c r="N59" s="144">
        <f t="shared" si="0"/>
        <v>880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'10.11'!J60+'11.11'!I60</f>
        <v>4715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4684</v>
      </c>
      <c r="O60" s="150">
        <f t="shared" si="15"/>
        <v>26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'10.11'!J61+'11.11'!I61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'10.11'!J62+'11.11'!I62</f>
        <v>115</v>
      </c>
      <c r="K62" s="152">
        <v>0</v>
      </c>
      <c r="L62" s="152">
        <v>0</v>
      </c>
      <c r="M62" s="152">
        <v>0</v>
      </c>
      <c r="N62" s="144">
        <f t="shared" si="0"/>
        <v>115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'10.11'!J63+'11.11'!I63</f>
        <v>198</v>
      </c>
      <c r="K63" s="152">
        <v>0</v>
      </c>
      <c r="L63" s="152">
        <v>0</v>
      </c>
      <c r="M63" s="152">
        <v>0</v>
      </c>
      <c r="N63" s="144">
        <f t="shared" si="0"/>
        <v>196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'10.11'!J64+'11.11'!I64</f>
        <v>195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'10.11'!J65+'11.11'!I65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'10.11'!J66+'11.11'!I66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'10.11'!J67+'11.11'!I67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'10.11'!J68+'11.11'!I68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'10.11'!J69+'11.11'!I69</f>
        <v>769</v>
      </c>
      <c r="K69" s="152">
        <v>3</v>
      </c>
      <c r="L69" s="152">
        <v>2</v>
      </c>
      <c r="M69" s="152">
        <v>1</v>
      </c>
      <c r="N69" s="144">
        <f t="shared" si="0"/>
        <v>762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'10.11'!J70+'11.11'!I70</f>
        <v>2132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2121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'10.11'!J71+'11.11'!I71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'10.11'!J72+'11.11'!I72</f>
        <v>698</v>
      </c>
      <c r="K72" s="152">
        <v>0</v>
      </c>
      <c r="L72" s="152">
        <v>0</v>
      </c>
      <c r="M72" s="152">
        <v>0</v>
      </c>
      <c r="N72" s="144">
        <f t="shared" si="18"/>
        <v>694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1</v>
      </c>
      <c r="H73" s="154">
        <v>0</v>
      </c>
      <c r="I73" s="144">
        <f t="shared" si="19"/>
        <v>1</v>
      </c>
      <c r="J73" s="161">
        <f>'10.11'!J73+'11.11'!I73</f>
        <v>743</v>
      </c>
      <c r="K73" s="152">
        <v>0</v>
      </c>
      <c r="L73" s="152">
        <v>0</v>
      </c>
      <c r="M73" s="152">
        <v>0</v>
      </c>
      <c r="N73" s="144">
        <f t="shared" si="18"/>
        <v>740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'10.11'!J74+'11.11'!I74</f>
        <v>1159</v>
      </c>
      <c r="K74" s="152">
        <v>0</v>
      </c>
      <c r="L74" s="152">
        <v>0</v>
      </c>
      <c r="M74" s="152">
        <v>0</v>
      </c>
      <c r="N74" s="144">
        <f t="shared" si="18"/>
        <v>1143</v>
      </c>
      <c r="O74" s="145">
        <v>16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'10.11'!J75+'11.11'!I75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'10.11'!J76+'11.11'!I76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0</v>
      </c>
      <c r="H77" s="156">
        <v>0</v>
      </c>
      <c r="I77" s="144">
        <f t="shared" si="19"/>
        <v>0</v>
      </c>
      <c r="J77" s="161">
        <f>'10.11'!J77+'11.11'!I77</f>
        <v>2941</v>
      </c>
      <c r="K77" s="152">
        <v>8</v>
      </c>
      <c r="L77" s="152">
        <v>3</v>
      </c>
      <c r="M77" s="152">
        <v>1</v>
      </c>
      <c r="N77" s="144">
        <f t="shared" si="18"/>
        <v>2918</v>
      </c>
      <c r="O77" s="145">
        <v>15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</v>
      </c>
      <c r="H78" s="146">
        <f t="shared" ref="H78:O78" si="20">SUM(H71:H77)</f>
        <v>0</v>
      </c>
      <c r="I78" s="148">
        <f t="shared" si="20"/>
        <v>2</v>
      </c>
      <c r="J78" s="162">
        <f>'10.11'!J78+'11.11'!I78</f>
        <v>6877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6820</v>
      </c>
      <c r="O78" s="150">
        <f t="shared" si="20"/>
        <v>48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'10.11'!J79+'11.11'!I79</f>
        <v>176</v>
      </c>
      <c r="K79" s="151">
        <v>1</v>
      </c>
      <c r="L79" s="151">
        <v>0</v>
      </c>
      <c r="M79" s="151">
        <v>0</v>
      </c>
      <c r="N79" s="139">
        <f t="shared" si="18"/>
        <v>174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'10.11'!J80+'11.11'!I80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'10.11'!J81+'11.11'!I81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'10.11'!J82+'11.11'!I82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'10.11'!J83+'11.11'!I83</f>
        <v>474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'10.11'!J84+'11.11'!I84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998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69</v>
      </c>
      <c r="H85" s="135">
        <f t="shared" ref="H85:O85" si="23">H84+H78+H70+H60+H50+H38+H25+H19</f>
        <v>4</v>
      </c>
      <c r="I85" s="135">
        <f t="shared" si="23"/>
        <v>72</v>
      </c>
      <c r="J85" s="135">
        <f t="shared" si="23"/>
        <v>47717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47251</v>
      </c>
      <c r="O85" s="135">
        <f t="shared" si="23"/>
        <v>408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40"/>
      <c r="P90" s="68"/>
      <c r="Q90" s="68"/>
      <c r="R90" s="68"/>
      <c r="S90" s="34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40"/>
      <c r="P91" s="68"/>
      <c r="Q91" s="68"/>
      <c r="R91" s="68"/>
      <c r="S91" s="34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40"/>
      <c r="P92" s="68"/>
      <c r="Q92" s="68"/>
      <c r="R92" s="68"/>
      <c r="S92" s="34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40"/>
      <c r="K93" s="478"/>
      <c r="L93" s="478"/>
      <c r="M93" s="478"/>
      <c r="N93" s="478"/>
      <c r="O93" s="340"/>
      <c r="P93" s="68"/>
      <c r="Q93" s="68"/>
      <c r="R93" s="68"/>
      <c r="S93" s="34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40"/>
      <c r="K94" s="478"/>
      <c r="L94" s="478"/>
      <c r="M94" s="478"/>
      <c r="N94" s="478"/>
      <c r="O94" s="340"/>
      <c r="P94" s="68"/>
      <c r="Q94" s="68"/>
      <c r="R94" s="68"/>
      <c r="S94" s="34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42"/>
      <c r="K95" s="478"/>
      <c r="L95" s="478"/>
      <c r="M95" s="478"/>
      <c r="N95" s="478"/>
      <c r="O95" s="342"/>
      <c r="Q95" s="82"/>
      <c r="R95" s="82"/>
      <c r="S95" s="34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3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=70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448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38" t="s">
        <v>275</v>
      </c>
      <c r="H4" s="338" t="s">
        <v>276</v>
      </c>
      <c r="I4" s="338" t="s">
        <v>277</v>
      </c>
      <c r="J4" s="121" t="str">
        <f>"me©‡gvU fwZ©
= "&amp;J85</f>
        <v>me©‡gvU fwZ©
= 47645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47139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'09.11'!J5+'10.11'!I5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'09.11'!J6+'10.11'!I6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'09.11'!J7+'10.11'!I7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'09.11'!J8+'10.11'!I8</f>
        <v>1243</v>
      </c>
      <c r="K8" s="152">
        <v>0</v>
      </c>
      <c r="L8" s="152">
        <v>0</v>
      </c>
      <c r="M8" s="152">
        <v>0</v>
      </c>
      <c r="N8" s="139">
        <f t="shared" si="0"/>
        <v>1238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'09.11'!J9+'10.11'!I9</f>
        <v>605</v>
      </c>
      <c r="K9" s="152">
        <v>1</v>
      </c>
      <c r="L9" s="152">
        <v>1</v>
      </c>
      <c r="M9" s="152">
        <v>0</v>
      </c>
      <c r="N9" s="139">
        <f t="shared" si="0"/>
        <v>604</v>
      </c>
      <c r="O9" s="145">
        <v>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'09.11'!J10+'10.11'!I10</f>
        <v>551</v>
      </c>
      <c r="K10" s="152">
        <v>0</v>
      </c>
      <c r="L10" s="152">
        <v>0</v>
      </c>
      <c r="M10" s="152">
        <v>0</v>
      </c>
      <c r="N10" s="139">
        <f t="shared" si="0"/>
        <v>548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'09.11'!J11+'10.11'!I11</f>
        <v>711</v>
      </c>
      <c r="K11" s="152">
        <v>1</v>
      </c>
      <c r="L11" s="152">
        <v>1</v>
      </c>
      <c r="M11" s="152">
        <v>0</v>
      </c>
      <c r="N11" s="139">
        <f t="shared" si="0"/>
        <v>705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'09.11'!J12+'10.11'!I12</f>
        <v>1777</v>
      </c>
      <c r="K12" s="152">
        <v>0</v>
      </c>
      <c r="L12" s="152">
        <v>0</v>
      </c>
      <c r="M12" s="152">
        <v>0</v>
      </c>
      <c r="N12" s="139">
        <f t="shared" si="0"/>
        <v>1759</v>
      </c>
      <c r="O12" s="145">
        <v>18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'09.11'!J13+'10.11'!I13</f>
        <v>594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'09.11'!J14+'10.11'!I14</f>
        <v>469</v>
      </c>
      <c r="K14" s="152">
        <v>0</v>
      </c>
      <c r="L14" s="152">
        <v>0</v>
      </c>
      <c r="M14" s="152">
        <v>0</v>
      </c>
      <c r="N14" s="139">
        <f t="shared" si="0"/>
        <v>467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'09.11'!J15+'10.11'!I15</f>
        <v>648</v>
      </c>
      <c r="K15" s="152">
        <v>0</v>
      </c>
      <c r="L15" s="152">
        <v>0</v>
      </c>
      <c r="M15" s="152">
        <v>0</v>
      </c>
      <c r="N15" s="139">
        <f t="shared" si="0"/>
        <v>643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'09.11'!J16+'10.11'!I16</f>
        <v>849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'09.11'!J17+'10.11'!I17</f>
        <v>1089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'09.11'!J18+'10.11'!I18</f>
        <v>725</v>
      </c>
      <c r="K18" s="152">
        <v>0</v>
      </c>
      <c r="L18" s="152">
        <v>0</v>
      </c>
      <c r="M18" s="152">
        <v>0</v>
      </c>
      <c r="N18" s="139">
        <f t="shared" si="0"/>
        <v>721</v>
      </c>
      <c r="O18" s="145">
        <v>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'09.11'!J19+'10.11'!I19</f>
        <v>11360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11280</v>
      </c>
      <c r="O19" s="150">
        <f t="shared" si="3"/>
        <v>67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'09.11'!J20+'10.11'!I20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'09.11'!J21+'10.11'!I21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ref="I22:I24" si="5">G22+H22</f>
        <v>1</v>
      </c>
      <c r="J22" s="161">
        <f>'09.11'!J22+'10.11'!I22</f>
        <v>166</v>
      </c>
      <c r="K22" s="152">
        <v>0</v>
      </c>
      <c r="L22" s="152">
        <v>0</v>
      </c>
      <c r="M22" s="152">
        <v>0</v>
      </c>
      <c r="N22" s="144">
        <f t="shared" si="0"/>
        <v>165</v>
      </c>
      <c r="O22" s="145">
        <v>1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'09.11'!J23+'10.11'!I23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'09.11'!J24+'10.11'!I24</f>
        <v>1587</v>
      </c>
      <c r="K24" s="152">
        <v>4</v>
      </c>
      <c r="L24" s="152">
        <v>1</v>
      </c>
      <c r="M24" s="152">
        <v>1</v>
      </c>
      <c r="N24" s="144">
        <f t="shared" si="0"/>
        <v>1567</v>
      </c>
      <c r="O24" s="145">
        <v>16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'09.11'!J25+'10.11'!I25</f>
        <v>2322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2300</v>
      </c>
      <c r="O25" s="150">
        <f>SUM(O20:O24)</f>
        <v>18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'09.11'!J26+'10.11'!I26</f>
        <v>687</v>
      </c>
      <c r="K26" s="151">
        <v>2</v>
      </c>
      <c r="L26" s="151">
        <v>1</v>
      </c>
      <c r="M26" s="151">
        <v>0</v>
      </c>
      <c r="N26" s="139">
        <f t="shared" si="0"/>
        <v>650</v>
      </c>
      <c r="O26" s="140">
        <v>35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'09.11'!J27+'10.11'!I27</f>
        <v>591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'09.11'!J28+'10.11'!I28</f>
        <v>1223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'09.11'!J29+'10.11'!I29</f>
        <v>1351</v>
      </c>
      <c r="K29" s="152">
        <v>0</v>
      </c>
      <c r="L29" s="152">
        <v>0</v>
      </c>
      <c r="M29" s="152">
        <v>0</v>
      </c>
      <c r="N29" s="144">
        <f t="shared" si="0"/>
        <v>1345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'09.11'!J30+'10.11'!I30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'09.11'!J31+'10.11'!I31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'09.11'!J32+'10.11'!I32</f>
        <v>331</v>
      </c>
      <c r="K32" s="152">
        <v>1</v>
      </c>
      <c r="L32" s="152">
        <v>1</v>
      </c>
      <c r="M32" s="152">
        <v>0</v>
      </c>
      <c r="N32" s="144">
        <f t="shared" si="0"/>
        <v>321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'09.11'!J33+'10.11'!I33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'09.11'!J34+'10.11'!I34</f>
        <v>214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'09.11'!J35+'10.11'!I35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'09.11'!J36+'10.11'!I36</f>
        <v>199</v>
      </c>
      <c r="K36" s="152">
        <v>0</v>
      </c>
      <c r="L36" s="152">
        <v>0</v>
      </c>
      <c r="M36" s="152">
        <v>0</v>
      </c>
      <c r="N36" s="144">
        <f t="shared" si="0"/>
        <v>196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'09.11'!J37+'10.11'!I37</f>
        <v>1489</v>
      </c>
      <c r="K37" s="152">
        <v>1</v>
      </c>
      <c r="L37" s="152">
        <v>0</v>
      </c>
      <c r="M37" s="152">
        <v>0</v>
      </c>
      <c r="N37" s="144">
        <f t="shared" si="0"/>
        <v>1436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16</v>
      </c>
      <c r="H38" s="146">
        <f t="shared" ref="H38:O38" si="9">SUM(H26:H37)</f>
        <v>0</v>
      </c>
      <c r="I38" s="148">
        <f t="shared" si="9"/>
        <v>16</v>
      </c>
      <c r="J38" s="162">
        <f>'09.11'!J38+'10.11'!I38</f>
        <v>7787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7666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'09.11'!J39+'10.11'!I39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'09.11'!J40+'10.11'!I40</f>
        <v>1542</v>
      </c>
      <c r="K40" s="152">
        <v>1</v>
      </c>
      <c r="L40" s="152">
        <v>1</v>
      </c>
      <c r="M40" s="152">
        <v>0</v>
      </c>
      <c r="N40" s="144">
        <f t="shared" si="0"/>
        <v>1531</v>
      </c>
      <c r="O40" s="145">
        <v>10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'09.11'!J41+'10.11'!I41</f>
        <v>558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'09.11'!J42+'10.11'!I42</f>
        <v>571</v>
      </c>
      <c r="K42" s="152">
        <v>0</v>
      </c>
      <c r="L42" s="152">
        <v>0</v>
      </c>
      <c r="M42" s="152">
        <v>0</v>
      </c>
      <c r="N42" s="144">
        <f t="shared" si="0"/>
        <v>561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</v>
      </c>
      <c r="H43" s="156">
        <v>0</v>
      </c>
      <c r="I43" s="144">
        <f t="shared" si="10"/>
        <v>6</v>
      </c>
      <c r="J43" s="161">
        <f>'09.11'!J43+'10.11'!I43</f>
        <v>3858</v>
      </c>
      <c r="K43" s="152">
        <v>3</v>
      </c>
      <c r="L43" s="152">
        <v>1</v>
      </c>
      <c r="M43" s="152">
        <v>0</v>
      </c>
      <c r="N43" s="144">
        <f t="shared" si="0"/>
        <v>3801</v>
      </c>
      <c r="O43" s="145">
        <v>54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'09.11'!J44+'10.11'!I44</f>
        <v>710</v>
      </c>
      <c r="K44" s="152">
        <v>1</v>
      </c>
      <c r="L44" s="152">
        <v>1</v>
      </c>
      <c r="M44" s="152">
        <v>1</v>
      </c>
      <c r="N44" s="144">
        <f t="shared" si="0"/>
        <v>693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'09.11'!J45+'10.11'!I45</f>
        <v>333</v>
      </c>
      <c r="K45" s="152">
        <v>0</v>
      </c>
      <c r="L45" s="152">
        <v>0</v>
      </c>
      <c r="M45" s="152">
        <v>0</v>
      </c>
      <c r="N45" s="144">
        <f t="shared" si="0"/>
        <v>330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'09.11'!J46+'10.11'!I46</f>
        <v>940</v>
      </c>
      <c r="K46" s="152">
        <v>0</v>
      </c>
      <c r="L46" s="152">
        <v>0</v>
      </c>
      <c r="M46" s="152">
        <v>0</v>
      </c>
      <c r="N46" s="144">
        <f t="shared" si="0"/>
        <v>933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'09.11'!J47+'10.11'!I47</f>
        <v>157</v>
      </c>
      <c r="K47" s="152">
        <v>1</v>
      </c>
      <c r="L47" s="152">
        <v>1</v>
      </c>
      <c r="M47" s="152">
        <v>0</v>
      </c>
      <c r="N47" s="144">
        <f t="shared" si="0"/>
        <v>153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'09.11'!J48+'10.11'!I48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</v>
      </c>
      <c r="H49" s="156"/>
      <c r="I49" s="144">
        <f t="shared" si="10"/>
        <v>2</v>
      </c>
      <c r="J49" s="161">
        <f>'09.11'!J49+'10.11'!I49</f>
        <v>1716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21</v>
      </c>
      <c r="H50" s="146">
        <f t="shared" ref="H50:O50" si="12">SUM(H39:H49)</f>
        <v>0</v>
      </c>
      <c r="I50" s="148">
        <f t="shared" si="12"/>
        <v>21</v>
      </c>
      <c r="J50" s="162">
        <f>'09.11'!J50+'10.11'!I50</f>
        <v>11460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11292</v>
      </c>
      <c r="O50" s="150">
        <f t="shared" si="12"/>
        <v>151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'09.11'!J51+'10.11'!I51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2</v>
      </c>
      <c r="H52" s="154">
        <v>0</v>
      </c>
      <c r="I52" s="144">
        <f t="shared" ref="I52:I59" si="14">G52+H52</f>
        <v>2</v>
      </c>
      <c r="J52" s="161">
        <f>'09.11'!J52+'10.11'!I52</f>
        <v>1066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'09.11'!J53+'10.11'!I53</f>
        <v>755</v>
      </c>
      <c r="K53" s="152">
        <v>1</v>
      </c>
      <c r="L53" s="152">
        <v>1</v>
      </c>
      <c r="M53" s="152">
        <v>0</v>
      </c>
      <c r="N53" s="144">
        <f t="shared" si="0"/>
        <v>750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'09.11'!J54+'10.11'!I54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'09.11'!J55+'10.11'!I55</f>
        <v>275</v>
      </c>
      <c r="K55" s="152">
        <v>1</v>
      </c>
      <c r="L55" s="152">
        <v>1</v>
      </c>
      <c r="M55" s="152">
        <v>0</v>
      </c>
      <c r="N55" s="144">
        <f t="shared" si="0"/>
        <v>271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'09.11'!J56+'10.11'!I56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'09.11'!J57+'10.11'!I57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'09.11'!J58+'10.11'!I58</f>
        <v>112</v>
      </c>
      <c r="K58" s="152">
        <v>0</v>
      </c>
      <c r="L58" s="152">
        <v>0</v>
      </c>
      <c r="M58" s="152">
        <v>0</v>
      </c>
      <c r="N58" s="144">
        <f t="shared" si="0"/>
        <v>112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'09.11'!J59+'10.11'!I59</f>
        <v>887</v>
      </c>
      <c r="K59" s="152">
        <v>3</v>
      </c>
      <c r="L59" s="152">
        <v>0</v>
      </c>
      <c r="M59" s="152">
        <v>0</v>
      </c>
      <c r="N59" s="144">
        <f t="shared" si="0"/>
        <v>880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'09.11'!J60+'10.11'!I60</f>
        <v>4711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4683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'09.11'!J61+'10.11'!I61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'09.11'!J62+'10.11'!I62</f>
        <v>115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'09.11'!J63+'10.11'!I63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'09.11'!J64+'10.11'!I64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'09.11'!J65+'10.11'!I65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'09.11'!J66+'10.11'!I66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'09.11'!J67+'10.11'!I67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'09.11'!J68+'10.11'!I68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'09.11'!J69+'10.11'!I69</f>
        <v>769</v>
      </c>
      <c r="K69" s="152">
        <v>3</v>
      </c>
      <c r="L69" s="152">
        <v>2</v>
      </c>
      <c r="M69" s="152">
        <v>1</v>
      </c>
      <c r="N69" s="144">
        <f t="shared" si="0"/>
        <v>762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'09.11'!J70+'10.11'!I70</f>
        <v>2130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2119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'09.11'!J71+'10.11'!I71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596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2</v>
      </c>
      <c r="H72" s="154">
        <v>0</v>
      </c>
      <c r="I72" s="144">
        <f t="shared" ref="I72:I77" si="19">G72+H72</f>
        <v>2</v>
      </c>
      <c r="J72" s="161">
        <f>'09.11'!J72+'10.11'!I72</f>
        <v>698</v>
      </c>
      <c r="K72" s="152">
        <v>0</v>
      </c>
      <c r="L72" s="152">
        <v>0</v>
      </c>
      <c r="M72" s="152">
        <v>0</v>
      </c>
      <c r="N72" s="144">
        <f t="shared" si="18"/>
        <v>691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'09.11'!J73+'10.11'!I73</f>
        <v>742</v>
      </c>
      <c r="K73" s="152">
        <v>0</v>
      </c>
      <c r="L73" s="152">
        <v>0</v>
      </c>
      <c r="M73" s="152">
        <v>0</v>
      </c>
      <c r="N73" s="144">
        <f t="shared" si="18"/>
        <v>738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1</v>
      </c>
      <c r="H74" s="154">
        <v>0</v>
      </c>
      <c r="I74" s="144">
        <f t="shared" si="19"/>
        <v>1</v>
      </c>
      <c r="J74" s="161">
        <f>'09.11'!J74+'10.11'!I74</f>
        <v>1158</v>
      </c>
      <c r="K74" s="152">
        <v>0</v>
      </c>
      <c r="L74" s="152">
        <v>0</v>
      </c>
      <c r="M74" s="152">
        <v>0</v>
      </c>
      <c r="N74" s="144">
        <f t="shared" si="18"/>
        <v>1135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'09.11'!J75+'10.11'!I75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'09.11'!J76+'10.11'!I76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'09.11'!J77+'10.11'!I77</f>
        <v>2941</v>
      </c>
      <c r="K77" s="152">
        <v>8</v>
      </c>
      <c r="L77" s="152">
        <v>3</v>
      </c>
      <c r="M77" s="152">
        <v>1</v>
      </c>
      <c r="N77" s="144">
        <f t="shared" si="18"/>
        <v>2911</v>
      </c>
      <c r="O77" s="145">
        <v>22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'09.11'!J78+'10.11'!I78</f>
        <v>6875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6801</v>
      </c>
      <c r="O78" s="150">
        <f t="shared" si="20"/>
        <v>65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'09.11'!J79+'10.11'!I79</f>
        <v>176</v>
      </c>
      <c r="K79" s="151">
        <v>1</v>
      </c>
      <c r="L79" s="151">
        <v>0</v>
      </c>
      <c r="M79" s="151">
        <v>0</v>
      </c>
      <c r="N79" s="139">
        <f t="shared" si="18"/>
        <v>174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'09.11'!J80+'10.11'!I80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'09.11'!J81+'10.11'!I81</f>
        <v>189</v>
      </c>
      <c r="K81" s="152">
        <v>0</v>
      </c>
      <c r="L81" s="152">
        <v>0</v>
      </c>
      <c r="M81" s="152">
        <v>0</v>
      </c>
      <c r="N81" s="144">
        <f t="shared" si="18"/>
        <v>189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'09.11'!J82+'10.11'!I82</f>
        <v>114</v>
      </c>
      <c r="K82" s="152">
        <v>0</v>
      </c>
      <c r="L82" s="152">
        <v>0</v>
      </c>
      <c r="M82" s="152">
        <v>0</v>
      </c>
      <c r="N82" s="144">
        <f t="shared" si="18"/>
        <v>114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'09.11'!J83+'10.11'!I83</f>
        <v>474</v>
      </c>
      <c r="K83" s="152">
        <v>0</v>
      </c>
      <c r="L83" s="152">
        <v>0</v>
      </c>
      <c r="M83" s="152">
        <v>0</v>
      </c>
      <c r="N83" s="144">
        <f t="shared" si="18"/>
        <v>474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'09.11'!J84+'10.11'!I84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998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70</v>
      </c>
      <c r="H85" s="135">
        <f t="shared" ref="H85:O85" si="23">H84+H78+H70+H60+H50+H38+H25+H19</f>
        <v>0</v>
      </c>
      <c r="I85" s="135">
        <f t="shared" si="23"/>
        <v>70</v>
      </c>
      <c r="J85" s="135">
        <f t="shared" si="23"/>
        <v>47645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47139</v>
      </c>
      <c r="O85" s="135">
        <f t="shared" si="23"/>
        <v>448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37"/>
      <c r="P90" s="68"/>
      <c r="Q90" s="68"/>
      <c r="R90" s="68"/>
      <c r="S90" s="33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37"/>
      <c r="P91" s="68"/>
      <c r="Q91" s="68"/>
      <c r="R91" s="68"/>
      <c r="S91" s="33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37"/>
      <c r="P92" s="68"/>
      <c r="Q92" s="68"/>
      <c r="R92" s="68"/>
      <c r="S92" s="33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7"/>
      <c r="K93" s="478"/>
      <c r="L93" s="478"/>
      <c r="M93" s="478"/>
      <c r="N93" s="478"/>
      <c r="O93" s="337"/>
      <c r="P93" s="68"/>
      <c r="Q93" s="68"/>
      <c r="R93" s="68"/>
      <c r="S93" s="33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7"/>
      <c r="K94" s="478"/>
      <c r="L94" s="478"/>
      <c r="M94" s="478"/>
      <c r="N94" s="478"/>
      <c r="O94" s="337"/>
      <c r="P94" s="68"/>
      <c r="Q94" s="68"/>
      <c r="R94" s="68"/>
      <c r="S94" s="33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39"/>
      <c r="K95" s="478"/>
      <c r="L95" s="478"/>
      <c r="M95" s="478"/>
      <c r="N95" s="478"/>
      <c r="O95" s="339"/>
      <c r="Q95" s="82"/>
      <c r="R95" s="82"/>
      <c r="S95" s="33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4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5" sqref="J5:J84"/>
      <selection pane="topRight" activeCell="J5" sqref="J5:J84"/>
      <selection pane="bottomLeft" activeCell="J5" sqref="J5:J84"/>
      <selection pane="bottomRight" activeCell="G77" sqref="G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=89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454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35" t="s">
        <v>275</v>
      </c>
      <c r="H4" s="335" t="s">
        <v>276</v>
      </c>
      <c r="I4" s="335" t="s">
        <v>277</v>
      </c>
      <c r="J4" s="121" t="str">
        <f>"me©‡gvU fwZ©
= "&amp;J85</f>
        <v>me©‡gvU fwZ©
= 47575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47063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'08.11'!J5+'09.11'!I5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'08.11'!J6+'09.11'!I6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'08.11'!J7+'09.11'!I7</f>
        <v>510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'08.11'!J8+'09.11'!I8</f>
        <v>1243</v>
      </c>
      <c r="K8" s="152">
        <v>0</v>
      </c>
      <c r="L8" s="152">
        <v>0</v>
      </c>
      <c r="M8" s="152">
        <v>0</v>
      </c>
      <c r="N8" s="139">
        <f t="shared" si="0"/>
        <v>1234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'08.11'!J9+'09.11'!I9</f>
        <v>605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'08.11'!J10+'09.11'!I10</f>
        <v>549</v>
      </c>
      <c r="K10" s="152">
        <v>0</v>
      </c>
      <c r="L10" s="152">
        <v>0</v>
      </c>
      <c r="M10" s="152">
        <v>0</v>
      </c>
      <c r="N10" s="139">
        <f t="shared" si="0"/>
        <v>546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'08.11'!J11+'09.11'!I11</f>
        <v>710</v>
      </c>
      <c r="K11" s="152">
        <v>1</v>
      </c>
      <c r="L11" s="152">
        <v>1</v>
      </c>
      <c r="M11" s="152">
        <v>0</v>
      </c>
      <c r="N11" s="139">
        <f t="shared" si="0"/>
        <v>704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'08.11'!J12+'09.11'!I12</f>
        <v>1771</v>
      </c>
      <c r="K12" s="152">
        <v>0</v>
      </c>
      <c r="L12" s="152">
        <v>0</v>
      </c>
      <c r="M12" s="152">
        <v>0</v>
      </c>
      <c r="N12" s="139">
        <f t="shared" si="0"/>
        <v>1755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'08.11'!J13+'09.11'!I13</f>
        <v>593</v>
      </c>
      <c r="K13" s="152">
        <v>0</v>
      </c>
      <c r="L13" s="152">
        <v>0</v>
      </c>
      <c r="M13" s="152">
        <v>0</v>
      </c>
      <c r="N13" s="139">
        <f t="shared" si="0"/>
        <v>587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'08.11'!J14+'09.11'!I14</f>
        <v>467</v>
      </c>
      <c r="K14" s="152">
        <v>0</v>
      </c>
      <c r="L14" s="152">
        <v>0</v>
      </c>
      <c r="M14" s="152">
        <v>0</v>
      </c>
      <c r="N14" s="139">
        <f t="shared" si="0"/>
        <v>465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'08.11'!J15+'09.11'!I15</f>
        <v>646</v>
      </c>
      <c r="K15" s="152">
        <v>0</v>
      </c>
      <c r="L15" s="152">
        <v>0</v>
      </c>
      <c r="M15" s="152">
        <v>0</v>
      </c>
      <c r="N15" s="139">
        <f t="shared" si="0"/>
        <v>642</v>
      </c>
      <c r="O15" s="145">
        <v>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'08.11'!J16+'09.11'!I16</f>
        <v>849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0</v>
      </c>
      <c r="I17" s="144">
        <f t="shared" si="1"/>
        <v>0</v>
      </c>
      <c r="J17" s="161">
        <f>'08.11'!J17+'09.11'!I17</f>
        <v>1087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'08.11'!J18+'09.11'!I18</f>
        <v>724</v>
      </c>
      <c r="K18" s="152">
        <v>0</v>
      </c>
      <c r="L18" s="152">
        <v>0</v>
      </c>
      <c r="M18" s="152">
        <v>0</v>
      </c>
      <c r="N18" s="139">
        <f t="shared" si="0"/>
        <v>717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'08.11'!J19+'09.11'!I19</f>
        <v>11343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11260</v>
      </c>
      <c r="O19" s="150">
        <f t="shared" si="3"/>
        <v>70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'08.11'!J20+'09.11'!I20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'08.11'!J21+'09.11'!I21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'08.11'!J22+'09.11'!I22</f>
        <v>165</v>
      </c>
      <c r="K22" s="152">
        <v>0</v>
      </c>
      <c r="L22" s="152">
        <v>0</v>
      </c>
      <c r="M22" s="152">
        <v>0</v>
      </c>
      <c r="N22" s="144">
        <f t="shared" si="0"/>
        <v>165</v>
      </c>
      <c r="O22" s="145">
        <v>0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'08.11'!J23+'09.11'!I23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'08.11'!J24+'09.11'!I24</f>
        <v>1584</v>
      </c>
      <c r="K24" s="152">
        <v>4</v>
      </c>
      <c r="L24" s="152">
        <v>1</v>
      </c>
      <c r="M24" s="152">
        <v>1</v>
      </c>
      <c r="N24" s="144">
        <f t="shared" si="0"/>
        <v>1564</v>
      </c>
      <c r="O24" s="145">
        <v>16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'08.11'!J25+'09.11'!I25</f>
        <v>2318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2297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6</v>
      </c>
      <c r="I26" s="139">
        <f>G26+H26</f>
        <v>6</v>
      </c>
      <c r="J26" s="160">
        <f>'08.11'!J26+'09.11'!I26</f>
        <v>687</v>
      </c>
      <c r="K26" s="151">
        <v>2</v>
      </c>
      <c r="L26" s="151">
        <v>1</v>
      </c>
      <c r="M26" s="151">
        <v>0</v>
      </c>
      <c r="N26" s="139">
        <f t="shared" si="0"/>
        <v>650</v>
      </c>
      <c r="O26" s="140">
        <v>35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'08.11'!J27+'09.11'!I27</f>
        <v>588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'08.11'!J28+'09.11'!I28</f>
        <v>1222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'08.11'!J29+'09.11'!I29</f>
        <v>1350</v>
      </c>
      <c r="K29" s="152">
        <v>0</v>
      </c>
      <c r="L29" s="152">
        <v>0</v>
      </c>
      <c r="M29" s="152">
        <v>0</v>
      </c>
      <c r="N29" s="144">
        <f t="shared" si="0"/>
        <v>1339</v>
      </c>
      <c r="O29" s="145">
        <v>11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'08.11'!J30+'09.11'!I30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'08.11'!J31+'09.11'!I31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'08.11'!J32+'09.11'!I32</f>
        <v>331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14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'08.11'!J33+'09.11'!I33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'08.11'!J34+'09.11'!I34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'08.11'!J35+'09.11'!I35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'08.11'!J36+'09.11'!I36</f>
        <v>198</v>
      </c>
      <c r="K36" s="152">
        <v>0</v>
      </c>
      <c r="L36" s="152">
        <v>0</v>
      </c>
      <c r="M36" s="152">
        <v>0</v>
      </c>
      <c r="N36" s="144">
        <f t="shared" si="0"/>
        <v>195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'08.11'!J37+'09.11'!I37</f>
        <v>1480</v>
      </c>
      <c r="K37" s="152">
        <v>1</v>
      </c>
      <c r="L37" s="152">
        <v>0</v>
      </c>
      <c r="M37" s="152">
        <v>0</v>
      </c>
      <c r="N37" s="144">
        <f t="shared" si="0"/>
        <v>1427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16</v>
      </c>
      <c r="H38" s="146">
        <f t="shared" ref="H38:O38" si="9">SUM(H26:H37)</f>
        <v>6</v>
      </c>
      <c r="I38" s="148">
        <f t="shared" si="9"/>
        <v>22</v>
      </c>
      <c r="J38" s="162">
        <f>'08.11'!J38+'09.11'!I38</f>
        <v>7771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7645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'08.11'!J39+'09.11'!I39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'08.11'!J40+'09.11'!I40</f>
        <v>1540</v>
      </c>
      <c r="K40" s="152">
        <v>1</v>
      </c>
      <c r="L40" s="152">
        <v>1</v>
      </c>
      <c r="M40" s="152">
        <v>0</v>
      </c>
      <c r="N40" s="144">
        <f t="shared" si="0"/>
        <v>1531</v>
      </c>
      <c r="O40" s="145">
        <v>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'08.11'!J41+'09.11'!I41</f>
        <v>558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'08.11'!J42+'09.11'!I42</f>
        <v>569</v>
      </c>
      <c r="K42" s="152">
        <v>0</v>
      </c>
      <c r="L42" s="152">
        <v>0</v>
      </c>
      <c r="M42" s="152">
        <v>0</v>
      </c>
      <c r="N42" s="144">
        <f t="shared" si="0"/>
        <v>560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</v>
      </c>
      <c r="H43" s="156">
        <v>3</v>
      </c>
      <c r="I43" s="144">
        <f t="shared" si="10"/>
        <v>11</v>
      </c>
      <c r="J43" s="161">
        <f>'08.11'!J43+'09.11'!I43</f>
        <v>3852</v>
      </c>
      <c r="K43" s="152">
        <v>3</v>
      </c>
      <c r="L43" s="152">
        <v>1</v>
      </c>
      <c r="M43" s="152">
        <v>0</v>
      </c>
      <c r="N43" s="144">
        <f t="shared" si="0"/>
        <v>3795</v>
      </c>
      <c r="O43" s="145">
        <v>54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'08.11'!J44+'09.11'!I44</f>
        <v>704</v>
      </c>
      <c r="K44" s="152">
        <v>1</v>
      </c>
      <c r="L44" s="152">
        <v>1</v>
      </c>
      <c r="M44" s="152">
        <v>1</v>
      </c>
      <c r="N44" s="144">
        <f t="shared" si="0"/>
        <v>690</v>
      </c>
      <c r="O44" s="145">
        <v>13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'08.11'!J45+'09.11'!I45</f>
        <v>333</v>
      </c>
      <c r="K45" s="152">
        <v>0</v>
      </c>
      <c r="L45" s="152">
        <v>0</v>
      </c>
      <c r="M45" s="152">
        <v>0</v>
      </c>
      <c r="N45" s="144">
        <f t="shared" si="0"/>
        <v>330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'08.11'!J46+'09.11'!I46</f>
        <v>938</v>
      </c>
      <c r="K46" s="152">
        <v>0</v>
      </c>
      <c r="L46" s="152">
        <v>0</v>
      </c>
      <c r="M46" s="152">
        <v>0</v>
      </c>
      <c r="N46" s="144">
        <f t="shared" si="0"/>
        <v>933</v>
      </c>
      <c r="O46" s="145">
        <v>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'08.11'!J47+'09.11'!I47</f>
        <v>156</v>
      </c>
      <c r="K47" s="152">
        <v>1</v>
      </c>
      <c r="L47" s="152">
        <v>1</v>
      </c>
      <c r="M47" s="152">
        <v>0</v>
      </c>
      <c r="N47" s="144">
        <f t="shared" si="0"/>
        <v>152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'08.11'!J48+'09.11'!I48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'08.11'!J49+'09.11'!I49</f>
        <v>1714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41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22</v>
      </c>
      <c r="H50" s="146">
        <f t="shared" ref="H50:O50" si="12">SUM(H39:H49)</f>
        <v>3</v>
      </c>
      <c r="I50" s="148">
        <f t="shared" si="12"/>
        <v>25</v>
      </c>
      <c r="J50" s="162">
        <f>'08.11'!J50+'09.11'!I50</f>
        <v>11439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11281</v>
      </c>
      <c r="O50" s="150">
        <f t="shared" si="12"/>
        <v>141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'08.11'!J51+'09.11'!I51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'08.11'!J52+'09.11'!I52</f>
        <v>1064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2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'08.11'!J53+'09.11'!I53</f>
        <v>755</v>
      </c>
      <c r="K53" s="152">
        <v>1</v>
      </c>
      <c r="L53" s="152">
        <v>1</v>
      </c>
      <c r="M53" s="152">
        <v>0</v>
      </c>
      <c r="N53" s="144">
        <f t="shared" si="0"/>
        <v>749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'08.11'!J54+'09.11'!I54</f>
        <v>1076</v>
      </c>
      <c r="K54" s="152">
        <v>0</v>
      </c>
      <c r="L54" s="152">
        <v>0</v>
      </c>
      <c r="M54" s="152">
        <v>0</v>
      </c>
      <c r="N54" s="144">
        <f t="shared" si="0"/>
        <v>1073</v>
      </c>
      <c r="O54" s="145">
        <v>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2</v>
      </c>
      <c r="H55" s="154">
        <v>0</v>
      </c>
      <c r="I55" s="144">
        <f t="shared" si="14"/>
        <v>2</v>
      </c>
      <c r="J55" s="161">
        <f>'08.11'!J55+'09.11'!I55</f>
        <v>274</v>
      </c>
      <c r="K55" s="152">
        <v>1</v>
      </c>
      <c r="L55" s="152">
        <v>1</v>
      </c>
      <c r="M55" s="152">
        <v>0</v>
      </c>
      <c r="N55" s="144">
        <f t="shared" si="0"/>
        <v>271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'08.11'!J56+'09.11'!I56</f>
        <v>374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'08.11'!J57+'09.11'!I57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'08.11'!J58+'09.11'!I58</f>
        <v>112</v>
      </c>
      <c r="K58" s="152">
        <v>0</v>
      </c>
      <c r="L58" s="152">
        <v>0</v>
      </c>
      <c r="M58" s="152">
        <v>0</v>
      </c>
      <c r="N58" s="144">
        <f t="shared" si="0"/>
        <v>111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'08.11'!J59+'09.11'!I59</f>
        <v>886</v>
      </c>
      <c r="K59" s="152">
        <v>3</v>
      </c>
      <c r="L59" s="152">
        <v>0</v>
      </c>
      <c r="M59" s="152">
        <v>0</v>
      </c>
      <c r="N59" s="144">
        <f t="shared" si="0"/>
        <v>879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8</v>
      </c>
      <c r="H60" s="146">
        <f t="shared" ref="H60:O60" si="15">SUM(H51:H59)</f>
        <v>0</v>
      </c>
      <c r="I60" s="148">
        <f t="shared" si="15"/>
        <v>8</v>
      </c>
      <c r="J60" s="162">
        <f>'08.11'!J60+'09.11'!I60</f>
        <v>4707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4680</v>
      </c>
      <c r="O60" s="150">
        <f t="shared" si="15"/>
        <v>22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'08.11'!J61+'09.11'!I61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'08.11'!J62+'09.11'!I62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'08.11'!J63+'09.11'!I63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'08.11'!J64+'09.11'!I64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'08.11'!J65+'09.11'!I65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'08.11'!J66+'09.11'!I66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'08.11'!J67+'09.11'!I67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'08.11'!J68+'09.11'!I68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'08.11'!J69+'09.11'!I69</f>
        <v>768</v>
      </c>
      <c r="K69" s="152">
        <v>3</v>
      </c>
      <c r="L69" s="152">
        <v>2</v>
      </c>
      <c r="M69" s="152">
        <v>1</v>
      </c>
      <c r="N69" s="144">
        <f t="shared" si="0"/>
        <v>761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'08.11'!J70+'09.11'!I70</f>
        <v>2128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2118</v>
      </c>
      <c r="O70" s="150">
        <f t="shared" si="17"/>
        <v>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'08.11'!J71+'09.11'!I71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4">
        <v>0</v>
      </c>
      <c r="H72" s="154">
        <v>0</v>
      </c>
      <c r="I72" s="144">
        <f t="shared" ref="I72:I77" si="19">G72+H72</f>
        <v>0</v>
      </c>
      <c r="J72" s="161">
        <f>'08.11'!J72+'09.11'!I72</f>
        <v>696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4">
        <v>0</v>
      </c>
      <c r="H73" s="154">
        <v>0</v>
      </c>
      <c r="I73" s="144">
        <f t="shared" si="19"/>
        <v>0</v>
      </c>
      <c r="J73" s="161">
        <f>'08.11'!J73+'09.11'!I73</f>
        <v>742</v>
      </c>
      <c r="K73" s="152">
        <v>0</v>
      </c>
      <c r="L73" s="152">
        <v>0</v>
      </c>
      <c r="M73" s="152">
        <v>0</v>
      </c>
      <c r="N73" s="144">
        <f t="shared" si="18"/>
        <v>738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4">
        <v>2</v>
      </c>
      <c r="H74" s="154">
        <v>0</v>
      </c>
      <c r="I74" s="144">
        <f t="shared" si="19"/>
        <v>2</v>
      </c>
      <c r="J74" s="161">
        <f>'08.11'!J74+'09.11'!I74</f>
        <v>1157</v>
      </c>
      <c r="K74" s="152">
        <v>0</v>
      </c>
      <c r="L74" s="152">
        <v>0</v>
      </c>
      <c r="M74" s="152">
        <v>0</v>
      </c>
      <c r="N74" s="144">
        <f t="shared" si="18"/>
        <v>1129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4">
        <v>0</v>
      </c>
      <c r="H75" s="154">
        <v>0</v>
      </c>
      <c r="I75" s="144">
        <f t="shared" si="19"/>
        <v>0</v>
      </c>
      <c r="J75" s="161">
        <f>'08.11'!J75+'09.11'!I75</f>
        <v>136</v>
      </c>
      <c r="K75" s="152">
        <v>0</v>
      </c>
      <c r="L75" s="152">
        <v>0</v>
      </c>
      <c r="M75" s="152">
        <v>0</v>
      </c>
      <c r="N75" s="144">
        <f t="shared" si="18"/>
        <v>133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4">
        <v>0</v>
      </c>
      <c r="H76" s="154">
        <v>0</v>
      </c>
      <c r="I76" s="144">
        <f t="shared" si="19"/>
        <v>0</v>
      </c>
      <c r="J76" s="161">
        <f>'08.11'!J76+'09.11'!I76</f>
        <v>601</v>
      </c>
      <c r="K76" s="152">
        <v>1</v>
      </c>
      <c r="L76" s="152">
        <v>1</v>
      </c>
      <c r="M76" s="152">
        <v>0</v>
      </c>
      <c r="N76" s="144">
        <f t="shared" si="18"/>
        <v>597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'08.11'!J77+'09.11'!I77</f>
        <v>2938</v>
      </c>
      <c r="K77" s="152">
        <v>8</v>
      </c>
      <c r="L77" s="152">
        <v>3</v>
      </c>
      <c r="M77" s="152">
        <v>1</v>
      </c>
      <c r="N77" s="144">
        <f t="shared" si="18"/>
        <v>2909</v>
      </c>
      <c r="O77" s="145">
        <v>21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</v>
      </c>
      <c r="H78" s="146">
        <f t="shared" ref="H78:O78" si="20">SUM(H71:H77)</f>
        <v>0</v>
      </c>
      <c r="I78" s="148">
        <f t="shared" si="20"/>
        <v>6</v>
      </c>
      <c r="J78" s="162">
        <f>'08.11'!J78+'09.11'!I78</f>
        <v>6869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6790</v>
      </c>
      <c r="O78" s="150">
        <f t="shared" si="20"/>
        <v>70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'08.11'!J79+'09.11'!I79</f>
        <v>176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'08.11'!J80+'09.11'!I80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2</v>
      </c>
      <c r="I81" s="144">
        <f t="shared" si="21"/>
        <v>2</v>
      </c>
      <c r="J81" s="161">
        <f>'08.11'!J81+'09.11'!I81</f>
        <v>189</v>
      </c>
      <c r="K81" s="152">
        <v>0</v>
      </c>
      <c r="L81" s="152">
        <v>0</v>
      </c>
      <c r="M81" s="152">
        <v>0</v>
      </c>
      <c r="N81" s="144">
        <f t="shared" si="18"/>
        <v>187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2</v>
      </c>
      <c r="I82" s="144">
        <f>G82+H82</f>
        <v>2</v>
      </c>
      <c r="J82" s="161">
        <f>'08.11'!J82+'09.11'!I82</f>
        <v>114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'08.11'!J83+'09.11'!I83</f>
        <v>474</v>
      </c>
      <c r="K83" s="152">
        <v>0</v>
      </c>
      <c r="L83" s="152">
        <v>0</v>
      </c>
      <c r="M83" s="152">
        <v>0</v>
      </c>
      <c r="N83" s="144">
        <f t="shared" si="18"/>
        <v>473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6</v>
      </c>
      <c r="I84" s="148">
        <f t="shared" si="22"/>
        <v>6</v>
      </c>
      <c r="J84" s="162">
        <f>'08.11'!J84+'09.11'!I84</f>
        <v>1000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992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74</v>
      </c>
      <c r="H85" s="135">
        <f t="shared" ref="H85:O85" si="23">H84+H78+H70+H60+H50+H38+H25+H19</f>
        <v>15</v>
      </c>
      <c r="I85" s="135">
        <f t="shared" si="23"/>
        <v>89</v>
      </c>
      <c r="J85" s="135">
        <f t="shared" si="23"/>
        <v>47575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47063</v>
      </c>
      <c r="O85" s="135">
        <f t="shared" si="23"/>
        <v>454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34"/>
      <c r="P90" s="68"/>
      <c r="Q90" s="68"/>
      <c r="R90" s="68"/>
      <c r="S90" s="33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34"/>
      <c r="P91" s="68"/>
      <c r="Q91" s="68"/>
      <c r="R91" s="68"/>
      <c r="S91" s="33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34"/>
      <c r="P92" s="68"/>
      <c r="Q92" s="68"/>
      <c r="R92" s="68"/>
      <c r="S92" s="33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4"/>
      <c r="K93" s="478"/>
      <c r="L93" s="478"/>
      <c r="M93" s="478"/>
      <c r="N93" s="478"/>
      <c r="O93" s="334"/>
      <c r="P93" s="68"/>
      <c r="Q93" s="68"/>
      <c r="R93" s="68"/>
      <c r="S93" s="33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4"/>
      <c r="K94" s="478"/>
      <c r="L94" s="478"/>
      <c r="M94" s="478"/>
      <c r="N94" s="478"/>
      <c r="O94" s="334"/>
      <c r="P94" s="68"/>
      <c r="Q94" s="68"/>
      <c r="R94" s="68"/>
      <c r="S94" s="33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36"/>
      <c r="K95" s="478"/>
      <c r="L95" s="478"/>
      <c r="M95" s="478"/>
      <c r="N95" s="478"/>
      <c r="O95" s="336"/>
      <c r="Q95" s="82"/>
      <c r="R95" s="82"/>
      <c r="S95" s="33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500-000000000000}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J5" sqref="J5:J84"/>
      <selection pane="topRight" activeCell="J5" sqref="J5:J84"/>
      <selection pane="bottomLeft" activeCell="J5" sqref="J5:J84"/>
      <selection pane="bottomRight" activeCell="G76" sqref="G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441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31" t="s">
        <v>275</v>
      </c>
      <c r="H4" s="331" t="s">
        <v>276</v>
      </c>
      <c r="I4" s="331" t="s">
        <v>277</v>
      </c>
      <c r="J4" s="121" t="str">
        <f>"me©‡gvU fwZ©
= "&amp;J85</f>
        <v>me©‡gvU fwZ©
= 47486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46987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'07.11'!J5+'08.11'!I5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'07.11'!J6+'08.11'!I6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'07.11'!J7+'08.11'!I7</f>
        <v>509</v>
      </c>
      <c r="K7" s="152">
        <v>0</v>
      </c>
      <c r="L7" s="152">
        <v>0</v>
      </c>
      <c r="M7" s="152">
        <v>0</v>
      </c>
      <c r="N7" s="139">
        <f t="shared" si="0"/>
        <v>509</v>
      </c>
      <c r="O7" s="145">
        <v>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'07.11'!J8+'08.11'!I8</f>
        <v>1240</v>
      </c>
      <c r="K8" s="152">
        <v>0</v>
      </c>
      <c r="L8" s="152">
        <v>0</v>
      </c>
      <c r="M8" s="152">
        <v>0</v>
      </c>
      <c r="N8" s="139">
        <f t="shared" si="0"/>
        <v>1230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'07.11'!J9+'08.11'!I9</f>
        <v>605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'07.11'!J10+'08.11'!I10</f>
        <v>549</v>
      </c>
      <c r="K10" s="152">
        <v>0</v>
      </c>
      <c r="L10" s="152">
        <v>0</v>
      </c>
      <c r="M10" s="152">
        <v>0</v>
      </c>
      <c r="N10" s="139">
        <f t="shared" si="0"/>
        <v>546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'07.11'!J11+'08.11'!I11</f>
        <v>709</v>
      </c>
      <c r="K11" s="152">
        <v>1</v>
      </c>
      <c r="L11" s="152">
        <v>1</v>
      </c>
      <c r="M11" s="152">
        <v>0</v>
      </c>
      <c r="N11" s="139">
        <f t="shared" si="0"/>
        <v>703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'07.11'!J12+'08.11'!I12</f>
        <v>1766</v>
      </c>
      <c r="K12" s="152">
        <v>0</v>
      </c>
      <c r="L12" s="152">
        <v>0</v>
      </c>
      <c r="M12" s="152">
        <v>0</v>
      </c>
      <c r="N12" s="139">
        <f t="shared" si="0"/>
        <v>1754</v>
      </c>
      <c r="O12" s="145">
        <v>12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'07.11'!J13+'08.11'!I13</f>
        <v>591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'07.11'!J14+'08.11'!I14</f>
        <v>467</v>
      </c>
      <c r="K14" s="152">
        <v>0</v>
      </c>
      <c r="L14" s="152">
        <v>0</v>
      </c>
      <c r="M14" s="152">
        <v>0</v>
      </c>
      <c r="N14" s="139">
        <f t="shared" si="0"/>
        <v>465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'07.11'!J15+'08.11'!I15</f>
        <v>643</v>
      </c>
      <c r="K15" s="152">
        <v>0</v>
      </c>
      <c r="L15" s="152">
        <v>0</v>
      </c>
      <c r="M15" s="152">
        <v>0</v>
      </c>
      <c r="N15" s="139">
        <f t="shared" si="0"/>
        <v>641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'07.11'!J16+'08.11'!I16</f>
        <v>848</v>
      </c>
      <c r="K16" s="152">
        <v>0</v>
      </c>
      <c r="L16" s="152">
        <v>0</v>
      </c>
      <c r="M16" s="152">
        <v>0</v>
      </c>
      <c r="N16" s="139">
        <f t="shared" si="0"/>
        <v>842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'07.11'!J17+'08.11'!I17</f>
        <v>1087</v>
      </c>
      <c r="K17" s="152">
        <v>9</v>
      </c>
      <c r="L17" s="152">
        <v>2</v>
      </c>
      <c r="M17" s="152">
        <v>2</v>
      </c>
      <c r="N17" s="139">
        <f t="shared" si="0"/>
        <v>1071</v>
      </c>
      <c r="O17" s="145">
        <v>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'07.11'!J18+'08.11'!I18</f>
        <v>723</v>
      </c>
      <c r="K18" s="152">
        <v>0</v>
      </c>
      <c r="L18" s="152">
        <v>0</v>
      </c>
      <c r="M18" s="152">
        <v>0</v>
      </c>
      <c r="N18" s="139">
        <f t="shared" si="0"/>
        <v>716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17</v>
      </c>
      <c r="H19" s="146">
        <f t="shared" ref="H19:O19" si="3">SUM(H5:H18)</f>
        <v>1</v>
      </c>
      <c r="I19" s="148">
        <f t="shared" si="3"/>
        <v>18</v>
      </c>
      <c r="J19" s="162">
        <f>'07.11'!J19+'08.11'!I19</f>
        <v>11326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11250</v>
      </c>
      <c r="O19" s="150">
        <f t="shared" si="3"/>
        <v>63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'07.11'!J20+'08.11'!I20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'07.11'!J21+'08.11'!I21</f>
        <v>443</v>
      </c>
      <c r="K21" s="152">
        <v>0</v>
      </c>
      <c r="L21" s="152">
        <v>0</v>
      </c>
      <c r="M21" s="152">
        <v>0</v>
      </c>
      <c r="N21" s="144">
        <f t="shared" si="0"/>
        <v>442</v>
      </c>
      <c r="O21" s="145">
        <v>1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'07.11'!J22+'08.11'!I22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'07.11'!J23+'08.11'!I23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'07.11'!J24+'08.11'!I24</f>
        <v>1581</v>
      </c>
      <c r="K24" s="152">
        <v>4</v>
      </c>
      <c r="L24" s="152">
        <v>1</v>
      </c>
      <c r="M24" s="152">
        <v>1</v>
      </c>
      <c r="N24" s="144">
        <f t="shared" si="0"/>
        <v>1564</v>
      </c>
      <c r="O24" s="145">
        <v>13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'07.11'!J25+'08.11'!I25</f>
        <v>2315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2295</v>
      </c>
      <c r="O25" s="150">
        <f>SUM(O20:O24)</f>
        <v>16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'07.11'!J26+'08.11'!I26</f>
        <v>681</v>
      </c>
      <c r="K26" s="151">
        <v>2</v>
      </c>
      <c r="L26" s="151">
        <v>1</v>
      </c>
      <c r="M26" s="151">
        <v>0</v>
      </c>
      <c r="N26" s="139">
        <f t="shared" si="0"/>
        <v>645</v>
      </c>
      <c r="O26" s="140">
        <v>34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'07.11'!J27+'08.11'!I27</f>
        <v>586</v>
      </c>
      <c r="K27" s="152">
        <v>0</v>
      </c>
      <c r="L27" s="152">
        <v>0</v>
      </c>
      <c r="M27" s="152">
        <v>0</v>
      </c>
      <c r="N27" s="144">
        <f t="shared" si="0"/>
        <v>584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'07.11'!J28+'08.11'!I28</f>
        <v>1220</v>
      </c>
      <c r="K28" s="152">
        <v>0</v>
      </c>
      <c r="L28" s="152">
        <v>0</v>
      </c>
      <c r="M28" s="152">
        <v>0</v>
      </c>
      <c r="N28" s="144">
        <f t="shared" si="0"/>
        <v>1220</v>
      </c>
      <c r="O28" s="145">
        <v>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'07.11'!J29+'08.11'!I29</f>
        <v>1349</v>
      </c>
      <c r="K29" s="152">
        <v>0</v>
      </c>
      <c r="L29" s="152">
        <v>0</v>
      </c>
      <c r="M29" s="152">
        <v>0</v>
      </c>
      <c r="N29" s="144">
        <f t="shared" si="0"/>
        <v>1336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'07.11'!J30+'08.11'!I30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'07.11'!J31+'08.11'!I31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'07.11'!J32+'08.11'!I32</f>
        <v>329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12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'07.11'!J33+'08.11'!I33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'07.11'!J34+'08.11'!I34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'07.11'!J35+'08.11'!I35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'07.11'!J36+'08.11'!I36</f>
        <v>197</v>
      </c>
      <c r="K36" s="152">
        <v>0</v>
      </c>
      <c r="L36" s="152">
        <v>0</v>
      </c>
      <c r="M36" s="152">
        <v>0</v>
      </c>
      <c r="N36" s="144">
        <f t="shared" si="0"/>
        <v>193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'07.11'!J37+'08.11'!I37</f>
        <v>1472</v>
      </c>
      <c r="K37" s="152">
        <v>1</v>
      </c>
      <c r="L37" s="152">
        <v>0</v>
      </c>
      <c r="M37" s="152">
        <v>0</v>
      </c>
      <c r="N37" s="144">
        <f t="shared" si="0"/>
        <v>1428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18</v>
      </c>
      <c r="H38" s="146">
        <f t="shared" ref="H38:O38" si="9">SUM(H26:H37)</f>
        <v>4</v>
      </c>
      <c r="I38" s="148">
        <f t="shared" si="9"/>
        <v>22</v>
      </c>
      <c r="J38" s="162">
        <f>'07.11'!J38+'08.11'!I38</f>
        <v>7749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7636</v>
      </c>
      <c r="O38" s="150">
        <f t="shared" si="9"/>
        <v>108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'07.11'!J39+'08.11'!I39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'07.11'!J40+'08.11'!I40</f>
        <v>1538</v>
      </c>
      <c r="K40" s="152">
        <v>1</v>
      </c>
      <c r="L40" s="152">
        <v>1</v>
      </c>
      <c r="M40" s="152">
        <v>0</v>
      </c>
      <c r="N40" s="144">
        <f t="shared" si="0"/>
        <v>1528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'07.11'!J41+'08.11'!I41</f>
        <v>557</v>
      </c>
      <c r="K41" s="152">
        <v>1</v>
      </c>
      <c r="L41" s="152">
        <v>0</v>
      </c>
      <c r="M41" s="152">
        <v>0</v>
      </c>
      <c r="N41" s="144">
        <f t="shared" si="0"/>
        <v>552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'07.11'!J42+'08.11'!I42</f>
        <v>568</v>
      </c>
      <c r="K42" s="152">
        <v>0</v>
      </c>
      <c r="L42" s="152">
        <v>0</v>
      </c>
      <c r="M42" s="152">
        <v>0</v>
      </c>
      <c r="N42" s="144">
        <f t="shared" si="0"/>
        <v>558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9</v>
      </c>
      <c r="H43" s="156">
        <v>1</v>
      </c>
      <c r="I43" s="144">
        <f t="shared" si="10"/>
        <v>10</v>
      </c>
      <c r="J43" s="161">
        <f>'07.11'!J43+'08.11'!I43</f>
        <v>3841</v>
      </c>
      <c r="K43" s="152">
        <v>3</v>
      </c>
      <c r="L43" s="152">
        <v>1</v>
      </c>
      <c r="M43" s="152">
        <v>0</v>
      </c>
      <c r="N43" s="144">
        <f t="shared" si="0"/>
        <v>3780</v>
      </c>
      <c r="O43" s="145">
        <v>58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'07.11'!J44+'08.11'!I44</f>
        <v>702</v>
      </c>
      <c r="K44" s="152">
        <v>1</v>
      </c>
      <c r="L44" s="152">
        <v>1</v>
      </c>
      <c r="M44" s="152">
        <v>1</v>
      </c>
      <c r="N44" s="144">
        <f t="shared" si="0"/>
        <v>687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'07.11'!J45+'08.11'!I45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'07.11'!J46+'08.11'!I46</f>
        <v>938</v>
      </c>
      <c r="K46" s="152">
        <v>0</v>
      </c>
      <c r="L46" s="152">
        <v>0</v>
      </c>
      <c r="M46" s="152">
        <v>0</v>
      </c>
      <c r="N46" s="144">
        <f t="shared" si="0"/>
        <v>932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'07.11'!J47+'08.11'!I47</f>
        <v>155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'07.11'!J48+'08.11'!I48</f>
        <v>252</v>
      </c>
      <c r="K48" s="152">
        <v>1</v>
      </c>
      <c r="L48" s="152">
        <v>1</v>
      </c>
      <c r="M48" s="152">
        <v>0</v>
      </c>
      <c r="N48" s="144">
        <f t="shared" si="0"/>
        <v>251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'07.11'!J49+'08.11'!I49</f>
        <v>1708</v>
      </c>
      <c r="K49" s="152">
        <v>6</v>
      </c>
      <c r="L49" s="152">
        <v>2</v>
      </c>
      <c r="M49" s="152">
        <v>1</v>
      </c>
      <c r="N49" s="144">
        <f t="shared" si="0"/>
        <v>1667</v>
      </c>
      <c r="O49" s="145">
        <v>35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30</v>
      </c>
      <c r="H50" s="146">
        <f t="shared" ref="H50:O50" si="12">SUM(H39:H49)</f>
        <v>1</v>
      </c>
      <c r="I50" s="148">
        <f t="shared" si="12"/>
        <v>31</v>
      </c>
      <c r="J50" s="162">
        <f>'07.11'!J50+'08.11'!I50</f>
        <v>11414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11255</v>
      </c>
      <c r="O50" s="150">
        <f t="shared" si="12"/>
        <v>142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'07.11'!J51+'08.11'!I51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'07.11'!J52+'08.11'!I52</f>
        <v>1063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'07.11'!J53+'08.11'!I53</f>
        <v>753</v>
      </c>
      <c r="K53" s="152">
        <v>1</v>
      </c>
      <c r="L53" s="152">
        <v>1</v>
      </c>
      <c r="M53" s="152">
        <v>0</v>
      </c>
      <c r="N53" s="144">
        <f t="shared" si="0"/>
        <v>748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'07.11'!J54+'08.11'!I54</f>
        <v>1076</v>
      </c>
      <c r="K54" s="152">
        <v>0</v>
      </c>
      <c r="L54" s="152">
        <v>0</v>
      </c>
      <c r="M54" s="152">
        <v>0</v>
      </c>
      <c r="N54" s="144">
        <f t="shared" si="0"/>
        <v>1070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'07.11'!J55+'08.11'!I55</f>
        <v>272</v>
      </c>
      <c r="K55" s="152">
        <v>1</v>
      </c>
      <c r="L55" s="152">
        <v>1</v>
      </c>
      <c r="M55" s="152">
        <v>0</v>
      </c>
      <c r="N55" s="144">
        <f t="shared" si="0"/>
        <v>268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'07.11'!J56+'08.11'!I56</f>
        <v>373</v>
      </c>
      <c r="K56" s="152">
        <v>0</v>
      </c>
      <c r="L56" s="152">
        <v>0</v>
      </c>
      <c r="M56" s="152">
        <v>0</v>
      </c>
      <c r="N56" s="144">
        <f t="shared" si="0"/>
        <v>369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'07.11'!J57+'08.11'!I57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'07.11'!J58+'08.11'!I58</f>
        <v>111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'07.11'!J59+'08.11'!I59</f>
        <v>885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</v>
      </c>
      <c r="H60" s="146">
        <f t="shared" ref="H60:O60" si="15">SUM(H51:H59)</f>
        <v>0</v>
      </c>
      <c r="I60" s="148">
        <f t="shared" si="15"/>
        <v>2</v>
      </c>
      <c r="J60" s="162">
        <f>'07.11'!J60+'08.11'!I60</f>
        <v>4699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4668</v>
      </c>
      <c r="O60" s="150">
        <f t="shared" si="15"/>
        <v>26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'07.11'!J61+'08.11'!I61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'07.11'!J62+'08.11'!I62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'07.11'!J63+'08.11'!I63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'07.11'!J64+'08.11'!I64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'07.11'!J65+'08.11'!I65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'07.11'!J66+'08.11'!I66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'07.11'!J67+'08.11'!I67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'07.11'!J68+'08.11'!I68</f>
        <v>173</v>
      </c>
      <c r="K68" s="152">
        <v>0</v>
      </c>
      <c r="L68" s="152">
        <v>0</v>
      </c>
      <c r="M68" s="152">
        <v>0</v>
      </c>
      <c r="N68" s="144">
        <f t="shared" si="0"/>
        <v>173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'07.11'!J69+'08.11'!I69</f>
        <v>766</v>
      </c>
      <c r="K69" s="152">
        <v>3</v>
      </c>
      <c r="L69" s="152">
        <v>2</v>
      </c>
      <c r="M69" s="152">
        <v>1</v>
      </c>
      <c r="N69" s="144">
        <f t="shared" si="0"/>
        <v>758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'07.11'!J70+'08.11'!I70</f>
        <v>2126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2115</v>
      </c>
      <c r="O70" s="150">
        <f t="shared" si="17"/>
        <v>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'07.11'!J71+'08.11'!I71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'07.11'!J72+'08.11'!I72</f>
        <v>696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'07.11'!J73+'08.11'!I73</f>
        <v>742</v>
      </c>
      <c r="K73" s="152">
        <v>0</v>
      </c>
      <c r="L73" s="152">
        <v>0</v>
      </c>
      <c r="M73" s="152">
        <v>0</v>
      </c>
      <c r="N73" s="144">
        <f t="shared" si="18"/>
        <v>734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'07.11'!J74+'08.11'!I74</f>
        <v>1155</v>
      </c>
      <c r="K74" s="152">
        <v>0</v>
      </c>
      <c r="L74" s="152">
        <v>0</v>
      </c>
      <c r="M74" s="152">
        <v>0</v>
      </c>
      <c r="N74" s="144">
        <f t="shared" si="18"/>
        <v>1122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'07.11'!J75+'08.11'!I75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'07.11'!J76+'08.11'!I76</f>
        <v>601</v>
      </c>
      <c r="K76" s="152">
        <v>1</v>
      </c>
      <c r="L76" s="152">
        <v>1</v>
      </c>
      <c r="M76" s="152">
        <v>0</v>
      </c>
      <c r="N76" s="144">
        <f t="shared" si="18"/>
        <v>596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6</v>
      </c>
      <c r="H77" s="156"/>
      <c r="I77" s="144">
        <f t="shared" si="19"/>
        <v>6</v>
      </c>
      <c r="J77" s="161">
        <f>'07.11'!J77+'08.11'!I77</f>
        <v>2934</v>
      </c>
      <c r="K77" s="152">
        <v>8</v>
      </c>
      <c r="L77" s="152">
        <v>3</v>
      </c>
      <c r="M77" s="152">
        <v>1</v>
      </c>
      <c r="N77" s="144">
        <f t="shared" si="18"/>
        <v>2907</v>
      </c>
      <c r="O77" s="145">
        <v>19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18</v>
      </c>
      <c r="H78" s="146">
        <f t="shared" ref="H78:O78" si="20">SUM(H71:H77)</f>
        <v>0</v>
      </c>
      <c r="I78" s="148">
        <f t="shared" si="20"/>
        <v>18</v>
      </c>
      <c r="J78" s="162">
        <f>'07.11'!J78+'08.11'!I78</f>
        <v>6863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6777</v>
      </c>
      <c r="O78" s="150">
        <f t="shared" si="20"/>
        <v>77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'07.11'!J79+'08.11'!I79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'07.11'!J80+'08.11'!I80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'07.11'!J81+'08.11'!I81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'07.11'!J82+'08.11'!I82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'07.11'!J83+'08.11'!I83</f>
        <v>474</v>
      </c>
      <c r="K83" s="152">
        <v>0</v>
      </c>
      <c r="L83" s="152">
        <v>0</v>
      </c>
      <c r="M83" s="152">
        <v>0</v>
      </c>
      <c r="N83" s="144">
        <f t="shared" si="18"/>
        <v>473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'07.11'!J84+'08.11'!I84</f>
        <v>994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991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86</v>
      </c>
      <c r="H85" s="135">
        <f t="shared" ref="H85:O85" si="23">H84+H78+H70+H60+H50+H38+H25+H19</f>
        <v>6</v>
      </c>
      <c r="I85" s="135">
        <f t="shared" si="23"/>
        <v>92</v>
      </c>
      <c r="J85" s="135">
        <f t="shared" si="23"/>
        <v>47486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46987</v>
      </c>
      <c r="O85" s="135">
        <f t="shared" si="23"/>
        <v>441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32"/>
      <c r="P90" s="68"/>
      <c r="Q90" s="68"/>
      <c r="R90" s="68"/>
      <c r="S90" s="33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32"/>
      <c r="P91" s="68"/>
      <c r="Q91" s="68"/>
      <c r="R91" s="68"/>
      <c r="S91" s="33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32"/>
      <c r="P92" s="68"/>
      <c r="Q92" s="68"/>
      <c r="R92" s="68"/>
      <c r="S92" s="33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32"/>
      <c r="K93" s="478"/>
      <c r="L93" s="478"/>
      <c r="M93" s="478"/>
      <c r="N93" s="478"/>
      <c r="O93" s="332"/>
      <c r="P93" s="68"/>
      <c r="Q93" s="68"/>
      <c r="R93" s="68"/>
      <c r="S93" s="33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32"/>
      <c r="K94" s="478"/>
      <c r="L94" s="478"/>
      <c r="M94" s="478"/>
      <c r="N94" s="478"/>
      <c r="O94" s="332"/>
      <c r="P94" s="68"/>
      <c r="Q94" s="68"/>
      <c r="R94" s="68"/>
      <c r="S94" s="33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33"/>
      <c r="K95" s="478"/>
      <c r="L95" s="478"/>
      <c r="M95" s="478"/>
      <c r="N95" s="478"/>
      <c r="O95" s="333"/>
      <c r="Q95" s="82"/>
      <c r="R95" s="82"/>
      <c r="S95" s="33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600-000000000000}">
  <dimension ref="A1:S111"/>
  <sheetViews>
    <sheetView view="pageBreakPreview" topLeftCell="C1" zoomScale="70" zoomScaleNormal="70" zoomScaleSheetLayoutView="70" workbookViewId="0">
      <pane xSplit="3" ySplit="4" topLeftCell="F68" activePane="bottomRight" state="frozen"/>
      <selection activeCell="J5" sqref="J5:J84"/>
      <selection pane="topRight" activeCell="J5" sqref="J5:J84"/>
      <selection pane="bottomLeft" activeCell="J5" sqref="J5:J84"/>
      <selection pane="bottomRight" activeCell="G78" sqref="G7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449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29" t="s">
        <v>275</v>
      </c>
      <c r="H4" s="329" t="s">
        <v>276</v>
      </c>
      <c r="I4" s="329" t="s">
        <v>277</v>
      </c>
      <c r="J4" s="121" t="str">
        <f>"me©‡gvU fwZ©
= "&amp;J85</f>
        <v>me©‡gvU fwZ©
= 47394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46887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'06.11'!J5+'07.11'!I5</f>
        <v>1499</v>
      </c>
      <c r="K5" s="151">
        <v>2</v>
      </c>
      <c r="L5" s="151">
        <v>2</v>
      </c>
      <c r="M5" s="151">
        <v>2</v>
      </c>
      <c r="N5" s="139">
        <f t="shared" ref="N5:N69" si="0">J5-K5-O5</f>
        <v>1496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'06.11'!J6+'07.11'!I6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'06.11'!J7+'07.11'!I7</f>
        <v>509</v>
      </c>
      <c r="K7" s="152">
        <v>0</v>
      </c>
      <c r="L7" s="152">
        <v>0</v>
      </c>
      <c r="M7" s="152">
        <v>0</v>
      </c>
      <c r="N7" s="139">
        <f t="shared" si="0"/>
        <v>508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'06.11'!J8+'07.11'!I8</f>
        <v>1239</v>
      </c>
      <c r="K8" s="152">
        <v>0</v>
      </c>
      <c r="L8" s="152">
        <v>0</v>
      </c>
      <c r="M8" s="152">
        <v>0</v>
      </c>
      <c r="N8" s="139">
        <f t="shared" si="0"/>
        <v>1229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'06.11'!J9+'07.11'!I9</f>
        <v>604</v>
      </c>
      <c r="K9" s="152">
        <v>1</v>
      </c>
      <c r="L9" s="152">
        <v>1</v>
      </c>
      <c r="M9" s="152">
        <v>0</v>
      </c>
      <c r="N9" s="139">
        <f t="shared" si="0"/>
        <v>602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'06.11'!J10+'07.11'!I10</f>
        <v>548</v>
      </c>
      <c r="K10" s="152">
        <v>0</v>
      </c>
      <c r="L10" s="152">
        <v>0</v>
      </c>
      <c r="M10" s="152">
        <v>0</v>
      </c>
      <c r="N10" s="139">
        <f t="shared" si="0"/>
        <v>545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'06.11'!J11+'07.11'!I11</f>
        <v>709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'06.11'!J12+'07.11'!I12</f>
        <v>1761</v>
      </c>
      <c r="K12" s="152">
        <v>0</v>
      </c>
      <c r="L12" s="152">
        <v>0</v>
      </c>
      <c r="M12" s="152">
        <v>0</v>
      </c>
      <c r="N12" s="139">
        <f t="shared" si="0"/>
        <v>1750</v>
      </c>
      <c r="O12" s="145">
        <v>11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'06.11'!J13+'07.11'!I13</f>
        <v>588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'06.11'!J14+'07.11'!I14</f>
        <v>467</v>
      </c>
      <c r="K14" s="152">
        <v>0</v>
      </c>
      <c r="L14" s="152">
        <v>0</v>
      </c>
      <c r="M14" s="152">
        <v>0</v>
      </c>
      <c r="N14" s="139">
        <f t="shared" si="0"/>
        <v>464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'06.11'!J15+'07.11'!I15</f>
        <v>642</v>
      </c>
      <c r="K15" s="152">
        <v>0</v>
      </c>
      <c r="L15" s="152">
        <v>0</v>
      </c>
      <c r="M15" s="152">
        <v>0</v>
      </c>
      <c r="N15" s="139">
        <f t="shared" si="0"/>
        <v>640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'06.11'!J16+'07.11'!I16</f>
        <v>848</v>
      </c>
      <c r="K16" s="152">
        <v>0</v>
      </c>
      <c r="L16" s="152">
        <v>0</v>
      </c>
      <c r="M16" s="152">
        <v>0</v>
      </c>
      <c r="N16" s="139">
        <f t="shared" si="0"/>
        <v>841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'06.11'!J17+'07.11'!I17</f>
        <v>1083</v>
      </c>
      <c r="K17" s="152">
        <v>9</v>
      </c>
      <c r="L17" s="152">
        <v>2</v>
      </c>
      <c r="M17" s="152">
        <v>2</v>
      </c>
      <c r="N17" s="139">
        <f t="shared" si="0"/>
        <v>1069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'06.11'!J18+'07.11'!I18</f>
        <v>721</v>
      </c>
      <c r="K18" s="152">
        <v>0</v>
      </c>
      <c r="L18" s="152">
        <v>0</v>
      </c>
      <c r="M18" s="152">
        <v>0</v>
      </c>
      <c r="N18" s="139">
        <f t="shared" si="0"/>
        <v>709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</v>
      </c>
      <c r="H19" s="146">
        <f t="shared" ref="H19:O19" si="3">SUM(H5:H18)</f>
        <v>1</v>
      </c>
      <c r="I19" s="148">
        <f t="shared" si="3"/>
        <v>16</v>
      </c>
      <c r="J19" s="162">
        <f>'06.11'!J19+'07.11'!I19</f>
        <v>11308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11230</v>
      </c>
      <c r="O19" s="150">
        <f t="shared" si="3"/>
        <v>65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'06.11'!J20+'07.11'!I20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'06.11'!J21+'07.11'!I21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'06.11'!J22+'07.11'!I22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'06.11'!J23+'07.11'!I23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5"/>
        <v>3</v>
      </c>
      <c r="J24" s="161">
        <f>'06.11'!J24+'07.11'!I24</f>
        <v>1580</v>
      </c>
      <c r="K24" s="152">
        <v>4</v>
      </c>
      <c r="L24" s="152">
        <v>1</v>
      </c>
      <c r="M24" s="152">
        <v>1</v>
      </c>
      <c r="N24" s="144">
        <f t="shared" si="0"/>
        <v>1561</v>
      </c>
      <c r="O24" s="145">
        <v>15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3</v>
      </c>
      <c r="J25" s="162">
        <f>'06.11'!J25+'07.11'!I25</f>
        <v>2314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2290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'06.11'!J26+'07.11'!I26</f>
        <v>675</v>
      </c>
      <c r="K26" s="151">
        <v>2</v>
      </c>
      <c r="L26" s="151">
        <v>1</v>
      </c>
      <c r="M26" s="151">
        <v>0</v>
      </c>
      <c r="N26" s="139">
        <f t="shared" si="0"/>
        <v>639</v>
      </c>
      <c r="O26" s="140">
        <v>34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'06.11'!J27+'07.11'!I27</f>
        <v>585</v>
      </c>
      <c r="K27" s="152">
        <v>0</v>
      </c>
      <c r="L27" s="152">
        <v>0</v>
      </c>
      <c r="M27" s="152">
        <v>0</v>
      </c>
      <c r="N27" s="144">
        <f t="shared" si="0"/>
        <v>582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'06.11'!J28+'07.11'!I28</f>
        <v>1220</v>
      </c>
      <c r="K28" s="152">
        <v>0</v>
      </c>
      <c r="L28" s="152">
        <v>0</v>
      </c>
      <c r="M28" s="152">
        <v>0</v>
      </c>
      <c r="N28" s="144">
        <f t="shared" si="0"/>
        <v>1218</v>
      </c>
      <c r="O28" s="145">
        <v>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'06.11'!J29+'07.11'!I29</f>
        <v>1345</v>
      </c>
      <c r="K29" s="152">
        <v>0</v>
      </c>
      <c r="L29" s="152">
        <v>0</v>
      </c>
      <c r="M29" s="152">
        <v>0</v>
      </c>
      <c r="N29" s="144">
        <f t="shared" si="0"/>
        <v>1334</v>
      </c>
      <c r="O29" s="145">
        <v>11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'06.11'!J30+'07.11'!I30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'06.11'!J31+'07.11'!I31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'06.11'!J32+'07.11'!I32</f>
        <v>326</v>
      </c>
      <c r="K32" s="152">
        <v>1</v>
      </c>
      <c r="L32" s="152">
        <v>1</v>
      </c>
      <c r="M32" s="152">
        <v>0</v>
      </c>
      <c r="N32" s="144">
        <f t="shared" si="0"/>
        <v>316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'06.11'!J33+'07.11'!I33</f>
        <v>444</v>
      </c>
      <c r="K33" s="152">
        <v>0</v>
      </c>
      <c r="L33" s="152">
        <v>0</v>
      </c>
      <c r="M33" s="152">
        <v>0</v>
      </c>
      <c r="N33" s="144">
        <f t="shared" si="0"/>
        <v>444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'06.11'!J34+'07.11'!I34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'06.11'!J35+'07.11'!I35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'06.11'!J36+'07.11'!I36</f>
        <v>196</v>
      </c>
      <c r="K36" s="152">
        <v>0</v>
      </c>
      <c r="L36" s="152">
        <v>0</v>
      </c>
      <c r="M36" s="152">
        <v>0</v>
      </c>
      <c r="N36" s="144">
        <f t="shared" si="0"/>
        <v>190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'06.11'!J37+'07.11'!I37</f>
        <v>1465</v>
      </c>
      <c r="K37" s="152">
        <v>1</v>
      </c>
      <c r="L37" s="152">
        <v>0</v>
      </c>
      <c r="M37" s="152">
        <v>0</v>
      </c>
      <c r="N37" s="144">
        <f t="shared" si="0"/>
        <v>1419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f t="shared" ref="H38:O38" si="9">SUM(H26:H37)</f>
        <v>2</v>
      </c>
      <c r="I38" s="148">
        <f t="shared" si="9"/>
        <v>19</v>
      </c>
      <c r="J38" s="162">
        <f>'06.11'!J38+'07.11'!I38</f>
        <v>7727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7611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'06.11'!J39+'07.11'!I39</f>
        <v>823</v>
      </c>
      <c r="K39" s="151">
        <v>3</v>
      </c>
      <c r="L39" s="151">
        <v>2</v>
      </c>
      <c r="M39" s="151">
        <v>1</v>
      </c>
      <c r="N39" s="139">
        <f t="shared" si="0"/>
        <v>820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'06.11'!J40+'07.11'!I40</f>
        <v>1536</v>
      </c>
      <c r="K40" s="152">
        <v>1</v>
      </c>
      <c r="L40" s="152">
        <v>1</v>
      </c>
      <c r="M40" s="152">
        <v>0</v>
      </c>
      <c r="N40" s="144">
        <f t="shared" si="0"/>
        <v>1526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'06.11'!J41+'07.11'!I41</f>
        <v>555</v>
      </c>
      <c r="K41" s="152">
        <v>1</v>
      </c>
      <c r="L41" s="152">
        <v>0</v>
      </c>
      <c r="M41" s="152">
        <v>0</v>
      </c>
      <c r="N41" s="144">
        <f t="shared" si="0"/>
        <v>550</v>
      </c>
      <c r="O41" s="145">
        <v>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'06.11'!J42+'07.11'!I42</f>
        <v>566</v>
      </c>
      <c r="K42" s="152">
        <v>0</v>
      </c>
      <c r="L42" s="152">
        <v>0</v>
      </c>
      <c r="M42" s="152">
        <v>0</v>
      </c>
      <c r="N42" s="144">
        <f t="shared" si="0"/>
        <v>557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19</v>
      </c>
      <c r="H43" s="156">
        <v>4</v>
      </c>
      <c r="I43" s="144">
        <f t="shared" si="10"/>
        <v>23</v>
      </c>
      <c r="J43" s="161">
        <f>'06.11'!J43+'07.11'!I43</f>
        <v>3831</v>
      </c>
      <c r="K43" s="152">
        <v>3</v>
      </c>
      <c r="L43" s="152">
        <v>1</v>
      </c>
      <c r="M43" s="152">
        <v>0</v>
      </c>
      <c r="N43" s="144">
        <f t="shared" si="0"/>
        <v>3769</v>
      </c>
      <c r="O43" s="145">
        <v>59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'06.11'!J44+'07.11'!I44</f>
        <v>697</v>
      </c>
      <c r="K44" s="152">
        <v>1</v>
      </c>
      <c r="L44" s="152">
        <v>1</v>
      </c>
      <c r="M44" s="152">
        <v>1</v>
      </c>
      <c r="N44" s="144">
        <f t="shared" si="0"/>
        <v>683</v>
      </c>
      <c r="O44" s="145">
        <v>13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'06.11'!J45+'07.11'!I45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'06.11'!J46+'07.11'!I46</f>
        <v>937</v>
      </c>
      <c r="K46" s="152">
        <v>0</v>
      </c>
      <c r="L46" s="152">
        <v>0</v>
      </c>
      <c r="M46" s="152">
        <v>0</v>
      </c>
      <c r="N46" s="144">
        <f t="shared" si="0"/>
        <v>929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'06.11'!J47+'07.11'!I47</f>
        <v>155</v>
      </c>
      <c r="K47" s="152">
        <v>1</v>
      </c>
      <c r="L47" s="152">
        <v>1</v>
      </c>
      <c r="M47" s="152">
        <v>0</v>
      </c>
      <c r="N47" s="144">
        <f t="shared" si="0"/>
        <v>152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'06.11'!J48+'07.11'!I48</f>
        <v>252</v>
      </c>
      <c r="K48" s="152">
        <v>1</v>
      </c>
      <c r="L48" s="152">
        <v>1</v>
      </c>
      <c r="M48" s="152">
        <v>0</v>
      </c>
      <c r="N48" s="144">
        <f t="shared" si="0"/>
        <v>250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'06.11'!J49+'07.11'!I49</f>
        <v>1699</v>
      </c>
      <c r="K49" s="152">
        <v>6</v>
      </c>
      <c r="L49" s="152">
        <v>2</v>
      </c>
      <c r="M49" s="152">
        <v>1</v>
      </c>
      <c r="N49" s="144">
        <f t="shared" si="0"/>
        <v>1659</v>
      </c>
      <c r="O49" s="145">
        <v>34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52</v>
      </c>
      <c r="H50" s="146">
        <f t="shared" ref="H50:O50" si="12">SUM(H39:H49)</f>
        <v>4</v>
      </c>
      <c r="I50" s="148">
        <f t="shared" si="12"/>
        <v>56</v>
      </c>
      <c r="J50" s="162">
        <f>'06.11'!J50+'07.11'!I50</f>
        <v>11383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11224</v>
      </c>
      <c r="O50" s="150">
        <f t="shared" si="12"/>
        <v>142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'06.11'!J51+'07.11'!I51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'06.11'!J52+'07.11'!I52</f>
        <v>1063</v>
      </c>
      <c r="K52" s="152">
        <v>0</v>
      </c>
      <c r="L52" s="152">
        <v>0</v>
      </c>
      <c r="M52" s="152">
        <v>0</v>
      </c>
      <c r="N52" s="144">
        <f t="shared" si="0"/>
        <v>1062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'06.11'!J53+'07.11'!I53</f>
        <v>753</v>
      </c>
      <c r="K53" s="152">
        <v>1</v>
      </c>
      <c r="L53" s="152">
        <v>1</v>
      </c>
      <c r="M53" s="152">
        <v>0</v>
      </c>
      <c r="N53" s="144">
        <f t="shared" si="0"/>
        <v>748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'06.11'!J54+'07.11'!I54</f>
        <v>1076</v>
      </c>
      <c r="K54" s="152">
        <v>0</v>
      </c>
      <c r="L54" s="152">
        <v>0</v>
      </c>
      <c r="M54" s="152">
        <v>0</v>
      </c>
      <c r="N54" s="144">
        <f t="shared" si="0"/>
        <v>1070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'06.11'!J55+'07.11'!I55</f>
        <v>272</v>
      </c>
      <c r="K55" s="152">
        <v>1</v>
      </c>
      <c r="L55" s="152">
        <v>1</v>
      </c>
      <c r="M55" s="152">
        <v>0</v>
      </c>
      <c r="N55" s="144">
        <f t="shared" si="0"/>
        <v>268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'06.11'!J56+'07.11'!I56</f>
        <v>372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'06.11'!J57+'07.11'!I57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'06.11'!J58+'07.11'!I58</f>
        <v>111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'06.11'!J59+'07.11'!I59</f>
        <v>884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11</v>
      </c>
      <c r="H60" s="146">
        <f t="shared" ref="H60:O60" si="15">SUM(H51:H59)</f>
        <v>0</v>
      </c>
      <c r="I60" s="148">
        <f t="shared" si="15"/>
        <v>11</v>
      </c>
      <c r="J60" s="162">
        <f>'06.11'!J60+'07.11'!I60</f>
        <v>4697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4667</v>
      </c>
      <c r="O60" s="150">
        <f t="shared" si="15"/>
        <v>25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'06.11'!J61+'07.11'!I61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'06.11'!J62+'07.11'!I62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'06.11'!J63+'07.11'!I63</f>
        <v>197</v>
      </c>
      <c r="K63" s="152">
        <v>0</v>
      </c>
      <c r="L63" s="152">
        <v>0</v>
      </c>
      <c r="M63" s="152">
        <v>0</v>
      </c>
      <c r="N63" s="144">
        <f t="shared" si="0"/>
        <v>195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'06.11'!J64+'07.11'!I64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'06.11'!J65+'07.11'!I65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'06.11'!J66+'07.11'!I66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'06.11'!J67+'07.11'!I67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'06.11'!J68+'07.11'!I68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'06.11'!J69+'07.11'!I69</f>
        <v>766</v>
      </c>
      <c r="K69" s="152">
        <v>3</v>
      </c>
      <c r="L69" s="152">
        <v>2</v>
      </c>
      <c r="M69" s="152">
        <v>1</v>
      </c>
      <c r="N69" s="144">
        <f t="shared" si="0"/>
        <v>758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'06.11'!J70+'07.11'!I70</f>
        <v>2126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2113</v>
      </c>
      <c r="O70" s="150">
        <f t="shared" si="17"/>
        <v>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'06.11'!J71+'07.11'!I71</f>
        <v>599</v>
      </c>
      <c r="K71" s="151">
        <v>0</v>
      </c>
      <c r="L71" s="151">
        <v>0</v>
      </c>
      <c r="M71" s="151">
        <v>0</v>
      </c>
      <c r="N71" s="139">
        <f t="shared" ref="N71:N83" si="18">J71-K71-O71</f>
        <v>595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'06.11'!J72+'07.11'!I72</f>
        <v>695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'06.11'!J73+'07.11'!I73</f>
        <v>740</v>
      </c>
      <c r="K73" s="152">
        <v>0</v>
      </c>
      <c r="L73" s="152">
        <v>0</v>
      </c>
      <c r="M73" s="152">
        <v>0</v>
      </c>
      <c r="N73" s="144">
        <f t="shared" si="18"/>
        <v>733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'06.11'!J74+'07.11'!I74</f>
        <v>1148</v>
      </c>
      <c r="K74" s="152">
        <v>0</v>
      </c>
      <c r="L74" s="152">
        <v>0</v>
      </c>
      <c r="M74" s="152">
        <v>0</v>
      </c>
      <c r="N74" s="144">
        <f t="shared" si="18"/>
        <v>1115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'06.11'!J75+'07.11'!I75</f>
        <v>136</v>
      </c>
      <c r="K75" s="152">
        <v>0</v>
      </c>
      <c r="L75" s="152">
        <v>0</v>
      </c>
      <c r="M75" s="152">
        <v>0</v>
      </c>
      <c r="N75" s="144">
        <f t="shared" si="18"/>
        <v>134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'06.11'!J76+'07.11'!I76</f>
        <v>599</v>
      </c>
      <c r="K76" s="152">
        <v>1</v>
      </c>
      <c r="L76" s="152">
        <v>1</v>
      </c>
      <c r="M76" s="152">
        <v>0</v>
      </c>
      <c r="N76" s="144">
        <f t="shared" si="18"/>
        <v>594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'06.11'!J77+'07.11'!I77</f>
        <v>2928</v>
      </c>
      <c r="K77" s="152">
        <v>8</v>
      </c>
      <c r="L77" s="152">
        <v>3</v>
      </c>
      <c r="M77" s="152">
        <v>1</v>
      </c>
      <c r="N77" s="144">
        <f t="shared" si="18"/>
        <v>2903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32</v>
      </c>
      <c r="H78" s="146">
        <f t="shared" ref="H78:O78" si="20">SUM(H71:H77)</f>
        <v>0</v>
      </c>
      <c r="I78" s="148">
        <f t="shared" si="20"/>
        <v>32</v>
      </c>
      <c r="J78" s="162">
        <f>'06.11'!J78+'07.11'!I78</f>
        <v>6845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6763</v>
      </c>
      <c r="O78" s="150">
        <f t="shared" si="20"/>
        <v>73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'06.11'!J79+'07.11'!I79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'06.11'!J80+'07.11'!I80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'06.11'!J81+'07.11'!I81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'06.11'!J82+'07.11'!I82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'06.11'!J83+'07.11'!I83</f>
        <v>474</v>
      </c>
      <c r="K83" s="152">
        <v>0</v>
      </c>
      <c r="L83" s="152">
        <v>0</v>
      </c>
      <c r="M83" s="152">
        <v>0</v>
      </c>
      <c r="N83" s="144">
        <f t="shared" si="18"/>
        <v>471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'06.11'!J84+'07.11'!I84</f>
        <v>994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989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135</v>
      </c>
      <c r="H85" s="135">
        <f t="shared" ref="H85:O85" si="23">H84+H78+H70+H60+H50+H38+H25+H19</f>
        <v>7</v>
      </c>
      <c r="I85" s="135">
        <f t="shared" si="23"/>
        <v>141</v>
      </c>
      <c r="J85" s="135">
        <f t="shared" si="23"/>
        <v>47394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46887</v>
      </c>
      <c r="O85" s="135">
        <f t="shared" si="23"/>
        <v>449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28"/>
      <c r="P90" s="68"/>
      <c r="Q90" s="68"/>
      <c r="R90" s="68"/>
      <c r="S90" s="32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28"/>
      <c r="P91" s="68"/>
      <c r="Q91" s="68"/>
      <c r="R91" s="68"/>
      <c r="S91" s="32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28"/>
      <c r="P92" s="68"/>
      <c r="Q92" s="68"/>
      <c r="R92" s="68"/>
      <c r="S92" s="32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8"/>
      <c r="K93" s="478"/>
      <c r="L93" s="478"/>
      <c r="M93" s="478"/>
      <c r="N93" s="478"/>
      <c r="O93" s="328"/>
      <c r="P93" s="68"/>
      <c r="Q93" s="68"/>
      <c r="R93" s="68"/>
      <c r="S93" s="32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8"/>
      <c r="K94" s="478"/>
      <c r="L94" s="478"/>
      <c r="M94" s="478"/>
      <c r="N94" s="478"/>
      <c r="O94" s="328"/>
      <c r="P94" s="68"/>
      <c r="Q94" s="68"/>
      <c r="R94" s="68"/>
      <c r="S94" s="32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30"/>
      <c r="K95" s="478"/>
      <c r="L95" s="478"/>
      <c r="M95" s="478"/>
      <c r="N95" s="478"/>
      <c r="O95" s="330"/>
      <c r="Q95" s="82"/>
      <c r="R95" s="82"/>
      <c r="S95" s="33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7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70" sqref="O7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457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25" t="s">
        <v>275</v>
      </c>
      <c r="H4" s="325" t="s">
        <v>276</v>
      </c>
      <c r="I4" s="325" t="s">
        <v>277</v>
      </c>
      <c r="J4" s="121" t="str">
        <f>"me©‡gvU fwZ©
= "&amp;J85</f>
        <v>me©‡gvU fwZ©
= 47253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46738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'05.11'!J5+'06.11'!I5</f>
        <v>1498</v>
      </c>
      <c r="K5" s="151">
        <v>2</v>
      </c>
      <c r="L5" s="151">
        <v>2</v>
      </c>
      <c r="M5" s="151">
        <v>2</v>
      </c>
      <c r="N5" s="139">
        <f t="shared" ref="N5:N69" si="0">J5-K5-O5</f>
        <v>1495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'05.11'!J6+'06.11'!I6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'05.11'!J7+'06.11'!I7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2</v>
      </c>
      <c r="I8" s="144">
        <f t="shared" si="1"/>
        <v>4</v>
      </c>
      <c r="J8" s="161">
        <f>'05.11'!J8+'06.11'!I8</f>
        <v>1236</v>
      </c>
      <c r="K8" s="152">
        <v>0</v>
      </c>
      <c r="L8" s="152">
        <v>0</v>
      </c>
      <c r="M8" s="152">
        <v>0</v>
      </c>
      <c r="N8" s="139">
        <f t="shared" si="0"/>
        <v>1227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'05.11'!J9+'06.11'!I9</f>
        <v>604</v>
      </c>
      <c r="K9" s="152">
        <v>1</v>
      </c>
      <c r="L9" s="152">
        <v>1</v>
      </c>
      <c r="M9" s="152">
        <v>0</v>
      </c>
      <c r="N9" s="139">
        <f t="shared" si="0"/>
        <v>600</v>
      </c>
      <c r="O9" s="145">
        <v>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'05.11'!J10+'06.11'!I10</f>
        <v>547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'05.11'!J11+'06.11'!I11</f>
        <v>709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'05.11'!J12+'06.11'!I12</f>
        <v>1757</v>
      </c>
      <c r="K12" s="152">
        <v>0</v>
      </c>
      <c r="L12" s="152">
        <v>0</v>
      </c>
      <c r="M12" s="152">
        <v>0</v>
      </c>
      <c r="N12" s="139">
        <f t="shared" si="0"/>
        <v>1744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'05.11'!J13+'06.11'!I13</f>
        <v>588</v>
      </c>
      <c r="K13" s="152">
        <v>0</v>
      </c>
      <c r="L13" s="152">
        <v>0</v>
      </c>
      <c r="M13" s="152">
        <v>0</v>
      </c>
      <c r="N13" s="139">
        <f t="shared" si="0"/>
        <v>585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'05.11'!J14+'06.11'!I14</f>
        <v>467</v>
      </c>
      <c r="K14" s="152">
        <v>0</v>
      </c>
      <c r="L14" s="152">
        <v>0</v>
      </c>
      <c r="M14" s="152">
        <v>0</v>
      </c>
      <c r="N14" s="139">
        <f t="shared" si="0"/>
        <v>463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'05.11'!J15+'06.11'!I15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'05.11'!J16+'06.11'!I16</f>
        <v>847</v>
      </c>
      <c r="K16" s="152">
        <v>0</v>
      </c>
      <c r="L16" s="152">
        <v>0</v>
      </c>
      <c r="M16" s="152">
        <v>0</v>
      </c>
      <c r="N16" s="139">
        <f t="shared" si="0"/>
        <v>841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'05.11'!J17+'06.11'!I17</f>
        <v>1082</v>
      </c>
      <c r="K17" s="152">
        <v>9</v>
      </c>
      <c r="L17" s="152">
        <v>2</v>
      </c>
      <c r="M17" s="152">
        <v>2</v>
      </c>
      <c r="N17" s="139">
        <f t="shared" si="0"/>
        <v>1063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'05.11'!J18+'06.11'!I18</f>
        <v>719</v>
      </c>
      <c r="K18" s="152">
        <v>0</v>
      </c>
      <c r="L18" s="152">
        <v>0</v>
      </c>
      <c r="M18" s="152">
        <v>0</v>
      </c>
      <c r="N18" s="139">
        <f t="shared" si="0"/>
        <v>706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16</v>
      </c>
      <c r="H19" s="146">
        <f t="shared" ref="H19:O19" si="3">SUM(H5:H18)</f>
        <v>2</v>
      </c>
      <c r="I19" s="148">
        <f t="shared" si="3"/>
        <v>18</v>
      </c>
      <c r="J19" s="162">
        <f>'05.11'!J19+'06.11'!I19</f>
        <v>11292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11203</v>
      </c>
      <c r="O19" s="150">
        <f t="shared" si="3"/>
        <v>76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'05.11'!J20+'06.11'!I20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54">
        <v>0</v>
      </c>
      <c r="J21" s="161">
        <f>'05.11'!J21+'06.11'!I21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'05.11'!J22+'06.11'!I22</f>
        <v>165</v>
      </c>
      <c r="K22" s="152">
        <v>0</v>
      </c>
      <c r="L22" s="152">
        <v>0</v>
      </c>
      <c r="M22" s="152">
        <v>0</v>
      </c>
      <c r="N22" s="144">
        <f t="shared" si="0"/>
        <v>163</v>
      </c>
      <c r="O22" s="145">
        <v>2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5"/>
        <v>0</v>
      </c>
      <c r="J23" s="161">
        <f>'05.11'!J23+'06.11'!I23</f>
        <v>103</v>
      </c>
      <c r="K23" s="152">
        <v>0</v>
      </c>
      <c r="L23" s="152">
        <v>0</v>
      </c>
      <c r="M23" s="152">
        <v>0</v>
      </c>
      <c r="N23" s="144">
        <f t="shared" si="0"/>
        <v>103</v>
      </c>
      <c r="O23" s="145">
        <v>0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>
        <v>0</v>
      </c>
      <c r="I24" s="144">
        <f t="shared" si="5"/>
        <v>4</v>
      </c>
      <c r="J24" s="161">
        <f>'05.11'!J24+'06.11'!I24</f>
        <v>1577</v>
      </c>
      <c r="K24" s="152">
        <v>4</v>
      </c>
      <c r="L24" s="152">
        <v>1</v>
      </c>
      <c r="M24" s="152">
        <v>1</v>
      </c>
      <c r="N24" s="144">
        <f t="shared" si="0"/>
        <v>1558</v>
      </c>
      <c r="O24" s="145">
        <v>15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4</v>
      </c>
      <c r="J25" s="162">
        <f>'05.11'!J25+'06.11'!I25</f>
        <v>2311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'05.11'!J26+'06.11'!I26</f>
        <v>672</v>
      </c>
      <c r="K26" s="151">
        <v>2</v>
      </c>
      <c r="L26" s="151">
        <v>1</v>
      </c>
      <c r="M26" s="151">
        <v>0</v>
      </c>
      <c r="N26" s="139">
        <f t="shared" si="0"/>
        <v>634</v>
      </c>
      <c r="O26" s="140">
        <v>36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'05.11'!J27+'06.11'!I27</f>
        <v>585</v>
      </c>
      <c r="K27" s="152">
        <v>0</v>
      </c>
      <c r="L27" s="152">
        <v>0</v>
      </c>
      <c r="M27" s="152">
        <v>0</v>
      </c>
      <c r="N27" s="144">
        <f t="shared" si="0"/>
        <v>580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'05.11'!J28+'06.11'!I28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'05.11'!J29+'06.11'!I29</f>
        <v>1342</v>
      </c>
      <c r="K29" s="152">
        <v>0</v>
      </c>
      <c r="L29" s="152">
        <v>0</v>
      </c>
      <c r="M29" s="152">
        <v>0</v>
      </c>
      <c r="N29" s="144">
        <f t="shared" si="0"/>
        <v>1330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'05.11'!J30+'06.11'!I30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'05.11'!J31+'06.11'!I31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'05.11'!J32+'06.11'!I32</f>
        <v>324</v>
      </c>
      <c r="K32" s="152">
        <v>1</v>
      </c>
      <c r="L32" s="152">
        <v>1</v>
      </c>
      <c r="M32" s="152">
        <v>0</v>
      </c>
      <c r="N32" s="144">
        <f t="shared" si="0"/>
        <v>315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'05.11'!J33+'06.11'!I33</f>
        <v>444</v>
      </c>
      <c r="K33" s="152">
        <v>0</v>
      </c>
      <c r="L33" s="152">
        <v>0</v>
      </c>
      <c r="M33" s="152">
        <v>0</v>
      </c>
      <c r="N33" s="144">
        <f t="shared" si="0"/>
        <v>442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'05.11'!J34+'06.11'!I34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'05.11'!J35+'06.11'!I35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'05.11'!J36+'06.11'!I36</f>
        <v>194</v>
      </c>
      <c r="K36" s="152">
        <v>0</v>
      </c>
      <c r="L36" s="152">
        <v>0</v>
      </c>
      <c r="M36" s="152">
        <v>0</v>
      </c>
      <c r="N36" s="144">
        <f t="shared" si="0"/>
        <v>187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'05.11'!J37+'06.11'!I37</f>
        <v>1456</v>
      </c>
      <c r="K37" s="152">
        <v>1</v>
      </c>
      <c r="L37" s="152">
        <v>0</v>
      </c>
      <c r="M37" s="152">
        <v>0</v>
      </c>
      <c r="N37" s="144">
        <f t="shared" si="0"/>
        <v>1406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29</v>
      </c>
      <c r="H38" s="146">
        <f t="shared" ref="H38:O38" si="9">SUM(H26:H37)</f>
        <v>4</v>
      </c>
      <c r="I38" s="148">
        <f t="shared" si="9"/>
        <v>33</v>
      </c>
      <c r="J38" s="162">
        <f>'05.11'!J38+'06.11'!I38</f>
        <v>7708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7577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'05.11'!J39+'06.11'!I39</f>
        <v>823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'05.11'!J40+'06.11'!I40</f>
        <v>1530</v>
      </c>
      <c r="K40" s="152">
        <v>1</v>
      </c>
      <c r="L40" s="152">
        <v>1</v>
      </c>
      <c r="M40" s="152">
        <v>0</v>
      </c>
      <c r="N40" s="144">
        <f t="shared" si="0"/>
        <v>1523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'05.11'!J41+'06.11'!I41</f>
        <v>553</v>
      </c>
      <c r="K41" s="152">
        <v>1</v>
      </c>
      <c r="L41" s="152">
        <v>0</v>
      </c>
      <c r="M41" s="152">
        <v>0</v>
      </c>
      <c r="N41" s="144">
        <f t="shared" si="0"/>
        <v>546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'05.11'!J42+'06.11'!I42</f>
        <v>561</v>
      </c>
      <c r="K42" s="152">
        <v>0</v>
      </c>
      <c r="L42" s="152">
        <v>0</v>
      </c>
      <c r="M42" s="152">
        <v>0</v>
      </c>
      <c r="N42" s="144">
        <f t="shared" si="0"/>
        <v>557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11</v>
      </c>
      <c r="H43" s="156">
        <v>0</v>
      </c>
      <c r="I43" s="144">
        <f t="shared" si="10"/>
        <v>11</v>
      </c>
      <c r="J43" s="161">
        <f>'05.11'!J43+'06.11'!I43</f>
        <v>3808</v>
      </c>
      <c r="K43" s="152">
        <v>3</v>
      </c>
      <c r="L43" s="152">
        <v>1</v>
      </c>
      <c r="M43" s="152">
        <v>0</v>
      </c>
      <c r="N43" s="144">
        <f t="shared" si="0"/>
        <v>3756</v>
      </c>
      <c r="O43" s="145">
        <v>49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'05.11'!J44+'06.11'!I44</f>
        <v>693</v>
      </c>
      <c r="K44" s="152">
        <v>1</v>
      </c>
      <c r="L44" s="152">
        <v>1</v>
      </c>
      <c r="M44" s="152">
        <v>1</v>
      </c>
      <c r="N44" s="144">
        <f t="shared" si="0"/>
        <v>678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'05.11'!J45+'06.11'!I45</f>
        <v>332</v>
      </c>
      <c r="K45" s="152">
        <v>0</v>
      </c>
      <c r="L45" s="152">
        <v>0</v>
      </c>
      <c r="M45" s="152">
        <v>0</v>
      </c>
      <c r="N45" s="144">
        <f t="shared" si="0"/>
        <v>329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'05.11'!J46+'06.11'!I46</f>
        <v>934</v>
      </c>
      <c r="K46" s="152">
        <v>0</v>
      </c>
      <c r="L46" s="152">
        <v>0</v>
      </c>
      <c r="M46" s="152">
        <v>0</v>
      </c>
      <c r="N46" s="144">
        <f t="shared" si="0"/>
        <v>927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'05.11'!J47+'06.11'!I47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'05.11'!J48+'06.11'!I48</f>
        <v>251</v>
      </c>
      <c r="K48" s="152">
        <v>1</v>
      </c>
      <c r="L48" s="152">
        <v>1</v>
      </c>
      <c r="M48" s="152">
        <v>0</v>
      </c>
      <c r="N48" s="144">
        <f t="shared" si="0"/>
        <v>249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'05.11'!J49+'06.11'!I49</f>
        <v>1688</v>
      </c>
      <c r="K49" s="152">
        <v>6</v>
      </c>
      <c r="L49" s="152">
        <v>2</v>
      </c>
      <c r="M49" s="152">
        <v>1</v>
      </c>
      <c r="N49" s="144">
        <f t="shared" si="0"/>
        <v>1651</v>
      </c>
      <c r="O49" s="145">
        <v>31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36</v>
      </c>
      <c r="H50" s="146">
        <f t="shared" ref="H50:O50" si="12">SUM(H39:H49)</f>
        <v>0</v>
      </c>
      <c r="I50" s="148">
        <f t="shared" si="12"/>
        <v>36</v>
      </c>
      <c r="J50" s="162">
        <f>'05.11'!J50+'06.11'!I50</f>
        <v>11327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11185</v>
      </c>
      <c r="O50" s="150">
        <f t="shared" si="12"/>
        <v>125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'05.11'!J51+'06.11'!I51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'05.11'!J52+'06.11'!I52</f>
        <v>1062</v>
      </c>
      <c r="K52" s="152">
        <v>0</v>
      </c>
      <c r="L52" s="152">
        <v>0</v>
      </c>
      <c r="M52" s="152">
        <v>0</v>
      </c>
      <c r="N52" s="144">
        <f t="shared" si="0"/>
        <v>1061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'05.11'!J53+'06.11'!I53</f>
        <v>751</v>
      </c>
      <c r="K53" s="152">
        <v>1</v>
      </c>
      <c r="L53" s="152">
        <v>1</v>
      </c>
      <c r="M53" s="152">
        <v>0</v>
      </c>
      <c r="N53" s="144">
        <f t="shared" si="0"/>
        <v>747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'05.11'!J54+'06.11'!I54</f>
        <v>1074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'05.11'!J55+'06.11'!I55</f>
        <v>271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'05.11'!J56+'06.11'!I56</f>
        <v>371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'05.11'!J57+'06.11'!I57</f>
        <v>166</v>
      </c>
      <c r="K57" s="152">
        <v>0</v>
      </c>
      <c r="L57" s="152">
        <v>0</v>
      </c>
      <c r="M57" s="152">
        <v>0</v>
      </c>
      <c r="N57" s="144">
        <f t="shared" si="0"/>
        <v>166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'05.11'!J58+'06.11'!I58</f>
        <v>110</v>
      </c>
      <c r="K58" s="152">
        <v>0</v>
      </c>
      <c r="L58" s="152">
        <v>0</v>
      </c>
      <c r="M58" s="152">
        <v>0</v>
      </c>
      <c r="N58" s="144">
        <f t="shared" si="0"/>
        <v>110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'05.11'!J59+'06.11'!I59</f>
        <v>881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'05.11'!J60+'06.11'!I60</f>
        <v>4686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4653</v>
      </c>
      <c r="O60" s="150">
        <f t="shared" si="15"/>
        <v>28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'05.11'!J61+'06.11'!I61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'05.11'!J62+'06.11'!I62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>G63+H63</f>
        <v>3</v>
      </c>
      <c r="J63" s="161">
        <f>'05.11'!J63+'06.11'!I63</f>
        <v>196</v>
      </c>
      <c r="K63" s="152">
        <v>0</v>
      </c>
      <c r="L63" s="152">
        <v>0</v>
      </c>
      <c r="M63" s="152">
        <v>0</v>
      </c>
      <c r="N63" s="144">
        <f t="shared" si="0"/>
        <v>193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'05.11'!J64+'06.11'!I64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'05.11'!J65+'06.11'!I65</f>
        <v>207</v>
      </c>
      <c r="K65" s="152">
        <v>0</v>
      </c>
      <c r="L65" s="152">
        <v>0</v>
      </c>
      <c r="M65" s="152">
        <v>0</v>
      </c>
      <c r="N65" s="144">
        <f t="shared" si="0"/>
        <v>207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'05.11'!J66+'06.11'!I66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'05.11'!J67+'06.11'!I67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'05.11'!J68+'06.11'!I68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'05.11'!J69+'06.11'!I69</f>
        <v>764</v>
      </c>
      <c r="K69" s="152">
        <v>3</v>
      </c>
      <c r="L69" s="152">
        <v>2</v>
      </c>
      <c r="M69" s="152">
        <v>1</v>
      </c>
      <c r="N69" s="144">
        <f t="shared" si="0"/>
        <v>755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'05.11'!J70+'06.11'!I70</f>
        <v>2123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2108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'05.11'!J71+'06.11'!I71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'05.11'!J72+'06.11'!I72</f>
        <v>693</v>
      </c>
      <c r="K72" s="152">
        <v>0</v>
      </c>
      <c r="L72" s="152">
        <v>0</v>
      </c>
      <c r="M72" s="152">
        <v>0</v>
      </c>
      <c r="N72" s="144">
        <f t="shared" si="18"/>
        <v>689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'05.11'!J73+'06.11'!I73</f>
        <v>738</v>
      </c>
      <c r="K73" s="152">
        <v>0</v>
      </c>
      <c r="L73" s="152">
        <v>0</v>
      </c>
      <c r="M73" s="152">
        <v>0</v>
      </c>
      <c r="N73" s="144">
        <f t="shared" si="18"/>
        <v>732</v>
      </c>
      <c r="O73" s="145">
        <v>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'05.11'!J74+'06.11'!I74</f>
        <v>1133</v>
      </c>
      <c r="K74" s="152">
        <v>0</v>
      </c>
      <c r="L74" s="152">
        <v>0</v>
      </c>
      <c r="M74" s="152">
        <v>0</v>
      </c>
      <c r="N74" s="144">
        <f t="shared" si="18"/>
        <v>1103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'05.11'!J75+'06.11'!I75</f>
        <v>134</v>
      </c>
      <c r="K75" s="152">
        <v>0</v>
      </c>
      <c r="L75" s="152">
        <v>0</v>
      </c>
      <c r="M75" s="152">
        <v>0</v>
      </c>
      <c r="N75" s="144">
        <f t="shared" si="18"/>
        <v>131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'05.11'!J76+'06.11'!I76</f>
        <v>598</v>
      </c>
      <c r="K76" s="152">
        <v>1</v>
      </c>
      <c r="L76" s="152">
        <v>1</v>
      </c>
      <c r="M76" s="152">
        <v>0</v>
      </c>
      <c r="N76" s="144">
        <f t="shared" si="18"/>
        <v>590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</v>
      </c>
      <c r="H77" s="156"/>
      <c r="I77" s="144">
        <f t="shared" si="19"/>
        <v>4</v>
      </c>
      <c r="J77" s="161">
        <f>'05.11'!J77+'06.11'!I77</f>
        <v>2920</v>
      </c>
      <c r="K77" s="152">
        <v>8</v>
      </c>
      <c r="L77" s="152">
        <v>3</v>
      </c>
      <c r="M77" s="152">
        <v>1</v>
      </c>
      <c r="N77" s="144">
        <f t="shared" si="18"/>
        <v>2898</v>
      </c>
      <c r="O77" s="145">
        <v>14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17</v>
      </c>
      <c r="H78" s="146">
        <f t="shared" ref="H78:O78" si="20">SUM(H71:H77)</f>
        <v>0</v>
      </c>
      <c r="I78" s="148">
        <f t="shared" si="20"/>
        <v>17</v>
      </c>
      <c r="J78" s="162">
        <f>'05.11'!J78+'06.11'!I78</f>
        <v>6813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6736</v>
      </c>
      <c r="O78" s="150">
        <f t="shared" si="20"/>
        <v>68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'05.11'!J79+'06.11'!I79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'05.11'!J80+'06.11'!I80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'05.11'!J81+'06.11'!I81</f>
        <v>187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'05.11'!J82+'06.11'!I82</f>
        <v>112</v>
      </c>
      <c r="K82" s="152">
        <v>0</v>
      </c>
      <c r="L82" s="152">
        <v>0</v>
      </c>
      <c r="M82" s="152">
        <v>0</v>
      </c>
      <c r="N82" s="144">
        <f t="shared" si="18"/>
        <v>112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'05.11'!J83+'06.11'!I83</f>
        <v>473</v>
      </c>
      <c r="K83" s="152">
        <v>0</v>
      </c>
      <c r="L83" s="152">
        <v>0</v>
      </c>
      <c r="M83" s="152">
        <v>0</v>
      </c>
      <c r="N83" s="144">
        <f t="shared" si="18"/>
        <v>471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'05.11'!J84+'06.11'!I84</f>
        <v>993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989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114</v>
      </c>
      <c r="H85" s="135">
        <f t="shared" ref="H85:O85" si="23">H84+H78+H70+H60+H50+H38+H25+H19</f>
        <v>6</v>
      </c>
      <c r="I85" s="135">
        <f t="shared" si="23"/>
        <v>119</v>
      </c>
      <c r="J85" s="135">
        <f t="shared" si="23"/>
        <v>47253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46738</v>
      </c>
      <c r="O85" s="135">
        <f t="shared" si="23"/>
        <v>457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26"/>
      <c r="P90" s="68"/>
      <c r="Q90" s="68"/>
      <c r="R90" s="68"/>
      <c r="S90" s="32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26"/>
      <c r="P91" s="68"/>
      <c r="Q91" s="68"/>
      <c r="R91" s="68"/>
      <c r="S91" s="32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26"/>
      <c r="P92" s="68"/>
      <c r="Q92" s="68"/>
      <c r="R92" s="68"/>
      <c r="S92" s="32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6"/>
      <c r="K93" s="478"/>
      <c r="L93" s="478"/>
      <c r="M93" s="478"/>
      <c r="N93" s="478"/>
      <c r="O93" s="326"/>
      <c r="P93" s="68"/>
      <c r="Q93" s="68"/>
      <c r="R93" s="68"/>
      <c r="S93" s="32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6"/>
      <c r="K94" s="478"/>
      <c r="L94" s="478"/>
      <c r="M94" s="478"/>
      <c r="N94" s="478"/>
      <c r="O94" s="326"/>
      <c r="P94" s="68"/>
      <c r="Q94" s="68"/>
      <c r="R94" s="68"/>
      <c r="S94" s="32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27"/>
      <c r="K95" s="478"/>
      <c r="L95" s="478"/>
      <c r="M95" s="478"/>
      <c r="N95" s="478"/>
      <c r="O95" s="327"/>
      <c r="Q95" s="82"/>
      <c r="R95" s="82"/>
      <c r="S95" s="32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800-000000000000}">
  <dimension ref="A1:S111"/>
  <sheetViews>
    <sheetView view="pageBreakPreview" topLeftCell="C1" zoomScale="70" zoomScaleNormal="70" zoomScaleSheetLayoutView="70" workbookViewId="0">
      <pane xSplit="3" ySplit="4" topLeftCell="F50" activePane="bottomRight" state="frozen"/>
      <selection activeCell="J5" sqref="J5:J84"/>
      <selection pane="topRight" activeCell="J5" sqref="J5:J84"/>
      <selection pane="bottomLeft" activeCell="J5" sqref="J5:J84"/>
      <selection pane="bottomRight" activeCell="M78" sqref="M7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477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23" t="s">
        <v>275</v>
      </c>
      <c r="H4" s="323" t="s">
        <v>276</v>
      </c>
      <c r="I4" s="323" t="s">
        <v>277</v>
      </c>
      <c r="J4" s="121" t="str">
        <f>"me©‡gvU fwZ©
= "&amp;J85</f>
        <v>me©‡gvU fwZ©
= 47134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28</v>
      </c>
      <c r="M4" s="120" t="str">
        <f>"wbwðZ g„„Zz¨ 
= "&amp;M85</f>
        <v>wbwðZ g„„Zz¨ 
= 11</v>
      </c>
      <c r="N4" s="121" t="str">
        <f>"QvocÎ cÖvß †ivMx
 = "&amp;N85</f>
        <v>QvocÎ cÖvß †ivMx
 = 46599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'04.11'!J5+'05.11'!I5</f>
        <v>1498</v>
      </c>
      <c r="K5" s="151">
        <v>2</v>
      </c>
      <c r="L5" s="151">
        <v>2</v>
      </c>
      <c r="M5" s="151">
        <v>2</v>
      </c>
      <c r="N5" s="139">
        <f t="shared" ref="N5:N69" si="0">J5-K5-O5</f>
        <v>1495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'04.11'!J6+'05.11'!I6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'04.11'!J7+'05.11'!I7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'04.11'!J8+'05.11'!I8</f>
        <v>1232</v>
      </c>
      <c r="K8" s="152">
        <v>0</v>
      </c>
      <c r="L8" s="152">
        <v>0</v>
      </c>
      <c r="M8" s="152">
        <v>0</v>
      </c>
      <c r="N8" s="139">
        <f t="shared" si="0"/>
        <v>1223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'04.11'!J9+'05.11'!I9</f>
        <v>603</v>
      </c>
      <c r="K9" s="152">
        <v>1</v>
      </c>
      <c r="L9" s="152">
        <v>1</v>
      </c>
      <c r="M9" s="152">
        <v>0</v>
      </c>
      <c r="N9" s="139">
        <f t="shared" si="0"/>
        <v>600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'04.11'!J10+'05.11'!I10</f>
        <v>547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'04.11'!J11+'05.11'!I11</f>
        <v>706</v>
      </c>
      <c r="K11" s="152">
        <v>1</v>
      </c>
      <c r="L11" s="152">
        <v>1</v>
      </c>
      <c r="M11" s="152">
        <v>0</v>
      </c>
      <c r="N11" s="139">
        <f t="shared" si="0"/>
        <v>702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'04.11'!J12+'05.11'!I12</f>
        <v>1754</v>
      </c>
      <c r="K12" s="152">
        <v>0</v>
      </c>
      <c r="L12" s="152">
        <v>0</v>
      </c>
      <c r="M12" s="152">
        <v>0</v>
      </c>
      <c r="N12" s="139">
        <f t="shared" si="0"/>
        <v>1741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'04.11'!J13+'05.11'!I13</f>
        <v>588</v>
      </c>
      <c r="K13" s="152">
        <v>0</v>
      </c>
      <c r="L13" s="152">
        <v>0</v>
      </c>
      <c r="M13" s="152">
        <v>0</v>
      </c>
      <c r="N13" s="139">
        <f t="shared" si="0"/>
        <v>583</v>
      </c>
      <c r="O13" s="145">
        <v>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'04.11'!J14+'05.11'!I14</f>
        <v>467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'04.11'!J15+'05.11'!I15</f>
        <v>640</v>
      </c>
      <c r="K15" s="152">
        <v>0</v>
      </c>
      <c r="L15" s="152">
        <v>0</v>
      </c>
      <c r="M15" s="152">
        <v>0</v>
      </c>
      <c r="N15" s="139">
        <f t="shared" si="0"/>
        <v>640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'04.11'!J16+'05.11'!I16</f>
        <v>846</v>
      </c>
      <c r="K16" s="152">
        <v>0</v>
      </c>
      <c r="L16" s="152">
        <v>0</v>
      </c>
      <c r="M16" s="152">
        <v>0</v>
      </c>
      <c r="N16" s="139">
        <f t="shared" si="0"/>
        <v>839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'04.11'!J17+'05.11'!I17</f>
        <v>1078</v>
      </c>
      <c r="K17" s="152">
        <v>9</v>
      </c>
      <c r="L17" s="152">
        <v>2</v>
      </c>
      <c r="M17" s="152">
        <v>2</v>
      </c>
      <c r="N17" s="139">
        <f t="shared" si="0"/>
        <v>1059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'04.11'!J18+'05.11'!I18</f>
        <v>717</v>
      </c>
      <c r="K18" s="152">
        <v>0</v>
      </c>
      <c r="L18" s="152">
        <v>0</v>
      </c>
      <c r="M18" s="152">
        <v>0</v>
      </c>
      <c r="N18" s="139">
        <f t="shared" si="0"/>
        <v>704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26</v>
      </c>
      <c r="H19" s="146">
        <f t="shared" ref="H19:O19" si="3">SUM(H5:H18)</f>
        <v>0</v>
      </c>
      <c r="I19" s="148">
        <f t="shared" si="3"/>
        <v>26</v>
      </c>
      <c r="J19" s="162">
        <f>'04.11'!J19+'05.11'!I19</f>
        <v>11274</v>
      </c>
      <c r="K19" s="148">
        <f t="shared" si="3"/>
        <v>13</v>
      </c>
      <c r="L19" s="148">
        <f t="shared" si="3"/>
        <v>6</v>
      </c>
      <c r="M19" s="148">
        <f t="shared" si="3"/>
        <v>4</v>
      </c>
      <c r="N19" s="148">
        <f t="shared" si="3"/>
        <v>11186</v>
      </c>
      <c r="O19" s="150">
        <f t="shared" si="3"/>
        <v>75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'04.11'!J20+'05.11'!I20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54">
        <v>0</v>
      </c>
      <c r="J21" s="161">
        <f>'04.11'!J21+'05.11'!I21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4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ref="I22:I24" si="5">G22+H22</f>
        <v>0</v>
      </c>
      <c r="J22" s="161">
        <f>'04.11'!J22+'05.11'!I22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4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1</v>
      </c>
      <c r="H23" s="154">
        <v>0</v>
      </c>
      <c r="I23" s="144">
        <f t="shared" si="5"/>
        <v>1</v>
      </c>
      <c r="J23" s="161">
        <f>'04.11'!J23+'05.11'!I23</f>
        <v>103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1</v>
      </c>
      <c r="P23" s="68"/>
      <c r="Q23" s="75"/>
      <c r="R23" s="75"/>
      <c r="S23" s="84">
        <f t="shared" si="4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5"/>
        <v>1</v>
      </c>
      <c r="J24" s="161">
        <f>'04.11'!J24+'05.11'!I24</f>
        <v>1573</v>
      </c>
      <c r="K24" s="152">
        <v>4</v>
      </c>
      <c r="L24" s="152">
        <v>1</v>
      </c>
      <c r="M24" s="152">
        <v>1</v>
      </c>
      <c r="N24" s="144">
        <f t="shared" si="0"/>
        <v>1557</v>
      </c>
      <c r="O24" s="145">
        <v>12</v>
      </c>
      <c r="P24" s="68"/>
      <c r="Q24" s="75"/>
      <c r="R24" s="75"/>
      <c r="S24" s="84">
        <f t="shared" si="4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'04.11'!J25+'05.11'!I25</f>
        <v>2307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2284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4</v>
      </c>
      <c r="I26" s="139">
        <f>G26+H26</f>
        <v>8</v>
      </c>
      <c r="J26" s="160">
        <f>'04.11'!J26+'05.11'!I26</f>
        <v>666</v>
      </c>
      <c r="K26" s="151">
        <v>2</v>
      </c>
      <c r="L26" s="151">
        <v>1</v>
      </c>
      <c r="M26" s="151">
        <v>0</v>
      </c>
      <c r="N26" s="139">
        <f t="shared" si="0"/>
        <v>628</v>
      </c>
      <c r="O26" s="140">
        <v>36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'04.11'!J27+'05.11'!I27</f>
        <v>585</v>
      </c>
      <c r="K27" s="152">
        <v>0</v>
      </c>
      <c r="L27" s="152">
        <v>0</v>
      </c>
      <c r="M27" s="152">
        <v>0</v>
      </c>
      <c r="N27" s="144">
        <f t="shared" si="0"/>
        <v>579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'04.11'!J28+'05.11'!I28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'04.11'!J29+'05.11'!I29</f>
        <v>1339</v>
      </c>
      <c r="K29" s="152">
        <v>0</v>
      </c>
      <c r="L29" s="152">
        <v>0</v>
      </c>
      <c r="M29" s="152">
        <v>0</v>
      </c>
      <c r="N29" s="144">
        <f t="shared" si="0"/>
        <v>1326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>G30+H30</f>
        <v>0</v>
      </c>
      <c r="J30" s="161">
        <f>'04.11'!J30+'05.11'!I30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'04.11'!J31+'05.11'!I31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'04.11'!J32+'05.11'!I32</f>
        <v>320</v>
      </c>
      <c r="K32" s="152">
        <v>1</v>
      </c>
      <c r="L32" s="152">
        <v>1</v>
      </c>
      <c r="M32" s="152">
        <v>0</v>
      </c>
      <c r="N32" s="144">
        <f t="shared" si="0"/>
        <v>313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'04.11'!J33+'05.11'!I33</f>
        <v>444</v>
      </c>
      <c r="K33" s="152">
        <v>0</v>
      </c>
      <c r="L33" s="152">
        <v>0</v>
      </c>
      <c r="M33" s="152">
        <v>0</v>
      </c>
      <c r="N33" s="144">
        <f t="shared" si="0"/>
        <v>440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'04.11'!J34+'05.11'!I34</f>
        <v>213</v>
      </c>
      <c r="K34" s="152">
        <v>0</v>
      </c>
      <c r="L34" s="152">
        <v>0</v>
      </c>
      <c r="M34" s="152">
        <v>0</v>
      </c>
      <c r="N34" s="144">
        <f t="shared" si="0"/>
        <v>213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'04.11'!J35+'05.11'!I35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'04.11'!J36+'05.11'!I36</f>
        <v>190</v>
      </c>
      <c r="K36" s="152">
        <v>0</v>
      </c>
      <c r="L36" s="152">
        <v>0</v>
      </c>
      <c r="M36" s="152">
        <v>0</v>
      </c>
      <c r="N36" s="144">
        <f t="shared" si="0"/>
        <v>183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'04.11'!J37+'05.11'!I37</f>
        <v>1440</v>
      </c>
      <c r="K37" s="152">
        <v>1</v>
      </c>
      <c r="L37" s="152">
        <v>0</v>
      </c>
      <c r="M37" s="152">
        <v>0</v>
      </c>
      <c r="N37" s="144">
        <f t="shared" si="0"/>
        <v>1399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24</v>
      </c>
      <c r="H38" s="146">
        <f t="shared" ref="H38:O38" si="9">SUM(H26:H37)</f>
        <v>4</v>
      </c>
      <c r="I38" s="148">
        <f t="shared" si="9"/>
        <v>28</v>
      </c>
      <c r="J38" s="162">
        <f>'04.11'!J38+'05.11'!I38</f>
        <v>7675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7551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'04.11'!J39+'05.11'!I39</f>
        <v>822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'04.11'!J40+'05.11'!I40</f>
        <v>1528</v>
      </c>
      <c r="K40" s="152">
        <v>1</v>
      </c>
      <c r="L40" s="152">
        <v>1</v>
      </c>
      <c r="M40" s="152">
        <v>0</v>
      </c>
      <c r="N40" s="144">
        <f t="shared" si="0"/>
        <v>1521</v>
      </c>
      <c r="O40" s="145">
        <v>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'04.11'!J41+'05.11'!I41</f>
        <v>552</v>
      </c>
      <c r="K41" s="152">
        <v>1</v>
      </c>
      <c r="L41" s="152">
        <v>0</v>
      </c>
      <c r="M41" s="152">
        <v>0</v>
      </c>
      <c r="N41" s="144">
        <f t="shared" si="0"/>
        <v>546</v>
      </c>
      <c r="O41" s="145">
        <v>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'04.11'!J42+'05.11'!I42</f>
        <v>557</v>
      </c>
      <c r="K42" s="152">
        <v>0</v>
      </c>
      <c r="L42" s="152">
        <v>0</v>
      </c>
      <c r="M42" s="152">
        <v>0</v>
      </c>
      <c r="N42" s="144">
        <f t="shared" si="0"/>
        <v>554</v>
      </c>
      <c r="O42" s="145">
        <v>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10</v>
      </c>
      <c r="H43" s="156">
        <v>0</v>
      </c>
      <c r="I43" s="144">
        <f t="shared" si="10"/>
        <v>10</v>
      </c>
      <c r="J43" s="161">
        <f>'04.11'!J43+'05.11'!I43</f>
        <v>3797</v>
      </c>
      <c r="K43" s="152">
        <v>3</v>
      </c>
      <c r="L43" s="152">
        <v>1</v>
      </c>
      <c r="M43" s="152">
        <v>0</v>
      </c>
      <c r="N43" s="144">
        <f t="shared" si="0"/>
        <v>3741</v>
      </c>
      <c r="O43" s="145">
        <v>53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'04.11'!J44+'05.11'!I44</f>
        <v>688</v>
      </c>
      <c r="K44" s="152">
        <v>1</v>
      </c>
      <c r="L44" s="152">
        <v>1</v>
      </c>
      <c r="M44" s="152">
        <v>1</v>
      </c>
      <c r="N44" s="144">
        <f t="shared" si="0"/>
        <v>671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'04.11'!J45+'05.11'!I45</f>
        <v>331</v>
      </c>
      <c r="K45" s="152">
        <v>0</v>
      </c>
      <c r="L45" s="152">
        <v>0</v>
      </c>
      <c r="M45" s="152">
        <v>0</v>
      </c>
      <c r="N45" s="144">
        <f t="shared" si="0"/>
        <v>327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'04.11'!J46+'05.11'!I46</f>
        <v>933</v>
      </c>
      <c r="K46" s="152">
        <v>0</v>
      </c>
      <c r="L46" s="152">
        <v>0</v>
      </c>
      <c r="M46" s="152">
        <v>0</v>
      </c>
      <c r="N46" s="144">
        <f t="shared" si="0"/>
        <v>926</v>
      </c>
      <c r="O46" s="145">
        <v>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'04.11'!J47+'05.11'!I47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'04.11'!J48+'05.11'!I48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/>
      <c r="H49" s="156"/>
      <c r="I49" s="144">
        <f t="shared" si="10"/>
        <v>0</v>
      </c>
      <c r="J49" s="161">
        <f>'04.11'!J49+'05.11'!I49</f>
        <v>1679</v>
      </c>
      <c r="K49" s="152">
        <v>6</v>
      </c>
      <c r="L49" s="152">
        <v>2</v>
      </c>
      <c r="M49" s="152">
        <v>1</v>
      </c>
      <c r="N49" s="144">
        <f t="shared" si="0"/>
        <v>1616</v>
      </c>
      <c r="O49" s="145">
        <v>57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24</v>
      </c>
      <c r="H50" s="146">
        <f t="shared" ref="H50:O50" si="12">SUM(H39:H49)</f>
        <v>0</v>
      </c>
      <c r="I50" s="148">
        <f t="shared" si="12"/>
        <v>24</v>
      </c>
      <c r="J50" s="162">
        <f>'04.11'!J50+'05.11'!I50</f>
        <v>11291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11119</v>
      </c>
      <c r="O50" s="150">
        <f t="shared" si="12"/>
        <v>155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'04.11'!J51+'05.11'!I51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'04.11'!J52+'05.11'!I52</f>
        <v>1061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'04.11'!J53+'05.11'!I53</f>
        <v>750</v>
      </c>
      <c r="K53" s="152">
        <v>1</v>
      </c>
      <c r="L53" s="152">
        <v>1</v>
      </c>
      <c r="M53" s="152">
        <v>0</v>
      </c>
      <c r="N53" s="144">
        <f t="shared" si="0"/>
        <v>746</v>
      </c>
      <c r="O53" s="145">
        <v>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2</v>
      </c>
      <c r="H54" s="154">
        <v>0</v>
      </c>
      <c r="I54" s="144">
        <f t="shared" si="14"/>
        <v>2</v>
      </c>
      <c r="J54" s="161">
        <f>'04.11'!J54+'05.11'!I54</f>
        <v>1074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'04.11'!J55+'05.11'!I55</f>
        <v>270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'04.11'!J56+'05.11'!I56</f>
        <v>370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'04.11'!J57+'05.11'!I57</f>
        <v>166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'04.11'!J58+'05.11'!I58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'04.11'!J59+'05.11'!I59</f>
        <v>881</v>
      </c>
      <c r="K59" s="152">
        <v>3</v>
      </c>
      <c r="L59" s="152">
        <v>0</v>
      </c>
      <c r="M59" s="152">
        <v>0</v>
      </c>
      <c r="N59" s="144">
        <f t="shared" si="0"/>
        <v>875</v>
      </c>
      <c r="O59" s="145">
        <v>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'04.11'!J60+'05.11'!I60</f>
        <v>4682</v>
      </c>
      <c r="K60" s="148">
        <f t="shared" si="15"/>
        <v>5</v>
      </c>
      <c r="L60" s="148">
        <f t="shared" si="15"/>
        <v>2</v>
      </c>
      <c r="M60" s="148">
        <f t="shared" si="15"/>
        <v>0</v>
      </c>
      <c r="N60" s="148">
        <f t="shared" si="15"/>
        <v>4654</v>
      </c>
      <c r="O60" s="150">
        <f t="shared" si="15"/>
        <v>23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'04.11'!J61+'05.11'!I61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'04.11'!J62+'05.11'!I62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'04.11'!J63+'05.11'!I63</f>
        <v>193</v>
      </c>
      <c r="K63" s="152">
        <v>0</v>
      </c>
      <c r="L63" s="152">
        <v>0</v>
      </c>
      <c r="M63" s="152">
        <v>0</v>
      </c>
      <c r="N63" s="144">
        <f t="shared" si="0"/>
        <v>192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'04.11'!J64+'05.11'!I64</f>
        <v>194</v>
      </c>
      <c r="K64" s="152">
        <v>0</v>
      </c>
      <c r="L64" s="152">
        <v>0</v>
      </c>
      <c r="M64" s="152">
        <v>0</v>
      </c>
      <c r="N64" s="144">
        <f t="shared" si="0"/>
        <v>194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'04.11'!J65+'05.11'!I65</f>
        <v>207</v>
      </c>
      <c r="K65" s="152">
        <v>0</v>
      </c>
      <c r="L65" s="152">
        <v>0</v>
      </c>
      <c r="M65" s="152">
        <v>0</v>
      </c>
      <c r="N65" s="144">
        <f t="shared" si="0"/>
        <v>205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'04.11'!J66+'05.11'!I66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'04.11'!J67+'05.11'!I67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'04.11'!J68+'05.11'!I68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'04.11'!J69+'05.11'!I69</f>
        <v>763</v>
      </c>
      <c r="K69" s="152">
        <v>3</v>
      </c>
      <c r="L69" s="152">
        <v>2</v>
      </c>
      <c r="M69" s="152">
        <v>1</v>
      </c>
      <c r="N69" s="144">
        <f t="shared" si="0"/>
        <v>755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'04.11'!J70+'05.11'!I70</f>
        <v>2119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2105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'04.11'!J71+'05.11'!I71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'04.11'!J72+'05.11'!I72</f>
        <v>692</v>
      </c>
      <c r="K72" s="152">
        <v>0</v>
      </c>
      <c r="L72" s="152">
        <v>0</v>
      </c>
      <c r="M72" s="152">
        <v>0</v>
      </c>
      <c r="N72" s="144">
        <f t="shared" si="18"/>
        <v>688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'04.11'!J73+'05.11'!I73</f>
        <v>736</v>
      </c>
      <c r="K73" s="152">
        <v>0</v>
      </c>
      <c r="L73" s="152">
        <v>0</v>
      </c>
      <c r="M73" s="152">
        <v>0</v>
      </c>
      <c r="N73" s="144">
        <f t="shared" si="18"/>
        <v>732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'04.11'!J74+'05.11'!I74</f>
        <v>1125</v>
      </c>
      <c r="K74" s="152">
        <v>0</v>
      </c>
      <c r="L74" s="152">
        <v>0</v>
      </c>
      <c r="M74" s="152">
        <v>0</v>
      </c>
      <c r="N74" s="144">
        <f t="shared" si="18"/>
        <v>1091</v>
      </c>
      <c r="O74" s="145">
        <v>34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'04.11'!J75+'05.11'!I75</f>
        <v>134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'04.11'!J76+'05.11'!I76</f>
        <v>596</v>
      </c>
      <c r="K76" s="152">
        <v>1</v>
      </c>
      <c r="L76" s="152">
        <v>1</v>
      </c>
      <c r="M76" s="152">
        <v>0</v>
      </c>
      <c r="N76" s="144">
        <f t="shared" si="18"/>
        <v>589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'04.11'!J77+'05.11'!I77</f>
        <v>2916</v>
      </c>
      <c r="K77" s="152">
        <v>8</v>
      </c>
      <c r="L77" s="152">
        <v>3</v>
      </c>
      <c r="M77" s="152">
        <v>1</v>
      </c>
      <c r="N77" s="144">
        <f t="shared" si="18"/>
        <v>2891</v>
      </c>
      <c r="O77" s="145">
        <v>17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27</v>
      </c>
      <c r="H78" s="146">
        <f t="shared" ref="H78:O78" si="20">SUM(H71:H77)</f>
        <v>0</v>
      </c>
      <c r="I78" s="148">
        <f t="shared" si="20"/>
        <v>27</v>
      </c>
      <c r="J78" s="162">
        <f>'04.11'!J78+'05.11'!I78</f>
        <v>6796</v>
      </c>
      <c r="K78" s="148">
        <f t="shared" si="20"/>
        <v>9</v>
      </c>
      <c r="L78" s="148">
        <f t="shared" si="20"/>
        <v>4</v>
      </c>
      <c r="M78" s="148">
        <f t="shared" si="20"/>
        <v>1</v>
      </c>
      <c r="N78" s="148">
        <f t="shared" si="20"/>
        <v>6713</v>
      </c>
      <c r="O78" s="150">
        <f t="shared" si="20"/>
        <v>74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'04.11'!J79+'05.11'!I79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'04.11'!J80+'05.11'!I80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'04.11'!J81+'05.11'!I81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'04.11'!J82+'05.11'!I82</f>
        <v>112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'04.11'!J83+'05.11'!I83</f>
        <v>471</v>
      </c>
      <c r="K83" s="152">
        <v>0</v>
      </c>
      <c r="L83" s="152">
        <v>0</v>
      </c>
      <c r="M83" s="152">
        <v>0</v>
      </c>
      <c r="N83" s="144">
        <f t="shared" si="18"/>
        <v>470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'04.11'!J84+'05.11'!I84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987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110</v>
      </c>
      <c r="H85" s="135">
        <f t="shared" ref="H85:O85" si="23">H84+H78+H70+H60+H50+H38+H25+H19</f>
        <v>4</v>
      </c>
      <c r="I85" s="135">
        <f t="shared" si="23"/>
        <v>114</v>
      </c>
      <c r="J85" s="135">
        <f t="shared" si="23"/>
        <v>47134</v>
      </c>
      <c r="K85" s="135">
        <f t="shared" si="23"/>
        <v>58</v>
      </c>
      <c r="L85" s="135">
        <f t="shared" si="23"/>
        <v>28</v>
      </c>
      <c r="M85" s="135">
        <f t="shared" si="23"/>
        <v>11</v>
      </c>
      <c r="N85" s="135">
        <f>N84+N78+N70+N60+N50+N38+N25+N19</f>
        <v>46599</v>
      </c>
      <c r="O85" s="135">
        <f t="shared" si="23"/>
        <v>477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22"/>
      <c r="P90" s="68"/>
      <c r="Q90" s="68"/>
      <c r="R90" s="68"/>
      <c r="S90" s="32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22"/>
      <c r="P91" s="68"/>
      <c r="Q91" s="68"/>
      <c r="R91" s="68"/>
      <c r="S91" s="32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22"/>
      <c r="P92" s="68"/>
      <c r="Q92" s="68"/>
      <c r="R92" s="68"/>
      <c r="S92" s="32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2"/>
      <c r="K93" s="478"/>
      <c r="L93" s="478"/>
      <c r="M93" s="478"/>
      <c r="N93" s="478"/>
      <c r="O93" s="322"/>
      <c r="P93" s="68"/>
      <c r="Q93" s="68"/>
      <c r="R93" s="68"/>
      <c r="S93" s="32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2"/>
      <c r="K94" s="478"/>
      <c r="L94" s="478"/>
      <c r="M94" s="478"/>
      <c r="N94" s="478"/>
      <c r="O94" s="322"/>
      <c r="P94" s="68"/>
      <c r="Q94" s="68"/>
      <c r="R94" s="68"/>
      <c r="S94" s="32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24"/>
      <c r="K95" s="478"/>
      <c r="L95" s="478"/>
      <c r="M95" s="478"/>
      <c r="N95" s="478"/>
      <c r="O95" s="324"/>
      <c r="Q95" s="82"/>
      <c r="R95" s="82"/>
      <c r="S95" s="32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9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F32" sqref="F3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350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=120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495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19" t="s">
        <v>275</v>
      </c>
      <c r="H4" s="319" t="s">
        <v>276</v>
      </c>
      <c r="I4" s="319" t="s">
        <v>277</v>
      </c>
      <c r="J4" s="121" t="str">
        <f>"me©‡gvU fwZ©
= "&amp;J85</f>
        <v>me©‡gvU fwZ©
= 47020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46467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'03.11'!J5+'04.11'!I5</f>
        <v>1497</v>
      </c>
      <c r="K5" s="151">
        <v>2</v>
      </c>
      <c r="L5" s="151">
        <v>1</v>
      </c>
      <c r="M5" s="151">
        <v>1</v>
      </c>
      <c r="N5" s="139">
        <f t="shared" ref="N5:N69" si="0">J5-K5-O5</f>
        <v>1494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'03.11'!J6+'04.11'!I6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'03.11'!J7+'04.11'!I7</f>
        <v>508</v>
      </c>
      <c r="K7" s="152">
        <v>0</v>
      </c>
      <c r="L7" s="152">
        <v>0</v>
      </c>
      <c r="M7" s="152">
        <v>0</v>
      </c>
      <c r="N7" s="139">
        <f t="shared" si="0"/>
        <v>507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'03.11'!J8+'04.11'!I8</f>
        <v>1232</v>
      </c>
      <c r="K8" s="152">
        <v>0</v>
      </c>
      <c r="L8" s="152">
        <v>0</v>
      </c>
      <c r="M8" s="152">
        <v>0</v>
      </c>
      <c r="N8" s="139">
        <f t="shared" si="0"/>
        <v>1221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'03.11'!J9+'04.11'!I9</f>
        <v>601</v>
      </c>
      <c r="K9" s="152">
        <v>1</v>
      </c>
      <c r="L9" s="152">
        <v>1</v>
      </c>
      <c r="M9" s="152">
        <v>0</v>
      </c>
      <c r="N9" s="139">
        <f t="shared" si="0"/>
        <v>599</v>
      </c>
      <c r="O9" s="145">
        <v>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'03.11'!J10+'04.11'!I10</f>
        <v>544</v>
      </c>
      <c r="K10" s="152">
        <v>0</v>
      </c>
      <c r="L10" s="152">
        <v>0</v>
      </c>
      <c r="M10" s="152">
        <v>0</v>
      </c>
      <c r="N10" s="139">
        <f t="shared" si="0"/>
        <v>542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'03.11'!J11+'04.11'!I11</f>
        <v>704</v>
      </c>
      <c r="K11" s="152">
        <v>1</v>
      </c>
      <c r="L11" s="152">
        <v>1</v>
      </c>
      <c r="M11" s="152">
        <v>0</v>
      </c>
      <c r="N11" s="139">
        <f t="shared" si="0"/>
        <v>700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'03.11'!J12+'04.11'!I12</f>
        <v>1749</v>
      </c>
      <c r="K12" s="152">
        <v>0</v>
      </c>
      <c r="L12" s="152">
        <v>0</v>
      </c>
      <c r="M12" s="152">
        <v>0</v>
      </c>
      <c r="N12" s="139">
        <f t="shared" si="0"/>
        <v>1734</v>
      </c>
      <c r="O12" s="145">
        <v>15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'03.11'!J13+'04.11'!I13</f>
        <v>585</v>
      </c>
      <c r="K13" s="152">
        <v>0</v>
      </c>
      <c r="L13" s="152">
        <v>0</v>
      </c>
      <c r="M13" s="152">
        <v>0</v>
      </c>
      <c r="N13" s="139">
        <f t="shared" si="0"/>
        <v>583</v>
      </c>
      <c r="O13" s="145">
        <v>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'03.11'!J14+'04.11'!I14</f>
        <v>467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'03.11'!J15+'04.11'!I15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'03.11'!J16+'04.11'!I16</f>
        <v>846</v>
      </c>
      <c r="K16" s="152">
        <v>0</v>
      </c>
      <c r="L16" s="152">
        <v>0</v>
      </c>
      <c r="M16" s="152">
        <v>0</v>
      </c>
      <c r="N16" s="139">
        <f t="shared" si="0"/>
        <v>837</v>
      </c>
      <c r="O16" s="145">
        <v>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1</v>
      </c>
      <c r="I17" s="144">
        <f t="shared" si="1"/>
        <v>4</v>
      </c>
      <c r="J17" s="161">
        <f>'03.11'!J17+'04.11'!I17</f>
        <v>1074</v>
      </c>
      <c r="K17" s="152">
        <v>9</v>
      </c>
      <c r="L17" s="152">
        <v>1</v>
      </c>
      <c r="M17" s="152">
        <v>1</v>
      </c>
      <c r="N17" s="139">
        <f t="shared" si="0"/>
        <v>1057</v>
      </c>
      <c r="O17" s="145">
        <v>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'03.11'!J18+'04.11'!I18</f>
        <v>711</v>
      </c>
      <c r="K18" s="152">
        <v>0</v>
      </c>
      <c r="L18" s="152">
        <v>0</v>
      </c>
      <c r="M18" s="152">
        <v>0</v>
      </c>
      <c r="N18" s="139">
        <f t="shared" si="0"/>
        <v>699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22</v>
      </c>
      <c r="H19" s="146">
        <f t="shared" ref="H19:O19" si="3">SUM(H5:H18)</f>
        <v>1</v>
      </c>
      <c r="I19" s="148">
        <f t="shared" si="3"/>
        <v>23</v>
      </c>
      <c r="J19" s="162">
        <f>'03.11'!J19+'04.11'!I19</f>
        <v>11248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11164</v>
      </c>
      <c r="O19" s="150">
        <f t="shared" si="3"/>
        <v>71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'03.11'!J20+'04.11'!I20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'03.11'!J21+'04.11'!I21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'03.11'!J22+'04.11'!I22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'03.11'!J23+'04.11'!I23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'03.11'!J24+'04.11'!I24</f>
        <v>1572</v>
      </c>
      <c r="K24" s="152">
        <v>4</v>
      </c>
      <c r="L24" s="152">
        <v>1</v>
      </c>
      <c r="M24" s="152">
        <v>1</v>
      </c>
      <c r="N24" s="144">
        <f t="shared" si="0"/>
        <v>1555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'03.11'!J25+'04.11'!I25</f>
        <v>2305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2282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'03.11'!J26+'04.11'!I26</f>
        <v>658</v>
      </c>
      <c r="K26" s="151">
        <v>2</v>
      </c>
      <c r="L26" s="151">
        <v>1</v>
      </c>
      <c r="M26" s="151">
        <v>0</v>
      </c>
      <c r="N26" s="139">
        <f t="shared" si="0"/>
        <v>623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'03.11'!J27+'04.11'!I27</f>
        <v>584</v>
      </c>
      <c r="K27" s="152">
        <v>0</v>
      </c>
      <c r="L27" s="152">
        <v>0</v>
      </c>
      <c r="M27" s="152">
        <v>0</v>
      </c>
      <c r="N27" s="144">
        <f t="shared" si="0"/>
        <v>578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'03.11'!J28+'04.11'!I28</f>
        <v>1220</v>
      </c>
      <c r="K28" s="152">
        <v>0</v>
      </c>
      <c r="L28" s="152">
        <v>0</v>
      </c>
      <c r="M28" s="152">
        <v>0</v>
      </c>
      <c r="N28" s="144">
        <f t="shared" si="0"/>
        <v>1214</v>
      </c>
      <c r="O28" s="145">
        <v>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'03.11'!J29+'04.11'!I29</f>
        <v>1336</v>
      </c>
      <c r="K29" s="152">
        <v>0</v>
      </c>
      <c r="L29" s="152">
        <v>0</v>
      </c>
      <c r="M29" s="152">
        <v>0</v>
      </c>
      <c r="N29" s="144">
        <f t="shared" si="0"/>
        <v>1323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'03.11'!J30+'04.11'!I30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'03.11'!J31+'04.11'!I31</f>
        <v>699</v>
      </c>
      <c r="K31" s="152">
        <v>1</v>
      </c>
      <c r="L31" s="152">
        <v>1</v>
      </c>
      <c r="M31" s="152">
        <v>0</v>
      </c>
      <c r="N31" s="144">
        <f t="shared" si="0"/>
        <v>697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'03.11'!J32+'04.11'!I32</f>
        <v>316</v>
      </c>
      <c r="K32" s="152">
        <v>1</v>
      </c>
      <c r="L32" s="152">
        <v>1</v>
      </c>
      <c r="M32" s="152">
        <v>0</v>
      </c>
      <c r="N32" s="144">
        <f t="shared" si="0"/>
        <v>312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'03.11'!J33+'04.11'!I33</f>
        <v>444</v>
      </c>
      <c r="K33" s="152">
        <v>0</v>
      </c>
      <c r="L33" s="152">
        <v>0</v>
      </c>
      <c r="M33" s="152">
        <v>0</v>
      </c>
      <c r="N33" s="144">
        <f t="shared" si="0"/>
        <v>439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'03.11'!J34+'04.11'!I34</f>
        <v>213</v>
      </c>
      <c r="K34" s="152">
        <v>0</v>
      </c>
      <c r="L34" s="152">
        <v>0</v>
      </c>
      <c r="M34" s="152">
        <v>0</v>
      </c>
      <c r="N34" s="144">
        <f t="shared" si="0"/>
        <v>212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'03.11'!J35+'04.11'!I35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'03.11'!J36+'04.11'!I36</f>
        <v>188</v>
      </c>
      <c r="K36" s="152">
        <v>0</v>
      </c>
      <c r="L36" s="152">
        <v>0</v>
      </c>
      <c r="M36" s="152">
        <v>0</v>
      </c>
      <c r="N36" s="144">
        <f t="shared" si="0"/>
        <v>179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'03.11'!J37+'04.11'!I37</f>
        <v>1430</v>
      </c>
      <c r="K37" s="152">
        <v>1</v>
      </c>
      <c r="L37" s="152">
        <v>0</v>
      </c>
      <c r="M37" s="152">
        <v>0</v>
      </c>
      <c r="N37" s="144">
        <f t="shared" si="0"/>
        <v>1390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27</v>
      </c>
      <c r="H38" s="146">
        <f t="shared" ref="H38:O38" si="9">SUM(H26:H37)</f>
        <v>6</v>
      </c>
      <c r="I38" s="148">
        <f t="shared" si="9"/>
        <v>33</v>
      </c>
      <c r="J38" s="162">
        <f>'03.11'!J38+'04.11'!I38</f>
        <v>7647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7526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'03.11'!J39+'04.11'!I39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'03.11'!J40+'04.11'!I40</f>
        <v>1526</v>
      </c>
      <c r="K40" s="152">
        <v>1</v>
      </c>
      <c r="L40" s="152">
        <v>1</v>
      </c>
      <c r="M40" s="152">
        <v>0</v>
      </c>
      <c r="N40" s="144">
        <f t="shared" si="0"/>
        <v>1513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'03.11'!J41+'04.11'!I41</f>
        <v>552</v>
      </c>
      <c r="K41" s="152">
        <v>1</v>
      </c>
      <c r="L41" s="152">
        <v>0</v>
      </c>
      <c r="M41" s="152">
        <v>0</v>
      </c>
      <c r="N41" s="144">
        <f t="shared" si="0"/>
        <v>543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'03.11'!J42+'04.11'!I42</f>
        <v>556</v>
      </c>
      <c r="K42" s="152">
        <v>0</v>
      </c>
      <c r="L42" s="152">
        <v>0</v>
      </c>
      <c r="M42" s="152">
        <v>0</v>
      </c>
      <c r="N42" s="144">
        <f t="shared" si="0"/>
        <v>554</v>
      </c>
      <c r="O42" s="145">
        <v>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12</v>
      </c>
      <c r="H43" s="156">
        <v>0</v>
      </c>
      <c r="I43" s="144">
        <f t="shared" si="10"/>
        <v>12</v>
      </c>
      <c r="J43" s="161">
        <f>'03.11'!J43+'04.11'!I43</f>
        <v>3787</v>
      </c>
      <c r="K43" s="152">
        <v>3</v>
      </c>
      <c r="L43" s="152">
        <v>1</v>
      </c>
      <c r="M43" s="152">
        <v>0</v>
      </c>
      <c r="N43" s="144">
        <f t="shared" si="0"/>
        <v>3721</v>
      </c>
      <c r="O43" s="145">
        <v>63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'03.11'!J44+'04.11'!I44</f>
        <v>682</v>
      </c>
      <c r="K44" s="152">
        <v>1</v>
      </c>
      <c r="L44" s="152">
        <v>1</v>
      </c>
      <c r="M44" s="152">
        <v>1</v>
      </c>
      <c r="N44" s="144">
        <f t="shared" si="0"/>
        <v>667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'03.11'!J45+'04.11'!I45</f>
        <v>329</v>
      </c>
      <c r="K45" s="152">
        <v>0</v>
      </c>
      <c r="L45" s="152">
        <v>0</v>
      </c>
      <c r="M45" s="152">
        <v>0</v>
      </c>
      <c r="N45" s="144">
        <f t="shared" si="0"/>
        <v>326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'03.11'!J46+'04.11'!I46</f>
        <v>931</v>
      </c>
      <c r="K46" s="152">
        <v>0</v>
      </c>
      <c r="L46" s="152">
        <v>0</v>
      </c>
      <c r="M46" s="152">
        <v>0</v>
      </c>
      <c r="N46" s="144">
        <f t="shared" si="0"/>
        <v>925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'03.11'!J47+'04.11'!I47</f>
        <v>154</v>
      </c>
      <c r="K47" s="152">
        <v>1</v>
      </c>
      <c r="L47" s="152">
        <v>1</v>
      </c>
      <c r="M47" s="152">
        <v>0</v>
      </c>
      <c r="N47" s="144">
        <f t="shared" si="0"/>
        <v>151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'03.11'!J48+'04.11'!I48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'03.11'!J49+'04.11'!I49</f>
        <v>1679</v>
      </c>
      <c r="K49" s="152">
        <v>6</v>
      </c>
      <c r="L49" s="152">
        <v>2</v>
      </c>
      <c r="M49" s="152">
        <v>1</v>
      </c>
      <c r="N49" s="144">
        <f t="shared" si="0"/>
        <v>1616</v>
      </c>
      <c r="O49" s="145">
        <v>57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35</v>
      </c>
      <c r="H50" s="146">
        <f t="shared" ref="H50:O50" si="12">SUM(H39:H49)</f>
        <v>0</v>
      </c>
      <c r="I50" s="148">
        <f t="shared" si="12"/>
        <v>35</v>
      </c>
      <c r="J50" s="162">
        <f>'03.11'!J50+'04.11'!I50</f>
        <v>11267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11082</v>
      </c>
      <c r="O50" s="150">
        <f t="shared" si="12"/>
        <v>168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'03.11'!J51+'04.11'!I51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'03.11'!J52+'04.11'!I52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'03.11'!J53+'04.11'!I53</f>
        <v>749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'03.11'!J54+'04.11'!I54</f>
        <v>1072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'03.11'!J55+'04.11'!I55</f>
        <v>270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2</v>
      </c>
      <c r="H56" s="154">
        <v>0</v>
      </c>
      <c r="I56" s="144">
        <f t="shared" si="14"/>
        <v>2</v>
      </c>
      <c r="J56" s="161">
        <f>'03.11'!J56+'04.11'!I56</f>
        <v>370</v>
      </c>
      <c r="K56" s="152">
        <v>0</v>
      </c>
      <c r="L56" s="152">
        <v>0</v>
      </c>
      <c r="M56" s="152">
        <v>0</v>
      </c>
      <c r="N56" s="144">
        <f t="shared" si="0"/>
        <v>368</v>
      </c>
      <c r="O56" s="145">
        <v>2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'03.11'!J57+'04.11'!I57</f>
        <v>166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'03.11'!J58+'04.11'!I58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'03.11'!J59+'04.11'!I59</f>
        <v>881</v>
      </c>
      <c r="K59" s="152">
        <v>3</v>
      </c>
      <c r="L59" s="152">
        <v>0</v>
      </c>
      <c r="M59" s="152">
        <v>0</v>
      </c>
      <c r="N59" s="144">
        <f t="shared" si="0"/>
        <v>874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'03.11'!J60+'04.11'!I60</f>
        <v>4678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4653</v>
      </c>
      <c r="O60" s="150">
        <f t="shared" si="15"/>
        <v>20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'03.11'!J61+'04.11'!I61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'03.11'!J62+'04.11'!I62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'03.11'!J63+'04.11'!I63</f>
        <v>193</v>
      </c>
      <c r="K63" s="152">
        <v>0</v>
      </c>
      <c r="L63" s="152">
        <v>0</v>
      </c>
      <c r="M63" s="152">
        <v>0</v>
      </c>
      <c r="N63" s="144">
        <f t="shared" si="0"/>
        <v>192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'03.11'!J64+'04.11'!I64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'03.11'!J65+'04.11'!I65</f>
        <v>205</v>
      </c>
      <c r="K65" s="152">
        <v>0</v>
      </c>
      <c r="L65" s="152">
        <v>0</v>
      </c>
      <c r="M65" s="152">
        <v>0</v>
      </c>
      <c r="N65" s="144">
        <f t="shared" si="0"/>
        <v>204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'03.11'!J66+'04.11'!I66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'03.11'!J67+'04.11'!I67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'03.11'!J68+'04.11'!I68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'03.11'!J69+'04.11'!I69</f>
        <v>762</v>
      </c>
      <c r="K69" s="152">
        <v>3</v>
      </c>
      <c r="L69" s="152">
        <v>2</v>
      </c>
      <c r="M69" s="152">
        <v>1</v>
      </c>
      <c r="N69" s="144">
        <f t="shared" si="0"/>
        <v>751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'03.11'!J70+'04.11'!I70</f>
        <v>2116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2099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'03.11'!J71+'04.11'!I71</f>
        <v>597</v>
      </c>
      <c r="K71" s="151">
        <v>0</v>
      </c>
      <c r="L71" s="151">
        <v>0</v>
      </c>
      <c r="M71" s="151">
        <v>0</v>
      </c>
      <c r="N71" s="139">
        <f t="shared" ref="N71:N83" si="18">J71-K71-O71</f>
        <v>593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'03.11'!J72+'04.11'!I72</f>
        <v>692</v>
      </c>
      <c r="K72" s="152">
        <v>0</v>
      </c>
      <c r="L72" s="152">
        <v>0</v>
      </c>
      <c r="M72" s="152">
        <v>0</v>
      </c>
      <c r="N72" s="144">
        <f t="shared" si="18"/>
        <v>686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'03.11'!J73+'04.11'!I73</f>
        <v>734</v>
      </c>
      <c r="K73" s="152">
        <v>0</v>
      </c>
      <c r="L73" s="152">
        <v>0</v>
      </c>
      <c r="M73" s="152">
        <v>0</v>
      </c>
      <c r="N73" s="144">
        <f t="shared" si="18"/>
        <v>731</v>
      </c>
      <c r="O73" s="145">
        <v>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'03.11'!J74+'04.11'!I74</f>
        <v>1115</v>
      </c>
      <c r="K74" s="152">
        <v>0</v>
      </c>
      <c r="L74" s="152">
        <v>0</v>
      </c>
      <c r="M74" s="152">
        <v>0</v>
      </c>
      <c r="N74" s="144">
        <f t="shared" si="18"/>
        <v>1080</v>
      </c>
      <c r="O74" s="145">
        <v>35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'03.11'!J75+'04.11'!I75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'03.11'!J76+'04.11'!I76</f>
        <v>594</v>
      </c>
      <c r="K76" s="152">
        <v>1</v>
      </c>
      <c r="L76" s="152">
        <v>1</v>
      </c>
      <c r="M76" s="152">
        <v>0</v>
      </c>
      <c r="N76" s="144">
        <f t="shared" si="18"/>
        <v>583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'03.11'!J77+'04.11'!I77</f>
        <v>2905</v>
      </c>
      <c r="K77" s="152">
        <v>8</v>
      </c>
      <c r="L77" s="152">
        <v>2</v>
      </c>
      <c r="M77" s="152">
        <v>0</v>
      </c>
      <c r="N77" s="144">
        <f t="shared" si="18"/>
        <v>2873</v>
      </c>
      <c r="O77" s="145">
        <v>24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23</v>
      </c>
      <c r="H78" s="146">
        <f t="shared" ref="H78:O78" si="20">SUM(H71:H77)</f>
        <v>0</v>
      </c>
      <c r="I78" s="148">
        <f t="shared" si="20"/>
        <v>23</v>
      </c>
      <c r="J78" s="162">
        <f>'03.11'!J78+'04.11'!I78</f>
        <v>6769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6675</v>
      </c>
      <c r="O78" s="150">
        <f t="shared" si="20"/>
        <v>85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'03.11'!J79+'04.11'!I79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'03.11'!J80+'04.11'!I80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'03.11'!J81+'04.11'!I81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'03.11'!J82+'04.11'!I82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'03.11'!J83+'04.11'!I83</f>
        <v>471</v>
      </c>
      <c r="K83" s="152">
        <v>0</v>
      </c>
      <c r="L83" s="152">
        <v>0</v>
      </c>
      <c r="M83" s="152">
        <v>0</v>
      </c>
      <c r="N83" s="144">
        <f t="shared" si="18"/>
        <v>470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'03.11'!J84+'04.11'!I84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986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113</v>
      </c>
      <c r="H85" s="135">
        <f t="shared" ref="H85:O85" si="23">H84+H78+H70+H60+H50+H38+H25+H19</f>
        <v>7</v>
      </c>
      <c r="I85" s="135">
        <f t="shared" si="23"/>
        <v>120</v>
      </c>
      <c r="J85" s="135">
        <f t="shared" si="23"/>
        <v>47020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46467</v>
      </c>
      <c r="O85" s="135">
        <f t="shared" si="23"/>
        <v>495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20"/>
      <c r="P90" s="68"/>
      <c r="Q90" s="68"/>
      <c r="R90" s="68"/>
      <c r="S90" s="32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20"/>
      <c r="P91" s="68"/>
      <c r="Q91" s="68"/>
      <c r="R91" s="68"/>
      <c r="S91" s="32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20"/>
      <c r="P92" s="68"/>
      <c r="Q92" s="68"/>
      <c r="R92" s="68"/>
      <c r="S92" s="32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20"/>
      <c r="K93" s="478"/>
      <c r="L93" s="478"/>
      <c r="M93" s="478"/>
      <c r="N93" s="478"/>
      <c r="O93" s="320"/>
      <c r="P93" s="68"/>
      <c r="Q93" s="68"/>
      <c r="R93" s="68"/>
      <c r="S93" s="32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20"/>
      <c r="K94" s="478"/>
      <c r="L94" s="478"/>
      <c r="M94" s="478"/>
      <c r="N94" s="478"/>
      <c r="O94" s="320"/>
      <c r="P94" s="68"/>
      <c r="Q94" s="68"/>
      <c r="R94" s="68"/>
      <c r="S94" s="32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21"/>
      <c r="K95" s="478"/>
      <c r="L95" s="478"/>
      <c r="M95" s="478"/>
      <c r="N95" s="478"/>
      <c r="O95" s="321"/>
      <c r="Q95" s="82"/>
      <c r="R95" s="82"/>
      <c r="S95" s="32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A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K8" sqref="K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=128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518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17" t="s">
        <v>275</v>
      </c>
      <c r="H4" s="317" t="s">
        <v>276</v>
      </c>
      <c r="I4" s="317" t="s">
        <v>277</v>
      </c>
      <c r="J4" s="121" t="str">
        <f>"me©‡gvU fwZ©
= "&amp;J85</f>
        <v>me©‡gvU fwZ©
= 46900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46324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'02.11'!J5+'03.11'!I5</f>
        <v>1496</v>
      </c>
      <c r="K5" s="151">
        <v>2</v>
      </c>
      <c r="L5" s="151">
        <v>1</v>
      </c>
      <c r="M5" s="151">
        <v>1</v>
      </c>
      <c r="N5" s="139">
        <f t="shared" ref="N5:N69" si="0">J5-K5-O5</f>
        <v>1493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'02.11'!J6+'03.11'!I6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'02.11'!J7+'03.11'!I7</f>
        <v>508</v>
      </c>
      <c r="K7" s="152">
        <v>0</v>
      </c>
      <c r="L7" s="152">
        <v>0</v>
      </c>
      <c r="M7" s="152">
        <v>0</v>
      </c>
      <c r="N7" s="139">
        <f t="shared" si="0"/>
        <v>506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'02.11'!J8+'03.11'!I8</f>
        <v>1228</v>
      </c>
      <c r="K8" s="152">
        <v>0</v>
      </c>
      <c r="L8" s="152">
        <v>0</v>
      </c>
      <c r="M8" s="152">
        <v>0</v>
      </c>
      <c r="N8" s="139">
        <f t="shared" si="0"/>
        <v>1217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'02.11'!J9+'03.11'!I9</f>
        <v>600</v>
      </c>
      <c r="K9" s="152">
        <v>1</v>
      </c>
      <c r="L9" s="152">
        <v>1</v>
      </c>
      <c r="M9" s="152">
        <v>0</v>
      </c>
      <c r="N9" s="139">
        <f t="shared" si="0"/>
        <v>597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'02.11'!J10+'03.11'!I10</f>
        <v>543</v>
      </c>
      <c r="K10" s="152">
        <v>0</v>
      </c>
      <c r="L10" s="152">
        <v>0</v>
      </c>
      <c r="M10" s="152">
        <v>0</v>
      </c>
      <c r="N10" s="139">
        <f t="shared" si="0"/>
        <v>541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'02.11'!J11+'03.11'!I11</f>
        <v>703</v>
      </c>
      <c r="K11" s="152">
        <v>1</v>
      </c>
      <c r="L11" s="152">
        <v>1</v>
      </c>
      <c r="M11" s="152">
        <v>0</v>
      </c>
      <c r="N11" s="139">
        <f t="shared" si="0"/>
        <v>699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'02.11'!J12+'03.11'!I12</f>
        <v>1746</v>
      </c>
      <c r="K12" s="152">
        <v>0</v>
      </c>
      <c r="L12" s="152">
        <v>0</v>
      </c>
      <c r="M12" s="152">
        <v>0</v>
      </c>
      <c r="N12" s="139">
        <f t="shared" si="0"/>
        <v>1730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'02.11'!J13+'03.11'!I13</f>
        <v>584</v>
      </c>
      <c r="K13" s="152">
        <v>0</v>
      </c>
      <c r="L13" s="152">
        <v>0</v>
      </c>
      <c r="M13" s="152">
        <v>0</v>
      </c>
      <c r="N13" s="139">
        <f t="shared" si="0"/>
        <v>581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'02.11'!J14+'03.11'!I14</f>
        <v>465</v>
      </c>
      <c r="K14" s="152">
        <v>0</v>
      </c>
      <c r="L14" s="152">
        <v>0</v>
      </c>
      <c r="M14" s="152">
        <v>0</v>
      </c>
      <c r="N14" s="139">
        <f t="shared" si="0"/>
        <v>462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'02.11'!J15+'03.11'!I15</f>
        <v>640</v>
      </c>
      <c r="K15" s="152">
        <v>0</v>
      </c>
      <c r="L15" s="152">
        <v>0</v>
      </c>
      <c r="M15" s="152">
        <v>0</v>
      </c>
      <c r="N15" s="139">
        <f t="shared" si="0"/>
        <v>639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'02.11'!J16+'03.11'!I16</f>
        <v>844</v>
      </c>
      <c r="K16" s="152">
        <v>0</v>
      </c>
      <c r="L16" s="152">
        <v>0</v>
      </c>
      <c r="M16" s="152">
        <v>0</v>
      </c>
      <c r="N16" s="139">
        <f t="shared" si="0"/>
        <v>837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'02.11'!J17+'03.11'!I17</f>
        <v>1070</v>
      </c>
      <c r="K17" s="152">
        <v>9</v>
      </c>
      <c r="L17" s="152">
        <v>1</v>
      </c>
      <c r="M17" s="152">
        <v>1</v>
      </c>
      <c r="N17" s="139">
        <f t="shared" si="0"/>
        <v>1056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'02.11'!J18+'03.11'!I18</f>
        <v>708</v>
      </c>
      <c r="K18" s="152">
        <v>0</v>
      </c>
      <c r="L18" s="152">
        <v>0</v>
      </c>
      <c r="M18" s="152">
        <v>0</v>
      </c>
      <c r="N18" s="139">
        <f t="shared" si="0"/>
        <v>694</v>
      </c>
      <c r="O18" s="145">
        <v>14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17</v>
      </c>
      <c r="H19" s="146">
        <f t="shared" ref="H19:O19" si="3">SUM(H5:H18)</f>
        <v>0</v>
      </c>
      <c r="I19" s="148">
        <f t="shared" si="3"/>
        <v>17</v>
      </c>
      <c r="J19" s="162">
        <f>'02.11'!J19+'03.11'!I19</f>
        <v>11225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11142</v>
      </c>
      <c r="O19" s="150">
        <f t="shared" si="3"/>
        <v>70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'02.11'!J20+'03.11'!I20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'02.11'!J21+'03.11'!I21</f>
        <v>443</v>
      </c>
      <c r="K21" s="152">
        <v>0</v>
      </c>
      <c r="L21" s="152">
        <v>0</v>
      </c>
      <c r="M21" s="152">
        <v>0</v>
      </c>
      <c r="N21" s="144">
        <f t="shared" si="0"/>
        <v>440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'02.11'!J22+'03.11'!I22</f>
        <v>165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'02.11'!J23+'03.11'!I23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'02.11'!J24+'03.11'!I24</f>
        <v>1571</v>
      </c>
      <c r="K24" s="152">
        <v>4</v>
      </c>
      <c r="L24" s="152">
        <v>1</v>
      </c>
      <c r="M24" s="152">
        <v>1</v>
      </c>
      <c r="N24" s="144">
        <f t="shared" si="0"/>
        <v>1550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'02.11'!J25+'03.11'!I25</f>
        <v>2304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2277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5</v>
      </c>
      <c r="H26" s="154">
        <v>2</v>
      </c>
      <c r="I26" s="139">
        <f>G26+H26</f>
        <v>7</v>
      </c>
      <c r="J26" s="160">
        <f>'02.11'!J26+'03.11'!I26</f>
        <v>649</v>
      </c>
      <c r="K26" s="151">
        <v>2</v>
      </c>
      <c r="L26" s="151">
        <v>1</v>
      </c>
      <c r="M26" s="151">
        <v>0</v>
      </c>
      <c r="N26" s="139">
        <f t="shared" si="0"/>
        <v>618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'02.11'!J27+'03.11'!I27</f>
        <v>583</v>
      </c>
      <c r="K27" s="152">
        <v>0</v>
      </c>
      <c r="L27" s="152">
        <v>0</v>
      </c>
      <c r="M27" s="152">
        <v>0</v>
      </c>
      <c r="N27" s="144">
        <f t="shared" si="0"/>
        <v>577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'02.11'!J28+'03.11'!I28</f>
        <v>1220</v>
      </c>
      <c r="K28" s="152">
        <v>0</v>
      </c>
      <c r="L28" s="152">
        <v>0</v>
      </c>
      <c r="M28" s="152">
        <v>0</v>
      </c>
      <c r="N28" s="144">
        <f t="shared" si="0"/>
        <v>1213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'02.11'!J29+'03.11'!I29</f>
        <v>1332</v>
      </c>
      <c r="K29" s="152">
        <v>0</v>
      </c>
      <c r="L29" s="152">
        <v>0</v>
      </c>
      <c r="M29" s="152">
        <v>0</v>
      </c>
      <c r="N29" s="144">
        <f t="shared" si="0"/>
        <v>1320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'02.11'!J30+'03.11'!I30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'02.11'!J31+'03.11'!I31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'02.11'!J32+'03.11'!I32</f>
        <v>315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'02.11'!J33+'03.11'!I33</f>
        <v>443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6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'02.11'!J34+'03.11'!I34</f>
        <v>213</v>
      </c>
      <c r="K34" s="152">
        <v>0</v>
      </c>
      <c r="L34" s="152">
        <v>0</v>
      </c>
      <c r="M34" s="152">
        <v>0</v>
      </c>
      <c r="N34" s="144">
        <f t="shared" si="0"/>
        <v>210</v>
      </c>
      <c r="O34" s="145">
        <v>3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'02.11'!J35+'03.11'!I35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'02.11'!J36+'03.11'!I36</f>
        <v>184</v>
      </c>
      <c r="K36" s="152">
        <v>0</v>
      </c>
      <c r="L36" s="152">
        <v>0</v>
      </c>
      <c r="M36" s="152">
        <v>0</v>
      </c>
      <c r="N36" s="144">
        <f t="shared" si="0"/>
        <v>178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'02.11'!J37+'03.11'!I37</f>
        <v>1417</v>
      </c>
      <c r="K37" s="152">
        <v>1</v>
      </c>
      <c r="L37" s="152">
        <v>0</v>
      </c>
      <c r="M37" s="152">
        <v>0</v>
      </c>
      <c r="N37" s="144">
        <f t="shared" si="0"/>
        <v>1367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22</v>
      </c>
      <c r="H38" s="146">
        <f t="shared" ref="H38:O38" si="9">SUM(H26:H37)</f>
        <v>2</v>
      </c>
      <c r="I38" s="148">
        <f t="shared" si="9"/>
        <v>24</v>
      </c>
      <c r="J38" s="162">
        <f>'02.11'!J38+'03.11'!I38</f>
        <v>7614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7487</v>
      </c>
      <c r="O38" s="150">
        <f t="shared" si="9"/>
        <v>122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'02.11'!J39+'03.11'!I39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7</v>
      </c>
      <c r="H40" s="156">
        <v>0</v>
      </c>
      <c r="I40" s="144">
        <f t="shared" ref="I40:I49" si="10">G40+H40</f>
        <v>7</v>
      </c>
      <c r="J40" s="161">
        <f>'02.11'!J40+'03.11'!I40</f>
        <v>1524</v>
      </c>
      <c r="K40" s="152">
        <v>1</v>
      </c>
      <c r="L40" s="152">
        <v>1</v>
      </c>
      <c r="M40" s="152">
        <v>0</v>
      </c>
      <c r="N40" s="144">
        <f t="shared" si="0"/>
        <v>1508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'02.11'!J41+'03.11'!I41</f>
        <v>550</v>
      </c>
      <c r="K41" s="152">
        <v>1</v>
      </c>
      <c r="L41" s="152">
        <v>0</v>
      </c>
      <c r="M41" s="152">
        <v>0</v>
      </c>
      <c r="N41" s="144">
        <f t="shared" si="0"/>
        <v>543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'02.11'!J42+'03.11'!I42</f>
        <v>556</v>
      </c>
      <c r="K42" s="152">
        <v>0</v>
      </c>
      <c r="L42" s="152">
        <v>0</v>
      </c>
      <c r="M42" s="152">
        <v>0</v>
      </c>
      <c r="N42" s="144">
        <f t="shared" si="0"/>
        <v>549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21</v>
      </c>
      <c r="H43" s="156">
        <v>1</v>
      </c>
      <c r="I43" s="144">
        <f t="shared" si="10"/>
        <v>22</v>
      </c>
      <c r="J43" s="161">
        <f>'02.11'!J43+'03.11'!I43</f>
        <v>3775</v>
      </c>
      <c r="K43" s="152">
        <v>3</v>
      </c>
      <c r="L43" s="152">
        <v>1</v>
      </c>
      <c r="M43" s="152">
        <v>0</v>
      </c>
      <c r="N43" s="144">
        <f t="shared" si="0"/>
        <v>3706</v>
      </c>
      <c r="O43" s="145">
        <v>66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'02.11'!J44+'03.11'!I44</f>
        <v>675</v>
      </c>
      <c r="K44" s="152">
        <v>1</v>
      </c>
      <c r="L44" s="152">
        <v>1</v>
      </c>
      <c r="M44" s="152">
        <v>1</v>
      </c>
      <c r="N44" s="144">
        <f t="shared" si="0"/>
        <v>658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'02.11'!J45+'03.11'!I45</f>
        <v>329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'02.11'!J46+'03.11'!I46</f>
        <v>926</v>
      </c>
      <c r="K46" s="152">
        <v>0</v>
      </c>
      <c r="L46" s="152">
        <v>0</v>
      </c>
      <c r="M46" s="152">
        <v>0</v>
      </c>
      <c r="N46" s="144">
        <f t="shared" si="0"/>
        <v>920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'02.11'!J47+'03.11'!I47</f>
        <v>153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'02.11'!J48+'03.11'!I48</f>
        <v>250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8</v>
      </c>
      <c r="H49" s="156"/>
      <c r="I49" s="144">
        <f t="shared" si="10"/>
        <v>8</v>
      </c>
      <c r="J49" s="161">
        <f>'02.11'!J49+'03.11'!I49</f>
        <v>1673</v>
      </c>
      <c r="K49" s="152">
        <v>6</v>
      </c>
      <c r="L49" s="152">
        <v>2</v>
      </c>
      <c r="M49" s="152">
        <v>1</v>
      </c>
      <c r="N49" s="144">
        <f t="shared" si="0"/>
        <v>1614</v>
      </c>
      <c r="O49" s="145">
        <v>53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46</v>
      </c>
      <c r="H50" s="146">
        <f t="shared" ref="H50:O50" si="12">SUM(H39:H49)</f>
        <v>1</v>
      </c>
      <c r="I50" s="148">
        <f t="shared" si="12"/>
        <v>47</v>
      </c>
      <c r="J50" s="162">
        <f>'02.11'!J50+'03.11'!I50</f>
        <v>11232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11039</v>
      </c>
      <c r="O50" s="150">
        <f t="shared" si="12"/>
        <v>176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'02.11'!J51+'03.11'!I51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'02.11'!J52+'03.11'!I52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'02.11'!J53+'03.11'!I53</f>
        <v>748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2</v>
      </c>
      <c r="I54" s="144">
        <f t="shared" si="14"/>
        <v>2</v>
      </c>
      <c r="J54" s="161">
        <f>'02.11'!J54+'03.11'!I54</f>
        <v>1072</v>
      </c>
      <c r="K54" s="152">
        <v>0</v>
      </c>
      <c r="L54" s="152">
        <v>0</v>
      </c>
      <c r="M54" s="152">
        <v>0</v>
      </c>
      <c r="N54" s="144">
        <f t="shared" si="0"/>
        <v>1066</v>
      </c>
      <c r="O54" s="145">
        <v>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'02.11'!J55+'03.11'!I55</f>
        <v>269</v>
      </c>
      <c r="K55" s="152">
        <v>1</v>
      </c>
      <c r="L55" s="152">
        <v>1</v>
      </c>
      <c r="M55" s="152">
        <v>0</v>
      </c>
      <c r="N55" s="144">
        <f t="shared" si="0"/>
        <v>265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'02.11'!J56+'03.11'!I56</f>
        <v>368</v>
      </c>
      <c r="K56" s="152">
        <v>0</v>
      </c>
      <c r="L56" s="152">
        <v>0</v>
      </c>
      <c r="M56" s="152">
        <v>0</v>
      </c>
      <c r="N56" s="144">
        <f t="shared" si="0"/>
        <v>367</v>
      </c>
      <c r="O56" s="145">
        <v>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1</v>
      </c>
      <c r="H57" s="154">
        <v>0</v>
      </c>
      <c r="I57" s="144">
        <f t="shared" si="14"/>
        <v>1</v>
      </c>
      <c r="J57" s="161">
        <f>'02.11'!J57+'03.11'!I57</f>
        <v>166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1</v>
      </c>
      <c r="H58" s="154">
        <v>0</v>
      </c>
      <c r="I58" s="144">
        <f t="shared" si="14"/>
        <v>1</v>
      </c>
      <c r="J58" s="161">
        <f>'02.11'!J58+'03.11'!I58</f>
        <v>110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'02.11'!J59+'03.11'!I59</f>
        <v>881</v>
      </c>
      <c r="K59" s="152">
        <v>3</v>
      </c>
      <c r="L59" s="152">
        <v>0</v>
      </c>
      <c r="M59" s="152">
        <v>0</v>
      </c>
      <c r="N59" s="144">
        <f t="shared" si="0"/>
        <v>873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2</v>
      </c>
      <c r="I60" s="148">
        <f t="shared" si="15"/>
        <v>8</v>
      </c>
      <c r="J60" s="162">
        <f>'02.11'!J60+'03.11'!I60</f>
        <v>4674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4650</v>
      </c>
      <c r="O60" s="150">
        <f t="shared" si="15"/>
        <v>19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'02.11'!J61+'03.11'!I61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'02.11'!J62+'03.11'!I62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'02.11'!J63+'03.11'!I63</f>
        <v>193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'02.11'!J64+'03.11'!I64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'02.11'!J65+'03.11'!I65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'02.11'!J66+'03.11'!I66</f>
        <v>294</v>
      </c>
      <c r="K66" s="152">
        <v>1</v>
      </c>
      <c r="L66" s="152">
        <v>1</v>
      </c>
      <c r="M66" s="152">
        <v>1</v>
      </c>
      <c r="N66" s="144">
        <f t="shared" si="0"/>
        <v>293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'02.11'!J67+'03.11'!I67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'02.11'!J68+'03.11'!I68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'02.11'!J69+'03.11'!I69</f>
        <v>761</v>
      </c>
      <c r="K69" s="152">
        <v>3</v>
      </c>
      <c r="L69" s="152">
        <v>2</v>
      </c>
      <c r="M69" s="152">
        <v>1</v>
      </c>
      <c r="N69" s="144">
        <f t="shared" si="0"/>
        <v>751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'02.11'!J70+'03.11'!I70</f>
        <v>2115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2096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'02.11'!J71+'03.11'!I71</f>
        <v>596</v>
      </c>
      <c r="K71" s="151">
        <v>0</v>
      </c>
      <c r="L71" s="151">
        <v>0</v>
      </c>
      <c r="M71" s="151">
        <v>0</v>
      </c>
      <c r="N71" s="139">
        <f t="shared" ref="N71:N83" si="18">J71-K71-O71</f>
        <v>592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'02.11'!J72+'03.11'!I72</f>
        <v>690</v>
      </c>
      <c r="K72" s="152">
        <v>0</v>
      </c>
      <c r="L72" s="152">
        <v>0</v>
      </c>
      <c r="M72" s="152">
        <v>0</v>
      </c>
      <c r="N72" s="144">
        <f t="shared" si="18"/>
        <v>685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'02.11'!J73+'03.11'!I73</f>
        <v>733</v>
      </c>
      <c r="K73" s="152">
        <v>0</v>
      </c>
      <c r="L73" s="152">
        <v>0</v>
      </c>
      <c r="M73" s="152">
        <v>0</v>
      </c>
      <c r="N73" s="144">
        <f t="shared" si="18"/>
        <v>728</v>
      </c>
      <c r="O73" s="145">
        <v>5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'02.11'!J74+'03.11'!I74</f>
        <v>1102</v>
      </c>
      <c r="K74" s="152">
        <v>0</v>
      </c>
      <c r="L74" s="152">
        <v>0</v>
      </c>
      <c r="M74" s="152">
        <v>0</v>
      </c>
      <c r="N74" s="144">
        <f t="shared" si="18"/>
        <v>1070</v>
      </c>
      <c r="O74" s="145">
        <v>32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'02.11'!J75+'03.11'!I75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'02.11'!J76+'03.11'!I76</f>
        <v>593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'02.11'!J77+'03.11'!I77</f>
        <v>2900</v>
      </c>
      <c r="K77" s="152">
        <v>8</v>
      </c>
      <c r="L77" s="152">
        <v>2</v>
      </c>
      <c r="M77" s="152">
        <v>0</v>
      </c>
      <c r="N77" s="144">
        <f t="shared" si="18"/>
        <v>2863</v>
      </c>
      <c r="O77" s="145">
        <v>29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24</v>
      </c>
      <c r="H78" s="146">
        <f t="shared" ref="H78:O78" si="20">SUM(H71:H77)</f>
        <v>0</v>
      </c>
      <c r="I78" s="148">
        <f t="shared" si="20"/>
        <v>24</v>
      </c>
      <c r="J78" s="162">
        <f>'02.11'!J78+'03.11'!I78</f>
        <v>6746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6648</v>
      </c>
      <c r="O78" s="150">
        <f t="shared" si="20"/>
        <v>89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'02.11'!J79+'03.11'!I79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'02.11'!J80+'03.11'!I80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'02.11'!J81+'03.11'!I81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'02.11'!J82+'03.11'!I82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'02.11'!J83+'03.11'!I83</f>
        <v>471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'02.11'!J84+'03.11'!I84</f>
        <v>990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123</v>
      </c>
      <c r="H85" s="135">
        <f t="shared" ref="H85:O85" si="23">H84+H78+H70+H60+H50+H38+H25+H19</f>
        <v>5</v>
      </c>
      <c r="I85" s="135">
        <f t="shared" si="23"/>
        <v>128</v>
      </c>
      <c r="J85" s="135">
        <f t="shared" si="23"/>
        <v>46900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46324</v>
      </c>
      <c r="O85" s="135">
        <f t="shared" si="23"/>
        <v>518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16"/>
      <c r="P90" s="68"/>
      <c r="Q90" s="68"/>
      <c r="R90" s="68"/>
      <c r="S90" s="31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16"/>
      <c r="P91" s="68"/>
      <c r="Q91" s="68"/>
      <c r="R91" s="68"/>
      <c r="S91" s="31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16"/>
      <c r="P92" s="68"/>
      <c r="Q92" s="68"/>
      <c r="R92" s="68"/>
      <c r="S92" s="31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6"/>
      <c r="K93" s="478"/>
      <c r="L93" s="478"/>
      <c r="M93" s="478"/>
      <c r="N93" s="478"/>
      <c r="O93" s="316"/>
      <c r="P93" s="68"/>
      <c r="Q93" s="68"/>
      <c r="R93" s="68"/>
      <c r="S93" s="31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6"/>
      <c r="K94" s="478"/>
      <c r="L94" s="478"/>
      <c r="M94" s="478"/>
      <c r="N94" s="478"/>
      <c r="O94" s="316"/>
      <c r="P94" s="68"/>
      <c r="Q94" s="68"/>
      <c r="R94" s="68"/>
      <c r="S94" s="31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18"/>
      <c r="K95" s="478"/>
      <c r="L95" s="478"/>
      <c r="M95" s="478"/>
      <c r="N95" s="478"/>
      <c r="O95" s="318"/>
      <c r="Q95" s="82"/>
      <c r="R95" s="82"/>
      <c r="S95" s="3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B00-000000000000}">
  <dimension ref="A1:S111"/>
  <sheetViews>
    <sheetView view="pageBreakPreview" topLeftCell="C1" zoomScale="70" zoomScaleNormal="70" zoomScaleSheetLayoutView="70" workbookViewId="0">
      <pane xSplit="3" ySplit="4" topLeftCell="F65" activePane="bottomRight" state="frozen"/>
      <selection activeCell="J5" sqref="J5:J84"/>
      <selection pane="topRight" activeCell="J5" sqref="J5:J84"/>
      <selection pane="bottomLeft" activeCell="J5" sqref="J5:J84"/>
      <selection pane="bottomRight" activeCell="O71" sqref="O7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=94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546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13" t="s">
        <v>275</v>
      </c>
      <c r="H4" s="313" t="s">
        <v>276</v>
      </c>
      <c r="I4" s="313" t="s">
        <v>277</v>
      </c>
      <c r="J4" s="121" t="str">
        <f>"me©‡gvU fwZ©
= "&amp;J85</f>
        <v>me©‡gvU fwZ©
= 46772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46168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'01.11'!J5+'02.11'!I5</f>
        <v>1495</v>
      </c>
      <c r="K5" s="151">
        <v>2</v>
      </c>
      <c r="L5" s="151">
        <v>1</v>
      </c>
      <c r="M5" s="151">
        <v>1</v>
      </c>
      <c r="N5" s="139">
        <f t="shared" ref="N5:N69" si="0">J5-K5-O5</f>
        <v>1492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'01.11'!J6+'02.11'!I6</f>
        <v>90</v>
      </c>
      <c r="K6" s="152">
        <v>0</v>
      </c>
      <c r="L6" s="152">
        <v>0</v>
      </c>
      <c r="M6" s="152">
        <v>0</v>
      </c>
      <c r="N6" s="139">
        <f t="shared" si="0"/>
        <v>90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'01.11'!J7+'02.11'!I7</f>
        <v>508</v>
      </c>
      <c r="K7" s="152">
        <v>0</v>
      </c>
      <c r="L7" s="152">
        <v>0</v>
      </c>
      <c r="M7" s="152">
        <v>0</v>
      </c>
      <c r="N7" s="139">
        <f t="shared" si="0"/>
        <v>502</v>
      </c>
      <c r="O7" s="145">
        <v>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'01.11'!J8+'02.11'!I8</f>
        <v>1228</v>
      </c>
      <c r="K8" s="152">
        <v>0</v>
      </c>
      <c r="L8" s="152">
        <v>0</v>
      </c>
      <c r="M8" s="152">
        <v>0</v>
      </c>
      <c r="N8" s="139">
        <f t="shared" si="0"/>
        <v>1215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'01.11'!J9+'02.11'!I9</f>
        <v>600</v>
      </c>
      <c r="K9" s="152">
        <v>1</v>
      </c>
      <c r="L9" s="152">
        <v>1</v>
      </c>
      <c r="M9" s="152">
        <v>0</v>
      </c>
      <c r="N9" s="139">
        <f t="shared" si="0"/>
        <v>591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'01.11'!J10+'02.11'!I10</f>
        <v>542</v>
      </c>
      <c r="K10" s="152">
        <v>0</v>
      </c>
      <c r="L10" s="152">
        <v>0</v>
      </c>
      <c r="M10" s="152">
        <v>0</v>
      </c>
      <c r="N10" s="139">
        <f t="shared" si="0"/>
        <v>540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'01.11'!J11+'02.11'!I11</f>
        <v>701</v>
      </c>
      <c r="K11" s="152">
        <v>1</v>
      </c>
      <c r="L11" s="152">
        <v>1</v>
      </c>
      <c r="M11" s="152">
        <v>0</v>
      </c>
      <c r="N11" s="139">
        <f t="shared" si="0"/>
        <v>696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'01.11'!J12+'02.11'!I12</f>
        <v>1740</v>
      </c>
      <c r="K12" s="152">
        <v>0</v>
      </c>
      <c r="L12" s="152">
        <v>0</v>
      </c>
      <c r="M12" s="152">
        <v>0</v>
      </c>
      <c r="N12" s="139">
        <f t="shared" si="0"/>
        <v>1724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'01.11'!J13+'02.11'!I13</f>
        <v>583</v>
      </c>
      <c r="K13" s="152">
        <v>0</v>
      </c>
      <c r="L13" s="152">
        <v>0</v>
      </c>
      <c r="M13" s="152">
        <v>0</v>
      </c>
      <c r="N13" s="139">
        <f t="shared" si="0"/>
        <v>580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'01.11'!J14+'02.11'!I14</f>
        <v>465</v>
      </c>
      <c r="K14" s="152">
        <v>0</v>
      </c>
      <c r="L14" s="152">
        <v>0</v>
      </c>
      <c r="M14" s="152">
        <v>0</v>
      </c>
      <c r="N14" s="139">
        <f t="shared" si="0"/>
        <v>461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'01.11'!J15+'02.11'!I15</f>
        <v>639</v>
      </c>
      <c r="K15" s="152">
        <v>0</v>
      </c>
      <c r="L15" s="152">
        <v>0</v>
      </c>
      <c r="M15" s="152">
        <v>0</v>
      </c>
      <c r="N15" s="139">
        <f t="shared" si="0"/>
        <v>638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'01.11'!J16+'02.11'!I16</f>
        <v>844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'01.11'!J17+'02.11'!I17</f>
        <v>1069</v>
      </c>
      <c r="K17" s="152">
        <v>9</v>
      </c>
      <c r="L17" s="152">
        <v>1</v>
      </c>
      <c r="M17" s="152">
        <v>1</v>
      </c>
      <c r="N17" s="139">
        <f t="shared" si="0"/>
        <v>1050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'01.11'!J18+'02.11'!I18</f>
        <v>704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20</v>
      </c>
      <c r="H19" s="146">
        <f t="shared" ref="H19:O19" si="3">SUM(H5:H18)</f>
        <v>1</v>
      </c>
      <c r="I19" s="148">
        <f t="shared" si="3"/>
        <v>21</v>
      </c>
      <c r="J19" s="162">
        <f>'01.11'!J19+'02.11'!I19</f>
        <v>11208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11106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'01.11'!J20+'02.11'!I20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'01.11'!J21+'02.11'!I21</f>
        <v>443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'01.11'!J22+'02.11'!I22</f>
        <v>164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'01.11'!J23+'02.11'!I23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>
        <v>0</v>
      </c>
      <c r="I24" s="144">
        <f t="shared" si="4"/>
        <v>4</v>
      </c>
      <c r="J24" s="161">
        <f>'01.11'!J24+'02.11'!I24</f>
        <v>1567</v>
      </c>
      <c r="K24" s="152">
        <v>4</v>
      </c>
      <c r="L24" s="152">
        <v>1</v>
      </c>
      <c r="M24" s="152">
        <v>1</v>
      </c>
      <c r="N24" s="144">
        <f t="shared" si="0"/>
        <v>1546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'01.11'!J25+'02.11'!I25</f>
        <v>2299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2272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'01.11'!J26+'02.11'!I26</f>
        <v>642</v>
      </c>
      <c r="K26" s="151">
        <v>2</v>
      </c>
      <c r="L26" s="151">
        <v>1</v>
      </c>
      <c r="M26" s="151">
        <v>0</v>
      </c>
      <c r="N26" s="139">
        <f t="shared" si="0"/>
        <v>611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'01.11'!J27+'02.11'!I27</f>
        <v>582</v>
      </c>
      <c r="K27" s="152">
        <v>0</v>
      </c>
      <c r="L27" s="152">
        <v>0</v>
      </c>
      <c r="M27" s="152">
        <v>0</v>
      </c>
      <c r="N27" s="144">
        <f t="shared" si="0"/>
        <v>580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'01.11'!J28+'02.11'!I28</f>
        <v>1219</v>
      </c>
      <c r="K28" s="152">
        <v>0</v>
      </c>
      <c r="L28" s="152">
        <v>0</v>
      </c>
      <c r="M28" s="152">
        <v>0</v>
      </c>
      <c r="N28" s="144">
        <f t="shared" si="0"/>
        <v>1212</v>
      </c>
      <c r="O28" s="145">
        <v>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'01.11'!J29+'02.11'!I29</f>
        <v>1328</v>
      </c>
      <c r="K29" s="152">
        <v>0</v>
      </c>
      <c r="L29" s="152">
        <v>0</v>
      </c>
      <c r="M29" s="152">
        <v>0</v>
      </c>
      <c r="N29" s="144">
        <f t="shared" si="0"/>
        <v>1318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'01.11'!J30+'02.11'!I30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'01.11'!J31+'02.11'!I31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'01.11'!J32+'02.11'!I32</f>
        <v>315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'01.11'!J33+'02.11'!I33</f>
        <v>442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'01.11'!J34+'02.11'!I34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'01.11'!J35+'02.11'!I35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'01.11'!J36+'02.11'!I36</f>
        <v>182</v>
      </c>
      <c r="K36" s="152">
        <v>0</v>
      </c>
      <c r="L36" s="152">
        <v>0</v>
      </c>
      <c r="M36" s="152">
        <v>0</v>
      </c>
      <c r="N36" s="144">
        <f t="shared" si="0"/>
        <v>176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'01.11'!J37+'02.11'!I37</f>
        <v>1411</v>
      </c>
      <c r="K37" s="152">
        <v>1</v>
      </c>
      <c r="L37" s="152">
        <v>0</v>
      </c>
      <c r="M37" s="152">
        <v>0</v>
      </c>
      <c r="N37" s="144">
        <f t="shared" si="0"/>
        <v>1365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22</v>
      </c>
      <c r="H38" s="146">
        <f t="shared" ref="H38:O38" si="9">SUM(H26:H37)</f>
        <v>0</v>
      </c>
      <c r="I38" s="148">
        <f t="shared" si="9"/>
        <v>22</v>
      </c>
      <c r="J38" s="162">
        <f>'01.11'!J38+'02.11'!I38</f>
        <v>7590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7475</v>
      </c>
      <c r="O38" s="150">
        <f t="shared" si="9"/>
        <v>110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'01.11'!J39+'02.11'!I39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'01.11'!J40+'02.11'!I40</f>
        <v>1517</v>
      </c>
      <c r="K40" s="152">
        <v>1</v>
      </c>
      <c r="L40" s="152">
        <v>1</v>
      </c>
      <c r="M40" s="152">
        <v>0</v>
      </c>
      <c r="N40" s="144">
        <f t="shared" si="0"/>
        <v>1504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'01.11'!J41+'02.11'!I41</f>
        <v>549</v>
      </c>
      <c r="K41" s="152">
        <v>1</v>
      </c>
      <c r="L41" s="152">
        <v>0</v>
      </c>
      <c r="M41" s="152">
        <v>0</v>
      </c>
      <c r="N41" s="144">
        <f t="shared" si="0"/>
        <v>535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'01.11'!J42+'02.11'!I42</f>
        <v>554</v>
      </c>
      <c r="K42" s="152">
        <v>0</v>
      </c>
      <c r="L42" s="152">
        <v>0</v>
      </c>
      <c r="M42" s="152">
        <v>0</v>
      </c>
      <c r="N42" s="144">
        <f t="shared" si="0"/>
        <v>547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11</v>
      </c>
      <c r="H43" s="156">
        <v>0</v>
      </c>
      <c r="I43" s="144">
        <f t="shared" si="10"/>
        <v>11</v>
      </c>
      <c r="J43" s="161">
        <f>'01.11'!J43+'02.11'!I43</f>
        <v>3753</v>
      </c>
      <c r="K43" s="152">
        <v>3</v>
      </c>
      <c r="L43" s="152">
        <v>1</v>
      </c>
      <c r="M43" s="152">
        <v>0</v>
      </c>
      <c r="N43" s="144">
        <f t="shared" si="0"/>
        <v>3672</v>
      </c>
      <c r="O43" s="145">
        <v>78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0</v>
      </c>
      <c r="H44" s="156">
        <v>0</v>
      </c>
      <c r="I44" s="144">
        <f t="shared" si="10"/>
        <v>0</v>
      </c>
      <c r="J44" s="161">
        <f>'01.11'!J44+'02.11'!I44</f>
        <v>671</v>
      </c>
      <c r="K44" s="152">
        <v>1</v>
      </c>
      <c r="L44" s="152">
        <v>1</v>
      </c>
      <c r="M44" s="152">
        <v>1</v>
      </c>
      <c r="N44" s="144">
        <f t="shared" si="0"/>
        <v>652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'01.11'!J45+'02.11'!I45</f>
        <v>329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'01.11'!J46+'02.11'!I46</f>
        <v>924</v>
      </c>
      <c r="K46" s="152">
        <v>0</v>
      </c>
      <c r="L46" s="152">
        <v>0</v>
      </c>
      <c r="M46" s="152">
        <v>0</v>
      </c>
      <c r="N46" s="144">
        <f t="shared" si="0"/>
        <v>918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'01.11'!J47+'02.11'!I47</f>
        <v>153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'01.11'!J48+'02.11'!I48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'01.11'!J49+'02.11'!I49</f>
        <v>1665</v>
      </c>
      <c r="K49" s="152">
        <v>6</v>
      </c>
      <c r="L49" s="152">
        <v>2</v>
      </c>
      <c r="M49" s="152">
        <v>1</v>
      </c>
      <c r="N49" s="144">
        <f t="shared" si="0"/>
        <v>1606</v>
      </c>
      <c r="O49" s="145">
        <v>53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27</v>
      </c>
      <c r="H50" s="146">
        <f t="shared" ref="H50:O50" si="12">SUM(H39:H49)</f>
        <v>0</v>
      </c>
      <c r="I50" s="148">
        <f t="shared" si="12"/>
        <v>27</v>
      </c>
      <c r="J50" s="162">
        <f>'01.11'!J50+'02.11'!I50</f>
        <v>11185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10975</v>
      </c>
      <c r="O50" s="150">
        <f t="shared" si="12"/>
        <v>193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'01.11'!J51+'02.11'!I51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'01.11'!J52+'02.11'!I52</f>
        <v>1060</v>
      </c>
      <c r="K52" s="152">
        <v>0</v>
      </c>
      <c r="L52" s="152">
        <v>0</v>
      </c>
      <c r="M52" s="152">
        <v>0</v>
      </c>
      <c r="N52" s="144">
        <f t="shared" si="0"/>
        <v>1060</v>
      </c>
      <c r="O52" s="145">
        <v>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'01.11'!J53+'02.11'!I53</f>
        <v>747</v>
      </c>
      <c r="K53" s="152">
        <v>1</v>
      </c>
      <c r="L53" s="152">
        <v>0</v>
      </c>
      <c r="M53" s="152">
        <v>0</v>
      </c>
      <c r="N53" s="144">
        <f t="shared" si="0"/>
        <v>746</v>
      </c>
      <c r="O53" s="145">
        <v>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0</v>
      </c>
      <c r="I54" s="144">
        <f t="shared" si="14"/>
        <v>0</v>
      </c>
      <c r="J54" s="161">
        <f>'01.11'!J54+'02.11'!I54</f>
        <v>1070</v>
      </c>
      <c r="K54" s="152">
        <v>0</v>
      </c>
      <c r="L54" s="152">
        <v>0</v>
      </c>
      <c r="M54" s="152">
        <v>0</v>
      </c>
      <c r="N54" s="144">
        <f t="shared" si="0"/>
        <v>1061</v>
      </c>
      <c r="O54" s="145">
        <v>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'01.11'!J55+'02.11'!I55</f>
        <v>269</v>
      </c>
      <c r="K55" s="152">
        <v>1</v>
      </c>
      <c r="L55" s="152">
        <v>1</v>
      </c>
      <c r="M55" s="152">
        <v>0</v>
      </c>
      <c r="N55" s="144">
        <f t="shared" si="0"/>
        <v>264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'01.11'!J56+'02.11'!I56</f>
        <v>368</v>
      </c>
      <c r="K56" s="152">
        <v>0</v>
      </c>
      <c r="L56" s="152">
        <v>0</v>
      </c>
      <c r="M56" s="152">
        <v>0</v>
      </c>
      <c r="N56" s="144">
        <f t="shared" si="0"/>
        <v>365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'01.11'!J57+'02.11'!I57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'01.11'!J58+'02.11'!I58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'01.11'!J59+'02.11'!I59</f>
        <v>878</v>
      </c>
      <c r="K59" s="152">
        <v>3</v>
      </c>
      <c r="L59" s="152">
        <v>0</v>
      </c>
      <c r="M59" s="152">
        <v>0</v>
      </c>
      <c r="N59" s="144">
        <f t="shared" si="0"/>
        <v>871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0</v>
      </c>
      <c r="I60" s="148">
        <f t="shared" si="15"/>
        <v>3</v>
      </c>
      <c r="J60" s="162">
        <f>'01.11'!J60+'02.11'!I60</f>
        <v>4666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4640</v>
      </c>
      <c r="O60" s="150">
        <f t="shared" si="15"/>
        <v>21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'01.11'!J61+'02.11'!I61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'01.11'!J62+'02.11'!I62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'01.11'!J63+'02.11'!I63</f>
        <v>192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'01.11'!J64+'02.11'!I64</f>
        <v>194</v>
      </c>
      <c r="K64" s="152">
        <v>0</v>
      </c>
      <c r="L64" s="152">
        <v>0</v>
      </c>
      <c r="M64" s="152">
        <v>0</v>
      </c>
      <c r="N64" s="144">
        <f t="shared" si="0"/>
        <v>193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'01.11'!J65+'02.11'!I65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'01.11'!J66+'02.11'!I66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'01.11'!J67+'02.11'!I67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'01.11'!J68+'02.11'!I68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>
        <v>0</v>
      </c>
      <c r="I69" s="144">
        <f t="shared" si="16"/>
        <v>0</v>
      </c>
      <c r="J69" s="161">
        <f>'01.11'!J69+'02.11'!I69</f>
        <v>760</v>
      </c>
      <c r="K69" s="152">
        <v>3</v>
      </c>
      <c r="L69" s="152">
        <v>2</v>
      </c>
      <c r="M69" s="152">
        <v>1</v>
      </c>
      <c r="N69" s="144">
        <f t="shared" si="0"/>
        <v>749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'01.11'!J70+'02.11'!I70</f>
        <v>2113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2092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'01.11'!J71+'02.11'!I71</f>
        <v>596</v>
      </c>
      <c r="K71" s="151">
        <v>0</v>
      </c>
      <c r="L71" s="151">
        <v>0</v>
      </c>
      <c r="M71" s="151">
        <v>0</v>
      </c>
      <c r="N71" s="139">
        <f t="shared" ref="N71:N83" si="18">J71-K71-O71</f>
        <v>592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'01.11'!J72+'02.11'!I72</f>
        <v>689</v>
      </c>
      <c r="K72" s="152">
        <v>0</v>
      </c>
      <c r="L72" s="152">
        <v>0</v>
      </c>
      <c r="M72" s="152">
        <v>0</v>
      </c>
      <c r="N72" s="144">
        <f t="shared" si="18"/>
        <v>684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'01.11'!J73+'02.11'!I73</f>
        <v>732</v>
      </c>
      <c r="K73" s="152">
        <v>0</v>
      </c>
      <c r="L73" s="152">
        <v>0</v>
      </c>
      <c r="M73" s="152">
        <v>0</v>
      </c>
      <c r="N73" s="144">
        <f t="shared" si="18"/>
        <v>727</v>
      </c>
      <c r="O73" s="145">
        <v>5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'01.11'!J74+'02.11'!I74</f>
        <v>1088</v>
      </c>
      <c r="K74" s="152">
        <v>0</v>
      </c>
      <c r="L74" s="152">
        <v>0</v>
      </c>
      <c r="M74" s="152">
        <v>0</v>
      </c>
      <c r="N74" s="144">
        <f t="shared" si="18"/>
        <v>1063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'01.11'!J75+'02.11'!I75</f>
        <v>132</v>
      </c>
      <c r="K75" s="152">
        <v>0</v>
      </c>
      <c r="L75" s="152">
        <v>0</v>
      </c>
      <c r="M75" s="152">
        <v>0</v>
      </c>
      <c r="N75" s="144">
        <f t="shared" si="18"/>
        <v>129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'01.11'!J76+'02.11'!I76</f>
        <v>593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6</v>
      </c>
      <c r="H77" s="156">
        <v>0</v>
      </c>
      <c r="I77" s="144">
        <f t="shared" si="19"/>
        <v>6</v>
      </c>
      <c r="J77" s="161">
        <f>'01.11'!J77+'02.11'!I77</f>
        <v>2892</v>
      </c>
      <c r="K77" s="152">
        <v>8</v>
      </c>
      <c r="L77" s="152">
        <v>2</v>
      </c>
      <c r="M77" s="152">
        <v>0</v>
      </c>
      <c r="N77" s="144">
        <f t="shared" si="18"/>
        <v>2847</v>
      </c>
      <c r="O77" s="145">
        <v>37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12</v>
      </c>
      <c r="H78" s="146">
        <f t="shared" ref="H78:O78" si="20">SUM(H71:H77)</f>
        <v>1</v>
      </c>
      <c r="I78" s="148">
        <f t="shared" si="20"/>
        <v>13</v>
      </c>
      <c r="J78" s="162">
        <f>'01.11'!J78+'02.11'!I78</f>
        <v>6722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6623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'01.11'!J79+'02.11'!I79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'01.11'!J80+'02.11'!I80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'01.11'!J81+'02.11'!I81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'01.11'!J82+'02.11'!I82</f>
        <v>112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'01.11'!J83+'02.11'!I83</f>
        <v>470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'01.11'!J84+'02.11'!I84</f>
        <v>989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92</v>
      </c>
      <c r="H85" s="135">
        <f t="shared" ref="H85:O85" si="23">H84+H78+H70+H60+H50+H38+H25+H19</f>
        <v>2</v>
      </c>
      <c r="I85" s="135">
        <f t="shared" si="23"/>
        <v>94</v>
      </c>
      <c r="J85" s="135">
        <f t="shared" si="23"/>
        <v>46772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46168</v>
      </c>
      <c r="O85" s="135">
        <f t="shared" si="23"/>
        <v>546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14"/>
      <c r="P90" s="68"/>
      <c r="Q90" s="68"/>
      <c r="R90" s="68"/>
      <c r="S90" s="31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14"/>
      <c r="P91" s="68"/>
      <c r="Q91" s="68"/>
      <c r="R91" s="68"/>
      <c r="S91" s="31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14"/>
      <c r="P92" s="68"/>
      <c r="Q92" s="68"/>
      <c r="R92" s="68"/>
      <c r="S92" s="31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4"/>
      <c r="K93" s="478"/>
      <c r="L93" s="478"/>
      <c r="M93" s="478"/>
      <c r="N93" s="478"/>
      <c r="O93" s="314"/>
      <c r="P93" s="68"/>
      <c r="Q93" s="68"/>
      <c r="R93" s="68"/>
      <c r="S93" s="31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4"/>
      <c r="K94" s="478"/>
      <c r="L94" s="478"/>
      <c r="M94" s="478"/>
      <c r="N94" s="478"/>
      <c r="O94" s="314"/>
      <c r="P94" s="68"/>
      <c r="Q94" s="68"/>
      <c r="R94" s="68"/>
      <c r="S94" s="31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15"/>
      <c r="K95" s="478"/>
      <c r="L95" s="478"/>
      <c r="M95" s="478"/>
      <c r="N95" s="478"/>
      <c r="O95" s="315"/>
      <c r="Q95" s="82"/>
      <c r="R95" s="82"/>
      <c r="S95" s="31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C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48" sqref="O4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533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13" t="s">
        <v>275</v>
      </c>
      <c r="H4" s="313" t="s">
        <v>276</v>
      </c>
      <c r="I4" s="313" t="s">
        <v>277</v>
      </c>
      <c r="J4" s="121" t="str">
        <f>"me©‡gvU fwZ©
= "&amp;J85</f>
        <v>me©‡gvU fwZ©
= 46678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46087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'31.10'!J5+'01.11'!I5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'31.10'!J6+'01.11'!I6</f>
        <v>90</v>
      </c>
      <c r="K6" s="152">
        <v>0</v>
      </c>
      <c r="L6" s="152">
        <v>0</v>
      </c>
      <c r="M6" s="152">
        <v>0</v>
      </c>
      <c r="N6" s="139">
        <f t="shared" si="0"/>
        <v>89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'31.10'!J7+'01.11'!I7</f>
        <v>507</v>
      </c>
      <c r="K7" s="152">
        <v>0</v>
      </c>
      <c r="L7" s="152">
        <v>0</v>
      </c>
      <c r="M7" s="152">
        <v>0</v>
      </c>
      <c r="N7" s="139">
        <f t="shared" si="0"/>
        <v>500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'31.10'!J8+'01.11'!I8</f>
        <v>1224</v>
      </c>
      <c r="K8" s="152">
        <v>0</v>
      </c>
      <c r="L8" s="152">
        <v>0</v>
      </c>
      <c r="M8" s="152">
        <v>0</v>
      </c>
      <c r="N8" s="139">
        <f t="shared" si="0"/>
        <v>1213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'31.10'!J9+'01.11'!I9</f>
        <v>599</v>
      </c>
      <c r="K9" s="152">
        <v>1</v>
      </c>
      <c r="L9" s="152">
        <v>1</v>
      </c>
      <c r="M9" s="152">
        <v>0</v>
      </c>
      <c r="N9" s="139">
        <f t="shared" si="0"/>
        <v>590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'31.10'!J10+'01.11'!I10</f>
        <v>542</v>
      </c>
      <c r="K10" s="152">
        <v>0</v>
      </c>
      <c r="L10" s="152">
        <v>0</v>
      </c>
      <c r="M10" s="152">
        <v>0</v>
      </c>
      <c r="N10" s="139">
        <f t="shared" si="0"/>
        <v>540</v>
      </c>
      <c r="O10" s="145">
        <v>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'31.10'!J11+'01.11'!I11</f>
        <v>700</v>
      </c>
      <c r="K11" s="152">
        <v>1</v>
      </c>
      <c r="L11" s="152">
        <v>1</v>
      </c>
      <c r="M11" s="152">
        <v>0</v>
      </c>
      <c r="N11" s="139">
        <f t="shared" si="0"/>
        <v>696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'31.10'!J12+'01.11'!I12</f>
        <v>1738</v>
      </c>
      <c r="K12" s="152">
        <v>0</v>
      </c>
      <c r="L12" s="152">
        <v>0</v>
      </c>
      <c r="M12" s="152">
        <v>0</v>
      </c>
      <c r="N12" s="139">
        <f t="shared" si="0"/>
        <v>1718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'31.10'!J13+'01.11'!I13</f>
        <v>583</v>
      </c>
      <c r="K13" s="152">
        <v>0</v>
      </c>
      <c r="L13" s="152">
        <v>0</v>
      </c>
      <c r="M13" s="152">
        <v>0</v>
      </c>
      <c r="N13" s="139">
        <f t="shared" si="0"/>
        <v>580</v>
      </c>
      <c r="O13" s="145">
        <v>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'31.10'!J14+'01.11'!I14</f>
        <v>465</v>
      </c>
      <c r="K14" s="152">
        <v>0</v>
      </c>
      <c r="L14" s="152">
        <v>0</v>
      </c>
      <c r="M14" s="152">
        <v>0</v>
      </c>
      <c r="N14" s="139">
        <f t="shared" si="0"/>
        <v>460</v>
      </c>
      <c r="O14" s="145">
        <v>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'31.10'!J15+'01.11'!I15</f>
        <v>639</v>
      </c>
      <c r="K15" s="152">
        <v>0</v>
      </c>
      <c r="L15" s="152">
        <v>0</v>
      </c>
      <c r="M15" s="152">
        <v>0</v>
      </c>
      <c r="N15" s="139">
        <f t="shared" si="0"/>
        <v>638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'31.10'!J16+'01.11'!I16</f>
        <v>842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>
        <v>0</v>
      </c>
      <c r="G17" s="156">
        <v>0</v>
      </c>
      <c r="H17" s="156">
        <v>0</v>
      </c>
      <c r="I17" s="144">
        <f t="shared" si="1"/>
        <v>0</v>
      </c>
      <c r="J17" s="161">
        <f>'31.10'!J17+'01.11'!I17</f>
        <v>1066</v>
      </c>
      <c r="K17" s="152">
        <v>9</v>
      </c>
      <c r="L17" s="152">
        <v>1</v>
      </c>
      <c r="M17" s="152">
        <v>1</v>
      </c>
      <c r="N17" s="139">
        <f t="shared" si="0"/>
        <v>1049</v>
      </c>
      <c r="O17" s="145">
        <v>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>
        <v>0</v>
      </c>
      <c r="I18" s="144">
        <f t="shared" si="1"/>
        <v>0</v>
      </c>
      <c r="J18" s="161">
        <f>'31.10'!J18+'01.11'!I18</f>
        <v>698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16</v>
      </c>
      <c r="H19" s="146">
        <f t="shared" ref="H19:O19" si="3">SUM(H5:H18)</f>
        <v>0</v>
      </c>
      <c r="I19" s="148">
        <f t="shared" si="3"/>
        <v>16</v>
      </c>
      <c r="J19" s="162">
        <f>'31.10'!J19+'01.11'!I19</f>
        <v>11187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11090</v>
      </c>
      <c r="O19" s="150">
        <f t="shared" si="3"/>
        <v>84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'31.10'!J20+'01.11'!I20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'31.10'!J21+'01.11'!I21</f>
        <v>442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'31.10'!J22+'01.11'!I22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'31.10'!J23+'01.11'!I23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'31.10'!J24+'01.11'!I24</f>
        <v>1563</v>
      </c>
      <c r="K24" s="152">
        <v>4</v>
      </c>
      <c r="L24" s="152">
        <v>1</v>
      </c>
      <c r="M24" s="152">
        <v>1</v>
      </c>
      <c r="N24" s="144">
        <f t="shared" si="0"/>
        <v>1546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'31.10'!J25+'01.11'!I25</f>
        <v>2293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2272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'31.10'!J26+'01.11'!I26</f>
        <v>639</v>
      </c>
      <c r="K26" s="151">
        <v>2</v>
      </c>
      <c r="L26" s="151">
        <v>1</v>
      </c>
      <c r="M26" s="151">
        <v>0</v>
      </c>
      <c r="N26" s="139">
        <f t="shared" si="0"/>
        <v>605</v>
      </c>
      <c r="O26" s="140">
        <v>32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4</v>
      </c>
      <c r="H27" s="156">
        <v>0</v>
      </c>
      <c r="I27" s="144">
        <f t="shared" ref="I27:I37" si="7">G27+H27</f>
        <v>4</v>
      </c>
      <c r="J27" s="161">
        <f>'31.10'!J27+'01.11'!I27</f>
        <v>581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'31.10'!J28+'01.11'!I28</f>
        <v>1218</v>
      </c>
      <c r="K28" s="152">
        <v>0</v>
      </c>
      <c r="L28" s="152">
        <v>0</v>
      </c>
      <c r="M28" s="152">
        <v>0</v>
      </c>
      <c r="N28" s="144">
        <f t="shared" si="0"/>
        <v>1210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'31.10'!J29+'01.11'!I29</f>
        <v>1328</v>
      </c>
      <c r="K29" s="152">
        <v>0</v>
      </c>
      <c r="L29" s="152">
        <v>0</v>
      </c>
      <c r="M29" s="152">
        <v>0</v>
      </c>
      <c r="N29" s="144">
        <f t="shared" si="0"/>
        <v>1324</v>
      </c>
      <c r="O29" s="145">
        <v>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'31.10'!J30+'01.11'!I30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'31.10'!J31+'01.11'!I31</f>
        <v>699</v>
      </c>
      <c r="K31" s="152">
        <v>1</v>
      </c>
      <c r="L31" s="152">
        <v>1</v>
      </c>
      <c r="M31" s="152">
        <v>0</v>
      </c>
      <c r="N31" s="144">
        <f t="shared" si="0"/>
        <v>698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'31.10'!J32+'01.11'!I32</f>
        <v>313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'31.10'!J33+'01.11'!I33</f>
        <v>441</v>
      </c>
      <c r="K33" s="152">
        <v>0</v>
      </c>
      <c r="L33" s="152">
        <v>0</v>
      </c>
      <c r="M33" s="152">
        <v>0</v>
      </c>
      <c r="N33" s="144">
        <f t="shared" si="0"/>
        <v>436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'31.10'!J34+'01.11'!I34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'31.10'!J35+'01.11'!I35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'31.10'!J36+'01.11'!I36</f>
        <v>178</v>
      </c>
      <c r="K36" s="152">
        <v>0</v>
      </c>
      <c r="L36" s="152">
        <v>0</v>
      </c>
      <c r="M36" s="152">
        <v>0</v>
      </c>
      <c r="N36" s="144">
        <f t="shared" si="0"/>
        <v>170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'31.10'!J37+'01.11'!I37</f>
        <v>1401</v>
      </c>
      <c r="K37" s="152">
        <v>1</v>
      </c>
      <c r="L37" s="152">
        <v>0</v>
      </c>
      <c r="M37" s="152">
        <v>0</v>
      </c>
      <c r="N37" s="144">
        <f t="shared" si="0"/>
        <v>1357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20</v>
      </c>
      <c r="H38" s="146">
        <f t="shared" ref="H38:O38" si="9">SUM(H26:H37)</f>
        <v>2</v>
      </c>
      <c r="I38" s="148">
        <f t="shared" si="9"/>
        <v>22</v>
      </c>
      <c r="J38" s="162">
        <f>'31.10'!J38+'01.11'!I38</f>
        <v>7568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7454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'31.10'!J39+'01.11'!I39</f>
        <v>821</v>
      </c>
      <c r="K39" s="151">
        <v>3</v>
      </c>
      <c r="L39" s="151">
        <v>2</v>
      </c>
      <c r="M39" s="151">
        <v>1</v>
      </c>
      <c r="N39" s="139">
        <f t="shared" si="0"/>
        <v>818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'31.10'!J40+'01.11'!I40</f>
        <v>1516</v>
      </c>
      <c r="K40" s="152">
        <v>1</v>
      </c>
      <c r="L40" s="152">
        <v>1</v>
      </c>
      <c r="M40" s="152">
        <v>0</v>
      </c>
      <c r="N40" s="144">
        <f t="shared" si="0"/>
        <v>1502</v>
      </c>
      <c r="O40" s="145">
        <v>13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'31.10'!J41+'01.11'!I41</f>
        <v>548</v>
      </c>
      <c r="K41" s="152">
        <v>1</v>
      </c>
      <c r="L41" s="152">
        <v>0</v>
      </c>
      <c r="M41" s="152">
        <v>0</v>
      </c>
      <c r="N41" s="144">
        <f t="shared" si="0"/>
        <v>532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'31.10'!J42+'01.11'!I42</f>
        <v>554</v>
      </c>
      <c r="K42" s="152">
        <v>0</v>
      </c>
      <c r="L42" s="152">
        <v>0</v>
      </c>
      <c r="M42" s="152">
        <v>0</v>
      </c>
      <c r="N42" s="144">
        <f t="shared" si="0"/>
        <v>547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19</v>
      </c>
      <c r="H43" s="156">
        <v>2</v>
      </c>
      <c r="I43" s="144">
        <f t="shared" si="10"/>
        <v>21</v>
      </c>
      <c r="J43" s="161">
        <f>'31.10'!J43+'01.11'!I43</f>
        <v>3742</v>
      </c>
      <c r="K43" s="152">
        <v>3</v>
      </c>
      <c r="L43" s="152">
        <v>1</v>
      </c>
      <c r="M43" s="152">
        <v>0</v>
      </c>
      <c r="N43" s="144">
        <f t="shared" si="0"/>
        <v>3661</v>
      </c>
      <c r="O43" s="145">
        <v>78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'31.10'!J44+'01.11'!I44</f>
        <v>671</v>
      </c>
      <c r="K44" s="152">
        <v>1</v>
      </c>
      <c r="L44" s="152">
        <v>1</v>
      </c>
      <c r="M44" s="152">
        <v>1</v>
      </c>
      <c r="N44" s="144">
        <f t="shared" si="0"/>
        <v>651</v>
      </c>
      <c r="O44" s="145">
        <v>19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'31.10'!J45+'01.11'!I45</f>
        <v>326</v>
      </c>
      <c r="K45" s="152">
        <v>0</v>
      </c>
      <c r="L45" s="152">
        <v>0</v>
      </c>
      <c r="M45" s="152">
        <v>0</v>
      </c>
      <c r="N45" s="144">
        <f t="shared" si="0"/>
        <v>325</v>
      </c>
      <c r="O45" s="145">
        <v>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'31.10'!J46+'01.11'!I46</f>
        <v>924</v>
      </c>
      <c r="K46" s="152">
        <v>0</v>
      </c>
      <c r="L46" s="152">
        <v>0</v>
      </c>
      <c r="M46" s="152">
        <v>0</v>
      </c>
      <c r="N46" s="144">
        <f t="shared" si="0"/>
        <v>918</v>
      </c>
      <c r="O46" s="145">
        <v>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'31.10'!J47+'01.11'!I47</f>
        <v>152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'31.10'!J48+'01.11'!I48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'31.10'!J49+'01.11'!I49</f>
        <v>1655</v>
      </c>
      <c r="K49" s="152">
        <v>6</v>
      </c>
      <c r="L49" s="152">
        <v>2</v>
      </c>
      <c r="M49" s="152">
        <v>1</v>
      </c>
      <c r="N49" s="144">
        <f t="shared" si="0"/>
        <v>1606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55</v>
      </c>
      <c r="H50" s="146">
        <f t="shared" ref="H50:O50" si="12">SUM(H39:H49)</f>
        <v>2</v>
      </c>
      <c r="I50" s="148">
        <f t="shared" si="12"/>
        <v>57</v>
      </c>
      <c r="J50" s="162">
        <f>'31.10'!J50+'01.11'!I50</f>
        <v>11158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10958</v>
      </c>
      <c r="O50" s="150">
        <f t="shared" si="12"/>
        <v>183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'31.10'!J51+'01.11'!I51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'31.10'!J52+'01.11'!I52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'31.10'!J53+'01.11'!I53</f>
        <v>747</v>
      </c>
      <c r="K53" s="152">
        <v>1</v>
      </c>
      <c r="L53" s="152">
        <v>0</v>
      </c>
      <c r="M53" s="152">
        <v>0</v>
      </c>
      <c r="N53" s="144">
        <f t="shared" si="0"/>
        <v>741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1</v>
      </c>
      <c r="H54" s="154">
        <v>0</v>
      </c>
      <c r="I54" s="144">
        <f t="shared" si="14"/>
        <v>1</v>
      </c>
      <c r="J54" s="161">
        <f>'31.10'!J54+'01.11'!I54</f>
        <v>1070</v>
      </c>
      <c r="K54" s="152">
        <v>0</v>
      </c>
      <c r="L54" s="152">
        <v>0</v>
      </c>
      <c r="M54" s="152">
        <v>0</v>
      </c>
      <c r="N54" s="144">
        <f t="shared" si="0"/>
        <v>1060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'31.10'!J55+'01.11'!I55</f>
        <v>268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'31.10'!J56+'01.11'!I56</f>
        <v>368</v>
      </c>
      <c r="K56" s="152">
        <v>0</v>
      </c>
      <c r="L56" s="152">
        <v>0</v>
      </c>
      <c r="M56" s="152">
        <v>0</v>
      </c>
      <c r="N56" s="144">
        <f t="shared" si="0"/>
        <v>365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'31.10'!J57+'01.11'!I57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'31.10'!J58+'01.11'!I58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'31.10'!J59+'01.11'!I59</f>
        <v>876</v>
      </c>
      <c r="K59" s="152">
        <v>3</v>
      </c>
      <c r="L59" s="152">
        <v>0</v>
      </c>
      <c r="M59" s="152">
        <v>0</v>
      </c>
      <c r="N59" s="144">
        <f t="shared" si="0"/>
        <v>871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'31.10'!J60+'01.11'!I60</f>
        <v>4663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4633</v>
      </c>
      <c r="O60" s="150">
        <f t="shared" si="15"/>
        <v>25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'31.10'!J61+'01.11'!I61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'31.10'!J62+'01.11'!I62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'31.10'!J63+'01.11'!I63</f>
        <v>191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'31.10'!J64+'01.11'!I64</f>
        <v>194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'31.10'!J65+'01.11'!I65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'31.10'!J66+'01.11'!I66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'31.10'!J67+'01.11'!I67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'31.10'!J68+'01.11'!I68</f>
        <v>173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'31.10'!J69+'01.11'!I69</f>
        <v>760</v>
      </c>
      <c r="K69" s="152">
        <v>3</v>
      </c>
      <c r="L69" s="152">
        <v>2</v>
      </c>
      <c r="M69" s="152">
        <v>1</v>
      </c>
      <c r="N69" s="144">
        <f t="shared" si="0"/>
        <v>749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'31.10'!J70+'01.11'!I70</f>
        <v>2112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2091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'31.10'!J71+'01.11'!I71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590</v>
      </c>
      <c r="O71" s="140">
        <v>5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'31.10'!J72+'01.11'!I72</f>
        <v>688</v>
      </c>
      <c r="K72" s="152">
        <v>0</v>
      </c>
      <c r="L72" s="152">
        <v>0</v>
      </c>
      <c r="M72" s="152">
        <v>0</v>
      </c>
      <c r="N72" s="144">
        <f t="shared" si="18"/>
        <v>683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'31.10'!J73+'01.11'!I73</f>
        <v>731</v>
      </c>
      <c r="K73" s="152">
        <v>0</v>
      </c>
      <c r="L73" s="152">
        <v>0</v>
      </c>
      <c r="M73" s="152">
        <v>0</v>
      </c>
      <c r="N73" s="144">
        <f t="shared" si="18"/>
        <v>724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'31.10'!J74+'01.11'!I74</f>
        <v>1085</v>
      </c>
      <c r="K74" s="152">
        <v>0</v>
      </c>
      <c r="L74" s="152">
        <v>0</v>
      </c>
      <c r="M74" s="152">
        <v>0</v>
      </c>
      <c r="N74" s="144">
        <f t="shared" si="18"/>
        <v>1057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'31.10'!J75+'01.11'!I75</f>
        <v>132</v>
      </c>
      <c r="K75" s="152">
        <v>0</v>
      </c>
      <c r="L75" s="152">
        <v>0</v>
      </c>
      <c r="M75" s="152">
        <v>0</v>
      </c>
      <c r="N75" s="144">
        <f t="shared" si="18"/>
        <v>128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'31.10'!J76+'01.11'!I76</f>
        <v>592</v>
      </c>
      <c r="K76" s="152">
        <v>1</v>
      </c>
      <c r="L76" s="152">
        <v>1</v>
      </c>
      <c r="M76" s="152">
        <v>0</v>
      </c>
      <c r="N76" s="144">
        <f t="shared" si="18"/>
        <v>581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'31.10'!J77+'01.11'!I77</f>
        <v>2886</v>
      </c>
      <c r="K77" s="152">
        <v>8</v>
      </c>
      <c r="L77" s="152">
        <v>2</v>
      </c>
      <c r="M77" s="152">
        <v>0</v>
      </c>
      <c r="N77" s="144">
        <f t="shared" si="18"/>
        <v>2841</v>
      </c>
      <c r="O77" s="145">
        <v>37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34</v>
      </c>
      <c r="H78" s="146">
        <f t="shared" ref="H78:O78" si="20">SUM(H71:H77)</f>
        <v>0</v>
      </c>
      <c r="I78" s="148">
        <f t="shared" si="20"/>
        <v>34</v>
      </c>
      <c r="J78" s="162">
        <f>'31.10'!J78+'01.11'!I78</f>
        <v>6709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6604</v>
      </c>
      <c r="O78" s="150">
        <f t="shared" si="20"/>
        <v>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'31.10'!J79+'01.11'!I79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'31.10'!J80+'01.11'!I80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'31.10'!J81+'01.11'!I81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'31.10'!J82+'01.11'!I82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'31.10'!J83+'01.11'!I83</f>
        <v>470</v>
      </c>
      <c r="K83" s="152">
        <v>0</v>
      </c>
      <c r="L83" s="152">
        <v>0</v>
      </c>
      <c r="M83" s="152">
        <v>0</v>
      </c>
      <c r="N83" s="144">
        <f t="shared" si="18"/>
        <v>469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'31.10'!J84+'01.11'!I84</f>
        <v>988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139</v>
      </c>
      <c r="H85" s="135">
        <f t="shared" ref="H85:O85" si="23">H84+H78+H70+H60+H50+H38+H25+H19</f>
        <v>4</v>
      </c>
      <c r="I85" s="135">
        <f t="shared" si="23"/>
        <v>143</v>
      </c>
      <c r="J85" s="135">
        <f t="shared" si="23"/>
        <v>46678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46087</v>
      </c>
      <c r="O85" s="135">
        <f t="shared" si="23"/>
        <v>533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14"/>
      <c r="P90" s="68"/>
      <c r="Q90" s="68"/>
      <c r="R90" s="68"/>
      <c r="S90" s="31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14"/>
      <c r="P91" s="68"/>
      <c r="Q91" s="68"/>
      <c r="R91" s="68"/>
      <c r="S91" s="31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14"/>
      <c r="P92" s="68"/>
      <c r="Q92" s="68"/>
      <c r="R92" s="68"/>
      <c r="S92" s="31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4"/>
      <c r="K93" s="478"/>
      <c r="L93" s="478"/>
      <c r="M93" s="478"/>
      <c r="N93" s="478"/>
      <c r="O93" s="314"/>
      <c r="P93" s="68"/>
      <c r="Q93" s="68"/>
      <c r="R93" s="68"/>
      <c r="S93" s="31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4"/>
      <c r="K94" s="478"/>
      <c r="L94" s="478"/>
      <c r="M94" s="478"/>
      <c r="N94" s="478"/>
      <c r="O94" s="314"/>
      <c r="P94" s="68"/>
      <c r="Q94" s="68"/>
      <c r="R94" s="68"/>
      <c r="S94" s="31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15"/>
      <c r="K95" s="478"/>
      <c r="L95" s="478"/>
      <c r="M95" s="478"/>
      <c r="N95" s="478"/>
      <c r="O95" s="315"/>
      <c r="Q95" s="82"/>
      <c r="R95" s="82"/>
      <c r="S95" s="31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D00-000000000000}">
  <dimension ref="A1:S111"/>
  <sheetViews>
    <sheetView view="pageBreakPreview" topLeftCell="C1" zoomScale="70" zoomScaleNormal="70" zoomScaleSheetLayoutView="70" workbookViewId="0">
      <pane xSplit="3" ySplit="4" topLeftCell="F71" activePane="bottomRight" state="frozen"/>
      <selection activeCell="J5" sqref="J5:J84"/>
      <selection pane="topRight" activeCell="J5" sqref="J5:J84"/>
      <selection pane="bottomLeft" activeCell="J5" sqref="J5:J84"/>
      <selection pane="bottomRight" activeCell="J84" sqref="J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548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11" t="s">
        <v>275</v>
      </c>
      <c r="H4" s="311" t="s">
        <v>276</v>
      </c>
      <c r="I4" s="311" t="s">
        <v>277</v>
      </c>
      <c r="J4" s="121" t="str">
        <f>"me©‡gvU fwZ©
= "&amp;J85</f>
        <v>me©‡gvU fwZ©
= 46535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45929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'30.10'!J5+'31.10'!I5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'30.10'!J6+'31.10'!I6</f>
        <v>90</v>
      </c>
      <c r="K6" s="152">
        <v>0</v>
      </c>
      <c r="L6" s="152">
        <v>0</v>
      </c>
      <c r="M6" s="152">
        <v>0</v>
      </c>
      <c r="N6" s="139">
        <f t="shared" si="0"/>
        <v>88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'30.10'!J7+'31.10'!I7</f>
        <v>507</v>
      </c>
      <c r="K7" s="152">
        <v>0</v>
      </c>
      <c r="L7" s="152">
        <v>0</v>
      </c>
      <c r="M7" s="152">
        <v>0</v>
      </c>
      <c r="N7" s="139">
        <f t="shared" si="0"/>
        <v>500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'30.10'!J8+'31.10'!I8</f>
        <v>1218</v>
      </c>
      <c r="K8" s="152">
        <v>0</v>
      </c>
      <c r="L8" s="152">
        <v>0</v>
      </c>
      <c r="M8" s="152">
        <v>0</v>
      </c>
      <c r="N8" s="139">
        <f t="shared" si="0"/>
        <v>1208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'30.10'!J9+'31.10'!I9</f>
        <v>598</v>
      </c>
      <c r="K9" s="152">
        <v>1</v>
      </c>
      <c r="L9" s="152">
        <v>1</v>
      </c>
      <c r="M9" s="152">
        <v>0</v>
      </c>
      <c r="N9" s="139">
        <f t="shared" si="0"/>
        <v>584</v>
      </c>
      <c r="O9" s="145">
        <v>13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'30.10'!J10+'31.10'!I10</f>
        <v>542</v>
      </c>
      <c r="K10" s="152">
        <v>0</v>
      </c>
      <c r="L10" s="152">
        <v>0</v>
      </c>
      <c r="M10" s="152">
        <v>0</v>
      </c>
      <c r="N10" s="139">
        <f t="shared" si="0"/>
        <v>539</v>
      </c>
      <c r="O10" s="145">
        <v>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'30.10'!J11+'31.10'!I11</f>
        <v>699</v>
      </c>
      <c r="K11" s="152">
        <v>1</v>
      </c>
      <c r="L11" s="152">
        <v>1</v>
      </c>
      <c r="M11" s="152">
        <v>0</v>
      </c>
      <c r="N11" s="139">
        <f t="shared" si="0"/>
        <v>695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'30.10'!J12+'31.10'!I12</f>
        <v>1734</v>
      </c>
      <c r="K12" s="152">
        <v>0</v>
      </c>
      <c r="L12" s="152">
        <v>0</v>
      </c>
      <c r="M12" s="152">
        <v>0</v>
      </c>
      <c r="N12" s="139">
        <f t="shared" si="0"/>
        <v>1712</v>
      </c>
      <c r="O12" s="145">
        <v>22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'30.10'!J13+'31.10'!I13</f>
        <v>583</v>
      </c>
      <c r="K13" s="152">
        <v>0</v>
      </c>
      <c r="L13" s="152">
        <v>0</v>
      </c>
      <c r="M13" s="152">
        <v>0</v>
      </c>
      <c r="N13" s="139">
        <f t="shared" si="0"/>
        <v>579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'30.10'!J14+'31.10'!I14</f>
        <v>463</v>
      </c>
      <c r="K14" s="152">
        <v>0</v>
      </c>
      <c r="L14" s="152">
        <v>0</v>
      </c>
      <c r="M14" s="152">
        <v>0</v>
      </c>
      <c r="N14" s="139">
        <f t="shared" si="0"/>
        <v>460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'30.10'!J15+'31.10'!I15</f>
        <v>638</v>
      </c>
      <c r="K15" s="152">
        <v>0</v>
      </c>
      <c r="L15" s="152">
        <v>0</v>
      </c>
      <c r="M15" s="152">
        <v>0</v>
      </c>
      <c r="N15" s="139">
        <f t="shared" si="0"/>
        <v>637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'30.10'!J16+'31.10'!I16</f>
        <v>841</v>
      </c>
      <c r="K16" s="152">
        <v>0</v>
      </c>
      <c r="L16" s="152">
        <v>0</v>
      </c>
      <c r="M16" s="152">
        <v>0</v>
      </c>
      <c r="N16" s="139">
        <f t="shared" si="0"/>
        <v>836</v>
      </c>
      <c r="O16" s="145">
        <v>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'30.10'!J17+'31.10'!I17</f>
        <v>1066</v>
      </c>
      <c r="K17" s="152">
        <v>9</v>
      </c>
      <c r="L17" s="152">
        <v>1</v>
      </c>
      <c r="M17" s="152">
        <v>1</v>
      </c>
      <c r="N17" s="139">
        <f t="shared" si="0"/>
        <v>1047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'30.10'!J18+'31.10'!I18</f>
        <v>698</v>
      </c>
      <c r="K18" s="152">
        <v>0</v>
      </c>
      <c r="L18" s="152">
        <v>0</v>
      </c>
      <c r="M18" s="152">
        <v>0</v>
      </c>
      <c r="N18" s="139">
        <f t="shared" si="0"/>
        <v>691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22</v>
      </c>
      <c r="H19" s="146">
        <f t="shared" ref="H19:O19" si="3">SUM(H5:H18)</f>
        <v>0</v>
      </c>
      <c r="I19" s="148">
        <f t="shared" si="3"/>
        <v>22</v>
      </c>
      <c r="J19" s="162">
        <f>'30.10'!J19+'31.10'!I19</f>
        <v>11171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11066</v>
      </c>
      <c r="O19" s="150">
        <f t="shared" si="3"/>
        <v>92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'30.10'!J20+'31.10'!I20</f>
        <v>23</v>
      </c>
      <c r="K20" s="151">
        <v>0</v>
      </c>
      <c r="L20" s="151">
        <v>0</v>
      </c>
      <c r="M20" s="151">
        <v>0</v>
      </c>
      <c r="N20" s="139">
        <f t="shared" si="0"/>
        <v>23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'30.10'!J21+'31.10'!I21</f>
        <v>441</v>
      </c>
      <c r="K21" s="152">
        <v>0</v>
      </c>
      <c r="L21" s="152">
        <v>0</v>
      </c>
      <c r="M21" s="152">
        <v>0</v>
      </c>
      <c r="N21" s="144">
        <f t="shared" si="0"/>
        <v>439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'30.10'!J22+'31.10'!I22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'30.10'!J23+'31.10'!I23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'30.10'!J24+'31.10'!I24</f>
        <v>1560</v>
      </c>
      <c r="K24" s="152">
        <v>4</v>
      </c>
      <c r="L24" s="152">
        <v>1</v>
      </c>
      <c r="M24" s="152">
        <v>1</v>
      </c>
      <c r="N24" s="144">
        <f t="shared" si="0"/>
        <v>1540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'30.10'!J25+'31.10'!I25</f>
        <v>2289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2266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'30.10'!J26+'31.10'!I26</f>
        <v>635</v>
      </c>
      <c r="K26" s="151">
        <v>2</v>
      </c>
      <c r="L26" s="151">
        <v>1</v>
      </c>
      <c r="M26" s="151">
        <v>0</v>
      </c>
      <c r="N26" s="139">
        <f t="shared" si="0"/>
        <v>600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'30.10'!J27+'31.10'!I27</f>
        <v>577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'30.10'!J28+'31.10'!I28</f>
        <v>1217</v>
      </c>
      <c r="K28" s="152">
        <v>0</v>
      </c>
      <c r="L28" s="152">
        <v>0</v>
      </c>
      <c r="M28" s="152">
        <v>0</v>
      </c>
      <c r="N28" s="144">
        <f t="shared" si="0"/>
        <v>1208</v>
      </c>
      <c r="O28" s="145">
        <v>9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'30.10'!J29+'31.10'!I29</f>
        <v>1324</v>
      </c>
      <c r="K29" s="152">
        <v>0</v>
      </c>
      <c r="L29" s="152">
        <v>0</v>
      </c>
      <c r="M29" s="152">
        <v>0</v>
      </c>
      <c r="N29" s="144">
        <f t="shared" si="0"/>
        <v>1310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'30.10'!J30+'31.10'!I30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'30.10'!J31+'31.10'!I31</f>
        <v>699</v>
      </c>
      <c r="K31" s="152">
        <v>1</v>
      </c>
      <c r="L31" s="152">
        <v>1</v>
      </c>
      <c r="M31" s="152">
        <v>0</v>
      </c>
      <c r="N31" s="144">
        <f t="shared" si="0"/>
        <v>696</v>
      </c>
      <c r="O31" s="145">
        <v>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'30.10'!J32+'31.10'!I32</f>
        <v>313</v>
      </c>
      <c r="K32" s="152">
        <v>1</v>
      </c>
      <c r="L32" s="152">
        <v>1</v>
      </c>
      <c r="M32" s="152">
        <v>0</v>
      </c>
      <c r="N32" s="144">
        <f t="shared" si="0"/>
        <v>310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'30.10'!J33+'31.10'!I33</f>
        <v>441</v>
      </c>
      <c r="K33" s="152">
        <v>0</v>
      </c>
      <c r="L33" s="152">
        <v>0</v>
      </c>
      <c r="M33" s="152">
        <v>0</v>
      </c>
      <c r="N33" s="144">
        <f t="shared" si="0"/>
        <v>437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'30.10'!J34+'31.10'!I34</f>
        <v>211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'30.10'!J35+'31.10'!I35</f>
        <v>101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'30.10'!J36+'31.10'!I36</f>
        <v>176</v>
      </c>
      <c r="K36" s="152">
        <v>0</v>
      </c>
      <c r="L36" s="152">
        <v>0</v>
      </c>
      <c r="M36" s="152">
        <v>0</v>
      </c>
      <c r="N36" s="144">
        <f t="shared" si="0"/>
        <v>168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8</v>
      </c>
      <c r="H37" s="156"/>
      <c r="I37" s="144">
        <f t="shared" si="7"/>
        <v>8</v>
      </c>
      <c r="J37" s="161">
        <f>'30.10'!J37+'31.10'!I37</f>
        <v>1394</v>
      </c>
      <c r="K37" s="152">
        <v>1</v>
      </c>
      <c r="L37" s="152">
        <v>0</v>
      </c>
      <c r="M37" s="152">
        <v>0</v>
      </c>
      <c r="N37" s="144">
        <f t="shared" si="0"/>
        <v>1348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25</v>
      </c>
      <c r="H38" s="146">
        <f t="shared" ref="H38:O38" si="9">SUM(H26:H37)</f>
        <v>2</v>
      </c>
      <c r="I38" s="148">
        <f t="shared" si="9"/>
        <v>27</v>
      </c>
      <c r="J38" s="162">
        <f>'30.10'!J38+'31.10'!I38</f>
        <v>7546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7420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'30.10'!J39+'31.10'!I39</f>
        <v>821</v>
      </c>
      <c r="K39" s="151">
        <v>3</v>
      </c>
      <c r="L39" s="151">
        <v>2</v>
      </c>
      <c r="M39" s="151">
        <v>1</v>
      </c>
      <c r="N39" s="139">
        <f t="shared" si="0"/>
        <v>817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'30.10'!J40+'31.10'!I40</f>
        <v>1512</v>
      </c>
      <c r="K40" s="152">
        <v>1</v>
      </c>
      <c r="L40" s="152">
        <v>1</v>
      </c>
      <c r="M40" s="152">
        <v>0</v>
      </c>
      <c r="N40" s="144">
        <f t="shared" si="0"/>
        <v>1496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'30.10'!J41+'31.10'!I41</f>
        <v>543</v>
      </c>
      <c r="K41" s="152">
        <v>1</v>
      </c>
      <c r="L41" s="152">
        <v>0</v>
      </c>
      <c r="M41" s="152">
        <v>0</v>
      </c>
      <c r="N41" s="144">
        <f t="shared" si="0"/>
        <v>530</v>
      </c>
      <c r="O41" s="145">
        <v>12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'30.10'!J42+'31.10'!I42</f>
        <v>551</v>
      </c>
      <c r="K42" s="152">
        <v>0</v>
      </c>
      <c r="L42" s="152">
        <v>0</v>
      </c>
      <c r="M42" s="152">
        <v>0</v>
      </c>
      <c r="N42" s="144">
        <f t="shared" si="0"/>
        <v>545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15</v>
      </c>
      <c r="H43" s="156">
        <v>0</v>
      </c>
      <c r="I43" s="144">
        <f t="shared" si="10"/>
        <v>15</v>
      </c>
      <c r="J43" s="161">
        <f>'30.10'!J43+'31.10'!I43</f>
        <v>3721</v>
      </c>
      <c r="K43" s="152">
        <v>3</v>
      </c>
      <c r="L43" s="152">
        <v>1</v>
      </c>
      <c r="M43" s="152">
        <v>0</v>
      </c>
      <c r="N43" s="144">
        <f t="shared" si="0"/>
        <v>3645</v>
      </c>
      <c r="O43" s="145">
        <v>73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'30.10'!J44+'31.10'!I44</f>
        <v>663</v>
      </c>
      <c r="K44" s="152">
        <v>1</v>
      </c>
      <c r="L44" s="152">
        <v>1</v>
      </c>
      <c r="M44" s="152">
        <v>1</v>
      </c>
      <c r="N44" s="144">
        <f t="shared" si="0"/>
        <v>646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'30.10'!J45+'31.10'!I45</f>
        <v>326</v>
      </c>
      <c r="K45" s="152">
        <v>0</v>
      </c>
      <c r="L45" s="152">
        <v>0</v>
      </c>
      <c r="M45" s="152">
        <v>0</v>
      </c>
      <c r="N45" s="144">
        <f t="shared" si="0"/>
        <v>324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'30.10'!J46+'31.10'!I46</f>
        <v>923</v>
      </c>
      <c r="K46" s="152">
        <v>0</v>
      </c>
      <c r="L46" s="152">
        <v>0</v>
      </c>
      <c r="M46" s="152">
        <v>0</v>
      </c>
      <c r="N46" s="144">
        <f t="shared" si="0"/>
        <v>913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'30.10'!J47+'31.10'!I47</f>
        <v>152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'30.10'!J48+'31.10'!I48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'30.10'!J49+'31.10'!I49</f>
        <v>1640</v>
      </c>
      <c r="K49" s="152">
        <v>6</v>
      </c>
      <c r="L49" s="152">
        <v>2</v>
      </c>
      <c r="M49" s="152">
        <v>1</v>
      </c>
      <c r="N49" s="144">
        <f t="shared" si="0"/>
        <v>1596</v>
      </c>
      <c r="O49" s="145">
        <v>38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50</v>
      </c>
      <c r="H50" s="146">
        <f t="shared" ref="H50:O50" si="12">SUM(H39:H49)</f>
        <v>0</v>
      </c>
      <c r="I50" s="148">
        <f t="shared" si="12"/>
        <v>50</v>
      </c>
      <c r="J50" s="162">
        <f>'30.10'!J50+'31.10'!I50</f>
        <v>11101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10910</v>
      </c>
      <c r="O50" s="150">
        <f t="shared" si="12"/>
        <v>174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'30.10'!J51+'31.10'!I51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'30.10'!J52+'31.10'!I52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2</v>
      </c>
      <c r="H53" s="154">
        <v>0</v>
      </c>
      <c r="I53" s="144">
        <f t="shared" si="14"/>
        <v>2</v>
      </c>
      <c r="J53" s="161">
        <f>'30.10'!J53+'31.10'!I53</f>
        <v>745</v>
      </c>
      <c r="K53" s="152">
        <v>1</v>
      </c>
      <c r="L53" s="152">
        <v>0</v>
      </c>
      <c r="M53" s="152">
        <v>0</v>
      </c>
      <c r="N53" s="144">
        <f t="shared" si="0"/>
        <v>739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5</v>
      </c>
      <c r="H54" s="154">
        <v>0</v>
      </c>
      <c r="I54" s="144">
        <f t="shared" si="14"/>
        <v>5</v>
      </c>
      <c r="J54" s="161">
        <f>'30.10'!J54+'31.10'!I54</f>
        <v>1069</v>
      </c>
      <c r="K54" s="152">
        <v>0</v>
      </c>
      <c r="L54" s="152">
        <v>0</v>
      </c>
      <c r="M54" s="152">
        <v>0</v>
      </c>
      <c r="N54" s="144">
        <f t="shared" si="0"/>
        <v>1055</v>
      </c>
      <c r="O54" s="145">
        <v>14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'30.10'!J55+'31.10'!I55</f>
        <v>268</v>
      </c>
      <c r="K55" s="152">
        <v>1</v>
      </c>
      <c r="L55" s="152">
        <v>1</v>
      </c>
      <c r="M55" s="152">
        <v>0</v>
      </c>
      <c r="N55" s="144">
        <f t="shared" si="0"/>
        <v>264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'30.10'!J56+'31.10'!I56</f>
        <v>367</v>
      </c>
      <c r="K56" s="152">
        <v>0</v>
      </c>
      <c r="L56" s="152">
        <v>0</v>
      </c>
      <c r="M56" s="152">
        <v>0</v>
      </c>
      <c r="N56" s="144">
        <f t="shared" si="0"/>
        <v>364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'30.10'!J57+'31.10'!I57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'30.10'!J58+'31.10'!I58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'30.10'!J59+'31.10'!I59</f>
        <v>874</v>
      </c>
      <c r="K59" s="152">
        <v>3</v>
      </c>
      <c r="L59" s="152">
        <v>0</v>
      </c>
      <c r="M59" s="152">
        <v>0</v>
      </c>
      <c r="N59" s="144">
        <f t="shared" si="0"/>
        <v>869</v>
      </c>
      <c r="O59" s="145">
        <v>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9</v>
      </c>
      <c r="H60" s="146">
        <f t="shared" ref="H60:O60" si="15">SUM(H51:H59)</f>
        <v>0</v>
      </c>
      <c r="I60" s="148">
        <f t="shared" si="15"/>
        <v>9</v>
      </c>
      <c r="J60" s="162">
        <f>'30.10'!J60+'31.10'!I60</f>
        <v>4657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4624</v>
      </c>
      <c r="O60" s="150">
        <f t="shared" si="15"/>
        <v>28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'30.10'!J61+'31.10'!I61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'30.10'!J62+'31.10'!I62</f>
        <v>114</v>
      </c>
      <c r="K62" s="152">
        <v>0</v>
      </c>
      <c r="L62" s="152">
        <v>0</v>
      </c>
      <c r="M62" s="152">
        <v>0</v>
      </c>
      <c r="N62" s="144">
        <f t="shared" si="0"/>
        <v>114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'30.10'!J63+'31.10'!I63</f>
        <v>191</v>
      </c>
      <c r="K63" s="152">
        <v>0</v>
      </c>
      <c r="L63" s="152">
        <v>0</v>
      </c>
      <c r="M63" s="152">
        <v>0</v>
      </c>
      <c r="N63" s="144">
        <f t="shared" si="0"/>
        <v>190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'30.10'!J64+'31.10'!I64</f>
        <v>194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'30.10'!J65+'31.10'!I65</f>
        <v>205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'30.10'!J66+'31.10'!I66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'30.10'!J67+'31.10'!I67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'30.10'!J68+'31.10'!I68</f>
        <v>172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'30.10'!J69+'31.10'!I69</f>
        <v>758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'30.10'!J70+'31.10'!I70</f>
        <v>2109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2090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'30.10'!J71+'31.10'!I71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589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'30.10'!J72+'31.10'!I72</f>
        <v>687</v>
      </c>
      <c r="K72" s="152">
        <v>0</v>
      </c>
      <c r="L72" s="152">
        <v>0</v>
      </c>
      <c r="M72" s="152">
        <v>0</v>
      </c>
      <c r="N72" s="144">
        <f t="shared" si="18"/>
        <v>679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'30.10'!J73+'31.10'!I73</f>
        <v>729</v>
      </c>
      <c r="K73" s="152">
        <v>0</v>
      </c>
      <c r="L73" s="152">
        <v>0</v>
      </c>
      <c r="M73" s="152">
        <v>0</v>
      </c>
      <c r="N73" s="144">
        <f t="shared" si="18"/>
        <v>722</v>
      </c>
      <c r="O73" s="145">
        <v>7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'30.10'!J74+'31.10'!I74</f>
        <v>1075</v>
      </c>
      <c r="K74" s="152">
        <v>0</v>
      </c>
      <c r="L74" s="152">
        <v>0</v>
      </c>
      <c r="M74" s="152">
        <v>0</v>
      </c>
      <c r="N74" s="144">
        <f t="shared" si="18"/>
        <v>1045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'30.10'!J75+'31.10'!I75</f>
        <v>128</v>
      </c>
      <c r="K75" s="152">
        <v>0</v>
      </c>
      <c r="L75" s="152">
        <v>0</v>
      </c>
      <c r="M75" s="152">
        <v>0</v>
      </c>
      <c r="N75" s="144">
        <f t="shared" si="18"/>
        <v>125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'30.10'!J76+'31.10'!I76</f>
        <v>585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'30.10'!J77+'31.10'!I77</f>
        <v>2876</v>
      </c>
      <c r="K77" s="152">
        <v>8</v>
      </c>
      <c r="L77" s="152">
        <v>2</v>
      </c>
      <c r="M77" s="152">
        <v>0</v>
      </c>
      <c r="N77" s="144">
        <f t="shared" si="18"/>
        <v>2828</v>
      </c>
      <c r="O77" s="145">
        <v>40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'30.10'!J78+'31.10'!I78</f>
        <v>6675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6568</v>
      </c>
      <c r="O78" s="150">
        <f t="shared" si="20"/>
        <v>98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'30.10'!J79+'31.10'!I79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'30.10'!J80+'31.10'!I80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'30.10'!J81+'31.10'!I81</f>
        <v>186</v>
      </c>
      <c r="K81" s="152">
        <v>0</v>
      </c>
      <c r="L81" s="152">
        <v>0</v>
      </c>
      <c r="M81" s="152">
        <v>0</v>
      </c>
      <c r="N81" s="144">
        <f t="shared" si="18"/>
        <v>186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'30.10'!J82+'31.10'!I82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'30.10'!J83+'31.10'!I83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'30.10'!J84+'31.10'!I84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985</v>
      </c>
      <c r="O84" s="150">
        <f t="shared" si="22"/>
        <v>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138</v>
      </c>
      <c r="H85" s="135">
        <f t="shared" ref="H85:O85" si="23">H84+H78+H70+H60+H50+H38+H25+H19</f>
        <v>2</v>
      </c>
      <c r="I85" s="135">
        <f t="shared" si="23"/>
        <v>140</v>
      </c>
      <c r="J85" s="135">
        <f t="shared" si="23"/>
        <v>46535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45929</v>
      </c>
      <c r="O85" s="135">
        <f t="shared" si="23"/>
        <v>548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10"/>
      <c r="P90" s="68"/>
      <c r="Q90" s="68"/>
      <c r="R90" s="68"/>
      <c r="S90" s="31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10"/>
      <c r="P91" s="68"/>
      <c r="Q91" s="68"/>
      <c r="R91" s="68"/>
      <c r="S91" s="31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10"/>
      <c r="P92" s="68"/>
      <c r="Q92" s="68"/>
      <c r="R92" s="68"/>
      <c r="S92" s="31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10"/>
      <c r="K93" s="478"/>
      <c r="L93" s="478"/>
      <c r="M93" s="478"/>
      <c r="N93" s="478"/>
      <c r="O93" s="310"/>
      <c r="P93" s="68"/>
      <c r="Q93" s="68"/>
      <c r="R93" s="68"/>
      <c r="S93" s="31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10"/>
      <c r="K94" s="478"/>
      <c r="L94" s="478"/>
      <c r="M94" s="478"/>
      <c r="N94" s="478"/>
      <c r="O94" s="310"/>
      <c r="P94" s="68"/>
      <c r="Q94" s="68"/>
      <c r="R94" s="68"/>
      <c r="S94" s="31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12"/>
      <c r="K95" s="478"/>
      <c r="L95" s="478"/>
      <c r="M95" s="478"/>
      <c r="N95" s="478"/>
      <c r="O95" s="312"/>
      <c r="Q95" s="82"/>
      <c r="R95" s="82"/>
      <c r="S95" s="31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E00-000000000000}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F7" sqref="F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=174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559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08" t="s">
        <v>275</v>
      </c>
      <c r="H4" s="308" t="s">
        <v>276</v>
      </c>
      <c r="I4" s="308" t="s">
        <v>277</v>
      </c>
      <c r="J4" s="121" t="str">
        <f>"me©‡gvU fwZ©
= "&amp;J85</f>
        <v>me©‡gvU fwZ©
= 46395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45778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'29.10'!J5+'30.10'!I5</f>
        <v>1494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'29.10'!J6+'30.10'!I6</f>
        <v>90</v>
      </c>
      <c r="K6" s="152">
        <v>0</v>
      </c>
      <c r="L6" s="152">
        <v>0</v>
      </c>
      <c r="M6" s="152">
        <v>0</v>
      </c>
      <c r="N6" s="139">
        <f t="shared" si="0"/>
        <v>88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'29.10'!J7+'30.10'!I7</f>
        <v>505</v>
      </c>
      <c r="K7" s="152">
        <v>0</v>
      </c>
      <c r="L7" s="152">
        <v>0</v>
      </c>
      <c r="M7" s="152">
        <v>0</v>
      </c>
      <c r="N7" s="139">
        <f t="shared" si="0"/>
        <v>497</v>
      </c>
      <c r="O7" s="145">
        <v>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'29.10'!J8+'30.10'!I8</f>
        <v>1218</v>
      </c>
      <c r="K8" s="152">
        <v>0</v>
      </c>
      <c r="L8" s="152">
        <v>0</v>
      </c>
      <c r="M8" s="152">
        <v>0</v>
      </c>
      <c r="N8" s="139">
        <f t="shared" si="0"/>
        <v>1205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'29.10'!J9+'30.10'!I9</f>
        <v>594</v>
      </c>
      <c r="K9" s="152">
        <v>1</v>
      </c>
      <c r="L9" s="152">
        <v>1</v>
      </c>
      <c r="M9" s="152">
        <v>0</v>
      </c>
      <c r="N9" s="139">
        <f t="shared" si="0"/>
        <v>583</v>
      </c>
      <c r="O9" s="145">
        <v>10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'29.10'!J10+'30.10'!I10</f>
        <v>542</v>
      </c>
      <c r="K10" s="152">
        <v>0</v>
      </c>
      <c r="L10" s="152">
        <v>0</v>
      </c>
      <c r="M10" s="152">
        <v>0</v>
      </c>
      <c r="N10" s="139">
        <f t="shared" si="0"/>
        <v>538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'29.10'!J11+'30.10'!I11</f>
        <v>699</v>
      </c>
      <c r="K11" s="152">
        <v>1</v>
      </c>
      <c r="L11" s="152">
        <v>1</v>
      </c>
      <c r="M11" s="152">
        <v>0</v>
      </c>
      <c r="N11" s="139">
        <f t="shared" si="0"/>
        <v>690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'29.10'!J12+'30.10'!I12</f>
        <v>1730</v>
      </c>
      <c r="K12" s="152">
        <v>0</v>
      </c>
      <c r="L12" s="152">
        <v>0</v>
      </c>
      <c r="M12" s="152">
        <v>0</v>
      </c>
      <c r="N12" s="139">
        <f t="shared" si="0"/>
        <v>1709</v>
      </c>
      <c r="O12" s="145">
        <v>21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'29.10'!J13+'30.10'!I13</f>
        <v>581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'29.10'!J14+'30.10'!I14</f>
        <v>463</v>
      </c>
      <c r="K14" s="152">
        <v>0</v>
      </c>
      <c r="L14" s="152">
        <v>0</v>
      </c>
      <c r="M14" s="152">
        <v>0</v>
      </c>
      <c r="N14" s="139">
        <f t="shared" si="0"/>
        <v>459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'29.10'!J15+'30.10'!I15</f>
        <v>637</v>
      </c>
      <c r="K15" s="152">
        <v>0</v>
      </c>
      <c r="L15" s="152">
        <v>0</v>
      </c>
      <c r="M15" s="152">
        <v>0</v>
      </c>
      <c r="N15" s="139">
        <f t="shared" si="0"/>
        <v>637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'29.10'!J16+'30.10'!I16</f>
        <v>839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8</v>
      </c>
      <c r="H17" s="156">
        <v>0</v>
      </c>
      <c r="I17" s="144">
        <f t="shared" si="1"/>
        <v>8</v>
      </c>
      <c r="J17" s="161">
        <f>'29.10'!J17+'30.10'!I17</f>
        <v>1063</v>
      </c>
      <c r="K17" s="152">
        <v>9</v>
      </c>
      <c r="L17" s="152">
        <v>1</v>
      </c>
      <c r="M17" s="152">
        <v>1</v>
      </c>
      <c r="N17" s="139">
        <f t="shared" si="0"/>
        <v>1044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'29.10'!J18+'30.10'!I18</f>
        <v>694</v>
      </c>
      <c r="K18" s="152">
        <v>0</v>
      </c>
      <c r="L18" s="152">
        <v>0</v>
      </c>
      <c r="M18" s="152">
        <v>0</v>
      </c>
      <c r="N18" s="139">
        <f t="shared" si="0"/>
        <v>690</v>
      </c>
      <c r="O18" s="145">
        <v>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31</v>
      </c>
      <c r="H19" s="146">
        <f t="shared" ref="H19:O19" si="3">SUM(H5:H18)</f>
        <v>1</v>
      </c>
      <c r="I19" s="148">
        <f t="shared" si="3"/>
        <v>32</v>
      </c>
      <c r="J19" s="162">
        <f>'29.10'!J19+'30.10'!I19</f>
        <v>11149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11038</v>
      </c>
      <c r="O19" s="150">
        <f t="shared" si="3"/>
        <v>98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'29.10'!J20+'30.10'!I20</f>
        <v>23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2</v>
      </c>
      <c r="H21" s="154">
        <v>0</v>
      </c>
      <c r="I21" s="144">
        <f t="shared" ref="I21:I24" si="4">G21+H21</f>
        <v>2</v>
      </c>
      <c r="J21" s="161">
        <f>'29.10'!J21+'30.10'!I21</f>
        <v>441</v>
      </c>
      <c r="K21" s="152">
        <v>0</v>
      </c>
      <c r="L21" s="152">
        <v>0</v>
      </c>
      <c r="M21" s="152">
        <v>0</v>
      </c>
      <c r="N21" s="144">
        <f t="shared" si="0"/>
        <v>438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'29.10'!J22+'30.10'!I22</f>
        <v>163</v>
      </c>
      <c r="K22" s="152">
        <v>0</v>
      </c>
      <c r="L22" s="152">
        <v>0</v>
      </c>
      <c r="M22" s="152">
        <v>0</v>
      </c>
      <c r="N22" s="144">
        <f t="shared" si="0"/>
        <v>162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'29.10'!J23+'30.10'!I23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'29.10'!J24+'30.10'!I24</f>
        <v>1559</v>
      </c>
      <c r="K24" s="152">
        <v>4</v>
      </c>
      <c r="L24" s="152">
        <v>1</v>
      </c>
      <c r="M24" s="152">
        <v>1</v>
      </c>
      <c r="N24" s="144">
        <f t="shared" si="0"/>
        <v>1534</v>
      </c>
      <c r="O24" s="145">
        <v>21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10</v>
      </c>
      <c r="H25" s="146">
        <f t="shared" ref="H25:N25" si="6">SUM(H20:H24)</f>
        <v>1</v>
      </c>
      <c r="I25" s="148">
        <f t="shared" si="6"/>
        <v>11</v>
      </c>
      <c r="J25" s="162">
        <f>'29.10'!J25+'30.10'!I25</f>
        <v>2288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2258</v>
      </c>
      <c r="O25" s="150">
        <f>SUM(O20:O24)</f>
        <v>26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'29.10'!J26+'30.10'!I26</f>
        <v>630</v>
      </c>
      <c r="K26" s="151">
        <v>2</v>
      </c>
      <c r="L26" s="151">
        <v>1</v>
      </c>
      <c r="M26" s="151">
        <v>0</v>
      </c>
      <c r="N26" s="139">
        <f t="shared" si="0"/>
        <v>598</v>
      </c>
      <c r="O26" s="140">
        <v>30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'29.10'!J27+'30.10'!I27</f>
        <v>577</v>
      </c>
      <c r="K27" s="152">
        <v>0</v>
      </c>
      <c r="L27" s="152">
        <v>0</v>
      </c>
      <c r="M27" s="152">
        <v>0</v>
      </c>
      <c r="N27" s="144">
        <f t="shared" si="0"/>
        <v>576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'29.10'!J28+'30.10'!I28</f>
        <v>1214</v>
      </c>
      <c r="K28" s="152">
        <v>0</v>
      </c>
      <c r="L28" s="152">
        <v>0</v>
      </c>
      <c r="M28" s="152">
        <v>0</v>
      </c>
      <c r="N28" s="144">
        <f t="shared" si="0"/>
        <v>1206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13</v>
      </c>
      <c r="H29" s="156">
        <v>0</v>
      </c>
      <c r="I29" s="144">
        <f t="shared" si="7"/>
        <v>13</v>
      </c>
      <c r="J29" s="161">
        <f>'29.10'!J29+'30.10'!I29</f>
        <v>1321</v>
      </c>
      <c r="K29" s="152">
        <v>0</v>
      </c>
      <c r="L29" s="152">
        <v>0</v>
      </c>
      <c r="M29" s="152">
        <v>0</v>
      </c>
      <c r="N29" s="144">
        <f t="shared" si="0"/>
        <v>1307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'29.10'!J30+'30.10'!I30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'29.10'!J31+'30.10'!I31</f>
        <v>699</v>
      </c>
      <c r="K31" s="152">
        <v>1</v>
      </c>
      <c r="L31" s="152">
        <v>1</v>
      </c>
      <c r="M31" s="152">
        <v>0</v>
      </c>
      <c r="N31" s="144">
        <f t="shared" si="0"/>
        <v>696</v>
      </c>
      <c r="O31" s="145">
        <v>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'29.10'!J32+'30.10'!I32</f>
        <v>313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'29.10'!J33+'30.10'!I33</f>
        <v>437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'29.10'!J34+'30.10'!I34</f>
        <v>210</v>
      </c>
      <c r="K34" s="152">
        <v>0</v>
      </c>
      <c r="L34" s="152">
        <v>0</v>
      </c>
      <c r="M34" s="152">
        <v>0</v>
      </c>
      <c r="N34" s="144">
        <f t="shared" si="0"/>
        <v>209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'29.10'!J35+'30.10'!I35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'29.10'!J36+'30.10'!I36</f>
        <v>173</v>
      </c>
      <c r="K36" s="152">
        <v>0</v>
      </c>
      <c r="L36" s="152">
        <v>0</v>
      </c>
      <c r="M36" s="152">
        <v>0</v>
      </c>
      <c r="N36" s="144">
        <f t="shared" si="0"/>
        <v>164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'29.10'!J37+'30.10'!I37</f>
        <v>1386</v>
      </c>
      <c r="K37" s="152">
        <v>1</v>
      </c>
      <c r="L37" s="152">
        <v>0</v>
      </c>
      <c r="M37" s="152">
        <v>0</v>
      </c>
      <c r="N37" s="144">
        <f t="shared" si="0"/>
        <v>1331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34</v>
      </c>
      <c r="H38" s="146">
        <f t="shared" ref="H38:O38" si="9">SUM(H26:H37)</f>
        <v>2</v>
      </c>
      <c r="I38" s="148">
        <f t="shared" si="9"/>
        <v>36</v>
      </c>
      <c r="J38" s="162">
        <f>'29.10'!J38+'30.10'!I38</f>
        <v>7519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7391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'29.10'!J39+'30.10'!I39</f>
        <v>821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'29.10'!J40+'30.10'!I40</f>
        <v>1509</v>
      </c>
      <c r="K40" s="152">
        <v>1</v>
      </c>
      <c r="L40" s="152">
        <v>1</v>
      </c>
      <c r="M40" s="152">
        <v>0</v>
      </c>
      <c r="N40" s="144">
        <f t="shared" si="0"/>
        <v>1488</v>
      </c>
      <c r="O40" s="145">
        <v>20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'29.10'!J41+'30.10'!I41</f>
        <v>540</v>
      </c>
      <c r="K41" s="152">
        <v>1</v>
      </c>
      <c r="L41" s="152">
        <v>0</v>
      </c>
      <c r="M41" s="152">
        <v>0</v>
      </c>
      <c r="N41" s="144">
        <f t="shared" si="0"/>
        <v>528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'29.10'!J42+'30.10'!I42</f>
        <v>549</v>
      </c>
      <c r="K42" s="152">
        <v>0</v>
      </c>
      <c r="L42" s="152">
        <v>0</v>
      </c>
      <c r="M42" s="152">
        <v>0</v>
      </c>
      <c r="N42" s="144">
        <f t="shared" si="0"/>
        <v>544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22</v>
      </c>
      <c r="H43" s="156">
        <v>0</v>
      </c>
      <c r="I43" s="144">
        <f t="shared" si="10"/>
        <v>22</v>
      </c>
      <c r="J43" s="161">
        <f>'29.10'!J43+'30.10'!I43</f>
        <v>3706</v>
      </c>
      <c r="K43" s="152">
        <v>3</v>
      </c>
      <c r="L43" s="152">
        <v>1</v>
      </c>
      <c r="M43" s="152">
        <v>0</v>
      </c>
      <c r="N43" s="144">
        <f t="shared" si="0"/>
        <v>3635</v>
      </c>
      <c r="O43" s="145">
        <v>68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'29.10'!J44+'30.10'!I44</f>
        <v>657</v>
      </c>
      <c r="K44" s="152">
        <v>1</v>
      </c>
      <c r="L44" s="152">
        <v>1</v>
      </c>
      <c r="M44" s="152">
        <v>1</v>
      </c>
      <c r="N44" s="144">
        <f t="shared" si="0"/>
        <v>642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'29.10'!J45+'30.10'!I45</f>
        <v>325</v>
      </c>
      <c r="K45" s="152">
        <v>0</v>
      </c>
      <c r="L45" s="152">
        <v>0</v>
      </c>
      <c r="M45" s="152">
        <v>0</v>
      </c>
      <c r="N45" s="144">
        <f t="shared" si="0"/>
        <v>323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'29.10'!J46+'30.10'!I46</f>
        <v>920</v>
      </c>
      <c r="K46" s="152">
        <v>0</v>
      </c>
      <c r="L46" s="152">
        <v>0</v>
      </c>
      <c r="M46" s="152">
        <v>0</v>
      </c>
      <c r="N46" s="144">
        <f t="shared" si="0"/>
        <v>911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'29.10'!J47+'30.10'!I47</f>
        <v>151</v>
      </c>
      <c r="K47" s="152">
        <v>1</v>
      </c>
      <c r="L47" s="152">
        <v>1</v>
      </c>
      <c r="M47" s="152">
        <v>0</v>
      </c>
      <c r="N47" s="144">
        <f t="shared" si="0"/>
        <v>150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'29.10'!J48+'30.10'!I48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'29.10'!J49+'30.10'!I49</f>
        <v>1624</v>
      </c>
      <c r="K49" s="152">
        <v>6</v>
      </c>
      <c r="L49" s="152">
        <v>2</v>
      </c>
      <c r="M49" s="152">
        <v>1</v>
      </c>
      <c r="N49" s="144">
        <f t="shared" si="0"/>
        <v>1585</v>
      </c>
      <c r="O49" s="145">
        <v>33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52</v>
      </c>
      <c r="H50" s="146">
        <f t="shared" ref="H50:O50" si="12">SUM(H39:H49)</f>
        <v>0</v>
      </c>
      <c r="I50" s="148">
        <f t="shared" si="12"/>
        <v>52</v>
      </c>
      <c r="J50" s="162">
        <f>'29.10'!J50+'30.10'!I50</f>
        <v>11051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10870</v>
      </c>
      <c r="O50" s="150">
        <f t="shared" si="12"/>
        <v>164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'29.10'!J51+'30.10'!I51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'29.10'!J52+'30.10'!I52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0</v>
      </c>
      <c r="H53" s="154">
        <v>0</v>
      </c>
      <c r="I53" s="144">
        <f t="shared" si="14"/>
        <v>0</v>
      </c>
      <c r="J53" s="161">
        <f>'29.10'!J53+'30.10'!I53</f>
        <v>743</v>
      </c>
      <c r="K53" s="152">
        <v>1</v>
      </c>
      <c r="L53" s="152">
        <v>0</v>
      </c>
      <c r="M53" s="152">
        <v>0</v>
      </c>
      <c r="N53" s="144">
        <f t="shared" si="0"/>
        <v>737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0</v>
      </c>
      <c r="H54" s="154">
        <v>1</v>
      </c>
      <c r="I54" s="144">
        <f t="shared" si="14"/>
        <v>1</v>
      </c>
      <c r="J54" s="161">
        <f>'29.10'!J54+'30.10'!I54</f>
        <v>1064</v>
      </c>
      <c r="K54" s="152">
        <v>0</v>
      </c>
      <c r="L54" s="152">
        <v>0</v>
      </c>
      <c r="M54" s="152">
        <v>0</v>
      </c>
      <c r="N54" s="144">
        <f t="shared" si="0"/>
        <v>1052</v>
      </c>
      <c r="O54" s="145">
        <v>12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2</v>
      </c>
      <c r="H55" s="154">
        <v>0</v>
      </c>
      <c r="I55" s="144">
        <f t="shared" si="14"/>
        <v>2</v>
      </c>
      <c r="J55" s="161">
        <f>'29.10'!J55+'30.10'!I55</f>
        <v>268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1</v>
      </c>
      <c r="H56" s="154">
        <v>0</v>
      </c>
      <c r="I56" s="144">
        <f t="shared" si="14"/>
        <v>1</v>
      </c>
      <c r="J56" s="161">
        <f>'29.10'!J56+'30.10'!I56</f>
        <v>366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'29.10'!J57+'30.10'!I57</f>
        <v>165</v>
      </c>
      <c r="K57" s="152">
        <v>0</v>
      </c>
      <c r="L57" s="152">
        <v>0</v>
      </c>
      <c r="M57" s="152">
        <v>0</v>
      </c>
      <c r="N57" s="144">
        <f t="shared" si="0"/>
        <v>165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'29.10'!J58+'30.10'!I58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0</v>
      </c>
      <c r="H59" s="156"/>
      <c r="I59" s="144">
        <f t="shared" si="14"/>
        <v>0</v>
      </c>
      <c r="J59" s="161">
        <f>'29.10'!J59+'30.10'!I59</f>
        <v>873</v>
      </c>
      <c r="K59" s="152">
        <v>3</v>
      </c>
      <c r="L59" s="152">
        <v>0</v>
      </c>
      <c r="M59" s="152">
        <v>0</v>
      </c>
      <c r="N59" s="144">
        <f t="shared" si="0"/>
        <v>866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</v>
      </c>
      <c r="H60" s="146">
        <f t="shared" ref="H60:O60" si="15">SUM(H51:H59)</f>
        <v>1</v>
      </c>
      <c r="I60" s="148">
        <f t="shared" si="15"/>
        <v>4</v>
      </c>
      <c r="J60" s="162">
        <f>'29.10'!J60+'30.10'!I60</f>
        <v>4648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4613</v>
      </c>
      <c r="O60" s="150">
        <f t="shared" si="15"/>
        <v>30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'29.10'!J61+'30.10'!I61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'29.10'!J62+'30.10'!I62</f>
        <v>114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'29.10'!J63+'30.10'!I63</f>
        <v>190</v>
      </c>
      <c r="K63" s="152">
        <v>0</v>
      </c>
      <c r="L63" s="152">
        <v>0</v>
      </c>
      <c r="M63" s="152">
        <v>0</v>
      </c>
      <c r="N63" s="144">
        <f t="shared" si="0"/>
        <v>189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'29.10'!J64+'30.10'!I64</f>
        <v>193</v>
      </c>
      <c r="K64" s="152">
        <v>0</v>
      </c>
      <c r="L64" s="152">
        <v>0</v>
      </c>
      <c r="M64" s="152">
        <v>0</v>
      </c>
      <c r="N64" s="144">
        <f t="shared" si="0"/>
        <v>192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'29.10'!J65+'30.10'!I65</f>
        <v>204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'29.10'!J66+'30.10'!I66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'29.10'!J67+'30.10'!I67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'29.10'!J68+'30.10'!I68</f>
        <v>171</v>
      </c>
      <c r="K68" s="152">
        <v>0</v>
      </c>
      <c r="L68" s="152">
        <v>0</v>
      </c>
      <c r="M68" s="152">
        <v>0</v>
      </c>
      <c r="N68" s="144">
        <f t="shared" si="0"/>
        <v>171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'29.10'!J69+'30.10'!I69</f>
        <v>756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'29.10'!J70+'30.10'!I70</f>
        <v>2103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2088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'29.10'!J71+'30.10'!I71</f>
        <v>595</v>
      </c>
      <c r="K71" s="151">
        <v>0</v>
      </c>
      <c r="L71" s="151">
        <v>0</v>
      </c>
      <c r="M71" s="151">
        <v>0</v>
      </c>
      <c r="N71" s="139">
        <f t="shared" ref="N71:N83" si="18">J71-K71-O71</f>
        <v>589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'29.10'!J72+'30.10'!I72</f>
        <v>685</v>
      </c>
      <c r="K72" s="152">
        <v>0</v>
      </c>
      <c r="L72" s="152">
        <v>0</v>
      </c>
      <c r="M72" s="152">
        <v>0</v>
      </c>
      <c r="N72" s="144">
        <f t="shared" si="18"/>
        <v>676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'29.10'!J73+'30.10'!I73</f>
        <v>726</v>
      </c>
      <c r="K73" s="152">
        <v>0</v>
      </c>
      <c r="L73" s="152">
        <v>0</v>
      </c>
      <c r="M73" s="152">
        <v>0</v>
      </c>
      <c r="N73" s="144">
        <f t="shared" si="18"/>
        <v>717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'29.10'!J74+'30.10'!I74</f>
        <v>1061</v>
      </c>
      <c r="K74" s="152">
        <v>0</v>
      </c>
      <c r="L74" s="152">
        <v>0</v>
      </c>
      <c r="M74" s="152">
        <v>0</v>
      </c>
      <c r="N74" s="144">
        <f t="shared" si="18"/>
        <v>1033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'29.10'!J75+'30.10'!I75</f>
        <v>128</v>
      </c>
      <c r="K75" s="152">
        <v>0</v>
      </c>
      <c r="L75" s="152">
        <v>0</v>
      </c>
      <c r="M75" s="152">
        <v>0</v>
      </c>
      <c r="N75" s="144">
        <f t="shared" si="18"/>
        <v>125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'29.10'!J76+'30.10'!I76</f>
        <v>584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'29.10'!J77+'30.10'!I77</f>
        <v>2871</v>
      </c>
      <c r="K77" s="152">
        <v>8</v>
      </c>
      <c r="L77" s="152">
        <v>2</v>
      </c>
      <c r="M77" s="152">
        <v>0</v>
      </c>
      <c r="N77" s="144">
        <f t="shared" si="18"/>
        <v>2817</v>
      </c>
      <c r="O77" s="145">
        <v>46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34</v>
      </c>
      <c r="H78" s="146">
        <f t="shared" ref="H78:O78" si="20">SUM(H71:H77)</f>
        <v>1</v>
      </c>
      <c r="I78" s="148">
        <f t="shared" si="20"/>
        <v>35</v>
      </c>
      <c r="J78" s="162">
        <f>'29.10'!J78+'30.10'!I78</f>
        <v>6650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6537</v>
      </c>
      <c r="O78" s="150">
        <f t="shared" si="20"/>
        <v>104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'29.10'!J79+'30.10'!I79</f>
        <v>174</v>
      </c>
      <c r="K79" s="151">
        <v>1</v>
      </c>
      <c r="L79" s="151">
        <v>0</v>
      </c>
      <c r="M79" s="151">
        <v>0</v>
      </c>
      <c r="N79" s="139">
        <f t="shared" si="18"/>
        <v>173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'29.10'!J80+'30.10'!I80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'29.10'!J81+'30.10'!I81</f>
        <v>186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'29.10'!J82+'30.10'!I82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'29.10'!J83+'30.10'!I83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'29.10'!J84+'30.10'!I84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983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168</v>
      </c>
      <c r="H85" s="135">
        <f t="shared" ref="H85:O85" si="23">H84+H78+H70+H60+H50+H38+H25+H19</f>
        <v>6</v>
      </c>
      <c r="I85" s="135">
        <f t="shared" si="23"/>
        <v>174</v>
      </c>
      <c r="J85" s="135">
        <f t="shared" si="23"/>
        <v>46395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45778</v>
      </c>
      <c r="O85" s="135">
        <f t="shared" si="23"/>
        <v>559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07"/>
      <c r="P90" s="68"/>
      <c r="Q90" s="68"/>
      <c r="R90" s="68"/>
      <c r="S90" s="30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07"/>
      <c r="P91" s="68"/>
      <c r="Q91" s="68"/>
      <c r="R91" s="68"/>
      <c r="S91" s="30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07"/>
      <c r="P92" s="68"/>
      <c r="Q92" s="68"/>
      <c r="R92" s="68"/>
      <c r="S92" s="30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7"/>
      <c r="K93" s="478"/>
      <c r="L93" s="478"/>
      <c r="M93" s="478"/>
      <c r="N93" s="478"/>
      <c r="O93" s="307"/>
      <c r="P93" s="68"/>
      <c r="Q93" s="68"/>
      <c r="R93" s="68"/>
      <c r="S93" s="30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7"/>
      <c r="K94" s="478"/>
      <c r="L94" s="478"/>
      <c r="M94" s="478"/>
      <c r="N94" s="478"/>
      <c r="O94" s="307"/>
      <c r="P94" s="68"/>
      <c r="Q94" s="68"/>
      <c r="R94" s="68"/>
      <c r="S94" s="30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09"/>
      <c r="K95" s="478"/>
      <c r="L95" s="478"/>
      <c r="M95" s="478"/>
      <c r="N95" s="478"/>
      <c r="O95" s="309"/>
      <c r="Q95" s="82"/>
      <c r="R95" s="82"/>
      <c r="S95" s="30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3F00-000000000000}">
  <dimension ref="A1:S111"/>
  <sheetViews>
    <sheetView view="pageBreakPreview" topLeftCell="C1" zoomScale="70" zoomScaleNormal="70" zoomScaleSheetLayoutView="70" workbookViewId="0">
      <pane xSplit="3" ySplit="4" topLeftCell="F74" activePane="bottomRight" state="frozen"/>
      <selection activeCell="J5" sqref="J5:J84"/>
      <selection pane="topRight" activeCell="J5" sqref="J5:J84"/>
      <selection pane="bottomLeft" activeCell="J5" sqref="J5:J84"/>
      <selection pane="bottomRight" activeCell="H4" sqref="H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528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04" t="s">
        <v>275</v>
      </c>
      <c r="H4" s="304" t="s">
        <v>276</v>
      </c>
      <c r="I4" s="304" t="s">
        <v>277</v>
      </c>
      <c r="J4" s="121" t="str">
        <f>"me©‡gvU fwZ©
= "&amp;J85</f>
        <v>me©‡gvU fwZ©
= 46221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45635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'28.10'!J5+'29.10'!I5</f>
        <v>1493</v>
      </c>
      <c r="K5" s="151">
        <v>2</v>
      </c>
      <c r="L5" s="151">
        <v>1</v>
      </c>
      <c r="M5" s="151">
        <v>1</v>
      </c>
      <c r="N5" s="139">
        <f t="shared" ref="N5:N69" si="0">J5-K5-O5</f>
        <v>1490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'28.10'!J6+'29.10'!I6</f>
        <v>90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'28.10'!J7+'29.10'!I7</f>
        <v>503</v>
      </c>
      <c r="K7" s="152">
        <v>0</v>
      </c>
      <c r="L7" s="152">
        <v>0</v>
      </c>
      <c r="M7" s="152">
        <v>0</v>
      </c>
      <c r="N7" s="139">
        <f t="shared" si="0"/>
        <v>498</v>
      </c>
      <c r="O7" s="145">
        <v>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'28.10'!J8+'29.10'!I8</f>
        <v>1215</v>
      </c>
      <c r="K8" s="152">
        <v>0</v>
      </c>
      <c r="L8" s="152">
        <v>0</v>
      </c>
      <c r="M8" s="152">
        <v>0</v>
      </c>
      <c r="N8" s="139">
        <f t="shared" si="0"/>
        <v>1203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'28.10'!J9+'29.10'!I9</f>
        <v>593</v>
      </c>
      <c r="K9" s="152">
        <v>1</v>
      </c>
      <c r="L9" s="152">
        <v>1</v>
      </c>
      <c r="M9" s="152">
        <v>0</v>
      </c>
      <c r="N9" s="139">
        <f t="shared" si="0"/>
        <v>581</v>
      </c>
      <c r="O9" s="145">
        <v>11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'28.10'!J10+'29.10'!I10</f>
        <v>541</v>
      </c>
      <c r="K10" s="152">
        <v>0</v>
      </c>
      <c r="L10" s="152">
        <v>0</v>
      </c>
      <c r="M10" s="152">
        <v>0</v>
      </c>
      <c r="N10" s="139">
        <f t="shared" si="0"/>
        <v>537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'28.10'!J11+'29.10'!I11</f>
        <v>698</v>
      </c>
      <c r="K11" s="152">
        <v>1</v>
      </c>
      <c r="L11" s="152">
        <v>1</v>
      </c>
      <c r="M11" s="152">
        <v>0</v>
      </c>
      <c r="N11" s="139">
        <f t="shared" si="0"/>
        <v>686</v>
      </c>
      <c r="O11" s="145">
        <v>11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'28.10'!J12+'29.10'!I12</f>
        <v>1724</v>
      </c>
      <c r="K12" s="152">
        <v>0</v>
      </c>
      <c r="L12" s="152">
        <v>0</v>
      </c>
      <c r="M12" s="152">
        <v>0</v>
      </c>
      <c r="N12" s="139">
        <f t="shared" si="0"/>
        <v>1704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'28.10'!J13+'29.10'!I13</f>
        <v>579</v>
      </c>
      <c r="K13" s="152">
        <v>0</v>
      </c>
      <c r="L13" s="152">
        <v>0</v>
      </c>
      <c r="M13" s="152">
        <v>0</v>
      </c>
      <c r="N13" s="139">
        <f t="shared" si="0"/>
        <v>575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'28.10'!J14+'29.10'!I14</f>
        <v>462</v>
      </c>
      <c r="K14" s="152">
        <v>0</v>
      </c>
      <c r="L14" s="152">
        <v>0</v>
      </c>
      <c r="M14" s="152">
        <v>0</v>
      </c>
      <c r="N14" s="139">
        <f t="shared" si="0"/>
        <v>458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'28.10'!J15+'29.10'!I15</f>
        <v>637</v>
      </c>
      <c r="K15" s="152">
        <v>0</v>
      </c>
      <c r="L15" s="152">
        <v>0</v>
      </c>
      <c r="M15" s="152">
        <v>0</v>
      </c>
      <c r="N15" s="139">
        <f t="shared" si="0"/>
        <v>636</v>
      </c>
      <c r="O15" s="145">
        <v>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'28.10'!J16+'29.10'!I16</f>
        <v>836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'28.10'!J17+'29.10'!I17</f>
        <v>1055</v>
      </c>
      <c r="K17" s="152">
        <v>9</v>
      </c>
      <c r="L17" s="152">
        <v>1</v>
      </c>
      <c r="M17" s="152">
        <v>1</v>
      </c>
      <c r="N17" s="139">
        <f t="shared" si="0"/>
        <v>1034</v>
      </c>
      <c r="O17" s="145">
        <v>12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'28.10'!J18+'29.10'!I18</f>
        <v>691</v>
      </c>
      <c r="K18" s="152">
        <v>0</v>
      </c>
      <c r="L18" s="152">
        <v>0</v>
      </c>
      <c r="M18" s="152">
        <v>0</v>
      </c>
      <c r="N18" s="139">
        <f t="shared" si="0"/>
        <v>689</v>
      </c>
      <c r="O18" s="145">
        <v>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23</v>
      </c>
      <c r="H19" s="146">
        <f t="shared" ref="H19:O19" si="3">SUM(H5:H18)</f>
        <v>1</v>
      </c>
      <c r="I19" s="148">
        <f t="shared" si="3"/>
        <v>24</v>
      </c>
      <c r="J19" s="162">
        <f>'28.10'!J19+'29.10'!I19</f>
        <v>11117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11009</v>
      </c>
      <c r="O19" s="150">
        <f t="shared" si="3"/>
        <v>95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'28.10'!J20+'29.10'!I20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'28.10'!J21+'29.10'!I21</f>
        <v>439</v>
      </c>
      <c r="K21" s="152">
        <v>0</v>
      </c>
      <c r="L21" s="152">
        <v>0</v>
      </c>
      <c r="M21" s="152">
        <v>0</v>
      </c>
      <c r="N21" s="144">
        <f t="shared" si="0"/>
        <v>437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'28.10'!J22+'29.10'!I22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'28.10'!J23+'29.10'!I23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'28.10'!J24+'29.10'!I24</f>
        <v>1552</v>
      </c>
      <c r="K24" s="152">
        <v>4</v>
      </c>
      <c r="L24" s="152">
        <v>1</v>
      </c>
      <c r="M24" s="152">
        <v>1</v>
      </c>
      <c r="N24" s="144">
        <f t="shared" si="0"/>
        <v>1532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'28.10'!J25+'29.10'!I25</f>
        <v>2277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2254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'28.10'!J26+'29.10'!I26</f>
        <v>625</v>
      </c>
      <c r="K26" s="151">
        <v>2</v>
      </c>
      <c r="L26" s="151">
        <v>1</v>
      </c>
      <c r="M26" s="151">
        <v>0</v>
      </c>
      <c r="N26" s="139">
        <f t="shared" si="0"/>
        <v>593</v>
      </c>
      <c r="O26" s="140">
        <v>30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'28.10'!J27+'29.10'!I27</f>
        <v>577</v>
      </c>
      <c r="K27" s="152">
        <v>0</v>
      </c>
      <c r="L27" s="152">
        <v>0</v>
      </c>
      <c r="M27" s="152">
        <v>0</v>
      </c>
      <c r="N27" s="144">
        <f t="shared" si="0"/>
        <v>575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'28.10'!J28+'29.10'!I28</f>
        <v>1213</v>
      </c>
      <c r="K28" s="152">
        <v>0</v>
      </c>
      <c r="L28" s="152">
        <v>0</v>
      </c>
      <c r="M28" s="152">
        <v>0</v>
      </c>
      <c r="N28" s="144">
        <f t="shared" si="0"/>
        <v>1205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'28.10'!J29+'29.10'!I29</f>
        <v>1308</v>
      </c>
      <c r="K29" s="152">
        <v>0</v>
      </c>
      <c r="L29" s="152">
        <v>0</v>
      </c>
      <c r="M29" s="152">
        <v>0</v>
      </c>
      <c r="N29" s="144">
        <f t="shared" si="0"/>
        <v>1303</v>
      </c>
      <c r="O29" s="145">
        <v>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'28.10'!J30+'29.10'!I30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'28.10'!J31+'29.10'!I31</f>
        <v>699</v>
      </c>
      <c r="K31" s="152">
        <v>1</v>
      </c>
      <c r="L31" s="152">
        <v>1</v>
      </c>
      <c r="M31" s="152">
        <v>0</v>
      </c>
      <c r="N31" s="144">
        <f t="shared" si="0"/>
        <v>695</v>
      </c>
      <c r="O31" s="145">
        <v>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'28.10'!J32+'29.10'!I32</f>
        <v>313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'28.10'!J33+'29.10'!I33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'28.10'!J34+'29.10'!I34</f>
        <v>210</v>
      </c>
      <c r="K34" s="152">
        <v>0</v>
      </c>
      <c r="L34" s="152">
        <v>0</v>
      </c>
      <c r="M34" s="152">
        <v>0</v>
      </c>
      <c r="N34" s="144">
        <f t="shared" si="0"/>
        <v>207</v>
      </c>
      <c r="O34" s="145">
        <v>3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'28.10'!J35+'29.10'!I35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'28.10'!J36+'29.10'!I36</f>
        <v>171</v>
      </c>
      <c r="K36" s="152">
        <v>0</v>
      </c>
      <c r="L36" s="152">
        <v>0</v>
      </c>
      <c r="M36" s="152">
        <v>0</v>
      </c>
      <c r="N36" s="144">
        <f t="shared" si="0"/>
        <v>163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'28.10'!J37+'29.10'!I37</f>
        <v>1373</v>
      </c>
      <c r="K37" s="152">
        <v>1</v>
      </c>
      <c r="L37" s="152">
        <v>0</v>
      </c>
      <c r="M37" s="152">
        <v>0</v>
      </c>
      <c r="N37" s="144">
        <f t="shared" si="0"/>
        <v>1308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27</v>
      </c>
      <c r="H38" s="146">
        <f t="shared" ref="H38:O38" si="9">SUM(H26:H37)</f>
        <v>5</v>
      </c>
      <c r="I38" s="148">
        <f t="shared" si="9"/>
        <v>32</v>
      </c>
      <c r="J38" s="162">
        <f>'28.10'!J38+'29.10'!I38</f>
        <v>7483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7353</v>
      </c>
      <c r="O38" s="150">
        <f t="shared" si="9"/>
        <v>125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'28.10'!J39+'29.10'!I39</f>
        <v>821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'28.10'!J40+'29.10'!I40</f>
        <v>1505</v>
      </c>
      <c r="K40" s="152">
        <v>1</v>
      </c>
      <c r="L40" s="152">
        <v>1</v>
      </c>
      <c r="M40" s="152">
        <v>0</v>
      </c>
      <c r="N40" s="144">
        <f t="shared" si="0"/>
        <v>1487</v>
      </c>
      <c r="O40" s="145">
        <v>17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'28.10'!J41+'29.10'!I41</f>
        <v>536</v>
      </c>
      <c r="K41" s="152">
        <v>1</v>
      </c>
      <c r="L41" s="152">
        <v>0</v>
      </c>
      <c r="M41" s="152">
        <v>0</v>
      </c>
      <c r="N41" s="144">
        <f t="shared" si="0"/>
        <v>524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'28.10'!J42+'29.10'!I42</f>
        <v>546</v>
      </c>
      <c r="K42" s="152">
        <v>0</v>
      </c>
      <c r="L42" s="152">
        <v>0</v>
      </c>
      <c r="M42" s="152">
        <v>0</v>
      </c>
      <c r="N42" s="144">
        <f t="shared" si="0"/>
        <v>541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18</v>
      </c>
      <c r="H43" s="156">
        <v>0</v>
      </c>
      <c r="I43" s="144">
        <f t="shared" si="10"/>
        <v>18</v>
      </c>
      <c r="J43" s="161">
        <f>'28.10'!J43+'29.10'!I43</f>
        <v>3684</v>
      </c>
      <c r="K43" s="152">
        <v>3</v>
      </c>
      <c r="L43" s="152">
        <v>1</v>
      </c>
      <c r="M43" s="152">
        <v>0</v>
      </c>
      <c r="N43" s="144">
        <f t="shared" si="0"/>
        <v>3615</v>
      </c>
      <c r="O43" s="145">
        <v>66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'28.10'!J44+'29.10'!I44</f>
        <v>651</v>
      </c>
      <c r="K44" s="152">
        <v>1</v>
      </c>
      <c r="L44" s="152">
        <v>1</v>
      </c>
      <c r="M44" s="152">
        <v>1</v>
      </c>
      <c r="N44" s="144">
        <f t="shared" si="0"/>
        <v>642</v>
      </c>
      <c r="O44" s="145">
        <v>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'28.10'!J45+'29.10'!I45</f>
        <v>325</v>
      </c>
      <c r="K45" s="152">
        <v>0</v>
      </c>
      <c r="L45" s="152">
        <v>0</v>
      </c>
      <c r="M45" s="152">
        <v>0</v>
      </c>
      <c r="N45" s="144">
        <f t="shared" si="0"/>
        <v>323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'28.10'!J46+'29.10'!I46</f>
        <v>919</v>
      </c>
      <c r="K46" s="152">
        <v>0</v>
      </c>
      <c r="L46" s="152">
        <v>0</v>
      </c>
      <c r="M46" s="152">
        <v>0</v>
      </c>
      <c r="N46" s="144">
        <f t="shared" si="0"/>
        <v>909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'28.10'!J47+'29.10'!I47</f>
        <v>151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'28.10'!J48+'29.10'!I48</f>
        <v>249</v>
      </c>
      <c r="K48" s="152">
        <v>1</v>
      </c>
      <c r="L48" s="152">
        <v>1</v>
      </c>
      <c r="M48" s="152">
        <v>0</v>
      </c>
      <c r="N48" s="144">
        <f t="shared" si="0"/>
        <v>248</v>
      </c>
      <c r="O48" s="145">
        <v>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4</v>
      </c>
      <c r="H49" s="156"/>
      <c r="I49" s="144">
        <f t="shared" si="10"/>
        <v>4</v>
      </c>
      <c r="J49" s="161">
        <f>'28.10'!J49+'29.10'!I49</f>
        <v>1612</v>
      </c>
      <c r="K49" s="152">
        <v>6</v>
      </c>
      <c r="L49" s="152">
        <v>2</v>
      </c>
      <c r="M49" s="152">
        <v>1</v>
      </c>
      <c r="N49" s="144">
        <f t="shared" si="0"/>
        <v>1574</v>
      </c>
      <c r="O49" s="145">
        <v>32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40</v>
      </c>
      <c r="H50" s="146">
        <f t="shared" ref="H50:O50" si="12">SUM(H39:H49)</f>
        <v>0</v>
      </c>
      <c r="I50" s="148">
        <f t="shared" si="12"/>
        <v>40</v>
      </c>
      <c r="J50" s="162">
        <f>'28.10'!J50+'29.10'!I50</f>
        <v>10999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10828</v>
      </c>
      <c r="O50" s="150">
        <f t="shared" si="12"/>
        <v>154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'28.10'!J51+'29.10'!I51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1</v>
      </c>
      <c r="H52" s="154">
        <v>0</v>
      </c>
      <c r="I52" s="144">
        <f t="shared" ref="I52:I59" si="14">G52+H52</f>
        <v>1</v>
      </c>
      <c r="J52" s="161">
        <f>'28.10'!J52+'29.10'!I52</f>
        <v>1060</v>
      </c>
      <c r="K52" s="152">
        <v>0</v>
      </c>
      <c r="L52" s="152">
        <v>0</v>
      </c>
      <c r="M52" s="152">
        <v>0</v>
      </c>
      <c r="N52" s="144">
        <f t="shared" si="0"/>
        <v>1059</v>
      </c>
      <c r="O52" s="145">
        <v>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'28.10'!J53+'29.10'!I53</f>
        <v>743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3</v>
      </c>
      <c r="H54" s="154">
        <v>1</v>
      </c>
      <c r="I54" s="144">
        <f t="shared" si="14"/>
        <v>4</v>
      </c>
      <c r="J54" s="161">
        <f>'28.10'!J54+'29.10'!I54</f>
        <v>1063</v>
      </c>
      <c r="K54" s="152">
        <v>0</v>
      </c>
      <c r="L54" s="152">
        <v>0</v>
      </c>
      <c r="M54" s="152">
        <v>0</v>
      </c>
      <c r="N54" s="144">
        <f t="shared" si="0"/>
        <v>1044</v>
      </c>
      <c r="O54" s="145">
        <v>19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1</v>
      </c>
      <c r="H55" s="154">
        <v>0</v>
      </c>
      <c r="I55" s="144">
        <f t="shared" si="14"/>
        <v>1</v>
      </c>
      <c r="J55" s="161">
        <f>'28.10'!J55+'29.10'!I55</f>
        <v>266</v>
      </c>
      <c r="K55" s="152">
        <v>1</v>
      </c>
      <c r="L55" s="152">
        <v>1</v>
      </c>
      <c r="M55" s="152">
        <v>0</v>
      </c>
      <c r="N55" s="144">
        <f t="shared" si="0"/>
        <v>263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'28.10'!J56+'29.10'!I56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'28.10'!J57+'29.10'!I57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'28.10'!J58+'29.10'!I58</f>
        <v>109</v>
      </c>
      <c r="K58" s="152">
        <v>0</v>
      </c>
      <c r="L58" s="152">
        <v>0</v>
      </c>
      <c r="M58" s="152">
        <v>0</v>
      </c>
      <c r="N58" s="144">
        <f t="shared" si="0"/>
        <v>109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'28.10'!J59+'29.10'!I59</f>
        <v>873</v>
      </c>
      <c r="K59" s="152">
        <v>3</v>
      </c>
      <c r="L59" s="152">
        <v>0</v>
      </c>
      <c r="M59" s="152">
        <v>0</v>
      </c>
      <c r="N59" s="144">
        <f t="shared" si="0"/>
        <v>865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8</v>
      </c>
      <c r="H60" s="146">
        <f t="shared" ref="H60:O60" si="15">SUM(H51:H59)</f>
        <v>1</v>
      </c>
      <c r="I60" s="148">
        <f t="shared" si="15"/>
        <v>9</v>
      </c>
      <c r="J60" s="162">
        <f>'28.10'!J60+'29.10'!I60</f>
        <v>4644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4601</v>
      </c>
      <c r="O60" s="150">
        <f t="shared" si="15"/>
        <v>38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'28.10'!J61+'29.10'!I61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'28.10'!J62+'29.10'!I62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'28.10'!J63+'29.10'!I63</f>
        <v>189</v>
      </c>
      <c r="K63" s="152">
        <v>0</v>
      </c>
      <c r="L63" s="152">
        <v>0</v>
      </c>
      <c r="M63" s="152">
        <v>0</v>
      </c>
      <c r="N63" s="144">
        <f t="shared" si="0"/>
        <v>188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'28.10'!J64+'29.10'!I64</f>
        <v>192</v>
      </c>
      <c r="K64" s="152">
        <v>0</v>
      </c>
      <c r="L64" s="152">
        <v>0</v>
      </c>
      <c r="M64" s="152">
        <v>0</v>
      </c>
      <c r="N64" s="144">
        <f t="shared" si="0"/>
        <v>191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'28.10'!J65+'29.10'!I65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'28.10'!J66+'29.10'!I66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'28.10'!J67+'29.10'!I67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'28.10'!J68+'29.10'!I68</f>
        <v>171</v>
      </c>
      <c r="K68" s="152">
        <v>0</v>
      </c>
      <c r="L68" s="152">
        <v>0</v>
      </c>
      <c r="M68" s="152">
        <v>0</v>
      </c>
      <c r="N68" s="144">
        <f t="shared" si="0"/>
        <v>169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'28.10'!J69+'29.10'!I69</f>
        <v>756</v>
      </c>
      <c r="K69" s="152">
        <v>3</v>
      </c>
      <c r="L69" s="152">
        <v>2</v>
      </c>
      <c r="M69" s="152">
        <v>1</v>
      </c>
      <c r="N69" s="144">
        <f t="shared" si="0"/>
        <v>748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'28.10'!J70+'29.10'!I70</f>
        <v>2099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2084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'28.10'!J71+'29.10'!I71</f>
        <v>592</v>
      </c>
      <c r="K71" s="151">
        <v>0</v>
      </c>
      <c r="L71" s="151">
        <v>0</v>
      </c>
      <c r="M71" s="151">
        <v>0</v>
      </c>
      <c r="N71" s="139">
        <f t="shared" ref="N71:N83" si="18">J71-K71-O71</f>
        <v>586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'28.10'!J72+'29.10'!I72</f>
        <v>683</v>
      </c>
      <c r="K72" s="152">
        <v>0</v>
      </c>
      <c r="L72" s="152">
        <v>0</v>
      </c>
      <c r="M72" s="152">
        <v>0</v>
      </c>
      <c r="N72" s="144">
        <f t="shared" si="18"/>
        <v>675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'28.10'!J73+'29.10'!I73</f>
        <v>723</v>
      </c>
      <c r="K73" s="152">
        <v>0</v>
      </c>
      <c r="L73" s="152">
        <v>0</v>
      </c>
      <c r="M73" s="152">
        <v>0</v>
      </c>
      <c r="N73" s="144">
        <f t="shared" si="18"/>
        <v>715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'28.10'!J74+'29.10'!I74</f>
        <v>1046</v>
      </c>
      <c r="K74" s="152">
        <v>0</v>
      </c>
      <c r="L74" s="152">
        <v>0</v>
      </c>
      <c r="M74" s="152">
        <v>0</v>
      </c>
      <c r="N74" s="144">
        <f t="shared" si="18"/>
        <v>1022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'28.10'!J75+'29.10'!I75</f>
        <v>128</v>
      </c>
      <c r="K75" s="152">
        <v>0</v>
      </c>
      <c r="L75" s="152">
        <v>0</v>
      </c>
      <c r="M75" s="152">
        <v>0</v>
      </c>
      <c r="N75" s="144">
        <f t="shared" si="18"/>
        <v>127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'28.10'!J76+'29.10'!I76</f>
        <v>583</v>
      </c>
      <c r="K76" s="152">
        <v>1</v>
      </c>
      <c r="L76" s="152">
        <v>1</v>
      </c>
      <c r="M76" s="152">
        <v>0</v>
      </c>
      <c r="N76" s="144">
        <f t="shared" si="18"/>
        <v>580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'28.10'!J77+'29.10'!I77</f>
        <v>2860</v>
      </c>
      <c r="K77" s="152">
        <v>8</v>
      </c>
      <c r="L77" s="152">
        <v>2</v>
      </c>
      <c r="M77" s="152">
        <v>0</v>
      </c>
      <c r="N77" s="144">
        <f t="shared" si="18"/>
        <v>2819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29</v>
      </c>
      <c r="H78" s="146">
        <f t="shared" ref="H78:O78" si="20">SUM(H71:H77)</f>
        <v>0</v>
      </c>
      <c r="I78" s="148">
        <f t="shared" si="20"/>
        <v>29</v>
      </c>
      <c r="J78" s="162">
        <f>'28.10'!J78+'29.10'!I78</f>
        <v>6615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6524</v>
      </c>
      <c r="O78" s="150">
        <f t="shared" si="20"/>
        <v>82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'28.10'!J79+'29.10'!I79</f>
        <v>174</v>
      </c>
      <c r="K79" s="151">
        <v>1</v>
      </c>
      <c r="L79" s="151">
        <v>0</v>
      </c>
      <c r="M79" s="151">
        <v>0</v>
      </c>
      <c r="N79" s="139">
        <f t="shared" si="18"/>
        <v>172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'28.10'!J80+'29.10'!I80</f>
        <v>47</v>
      </c>
      <c r="K80" s="152">
        <v>0</v>
      </c>
      <c r="L80" s="152">
        <v>0</v>
      </c>
      <c r="M80" s="152">
        <v>0</v>
      </c>
      <c r="N80" s="144">
        <f t="shared" si="18"/>
        <v>47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'28.10'!J81+'29.10'!I81</f>
        <v>186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'28.10'!J82+'29.10'!I82</f>
        <v>111</v>
      </c>
      <c r="K82" s="152">
        <v>0</v>
      </c>
      <c r="L82" s="152">
        <v>0</v>
      </c>
      <c r="M82" s="152">
        <v>0</v>
      </c>
      <c r="N82" s="144">
        <f t="shared" si="18"/>
        <v>111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'28.10'!J83+'29.10'!I83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1</v>
      </c>
      <c r="I84" s="148">
        <f t="shared" si="22"/>
        <v>2</v>
      </c>
      <c r="J84" s="162">
        <f>'28.10'!J84+'29.10'!I84</f>
        <v>987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136</v>
      </c>
      <c r="H85" s="135">
        <f t="shared" ref="H85:O85" si="23">H84+H78+H70+H60+H50+H38+H25+H19</f>
        <v>8</v>
      </c>
      <c r="I85" s="135">
        <f t="shared" si="23"/>
        <v>144</v>
      </c>
      <c r="J85" s="135">
        <f t="shared" si="23"/>
        <v>46221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45635</v>
      </c>
      <c r="O85" s="135">
        <f t="shared" si="23"/>
        <v>528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05"/>
      <c r="P90" s="68"/>
      <c r="Q90" s="68"/>
      <c r="R90" s="68"/>
      <c r="S90" s="30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05"/>
      <c r="P91" s="68"/>
      <c r="Q91" s="68"/>
      <c r="R91" s="68"/>
      <c r="S91" s="30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05"/>
      <c r="P92" s="68"/>
      <c r="Q92" s="68"/>
      <c r="R92" s="68"/>
      <c r="S92" s="30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5"/>
      <c r="K93" s="478"/>
      <c r="L93" s="478"/>
      <c r="M93" s="478"/>
      <c r="N93" s="478"/>
      <c r="O93" s="305"/>
      <c r="P93" s="68"/>
      <c r="Q93" s="68"/>
      <c r="R93" s="68"/>
      <c r="S93" s="30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5"/>
      <c r="K94" s="478"/>
      <c r="L94" s="478"/>
      <c r="M94" s="478"/>
      <c r="N94" s="478"/>
      <c r="O94" s="305"/>
      <c r="P94" s="68"/>
      <c r="Q94" s="68"/>
      <c r="R94" s="68"/>
      <c r="S94" s="30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06"/>
      <c r="K95" s="478"/>
      <c r="L95" s="478"/>
      <c r="M95" s="478"/>
      <c r="N95" s="478"/>
      <c r="O95" s="306"/>
      <c r="Q95" s="82"/>
      <c r="R95" s="82"/>
      <c r="S95" s="30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0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50" sqref="O5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=162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527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302" t="s">
        <v>275</v>
      </c>
      <c r="H4" s="302" t="s">
        <v>276</v>
      </c>
      <c r="I4" s="302" t="s">
        <v>277</v>
      </c>
      <c r="J4" s="121" t="str">
        <f>"me©‡gvU fwZ©
= "&amp;J85</f>
        <v>me©‡gvU fwZ©
= 46077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45492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'27.10'!J5+'28.10'!I5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1489</v>
      </c>
      <c r="O5" s="140">
        <v>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'27.10'!J6+'28.10'!I6</f>
        <v>89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'27.10'!J7+'28.10'!I7</f>
        <v>501</v>
      </c>
      <c r="K7" s="152">
        <v>0</v>
      </c>
      <c r="L7" s="152">
        <v>0</v>
      </c>
      <c r="M7" s="152">
        <v>0</v>
      </c>
      <c r="N7" s="139">
        <f t="shared" si="0"/>
        <v>498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'27.10'!J8+'28.10'!I8</f>
        <v>1210</v>
      </c>
      <c r="K8" s="152">
        <v>0</v>
      </c>
      <c r="L8" s="152">
        <v>0</v>
      </c>
      <c r="M8" s="152">
        <v>0</v>
      </c>
      <c r="N8" s="139">
        <f t="shared" si="0"/>
        <v>1198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'27.10'!J9+'28.10'!I9</f>
        <v>592</v>
      </c>
      <c r="K9" s="152">
        <v>1</v>
      </c>
      <c r="L9" s="152">
        <v>1</v>
      </c>
      <c r="M9" s="152">
        <v>0</v>
      </c>
      <c r="N9" s="139">
        <f t="shared" si="0"/>
        <v>578</v>
      </c>
      <c r="O9" s="145">
        <v>13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'27.10'!J10+'28.10'!I10</f>
        <v>541</v>
      </c>
      <c r="K10" s="152">
        <v>0</v>
      </c>
      <c r="L10" s="152">
        <v>0</v>
      </c>
      <c r="M10" s="152">
        <v>0</v>
      </c>
      <c r="N10" s="139">
        <f t="shared" si="0"/>
        <v>536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'27.10'!J11+'28.10'!I11</f>
        <v>694</v>
      </c>
      <c r="K11" s="152">
        <v>1</v>
      </c>
      <c r="L11" s="152">
        <v>1</v>
      </c>
      <c r="M11" s="152">
        <v>0</v>
      </c>
      <c r="N11" s="139">
        <f t="shared" si="0"/>
        <v>688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'27.10'!J12+'28.10'!I12</f>
        <v>1719</v>
      </c>
      <c r="K12" s="152">
        <v>0</v>
      </c>
      <c r="L12" s="152">
        <v>0</v>
      </c>
      <c r="M12" s="152">
        <v>0</v>
      </c>
      <c r="N12" s="139">
        <f t="shared" si="0"/>
        <v>1699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'27.10'!J13+'28.10'!I13</f>
        <v>577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'27.10'!J14+'28.10'!I14</f>
        <v>461</v>
      </c>
      <c r="K14" s="152">
        <v>0</v>
      </c>
      <c r="L14" s="152">
        <v>0</v>
      </c>
      <c r="M14" s="152">
        <v>0</v>
      </c>
      <c r="N14" s="139">
        <f t="shared" si="0"/>
        <v>457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'27.10'!J15+'28.10'!I15</f>
        <v>637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'27.10'!J16+'28.10'!I16</f>
        <v>836</v>
      </c>
      <c r="K16" s="152">
        <v>0</v>
      </c>
      <c r="L16" s="152">
        <v>0</v>
      </c>
      <c r="M16" s="152">
        <v>0</v>
      </c>
      <c r="N16" s="139">
        <f t="shared" si="0"/>
        <v>831</v>
      </c>
      <c r="O16" s="145">
        <v>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'27.10'!J17+'28.10'!I17</f>
        <v>1054</v>
      </c>
      <c r="K17" s="152">
        <v>9</v>
      </c>
      <c r="L17" s="152">
        <v>1</v>
      </c>
      <c r="M17" s="152">
        <v>1</v>
      </c>
      <c r="N17" s="139">
        <f t="shared" si="0"/>
        <v>1031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'27.10'!J18+'28.10'!I18</f>
        <v>690</v>
      </c>
      <c r="K18" s="152">
        <v>0</v>
      </c>
      <c r="L18" s="152">
        <v>0</v>
      </c>
      <c r="M18" s="152">
        <v>0</v>
      </c>
      <c r="N18" s="139">
        <f t="shared" si="0"/>
        <v>687</v>
      </c>
      <c r="O18" s="145">
        <v>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34</v>
      </c>
      <c r="H19" s="146">
        <f t="shared" ref="H19:O19" si="3">SUM(H5:H18)</f>
        <v>1</v>
      </c>
      <c r="I19" s="148">
        <f t="shared" si="3"/>
        <v>35</v>
      </c>
      <c r="J19" s="162">
        <f>'27.10'!J19+'28.10'!I19</f>
        <v>11093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10991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'27.10'!J20+'28.10'!I20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'27.10'!J21+'28.10'!I21</f>
        <v>438</v>
      </c>
      <c r="K21" s="152">
        <v>0</v>
      </c>
      <c r="L21" s="152">
        <v>0</v>
      </c>
      <c r="M21" s="152">
        <v>0</v>
      </c>
      <c r="N21" s="144">
        <f t="shared" si="0"/>
        <v>435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'27.10'!J22+'28.10'!I22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'27.10'!J23+'28.10'!I23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'27.10'!J24+'28.10'!I24</f>
        <v>1548</v>
      </c>
      <c r="K24" s="152">
        <v>4</v>
      </c>
      <c r="L24" s="152">
        <v>1</v>
      </c>
      <c r="M24" s="152">
        <v>1</v>
      </c>
      <c r="N24" s="144">
        <f t="shared" si="0"/>
        <v>1529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'27.10'!J25+'28.10'!I25</f>
        <v>2272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2249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7</v>
      </c>
      <c r="H26" s="154">
        <v>1</v>
      </c>
      <c r="I26" s="139">
        <f>G26+H26</f>
        <v>8</v>
      </c>
      <c r="J26" s="160">
        <f>'27.10'!J26+'28.10'!I26</f>
        <v>621</v>
      </c>
      <c r="K26" s="151">
        <v>2</v>
      </c>
      <c r="L26" s="151">
        <v>1</v>
      </c>
      <c r="M26" s="151">
        <v>0</v>
      </c>
      <c r="N26" s="139">
        <f t="shared" si="0"/>
        <v>588</v>
      </c>
      <c r="O26" s="140">
        <v>31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'27.10'!J27+'28.10'!I27</f>
        <v>577</v>
      </c>
      <c r="K27" s="152">
        <v>0</v>
      </c>
      <c r="L27" s="152">
        <v>0</v>
      </c>
      <c r="M27" s="152">
        <v>0</v>
      </c>
      <c r="N27" s="144">
        <f t="shared" si="0"/>
        <v>575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'27.10'!J28+'28.10'!I28</f>
        <v>1206</v>
      </c>
      <c r="K28" s="152">
        <v>0</v>
      </c>
      <c r="L28" s="152">
        <v>0</v>
      </c>
      <c r="M28" s="152">
        <v>0</v>
      </c>
      <c r="N28" s="144">
        <f t="shared" si="0"/>
        <v>1203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'27.10'!J29+'28.10'!I29</f>
        <v>1305</v>
      </c>
      <c r="K29" s="152">
        <v>0</v>
      </c>
      <c r="L29" s="152">
        <v>0</v>
      </c>
      <c r="M29" s="152">
        <v>0</v>
      </c>
      <c r="N29" s="144">
        <f t="shared" si="0"/>
        <v>1299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'27.10'!J30+'28.10'!I30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'27.10'!J31+'28.10'!I31</f>
        <v>698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'27.10'!J32+'28.10'!I32</f>
        <v>312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'27.10'!J33+'28.10'!I33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'27.10'!J34+'28.10'!I34</f>
        <v>209</v>
      </c>
      <c r="K34" s="152">
        <v>0</v>
      </c>
      <c r="L34" s="152">
        <v>0</v>
      </c>
      <c r="M34" s="152">
        <v>0</v>
      </c>
      <c r="N34" s="144">
        <f t="shared" si="0"/>
        <v>207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'27.10'!J35+'28.10'!I35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'27.10'!J36+'28.10'!I36</f>
        <v>166</v>
      </c>
      <c r="K36" s="152">
        <v>0</v>
      </c>
      <c r="L36" s="152">
        <v>0</v>
      </c>
      <c r="M36" s="152">
        <v>0</v>
      </c>
      <c r="N36" s="144">
        <f t="shared" si="0"/>
        <v>160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'27.10'!J37+'28.10'!I37</f>
        <v>1363</v>
      </c>
      <c r="K37" s="152">
        <v>1</v>
      </c>
      <c r="L37" s="152">
        <v>0</v>
      </c>
      <c r="M37" s="152">
        <v>0</v>
      </c>
      <c r="N37" s="144">
        <f t="shared" si="0"/>
        <v>1299</v>
      </c>
      <c r="O37" s="145">
        <v>63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25</v>
      </c>
      <c r="H38" s="146">
        <f t="shared" ref="H38:O38" si="9">SUM(H26:H37)</f>
        <v>1</v>
      </c>
      <c r="I38" s="148">
        <f t="shared" si="9"/>
        <v>26</v>
      </c>
      <c r="J38" s="162">
        <f>'27.10'!J38+'28.10'!I38</f>
        <v>7451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7326</v>
      </c>
      <c r="O38" s="150">
        <f t="shared" si="9"/>
        <v>120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'27.10'!J39+'28.10'!I39</f>
        <v>820</v>
      </c>
      <c r="K39" s="151">
        <v>3</v>
      </c>
      <c r="L39" s="151">
        <v>2</v>
      </c>
      <c r="M39" s="151">
        <v>1</v>
      </c>
      <c r="N39" s="139">
        <f t="shared" si="0"/>
        <v>816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'27.10'!J40+'28.10'!I40</f>
        <v>1500</v>
      </c>
      <c r="K40" s="152">
        <v>1</v>
      </c>
      <c r="L40" s="152">
        <v>1</v>
      </c>
      <c r="M40" s="152">
        <v>0</v>
      </c>
      <c r="N40" s="144">
        <f t="shared" si="0"/>
        <v>1485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'27.10'!J41+'28.10'!I41</f>
        <v>532</v>
      </c>
      <c r="K41" s="152">
        <v>1</v>
      </c>
      <c r="L41" s="152">
        <v>0</v>
      </c>
      <c r="M41" s="152">
        <v>0</v>
      </c>
      <c r="N41" s="144">
        <f t="shared" si="0"/>
        <v>523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'27.10'!J42+'28.10'!I42</f>
        <v>545</v>
      </c>
      <c r="K42" s="152">
        <v>0</v>
      </c>
      <c r="L42" s="152">
        <v>0</v>
      </c>
      <c r="M42" s="152">
        <v>0</v>
      </c>
      <c r="N42" s="144">
        <f t="shared" si="0"/>
        <v>538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18</v>
      </c>
      <c r="H43" s="156">
        <v>0</v>
      </c>
      <c r="I43" s="144">
        <f t="shared" si="10"/>
        <v>18</v>
      </c>
      <c r="J43" s="161">
        <f>'27.10'!J43+'28.10'!I43</f>
        <v>3666</v>
      </c>
      <c r="K43" s="152">
        <v>3</v>
      </c>
      <c r="L43" s="152">
        <v>1</v>
      </c>
      <c r="M43" s="152">
        <v>0</v>
      </c>
      <c r="N43" s="144">
        <f t="shared" si="0"/>
        <v>3603</v>
      </c>
      <c r="O43" s="145">
        <v>60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'27.10'!J44+'28.10'!I44</f>
        <v>648</v>
      </c>
      <c r="K44" s="152">
        <v>1</v>
      </c>
      <c r="L44" s="152">
        <v>1</v>
      </c>
      <c r="M44" s="152">
        <v>1</v>
      </c>
      <c r="N44" s="144">
        <f t="shared" si="0"/>
        <v>637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'27.10'!J45+'28.10'!I45</f>
        <v>325</v>
      </c>
      <c r="K45" s="152">
        <v>0</v>
      </c>
      <c r="L45" s="152">
        <v>0</v>
      </c>
      <c r="M45" s="152">
        <v>0</v>
      </c>
      <c r="N45" s="144">
        <f t="shared" si="0"/>
        <v>320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'27.10'!J46+'28.10'!I46</f>
        <v>916</v>
      </c>
      <c r="K46" s="152">
        <v>0</v>
      </c>
      <c r="L46" s="152">
        <v>0</v>
      </c>
      <c r="M46" s="152">
        <v>0</v>
      </c>
      <c r="N46" s="144">
        <f t="shared" si="0"/>
        <v>906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'27.10'!J47+'28.10'!I47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'27.10'!J48+'28.10'!I48</f>
        <v>249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7</v>
      </c>
      <c r="H49" s="156">
        <v>0</v>
      </c>
      <c r="I49" s="144">
        <f t="shared" si="10"/>
        <v>7</v>
      </c>
      <c r="J49" s="161">
        <f>'27.10'!J49+'28.10'!I49</f>
        <v>1608</v>
      </c>
      <c r="K49" s="152">
        <v>6</v>
      </c>
      <c r="L49" s="152">
        <v>2</v>
      </c>
      <c r="M49" s="152">
        <v>1</v>
      </c>
      <c r="N49" s="144">
        <f t="shared" si="0"/>
        <v>1558</v>
      </c>
      <c r="O49" s="145">
        <v>44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44</v>
      </c>
      <c r="H50" s="146">
        <f t="shared" ref="H50:O50" si="12">SUM(H39:H49)</f>
        <v>0</v>
      </c>
      <c r="I50" s="148">
        <f t="shared" si="12"/>
        <v>44</v>
      </c>
      <c r="J50" s="162">
        <f>'27.10'!J50+'28.10'!I50</f>
        <v>10959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10779</v>
      </c>
      <c r="O50" s="150">
        <f t="shared" si="12"/>
        <v>163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'27.10'!J51+'28.10'!I51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4">
        <v>0</v>
      </c>
      <c r="H52" s="154">
        <v>0</v>
      </c>
      <c r="I52" s="144">
        <f t="shared" ref="I52:I59" si="14">G52+H52</f>
        <v>0</v>
      </c>
      <c r="J52" s="161">
        <f>'27.10'!J52+'28.10'!I52</f>
        <v>1059</v>
      </c>
      <c r="K52" s="152">
        <v>0</v>
      </c>
      <c r="L52" s="152">
        <v>0</v>
      </c>
      <c r="M52" s="152">
        <v>0</v>
      </c>
      <c r="N52" s="144">
        <f t="shared" si="0"/>
        <v>1055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4">
        <v>1</v>
      </c>
      <c r="H53" s="154">
        <v>0</v>
      </c>
      <c r="I53" s="144">
        <f t="shared" si="14"/>
        <v>1</v>
      </c>
      <c r="J53" s="161">
        <f>'27.10'!J53+'28.10'!I53</f>
        <v>742</v>
      </c>
      <c r="K53" s="152">
        <v>1</v>
      </c>
      <c r="L53" s="152">
        <v>0</v>
      </c>
      <c r="M53" s="152">
        <v>0</v>
      </c>
      <c r="N53" s="144">
        <f t="shared" si="0"/>
        <v>736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4">
        <v>4</v>
      </c>
      <c r="H54" s="154">
        <v>0</v>
      </c>
      <c r="I54" s="144">
        <f t="shared" si="14"/>
        <v>4</v>
      </c>
      <c r="J54" s="161">
        <f>'27.10'!J54+'28.10'!I54</f>
        <v>1059</v>
      </c>
      <c r="K54" s="152">
        <v>0</v>
      </c>
      <c r="L54" s="152">
        <v>0</v>
      </c>
      <c r="M54" s="152">
        <v>0</v>
      </c>
      <c r="N54" s="144">
        <f t="shared" si="0"/>
        <v>1041</v>
      </c>
      <c r="O54" s="145">
        <v>18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4">
        <v>0</v>
      </c>
      <c r="H55" s="154">
        <v>0</v>
      </c>
      <c r="I55" s="144">
        <f t="shared" si="14"/>
        <v>0</v>
      </c>
      <c r="J55" s="161">
        <f>'27.10'!J55+'28.10'!I55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4">
        <v>0</v>
      </c>
      <c r="H56" s="154">
        <v>0</v>
      </c>
      <c r="I56" s="144">
        <f t="shared" si="14"/>
        <v>0</v>
      </c>
      <c r="J56" s="161">
        <f>'27.10'!J56+'28.10'!I56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4">
        <v>0</v>
      </c>
      <c r="H57" s="154">
        <v>0</v>
      </c>
      <c r="I57" s="144">
        <f t="shared" si="14"/>
        <v>0</v>
      </c>
      <c r="J57" s="161">
        <f>'27.10'!J57+'28.10'!I57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4">
        <v>0</v>
      </c>
      <c r="H58" s="154">
        <v>0</v>
      </c>
      <c r="I58" s="144">
        <f t="shared" si="14"/>
        <v>0</v>
      </c>
      <c r="J58" s="161">
        <f>'27.10'!J58+'28.10'!I58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'27.10'!J59+'28.10'!I59</f>
        <v>871</v>
      </c>
      <c r="K59" s="152">
        <v>3</v>
      </c>
      <c r="L59" s="152">
        <v>0</v>
      </c>
      <c r="M59" s="152">
        <v>0</v>
      </c>
      <c r="N59" s="144">
        <f t="shared" si="0"/>
        <v>864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'27.10'!J60+'28.10'!I60</f>
        <v>4635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4592</v>
      </c>
      <c r="O60" s="150">
        <f t="shared" si="15"/>
        <v>38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'27.10'!J61+'28.10'!I61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'27.10'!J62+'28.10'!I62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'27.10'!J63+'28.10'!I63</f>
        <v>188</v>
      </c>
      <c r="K63" s="152">
        <v>0</v>
      </c>
      <c r="L63" s="152">
        <v>0</v>
      </c>
      <c r="M63" s="152">
        <v>0</v>
      </c>
      <c r="N63" s="144">
        <f t="shared" si="0"/>
        <v>186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'27.10'!J64+'28.10'!I64</f>
        <v>192</v>
      </c>
      <c r="K64" s="152">
        <v>0</v>
      </c>
      <c r="L64" s="152">
        <v>0</v>
      </c>
      <c r="M64" s="152">
        <v>0</v>
      </c>
      <c r="N64" s="144">
        <f t="shared" si="0"/>
        <v>191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'27.10'!J65+'28.10'!I65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'27.10'!J66+'28.10'!I66</f>
        <v>294</v>
      </c>
      <c r="K66" s="152">
        <v>1</v>
      </c>
      <c r="L66" s="152">
        <v>1</v>
      </c>
      <c r="M66" s="152">
        <v>1</v>
      </c>
      <c r="N66" s="144">
        <f t="shared" si="0"/>
        <v>291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'27.10'!J67+'28.10'!I67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'27.10'!J68+'28.10'!I68</f>
        <v>171</v>
      </c>
      <c r="K68" s="152">
        <v>0</v>
      </c>
      <c r="L68" s="152">
        <v>0</v>
      </c>
      <c r="M68" s="152">
        <v>0</v>
      </c>
      <c r="N68" s="144">
        <f t="shared" si="0"/>
        <v>169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'27.10'!J69+'28.10'!I69</f>
        <v>754</v>
      </c>
      <c r="K69" s="152">
        <v>3</v>
      </c>
      <c r="L69" s="152">
        <v>2</v>
      </c>
      <c r="M69" s="152">
        <v>1</v>
      </c>
      <c r="N69" s="144">
        <f t="shared" si="0"/>
        <v>743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'27.10'!J70+'28.10'!I70</f>
        <v>2096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2077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2</v>
      </c>
      <c r="I71" s="139">
        <f>G71+H71</f>
        <v>3</v>
      </c>
      <c r="J71" s="160">
        <f>'27.10'!J71+'28.10'!I71</f>
        <v>591</v>
      </c>
      <c r="K71" s="151">
        <v>0</v>
      </c>
      <c r="L71" s="151">
        <v>0</v>
      </c>
      <c r="M71" s="151">
        <v>0</v>
      </c>
      <c r="N71" s="139">
        <f t="shared" ref="N71:N83" si="18">J71-K71-O71</f>
        <v>586</v>
      </c>
      <c r="O71" s="140">
        <v>5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'27.10'!J72+'28.10'!I72</f>
        <v>681</v>
      </c>
      <c r="K72" s="152">
        <v>0</v>
      </c>
      <c r="L72" s="152">
        <v>0</v>
      </c>
      <c r="M72" s="152">
        <v>0</v>
      </c>
      <c r="N72" s="144">
        <f t="shared" si="18"/>
        <v>674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'27.10'!J73+'28.10'!I73</f>
        <v>720</v>
      </c>
      <c r="K73" s="152">
        <v>0</v>
      </c>
      <c r="L73" s="152">
        <v>0</v>
      </c>
      <c r="M73" s="152">
        <v>0</v>
      </c>
      <c r="N73" s="144">
        <f t="shared" si="18"/>
        <v>714</v>
      </c>
      <c r="O73" s="145">
        <v>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'27.10'!J74+'28.10'!I74</f>
        <v>1041</v>
      </c>
      <c r="K74" s="152">
        <v>0</v>
      </c>
      <c r="L74" s="152">
        <v>0</v>
      </c>
      <c r="M74" s="152">
        <v>0</v>
      </c>
      <c r="N74" s="144">
        <f t="shared" si="18"/>
        <v>1016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'27.10'!J75+'28.10'!I75</f>
        <v>128</v>
      </c>
      <c r="K75" s="152">
        <v>0</v>
      </c>
      <c r="L75" s="152">
        <v>0</v>
      </c>
      <c r="M75" s="152">
        <v>0</v>
      </c>
      <c r="N75" s="144">
        <f t="shared" si="18"/>
        <v>127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'27.10'!J76+'28.10'!I76</f>
        <v>582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'27.10'!J77+'28.10'!I77</f>
        <v>2843</v>
      </c>
      <c r="K77" s="152">
        <v>8</v>
      </c>
      <c r="L77" s="152">
        <v>2</v>
      </c>
      <c r="M77" s="152">
        <v>0</v>
      </c>
      <c r="N77" s="144">
        <f t="shared" si="18"/>
        <v>2802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42</v>
      </c>
      <c r="H78" s="146">
        <f t="shared" ref="H78:O78" si="20">SUM(H71:H77)</f>
        <v>2</v>
      </c>
      <c r="I78" s="148">
        <f t="shared" si="20"/>
        <v>44</v>
      </c>
      <c r="J78" s="162">
        <f>'27.10'!J78+'28.10'!I78</f>
        <v>6586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6498</v>
      </c>
      <c r="O78" s="150">
        <f t="shared" si="20"/>
        <v>79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'27.10'!J79+'28.10'!I79</f>
        <v>173</v>
      </c>
      <c r="K79" s="151">
        <v>1</v>
      </c>
      <c r="L79" s="151">
        <v>0</v>
      </c>
      <c r="M79" s="151">
        <v>0</v>
      </c>
      <c r="N79" s="139">
        <f t="shared" si="18"/>
        <v>172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'27.10'!J80+'28.10'!I80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'27.10'!J81+'28.10'!I81</f>
        <v>185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'27.10'!J82+'28.10'!I82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'27.10'!J83+'28.10'!I83</f>
        <v>469</v>
      </c>
      <c r="K83" s="152">
        <v>0</v>
      </c>
      <c r="L83" s="152">
        <v>0</v>
      </c>
      <c r="M83" s="152">
        <v>0</v>
      </c>
      <c r="N83" s="144">
        <f t="shared" si="18"/>
        <v>468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'27.10'!J84+'28.10'!I84</f>
        <v>985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980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158</v>
      </c>
      <c r="H85" s="135">
        <f t="shared" ref="H85:O85" si="23">H84+H78+H70+H60+H50+H38+H25+H19</f>
        <v>4</v>
      </c>
      <c r="I85" s="135">
        <f t="shared" si="23"/>
        <v>162</v>
      </c>
      <c r="J85" s="135">
        <f t="shared" si="23"/>
        <v>46077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45492</v>
      </c>
      <c r="O85" s="135">
        <f t="shared" si="23"/>
        <v>527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301"/>
      <c r="P90" s="68"/>
      <c r="Q90" s="68"/>
      <c r="R90" s="68"/>
      <c r="S90" s="30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301"/>
      <c r="P91" s="68"/>
      <c r="Q91" s="68"/>
      <c r="R91" s="68"/>
      <c r="S91" s="30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301"/>
      <c r="P92" s="68"/>
      <c r="Q92" s="68"/>
      <c r="R92" s="68"/>
      <c r="S92" s="30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301"/>
      <c r="K93" s="478"/>
      <c r="L93" s="478"/>
      <c r="M93" s="478"/>
      <c r="N93" s="478"/>
      <c r="O93" s="301"/>
      <c r="P93" s="68"/>
      <c r="Q93" s="68"/>
      <c r="R93" s="68"/>
      <c r="S93" s="30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301"/>
      <c r="K94" s="478"/>
      <c r="L94" s="478"/>
      <c r="M94" s="478"/>
      <c r="N94" s="478"/>
      <c r="O94" s="301"/>
      <c r="P94" s="68"/>
      <c r="Q94" s="68"/>
      <c r="R94" s="68"/>
      <c r="S94" s="30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03"/>
      <c r="K95" s="478"/>
      <c r="L95" s="478"/>
      <c r="M95" s="478"/>
      <c r="N95" s="478"/>
      <c r="O95" s="303"/>
      <c r="Q95" s="82"/>
      <c r="R95" s="82"/>
      <c r="S95" s="30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100-000000000000}">
  <dimension ref="A1:S111"/>
  <sheetViews>
    <sheetView view="pageBreakPreview" topLeftCell="C1" zoomScale="70" zoomScaleNormal="70" zoomScaleSheetLayoutView="70" workbookViewId="0">
      <pane xSplit="3" ySplit="4" topLeftCell="F62" activePane="bottomRight" state="frozen"/>
      <selection activeCell="J5" sqref="J5:J84"/>
      <selection pane="topRight" activeCell="J5" sqref="J5:J84"/>
      <selection pane="bottomLeft" activeCell="J5" sqref="J5:J84"/>
      <selection pane="bottomRight" activeCell="J3" sqref="J3:N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=183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522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98" t="s">
        <v>275</v>
      </c>
      <c r="H4" s="298" t="s">
        <v>276</v>
      </c>
      <c r="I4" s="298" t="s">
        <v>277</v>
      </c>
      <c r="J4" s="121" t="str">
        <f>"me©‡gvU fwZ©
= "&amp;J85</f>
        <v>me©‡gvU fwZ©
= 45915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45335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'26.10'!J5+'27.10'!I5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1488</v>
      </c>
      <c r="O5" s="140">
        <v>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'26.10'!J6+'27.10'!I6</f>
        <v>87</v>
      </c>
      <c r="K6" s="152">
        <v>0</v>
      </c>
      <c r="L6" s="152">
        <v>0</v>
      </c>
      <c r="M6" s="152">
        <v>0</v>
      </c>
      <c r="N6" s="139">
        <f t="shared" si="0"/>
        <v>87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'26.10'!J7+'27.10'!I7</f>
        <v>500</v>
      </c>
      <c r="K7" s="152">
        <v>0</v>
      </c>
      <c r="L7" s="152">
        <v>0</v>
      </c>
      <c r="M7" s="152">
        <v>0</v>
      </c>
      <c r="N7" s="139">
        <f t="shared" si="0"/>
        <v>493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2</v>
      </c>
      <c r="I8" s="144">
        <f t="shared" si="1"/>
        <v>3</v>
      </c>
      <c r="J8" s="161">
        <f>'26.10'!J8+'27.10'!I8</f>
        <v>1205</v>
      </c>
      <c r="K8" s="152">
        <v>0</v>
      </c>
      <c r="L8" s="152">
        <v>0</v>
      </c>
      <c r="M8" s="152">
        <v>0</v>
      </c>
      <c r="N8" s="139">
        <f t="shared" si="0"/>
        <v>1195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8</v>
      </c>
      <c r="H9" s="156">
        <v>0</v>
      </c>
      <c r="I9" s="144">
        <f t="shared" si="1"/>
        <v>8</v>
      </c>
      <c r="J9" s="161">
        <f>'26.10'!J9+'27.10'!I9</f>
        <v>588</v>
      </c>
      <c r="K9" s="152">
        <v>1</v>
      </c>
      <c r="L9" s="152">
        <v>1</v>
      </c>
      <c r="M9" s="152">
        <v>0</v>
      </c>
      <c r="N9" s="139">
        <f t="shared" si="0"/>
        <v>575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'26.10'!J10+'27.10'!I10</f>
        <v>538</v>
      </c>
      <c r="K10" s="152">
        <v>0</v>
      </c>
      <c r="L10" s="152">
        <v>0</v>
      </c>
      <c r="M10" s="152">
        <v>0</v>
      </c>
      <c r="N10" s="139">
        <f t="shared" si="0"/>
        <v>534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'26.10'!J11+'27.10'!I11</f>
        <v>691</v>
      </c>
      <c r="K11" s="152">
        <v>1</v>
      </c>
      <c r="L11" s="152">
        <v>1</v>
      </c>
      <c r="M11" s="152">
        <v>0</v>
      </c>
      <c r="N11" s="139">
        <f t="shared" si="0"/>
        <v>683</v>
      </c>
      <c r="O11" s="145">
        <v>7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'26.10'!J12+'27.10'!I12</f>
        <v>1712</v>
      </c>
      <c r="K12" s="152">
        <v>0</v>
      </c>
      <c r="L12" s="152">
        <v>0</v>
      </c>
      <c r="M12" s="152">
        <v>0</v>
      </c>
      <c r="N12" s="139">
        <f t="shared" si="0"/>
        <v>1696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'26.10'!J13+'27.10'!I13</f>
        <v>577</v>
      </c>
      <c r="K13" s="152">
        <v>0</v>
      </c>
      <c r="L13" s="152">
        <v>0</v>
      </c>
      <c r="M13" s="152">
        <v>0</v>
      </c>
      <c r="N13" s="139">
        <f t="shared" si="0"/>
        <v>577</v>
      </c>
      <c r="O13" s="145">
        <v>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'26.10'!J14+'27.10'!I14</f>
        <v>459</v>
      </c>
      <c r="K14" s="152">
        <v>0</v>
      </c>
      <c r="L14" s="152">
        <v>0</v>
      </c>
      <c r="M14" s="152">
        <v>0</v>
      </c>
      <c r="N14" s="139">
        <f t="shared" si="0"/>
        <v>456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'26.10'!J15+'27.10'!I15</f>
        <v>635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'26.10'!J16+'27.10'!I16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'26.10'!J17+'27.10'!I17</f>
        <v>1051</v>
      </c>
      <c r="K17" s="152">
        <v>9</v>
      </c>
      <c r="L17" s="152">
        <v>1</v>
      </c>
      <c r="M17" s="152">
        <v>1</v>
      </c>
      <c r="N17" s="139">
        <f t="shared" si="0"/>
        <v>1028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'26.10'!J18+'27.10'!I18</f>
        <v>688</v>
      </c>
      <c r="K18" s="152">
        <v>0</v>
      </c>
      <c r="L18" s="152">
        <v>0</v>
      </c>
      <c r="M18" s="152">
        <v>0</v>
      </c>
      <c r="N18" s="139">
        <f t="shared" si="0"/>
        <v>682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29</v>
      </c>
      <c r="H19" s="146">
        <f t="shared" ref="H19:O19" si="3">SUM(H5:H18)</f>
        <v>2</v>
      </c>
      <c r="I19" s="148">
        <f t="shared" si="3"/>
        <v>31</v>
      </c>
      <c r="J19" s="162">
        <f>'26.10'!J19+'27.10'!I19</f>
        <v>11058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10957</v>
      </c>
      <c r="O19" s="150">
        <f t="shared" si="3"/>
        <v>88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'26.10'!J20+'27.10'!I20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'26.10'!J21+'27.10'!I21</f>
        <v>438</v>
      </c>
      <c r="K21" s="152">
        <v>0</v>
      </c>
      <c r="L21" s="152">
        <v>0</v>
      </c>
      <c r="M21" s="152">
        <v>0</v>
      </c>
      <c r="N21" s="144">
        <f t="shared" si="0"/>
        <v>435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'26.10'!J22+'27.10'!I22</f>
        <v>162</v>
      </c>
      <c r="K22" s="152">
        <v>0</v>
      </c>
      <c r="L22" s="152">
        <v>0</v>
      </c>
      <c r="M22" s="152">
        <v>0</v>
      </c>
      <c r="N22" s="144">
        <f t="shared" si="0"/>
        <v>161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'26.10'!J23+'27.10'!I23</f>
        <v>102</v>
      </c>
      <c r="K23" s="152">
        <v>0</v>
      </c>
      <c r="L23" s="152">
        <v>0</v>
      </c>
      <c r="M23" s="152">
        <v>0</v>
      </c>
      <c r="N23" s="144">
        <f t="shared" si="0"/>
        <v>102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9</v>
      </c>
      <c r="H24" s="156"/>
      <c r="I24" s="144">
        <f t="shared" si="4"/>
        <v>9</v>
      </c>
      <c r="J24" s="161">
        <f>'26.10'!J24+'27.10'!I24</f>
        <v>1547</v>
      </c>
      <c r="K24" s="152">
        <v>4</v>
      </c>
      <c r="L24" s="152">
        <v>1</v>
      </c>
      <c r="M24" s="152">
        <v>1</v>
      </c>
      <c r="N24" s="144">
        <f t="shared" si="0"/>
        <v>1523</v>
      </c>
      <c r="O24" s="145">
        <v>20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'26.10'!J25+'27.10'!I25</f>
        <v>2271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2243</v>
      </c>
      <c r="O25" s="150">
        <f>SUM(O20:O24)</f>
        <v>24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7</v>
      </c>
      <c r="H26" s="154">
        <v>1</v>
      </c>
      <c r="I26" s="139">
        <f>G26+H26</f>
        <v>8</v>
      </c>
      <c r="J26" s="160">
        <f>'26.10'!J26+'27.10'!I26</f>
        <v>613</v>
      </c>
      <c r="K26" s="151">
        <v>2</v>
      </c>
      <c r="L26" s="151">
        <v>1</v>
      </c>
      <c r="M26" s="151">
        <v>0</v>
      </c>
      <c r="N26" s="139">
        <f t="shared" si="0"/>
        <v>582</v>
      </c>
      <c r="O26" s="140">
        <v>29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'26.10'!J27+'27.10'!I27</f>
        <v>577</v>
      </c>
      <c r="K27" s="152">
        <v>0</v>
      </c>
      <c r="L27" s="152">
        <v>0</v>
      </c>
      <c r="M27" s="152">
        <v>0</v>
      </c>
      <c r="N27" s="144">
        <f t="shared" si="0"/>
        <v>572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'26.10'!J28+'27.10'!I28</f>
        <v>1204</v>
      </c>
      <c r="K28" s="152">
        <v>0</v>
      </c>
      <c r="L28" s="152">
        <v>0</v>
      </c>
      <c r="M28" s="152">
        <v>0</v>
      </c>
      <c r="N28" s="144">
        <f t="shared" si="0"/>
        <v>1201</v>
      </c>
      <c r="O28" s="145">
        <v>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'26.10'!J29+'27.10'!I29</f>
        <v>1302</v>
      </c>
      <c r="K29" s="152">
        <v>0</v>
      </c>
      <c r="L29" s="152">
        <v>0</v>
      </c>
      <c r="M29" s="152">
        <v>0</v>
      </c>
      <c r="N29" s="144">
        <f t="shared" si="0"/>
        <v>1292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'26.10'!J30+'27.10'!I30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4</v>
      </c>
      <c r="H31" s="156">
        <v>0</v>
      </c>
      <c r="I31" s="144">
        <f t="shared" si="7"/>
        <v>4</v>
      </c>
      <c r="J31" s="161">
        <f>'26.10'!J31+'27.10'!I31</f>
        <v>697</v>
      </c>
      <c r="K31" s="152">
        <v>1</v>
      </c>
      <c r="L31" s="152">
        <v>1</v>
      </c>
      <c r="M31" s="152">
        <v>0</v>
      </c>
      <c r="N31" s="144">
        <f t="shared" si="0"/>
        <v>690</v>
      </c>
      <c r="O31" s="145">
        <v>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'26.10'!J32+'27.10'!I32</f>
        <v>312</v>
      </c>
      <c r="K32" s="152">
        <v>1</v>
      </c>
      <c r="L32" s="152">
        <v>1</v>
      </c>
      <c r="M32" s="152">
        <v>0</v>
      </c>
      <c r="N32" s="144">
        <f t="shared" si="0"/>
        <v>311</v>
      </c>
      <c r="O32" s="145">
        <v>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'26.10'!J33+'27.10'!I33</f>
        <v>435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'26.10'!J34+'27.10'!I34</f>
        <v>209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3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'26.10'!J35+'27.10'!I35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'26.10'!J36+'27.10'!I36</f>
        <v>166</v>
      </c>
      <c r="K36" s="152">
        <v>0</v>
      </c>
      <c r="L36" s="152">
        <v>0</v>
      </c>
      <c r="M36" s="152">
        <v>0</v>
      </c>
      <c r="N36" s="144">
        <f t="shared" si="0"/>
        <v>160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'26.10'!J37+'27.10'!I37</f>
        <v>1351</v>
      </c>
      <c r="K37" s="152">
        <v>1</v>
      </c>
      <c r="L37" s="152">
        <v>0</v>
      </c>
      <c r="M37" s="152">
        <v>0</v>
      </c>
      <c r="N37" s="144">
        <f t="shared" si="0"/>
        <v>1287</v>
      </c>
      <c r="O37" s="145">
        <v>63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32</v>
      </c>
      <c r="H38" s="146">
        <f t="shared" ref="H38:O38" si="9">SUM(H26:H37)</f>
        <v>1</v>
      </c>
      <c r="I38" s="148">
        <f t="shared" si="9"/>
        <v>33</v>
      </c>
      <c r="J38" s="162">
        <f>'26.10'!J38+'27.10'!I38</f>
        <v>7425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7294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'26.10'!J39+'27.10'!I39</f>
        <v>820</v>
      </c>
      <c r="K39" s="151">
        <v>3</v>
      </c>
      <c r="L39" s="151">
        <v>2</v>
      </c>
      <c r="M39" s="151">
        <v>1</v>
      </c>
      <c r="N39" s="139">
        <f t="shared" si="0"/>
        <v>815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'26.10'!J40+'27.10'!I40</f>
        <v>1495</v>
      </c>
      <c r="K40" s="152">
        <v>1</v>
      </c>
      <c r="L40" s="152">
        <v>1</v>
      </c>
      <c r="M40" s="152">
        <v>0</v>
      </c>
      <c r="N40" s="144">
        <f t="shared" si="0"/>
        <v>1485</v>
      </c>
      <c r="O40" s="145">
        <v>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'26.10'!J41+'27.10'!I41</f>
        <v>530</v>
      </c>
      <c r="K41" s="152">
        <v>1</v>
      </c>
      <c r="L41" s="152">
        <v>0</v>
      </c>
      <c r="M41" s="152">
        <v>0</v>
      </c>
      <c r="N41" s="144">
        <f t="shared" si="0"/>
        <v>521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'26.10'!J42+'27.10'!I42</f>
        <v>543</v>
      </c>
      <c r="K42" s="152">
        <v>0</v>
      </c>
      <c r="L42" s="152">
        <v>0</v>
      </c>
      <c r="M42" s="152">
        <v>0</v>
      </c>
      <c r="N42" s="144">
        <f t="shared" si="0"/>
        <v>536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21</v>
      </c>
      <c r="H43" s="156">
        <v>0</v>
      </c>
      <c r="I43" s="144">
        <f t="shared" si="10"/>
        <v>21</v>
      </c>
      <c r="J43" s="161">
        <f>'26.10'!J43+'27.10'!I43</f>
        <v>3648</v>
      </c>
      <c r="K43" s="152">
        <v>3</v>
      </c>
      <c r="L43" s="152">
        <v>1</v>
      </c>
      <c r="M43" s="152">
        <v>0</v>
      </c>
      <c r="N43" s="144">
        <f t="shared" si="0"/>
        <v>3593</v>
      </c>
      <c r="O43" s="145">
        <v>52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'26.10'!J44+'27.10'!I44</f>
        <v>646</v>
      </c>
      <c r="K44" s="152">
        <v>1</v>
      </c>
      <c r="L44" s="152">
        <v>1</v>
      </c>
      <c r="M44" s="152">
        <v>1</v>
      </c>
      <c r="N44" s="144">
        <f t="shared" si="0"/>
        <v>634</v>
      </c>
      <c r="O44" s="145">
        <v>11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'26.10'!J45+'27.10'!I45</f>
        <v>322</v>
      </c>
      <c r="K45" s="152">
        <v>0</v>
      </c>
      <c r="L45" s="152">
        <v>0</v>
      </c>
      <c r="M45" s="152">
        <v>0</v>
      </c>
      <c r="N45" s="144">
        <f t="shared" si="0"/>
        <v>319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'26.10'!J46+'27.10'!I46</f>
        <v>914</v>
      </c>
      <c r="K46" s="152">
        <v>0</v>
      </c>
      <c r="L46" s="152">
        <v>0</v>
      </c>
      <c r="M46" s="152">
        <v>0</v>
      </c>
      <c r="N46" s="144">
        <f t="shared" si="0"/>
        <v>902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'26.10'!J47+'27.10'!I47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'26.10'!J48+'27.10'!I48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'26.10'!J49+'27.10'!I49</f>
        <v>1601</v>
      </c>
      <c r="K49" s="152">
        <v>6</v>
      </c>
      <c r="L49" s="152">
        <v>2</v>
      </c>
      <c r="M49" s="152">
        <v>1</v>
      </c>
      <c r="N49" s="144">
        <f t="shared" si="0"/>
        <v>1549</v>
      </c>
      <c r="O49" s="145">
        <v>46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55</v>
      </c>
      <c r="H50" s="146">
        <f t="shared" ref="H50:O50" si="12">SUM(H39:H49)</f>
        <v>1</v>
      </c>
      <c r="I50" s="148">
        <f t="shared" si="12"/>
        <v>56</v>
      </c>
      <c r="J50" s="162">
        <f>'26.10'!J50+'27.10'!I50</f>
        <v>10915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10747</v>
      </c>
      <c r="O50" s="150">
        <f t="shared" si="12"/>
        <v>151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'26.10'!J51+'27.10'!I51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1</v>
      </c>
      <c r="I52" s="144">
        <f t="shared" ref="I52:I59" si="14">G52+H52</f>
        <v>2</v>
      </c>
      <c r="J52" s="161">
        <f>'26.10'!J52+'27.10'!I52</f>
        <v>1059</v>
      </c>
      <c r="K52" s="152">
        <v>0</v>
      </c>
      <c r="L52" s="152">
        <v>0</v>
      </c>
      <c r="M52" s="152">
        <v>0</v>
      </c>
      <c r="N52" s="144">
        <f t="shared" si="0"/>
        <v>1055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'26.10'!J53+'27.10'!I53</f>
        <v>741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7</v>
      </c>
      <c r="I54" s="144">
        <f t="shared" si="14"/>
        <v>9</v>
      </c>
      <c r="J54" s="161">
        <f>'26.10'!J54+'27.10'!I54</f>
        <v>1055</v>
      </c>
      <c r="K54" s="152">
        <v>0</v>
      </c>
      <c r="L54" s="152">
        <v>0</v>
      </c>
      <c r="M54" s="152">
        <v>0</v>
      </c>
      <c r="N54" s="144">
        <f t="shared" si="0"/>
        <v>1040</v>
      </c>
      <c r="O54" s="145">
        <v>15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'26.10'!J55+'27.10'!I55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'26.10'!J56+'27.10'!I56</f>
        <v>365</v>
      </c>
      <c r="K56" s="152">
        <v>0</v>
      </c>
      <c r="L56" s="152">
        <v>0</v>
      </c>
      <c r="M56" s="152">
        <v>0</v>
      </c>
      <c r="N56" s="144">
        <f t="shared" si="0"/>
        <v>362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'26.10'!J57+'27.10'!I57</f>
        <v>165</v>
      </c>
      <c r="K57" s="152">
        <v>0</v>
      </c>
      <c r="L57" s="152">
        <v>0</v>
      </c>
      <c r="M57" s="152">
        <v>0</v>
      </c>
      <c r="N57" s="144">
        <f t="shared" si="0"/>
        <v>164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'26.10'!J58+'27.10'!I58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'26.10'!J59+'27.10'!I59</f>
        <v>870</v>
      </c>
      <c r="K59" s="152">
        <v>3</v>
      </c>
      <c r="L59" s="152">
        <v>0</v>
      </c>
      <c r="M59" s="152">
        <v>0</v>
      </c>
      <c r="N59" s="144">
        <f t="shared" si="0"/>
        <v>863</v>
      </c>
      <c r="O59" s="145">
        <v>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</v>
      </c>
      <c r="H60" s="146">
        <f t="shared" ref="H60:O60" si="15">SUM(H51:H59)</f>
        <v>8</v>
      </c>
      <c r="I60" s="148">
        <f t="shared" si="15"/>
        <v>15</v>
      </c>
      <c r="J60" s="162">
        <f>'26.10'!J60+'27.10'!I60</f>
        <v>4629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4589</v>
      </c>
      <c r="O60" s="150">
        <f t="shared" si="15"/>
        <v>35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'26.10'!J61+'27.10'!I61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'26.10'!J62+'27.10'!I62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'26.10'!J63+'27.10'!I63</f>
        <v>188</v>
      </c>
      <c r="K63" s="152">
        <v>0</v>
      </c>
      <c r="L63" s="152">
        <v>0</v>
      </c>
      <c r="M63" s="152">
        <v>0</v>
      </c>
      <c r="N63" s="144">
        <f t="shared" si="0"/>
        <v>183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'26.10'!J64+'27.10'!I64</f>
        <v>192</v>
      </c>
      <c r="K64" s="152">
        <v>0</v>
      </c>
      <c r="L64" s="152">
        <v>0</v>
      </c>
      <c r="M64" s="152">
        <v>0</v>
      </c>
      <c r="N64" s="144">
        <f t="shared" si="0"/>
        <v>188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'26.10'!J65+'27.10'!I65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'26.10'!J66+'27.10'!I66</f>
        <v>294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'26.10'!J67+'27.10'!I67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'26.10'!J68+'27.10'!I68</f>
        <v>171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'26.10'!J69+'27.10'!I69</f>
        <v>750</v>
      </c>
      <c r="K69" s="152">
        <v>3</v>
      </c>
      <c r="L69" s="152">
        <v>2</v>
      </c>
      <c r="M69" s="152">
        <v>1</v>
      </c>
      <c r="N69" s="144">
        <f t="shared" si="0"/>
        <v>743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'26.10'!J70+'27.10'!I70</f>
        <v>2092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2068</v>
      </c>
      <c r="O70" s="150">
        <f t="shared" si="17"/>
        <v>20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'26.10'!J71+'27.10'!I71</f>
        <v>588</v>
      </c>
      <c r="K71" s="151">
        <v>0</v>
      </c>
      <c r="L71" s="151">
        <v>0</v>
      </c>
      <c r="M71" s="151">
        <v>0</v>
      </c>
      <c r="N71" s="139">
        <f t="shared" ref="N71:N83" si="18">J71-K71-O71</f>
        <v>585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'26.10'!J72+'27.10'!I72</f>
        <v>677</v>
      </c>
      <c r="K72" s="152">
        <v>0</v>
      </c>
      <c r="L72" s="152">
        <v>0</v>
      </c>
      <c r="M72" s="152">
        <v>0</v>
      </c>
      <c r="N72" s="144">
        <f t="shared" si="18"/>
        <v>673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'26.10'!J73+'27.10'!I73</f>
        <v>716</v>
      </c>
      <c r="K73" s="152">
        <v>0</v>
      </c>
      <c r="L73" s="152">
        <v>0</v>
      </c>
      <c r="M73" s="152">
        <v>0</v>
      </c>
      <c r="N73" s="144">
        <f t="shared" si="18"/>
        <v>712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'26.10'!J74+'27.10'!I74</f>
        <v>1027</v>
      </c>
      <c r="K74" s="152">
        <v>0</v>
      </c>
      <c r="L74" s="152">
        <v>0</v>
      </c>
      <c r="M74" s="152">
        <v>0</v>
      </c>
      <c r="N74" s="144">
        <f t="shared" si="18"/>
        <v>1003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'26.10'!J75+'27.10'!I75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'26.10'!J76+'27.10'!I76</f>
        <v>581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'26.10'!J77+'27.10'!I77</f>
        <v>2826</v>
      </c>
      <c r="K77" s="152">
        <v>8</v>
      </c>
      <c r="L77" s="152">
        <v>2</v>
      </c>
      <c r="M77" s="152">
        <v>0</v>
      </c>
      <c r="N77" s="144">
        <f t="shared" si="18"/>
        <v>2785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33</v>
      </c>
      <c r="H78" s="146">
        <f t="shared" ref="H78:O78" si="20">SUM(H71:H77)</f>
        <v>0</v>
      </c>
      <c r="I78" s="148">
        <f t="shared" si="20"/>
        <v>33</v>
      </c>
      <c r="J78" s="162">
        <f>'26.10'!J78+'27.10'!I78</f>
        <v>6542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6461</v>
      </c>
      <c r="O78" s="150">
        <f t="shared" si="20"/>
        <v>72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'26.10'!J79+'27.10'!I79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'26.10'!J80+'27.10'!I80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'26.10'!J81+'27.10'!I81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'26.10'!J82+'27.10'!I82</f>
        <v>111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'26.10'!J83+'27.10'!I83</f>
        <v>468</v>
      </c>
      <c r="K83" s="152">
        <v>0</v>
      </c>
      <c r="L83" s="152">
        <v>0</v>
      </c>
      <c r="M83" s="152">
        <v>0</v>
      </c>
      <c r="N83" s="144">
        <f t="shared" si="18"/>
        <v>467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'26.10'!J84+'27.10'!I84</f>
        <v>983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976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171</v>
      </c>
      <c r="H85" s="135">
        <f t="shared" ref="H85:O85" si="23">H84+H78+H70+H60+H50+H38+H25+H19</f>
        <v>12</v>
      </c>
      <c r="I85" s="135">
        <f t="shared" si="23"/>
        <v>183</v>
      </c>
      <c r="J85" s="135">
        <f t="shared" si="23"/>
        <v>45915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45335</v>
      </c>
      <c r="O85" s="135">
        <f t="shared" si="23"/>
        <v>522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99"/>
      <c r="P90" s="68"/>
      <c r="Q90" s="68"/>
      <c r="R90" s="68"/>
      <c r="S90" s="29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99"/>
      <c r="P91" s="68"/>
      <c r="Q91" s="68"/>
      <c r="R91" s="68"/>
      <c r="S91" s="29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99"/>
      <c r="P92" s="68"/>
      <c r="Q92" s="68"/>
      <c r="R92" s="68"/>
      <c r="S92" s="29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9"/>
      <c r="K93" s="478"/>
      <c r="L93" s="478"/>
      <c r="M93" s="478"/>
      <c r="N93" s="478"/>
      <c r="O93" s="299"/>
      <c r="P93" s="68"/>
      <c r="Q93" s="68"/>
      <c r="R93" s="68"/>
      <c r="S93" s="29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9"/>
      <c r="K94" s="478"/>
      <c r="L94" s="478"/>
      <c r="M94" s="478"/>
      <c r="N94" s="478"/>
      <c r="O94" s="299"/>
      <c r="P94" s="68"/>
      <c r="Q94" s="68"/>
      <c r="R94" s="68"/>
      <c r="S94" s="29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300"/>
      <c r="K95" s="478"/>
      <c r="L95" s="478"/>
      <c r="M95" s="478"/>
      <c r="N95" s="478"/>
      <c r="O95" s="300"/>
      <c r="Q95" s="82"/>
      <c r="R95" s="82"/>
      <c r="S95" s="30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2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8" sqref="G1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515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96" t="s">
        <v>275</v>
      </c>
      <c r="H4" s="296" t="s">
        <v>276</v>
      </c>
      <c r="I4" s="296" t="s">
        <v>277</v>
      </c>
      <c r="J4" s="121" t="str">
        <f>"me©‡gvU fwZ©
= "&amp;J85</f>
        <v>me©‡gvU fwZ©
= 45732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45159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'25.10'!J5+'26.10'!I5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1487</v>
      </c>
      <c r="O5" s="140">
        <v>3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'25.10'!J6+'26.10'!I6</f>
        <v>87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'25.10'!J7+'26.10'!I7</f>
        <v>496</v>
      </c>
      <c r="K7" s="152">
        <v>0</v>
      </c>
      <c r="L7" s="152">
        <v>0</v>
      </c>
      <c r="M7" s="152">
        <v>0</v>
      </c>
      <c r="N7" s="139">
        <f t="shared" si="0"/>
        <v>492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'25.10'!J8+'26.10'!I8</f>
        <v>1202</v>
      </c>
      <c r="K8" s="152">
        <v>0</v>
      </c>
      <c r="L8" s="152">
        <v>0</v>
      </c>
      <c r="M8" s="152">
        <v>0</v>
      </c>
      <c r="N8" s="139">
        <f t="shared" si="0"/>
        <v>1190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'25.10'!J9+'26.10'!I9</f>
        <v>580</v>
      </c>
      <c r="K9" s="152">
        <v>1</v>
      </c>
      <c r="L9" s="152">
        <v>1</v>
      </c>
      <c r="M9" s="152">
        <v>0</v>
      </c>
      <c r="N9" s="139">
        <f t="shared" si="0"/>
        <v>575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'25.10'!J10+'26.10'!I10</f>
        <v>537</v>
      </c>
      <c r="K10" s="152">
        <v>0</v>
      </c>
      <c r="L10" s="152">
        <v>0</v>
      </c>
      <c r="M10" s="152">
        <v>0</v>
      </c>
      <c r="N10" s="139">
        <f t="shared" si="0"/>
        <v>533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'25.10'!J11+'26.10'!I11</f>
        <v>686</v>
      </c>
      <c r="K11" s="152">
        <v>1</v>
      </c>
      <c r="L11" s="152">
        <v>1</v>
      </c>
      <c r="M11" s="152">
        <v>0</v>
      </c>
      <c r="N11" s="139">
        <f t="shared" si="0"/>
        <v>679</v>
      </c>
      <c r="O11" s="145">
        <v>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'25.10'!J12+'26.10'!I12</f>
        <v>1707</v>
      </c>
      <c r="K12" s="152">
        <v>0</v>
      </c>
      <c r="L12" s="152">
        <v>0</v>
      </c>
      <c r="M12" s="152">
        <v>0</v>
      </c>
      <c r="N12" s="139">
        <f t="shared" si="0"/>
        <v>1690</v>
      </c>
      <c r="O12" s="145">
        <v>17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'25.10'!J13+'26.10'!I13</f>
        <v>577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'25.10'!J14+'26.10'!I14</f>
        <v>458</v>
      </c>
      <c r="K14" s="152">
        <v>0</v>
      </c>
      <c r="L14" s="152">
        <v>0</v>
      </c>
      <c r="M14" s="152">
        <v>0</v>
      </c>
      <c r="N14" s="139">
        <f t="shared" si="0"/>
        <v>456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'25.10'!J15+'26.10'!I15</f>
        <v>635</v>
      </c>
      <c r="K15" s="152">
        <v>0</v>
      </c>
      <c r="L15" s="152">
        <v>0</v>
      </c>
      <c r="M15" s="152">
        <v>0</v>
      </c>
      <c r="N15" s="139">
        <f t="shared" si="0"/>
        <v>635</v>
      </c>
      <c r="O15" s="145">
        <v>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'25.10'!J16+'26.10'!I16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0</v>
      </c>
      <c r="H17" s="156">
        <v>2</v>
      </c>
      <c r="I17" s="144">
        <f t="shared" si="1"/>
        <v>2</v>
      </c>
      <c r="J17" s="161">
        <f>'25.10'!J17+'26.10'!I17</f>
        <v>1049</v>
      </c>
      <c r="K17" s="152">
        <v>9</v>
      </c>
      <c r="L17" s="152">
        <v>1</v>
      </c>
      <c r="M17" s="152">
        <v>1</v>
      </c>
      <c r="N17" s="139">
        <f t="shared" si="0"/>
        <v>1029</v>
      </c>
      <c r="O17" s="145">
        <v>11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'25.10'!J18+'26.10'!I18</f>
        <v>686</v>
      </c>
      <c r="K18" s="152">
        <v>0</v>
      </c>
      <c r="L18" s="152">
        <v>0</v>
      </c>
      <c r="M18" s="152">
        <v>0</v>
      </c>
      <c r="N18" s="139">
        <f t="shared" si="0"/>
        <v>680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13</v>
      </c>
      <c r="H19" s="146">
        <f t="shared" ref="H19:O19" si="3">SUM(H5:H18)</f>
        <v>3</v>
      </c>
      <c r="I19" s="148">
        <f t="shared" si="3"/>
        <v>16</v>
      </c>
      <c r="J19" s="162">
        <f>'25.10'!J19+'26.10'!I19</f>
        <v>11027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10930</v>
      </c>
      <c r="O19" s="150">
        <f t="shared" si="3"/>
        <v>84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'25.10'!J20+'26.10'!I20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'25.10'!J21+'26.10'!I21</f>
        <v>437</v>
      </c>
      <c r="K21" s="152">
        <v>0</v>
      </c>
      <c r="L21" s="152">
        <v>0</v>
      </c>
      <c r="M21" s="152">
        <v>0</v>
      </c>
      <c r="N21" s="144">
        <f t="shared" si="0"/>
        <v>433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1</v>
      </c>
      <c r="H22" s="154">
        <v>0</v>
      </c>
      <c r="I22" s="144">
        <f t="shared" si="4"/>
        <v>1</v>
      </c>
      <c r="J22" s="161">
        <f>'25.10'!J22+'26.10'!I22</f>
        <v>162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'25.10'!J23+'26.10'!I23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'25.10'!J24+'26.10'!I24</f>
        <v>1538</v>
      </c>
      <c r="K24" s="152">
        <v>4</v>
      </c>
      <c r="L24" s="152">
        <v>1</v>
      </c>
      <c r="M24" s="152">
        <v>1</v>
      </c>
      <c r="N24" s="144">
        <f t="shared" si="0"/>
        <v>1521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'25.10'!J25+'26.10'!I25</f>
        <v>2261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'25.10'!J26+'26.10'!I26</f>
        <v>605</v>
      </c>
      <c r="K26" s="151">
        <v>2</v>
      </c>
      <c r="L26" s="151">
        <v>1</v>
      </c>
      <c r="M26" s="151">
        <v>0</v>
      </c>
      <c r="N26" s="139">
        <f t="shared" si="0"/>
        <v>576</v>
      </c>
      <c r="O26" s="140">
        <v>27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'25.10'!J27+'26.10'!I27</f>
        <v>575</v>
      </c>
      <c r="K27" s="152">
        <v>0</v>
      </c>
      <c r="L27" s="152">
        <v>0</v>
      </c>
      <c r="M27" s="152">
        <v>0</v>
      </c>
      <c r="N27" s="144">
        <f t="shared" si="0"/>
        <v>571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'25.10'!J28+'26.10'!I28</f>
        <v>1204</v>
      </c>
      <c r="K28" s="152">
        <v>0</v>
      </c>
      <c r="L28" s="152">
        <v>0</v>
      </c>
      <c r="M28" s="152">
        <v>0</v>
      </c>
      <c r="N28" s="144">
        <f t="shared" si="0"/>
        <v>1196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'25.10'!J29+'26.10'!I29</f>
        <v>1297</v>
      </c>
      <c r="K29" s="152">
        <v>0</v>
      </c>
      <c r="L29" s="152">
        <v>0</v>
      </c>
      <c r="M29" s="152">
        <v>0</v>
      </c>
      <c r="N29" s="144">
        <f t="shared" si="0"/>
        <v>1290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'25.10'!J30+'26.10'!I30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'25.10'!J31+'26.10'!I31</f>
        <v>693</v>
      </c>
      <c r="K31" s="152">
        <v>1</v>
      </c>
      <c r="L31" s="152">
        <v>1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'25.10'!J32+'26.10'!I32</f>
        <v>312</v>
      </c>
      <c r="K32" s="152">
        <v>1</v>
      </c>
      <c r="L32" s="152">
        <v>1</v>
      </c>
      <c r="M32" s="152">
        <v>0</v>
      </c>
      <c r="N32" s="144">
        <f t="shared" si="0"/>
        <v>309</v>
      </c>
      <c r="O32" s="145">
        <v>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'25.10'!J33+'26.10'!I33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'25.10'!J34+'26.10'!I34</f>
        <v>207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'25.10'!J35+'26.10'!I35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'25.10'!J36+'26.10'!I36</f>
        <v>165</v>
      </c>
      <c r="K36" s="152">
        <v>0</v>
      </c>
      <c r="L36" s="152">
        <v>0</v>
      </c>
      <c r="M36" s="152">
        <v>0</v>
      </c>
      <c r="N36" s="144">
        <f t="shared" si="0"/>
        <v>157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'25.10'!J37+'26.10'!I37</f>
        <v>1341</v>
      </c>
      <c r="K37" s="152">
        <v>1</v>
      </c>
      <c r="L37" s="152">
        <v>0</v>
      </c>
      <c r="M37" s="152">
        <v>0</v>
      </c>
      <c r="N37" s="144">
        <f t="shared" si="0"/>
        <v>1276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14</v>
      </c>
      <c r="H38" s="146">
        <f t="shared" ref="H38:O38" si="9">SUM(H26:H37)</f>
        <v>1</v>
      </c>
      <c r="I38" s="148">
        <f t="shared" si="9"/>
        <v>15</v>
      </c>
      <c r="J38" s="162">
        <f>'25.10'!J38+'26.10'!I38</f>
        <v>7392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7266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'25.10'!J39+'26.10'!I39</f>
        <v>819</v>
      </c>
      <c r="K39" s="151">
        <v>3</v>
      </c>
      <c r="L39" s="151">
        <v>2</v>
      </c>
      <c r="M39" s="151">
        <v>1</v>
      </c>
      <c r="N39" s="139">
        <f t="shared" si="0"/>
        <v>814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</v>
      </c>
      <c r="H40" s="156">
        <v>0</v>
      </c>
      <c r="I40" s="144">
        <f t="shared" ref="I40:I49" si="10">G40+H40</f>
        <v>1</v>
      </c>
      <c r="J40" s="161">
        <f>'25.10'!J40+'26.10'!I40</f>
        <v>1489</v>
      </c>
      <c r="K40" s="152">
        <v>1</v>
      </c>
      <c r="L40" s="152">
        <v>1</v>
      </c>
      <c r="M40" s="152">
        <v>0</v>
      </c>
      <c r="N40" s="144">
        <f t="shared" si="0"/>
        <v>1476</v>
      </c>
      <c r="O40" s="145">
        <v>12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'25.10'!J41+'26.10'!I41</f>
        <v>528</v>
      </c>
      <c r="K41" s="152">
        <v>1</v>
      </c>
      <c r="L41" s="152">
        <v>0</v>
      </c>
      <c r="M41" s="152">
        <v>0</v>
      </c>
      <c r="N41" s="144">
        <f t="shared" si="0"/>
        <v>519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'25.10'!J42+'26.10'!I42</f>
        <v>540</v>
      </c>
      <c r="K42" s="152">
        <v>0</v>
      </c>
      <c r="L42" s="152">
        <v>0</v>
      </c>
      <c r="M42" s="152">
        <v>0</v>
      </c>
      <c r="N42" s="144">
        <f t="shared" si="0"/>
        <v>535</v>
      </c>
      <c r="O42" s="145">
        <v>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12</v>
      </c>
      <c r="H43" s="156">
        <v>2</v>
      </c>
      <c r="I43" s="144">
        <f t="shared" si="10"/>
        <v>14</v>
      </c>
      <c r="J43" s="161">
        <f>'25.10'!J43+'26.10'!I43</f>
        <v>3627</v>
      </c>
      <c r="K43" s="152">
        <v>3</v>
      </c>
      <c r="L43" s="152">
        <v>1</v>
      </c>
      <c r="M43" s="152">
        <v>0</v>
      </c>
      <c r="N43" s="144">
        <f t="shared" si="0"/>
        <v>3572</v>
      </c>
      <c r="O43" s="145">
        <v>52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'25.10'!J44+'26.10'!I44</f>
        <v>641</v>
      </c>
      <c r="K44" s="152">
        <v>1</v>
      </c>
      <c r="L44" s="152">
        <v>1</v>
      </c>
      <c r="M44" s="152">
        <v>1</v>
      </c>
      <c r="N44" s="144">
        <f t="shared" si="0"/>
        <v>625</v>
      </c>
      <c r="O44" s="145">
        <v>15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'25.10'!J45+'26.10'!I45</f>
        <v>322</v>
      </c>
      <c r="K45" s="152">
        <v>0</v>
      </c>
      <c r="L45" s="152">
        <v>0</v>
      </c>
      <c r="M45" s="152">
        <v>0</v>
      </c>
      <c r="N45" s="144">
        <f t="shared" si="0"/>
        <v>317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'25.10'!J46+'26.10'!I46</f>
        <v>907</v>
      </c>
      <c r="K46" s="152">
        <v>0</v>
      </c>
      <c r="L46" s="152">
        <v>0</v>
      </c>
      <c r="M46" s="152">
        <v>0</v>
      </c>
      <c r="N46" s="144">
        <f t="shared" si="0"/>
        <v>896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'25.10'!J47+'26.10'!I47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'25.10'!J48+'26.10'!I48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'25.10'!J49+'26.10'!I49</f>
        <v>1590</v>
      </c>
      <c r="K49" s="152">
        <v>6</v>
      </c>
      <c r="L49" s="152">
        <v>2</v>
      </c>
      <c r="M49" s="152">
        <v>1</v>
      </c>
      <c r="N49" s="144">
        <f t="shared" si="0"/>
        <v>1530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34</v>
      </c>
      <c r="H50" s="146">
        <f t="shared" ref="H50:O50" si="12">SUM(H39:H49)</f>
        <v>2</v>
      </c>
      <c r="I50" s="148">
        <f t="shared" si="12"/>
        <v>36</v>
      </c>
      <c r="J50" s="162">
        <f>'25.10'!J50+'26.10'!I50</f>
        <v>10859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10677</v>
      </c>
      <c r="O50" s="150">
        <f t="shared" si="12"/>
        <v>165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'25.10'!J51+'26.10'!I51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'25.10'!J52+'26.10'!I52</f>
        <v>1057</v>
      </c>
      <c r="K52" s="152">
        <v>0</v>
      </c>
      <c r="L52" s="152">
        <v>0</v>
      </c>
      <c r="M52" s="152">
        <v>0</v>
      </c>
      <c r="N52" s="144">
        <f t="shared" si="0"/>
        <v>1053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'25.10'!J53+'26.10'!I53</f>
        <v>741</v>
      </c>
      <c r="K53" s="152">
        <v>1</v>
      </c>
      <c r="L53" s="152">
        <v>0</v>
      </c>
      <c r="M53" s="152">
        <v>0</v>
      </c>
      <c r="N53" s="144">
        <f t="shared" si="0"/>
        <v>735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'25.10'!J54+'26.10'!I54</f>
        <v>1046</v>
      </c>
      <c r="K54" s="152">
        <v>0</v>
      </c>
      <c r="L54" s="152">
        <v>0</v>
      </c>
      <c r="M54" s="152">
        <v>0</v>
      </c>
      <c r="N54" s="144">
        <f t="shared" si="0"/>
        <v>1038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'25.10'!J55+'26.10'!I55</f>
        <v>265</v>
      </c>
      <c r="K55" s="152">
        <v>1</v>
      </c>
      <c r="L55" s="152">
        <v>1</v>
      </c>
      <c r="M55" s="152">
        <v>0</v>
      </c>
      <c r="N55" s="144">
        <f t="shared" si="0"/>
        <v>262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'25.10'!J56+'26.10'!I56</f>
        <v>365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'25.10'!J57+'26.10'!I57</f>
        <v>164</v>
      </c>
      <c r="K57" s="152">
        <v>0</v>
      </c>
      <c r="L57" s="152">
        <v>0</v>
      </c>
      <c r="M57" s="152">
        <v>0</v>
      </c>
      <c r="N57" s="144">
        <f t="shared" si="0"/>
        <v>162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'25.10'!J58+'26.10'!I58</f>
        <v>109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'25.10'!J59+'26.10'!I59</f>
        <v>867</v>
      </c>
      <c r="K59" s="152">
        <v>3</v>
      </c>
      <c r="L59" s="152">
        <v>0</v>
      </c>
      <c r="M59" s="152">
        <v>0</v>
      </c>
      <c r="N59" s="144">
        <f t="shared" si="0"/>
        <v>858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11</v>
      </c>
      <c r="H60" s="146">
        <f t="shared" ref="H60:O60" si="15">SUM(H51:H59)</f>
        <v>0</v>
      </c>
      <c r="I60" s="148">
        <f t="shared" si="15"/>
        <v>11</v>
      </c>
      <c r="J60" s="162">
        <f>'25.10'!J60+'26.10'!I60</f>
        <v>4614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4576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'25.10'!J61+'26.10'!I61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'25.10'!J62+'26.10'!I62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'25.10'!J63+'26.10'!I63</f>
        <v>186</v>
      </c>
      <c r="K63" s="152">
        <v>0</v>
      </c>
      <c r="L63" s="152">
        <v>0</v>
      </c>
      <c r="M63" s="152">
        <v>0</v>
      </c>
      <c r="N63" s="144">
        <f t="shared" si="0"/>
        <v>181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'25.10'!J64+'26.10'!I64</f>
        <v>192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'25.10'!J65+'26.10'!I65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'25.10'!J66+'26.10'!I66</f>
        <v>294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'25.10'!J67+'26.10'!I67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'25.10'!J68+'26.10'!I68</f>
        <v>170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'25.10'!J69+'26.10'!I69</f>
        <v>750</v>
      </c>
      <c r="K69" s="152">
        <v>3</v>
      </c>
      <c r="L69" s="152">
        <v>2</v>
      </c>
      <c r="M69" s="152">
        <v>1</v>
      </c>
      <c r="N69" s="144">
        <f t="shared" si="0"/>
        <v>741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'25.10'!J70+'26.10'!I70</f>
        <v>2089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2062</v>
      </c>
      <c r="O70" s="150">
        <f t="shared" si="17"/>
        <v>23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'25.10'!J71+'26.10'!I71</f>
        <v>588</v>
      </c>
      <c r="K71" s="151">
        <v>0</v>
      </c>
      <c r="L71" s="151">
        <v>0</v>
      </c>
      <c r="M71" s="151">
        <v>0</v>
      </c>
      <c r="N71" s="139">
        <f t="shared" ref="N71:N83" si="18">J71-K71-O71</f>
        <v>585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'25.10'!J72+'26.10'!I72</f>
        <v>673</v>
      </c>
      <c r="K72" s="152">
        <v>0</v>
      </c>
      <c r="L72" s="152">
        <v>0</v>
      </c>
      <c r="M72" s="152">
        <v>0</v>
      </c>
      <c r="N72" s="144">
        <f t="shared" si="18"/>
        <v>671</v>
      </c>
      <c r="O72" s="145">
        <v>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'25.10'!J73+'26.10'!I73</f>
        <v>712</v>
      </c>
      <c r="K73" s="152">
        <v>0</v>
      </c>
      <c r="L73" s="152">
        <v>0</v>
      </c>
      <c r="M73" s="152">
        <v>0</v>
      </c>
      <c r="N73" s="144">
        <f t="shared" si="18"/>
        <v>708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'25.10'!J74+'26.10'!I74</f>
        <v>1013</v>
      </c>
      <c r="K74" s="152">
        <v>0</v>
      </c>
      <c r="L74" s="152">
        <v>0</v>
      </c>
      <c r="M74" s="152">
        <v>0</v>
      </c>
      <c r="N74" s="144">
        <f t="shared" si="18"/>
        <v>995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'25.10'!J75+'26.10'!I75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'25.10'!J76+'26.10'!I76</f>
        <v>580</v>
      </c>
      <c r="K76" s="152">
        <v>1</v>
      </c>
      <c r="L76" s="152">
        <v>1</v>
      </c>
      <c r="M76" s="152">
        <v>0</v>
      </c>
      <c r="N76" s="144">
        <f t="shared" si="18"/>
        <v>579</v>
      </c>
      <c r="O76" s="145">
        <v>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'25.10'!J77+'26.10'!I77</f>
        <v>2816</v>
      </c>
      <c r="K77" s="152">
        <v>8</v>
      </c>
      <c r="L77" s="152">
        <v>2</v>
      </c>
      <c r="M77" s="152">
        <v>0</v>
      </c>
      <c r="N77" s="144">
        <f t="shared" si="18"/>
        <v>2776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22</v>
      </c>
      <c r="H78" s="146">
        <f t="shared" ref="H78:O78" si="20">SUM(H71:H77)</f>
        <v>0</v>
      </c>
      <c r="I78" s="148">
        <f t="shared" si="20"/>
        <v>22</v>
      </c>
      <c r="J78" s="162">
        <f>'25.10'!J78+'26.10'!I78</f>
        <v>6509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6438</v>
      </c>
      <c r="O78" s="150">
        <f t="shared" si="20"/>
        <v>62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'25.10'!J79+'26.10'!I79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'25.10'!J80+'26.10'!I80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'25.10'!J81+'26.10'!I81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'25.10'!J82+'26.10'!I82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'25.10'!J83+'26.10'!I83</f>
        <v>467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'25.10'!J84+'26.10'!I84</f>
        <v>981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109</v>
      </c>
      <c r="H85" s="135">
        <f t="shared" ref="H85:O85" si="23">H84+H78+H70+H60+H50+H38+H25+H19</f>
        <v>6</v>
      </c>
      <c r="I85" s="135">
        <f t="shared" si="23"/>
        <v>115</v>
      </c>
      <c r="J85" s="135">
        <f t="shared" si="23"/>
        <v>45732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45159</v>
      </c>
      <c r="O85" s="135">
        <f t="shared" si="23"/>
        <v>515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95"/>
      <c r="P90" s="68"/>
      <c r="Q90" s="68"/>
      <c r="R90" s="68"/>
      <c r="S90" s="29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95"/>
      <c r="P91" s="68"/>
      <c r="Q91" s="68"/>
      <c r="R91" s="68"/>
      <c r="S91" s="29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95"/>
      <c r="P92" s="68"/>
      <c r="Q92" s="68"/>
      <c r="R92" s="68"/>
      <c r="S92" s="29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5"/>
      <c r="K93" s="478"/>
      <c r="L93" s="478"/>
      <c r="M93" s="478"/>
      <c r="N93" s="478"/>
      <c r="O93" s="295"/>
      <c r="P93" s="68"/>
      <c r="Q93" s="68"/>
      <c r="R93" s="68"/>
      <c r="S93" s="29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5"/>
      <c r="K94" s="478"/>
      <c r="L94" s="478"/>
      <c r="M94" s="478"/>
      <c r="N94" s="478"/>
      <c r="O94" s="295"/>
      <c r="P94" s="68"/>
      <c r="Q94" s="68"/>
      <c r="R94" s="68"/>
      <c r="S94" s="29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97"/>
      <c r="K95" s="478"/>
      <c r="L95" s="478"/>
      <c r="M95" s="478"/>
      <c r="N95" s="478"/>
      <c r="O95" s="297"/>
      <c r="Q95" s="82"/>
      <c r="R95" s="82"/>
      <c r="S95" s="29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300-000000000000}">
  <dimension ref="A1:S111"/>
  <sheetViews>
    <sheetView view="pageBreakPreview" topLeftCell="C1" zoomScale="70" zoomScaleNormal="70" zoomScaleSheetLayoutView="70" workbookViewId="0">
      <pane xSplit="3" ySplit="4" topLeftCell="F8" activePane="bottomRight" state="frozen"/>
      <selection activeCell="J5" sqref="J5:J84"/>
      <selection pane="topRight" activeCell="J5" sqref="J5:J84"/>
      <selection pane="bottomLeft" activeCell="J5" sqref="J5:J84"/>
      <selection pane="bottomRight" activeCell="H9" sqref="H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=116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480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93" t="s">
        <v>275</v>
      </c>
      <c r="H4" s="293" t="s">
        <v>276</v>
      </c>
      <c r="I4" s="293" t="s">
        <v>277</v>
      </c>
      <c r="J4" s="121" t="str">
        <f>"me©‡gvU fwZ©
= "&amp;J85</f>
        <v>me©‡gvU fwZ©
= 45617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45079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'24.10'!J5+'25.10'!I5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'24.10'!J6+'25.10'!I6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'24.10'!J7+'25.10'!I7</f>
        <v>496</v>
      </c>
      <c r="K7" s="152">
        <v>0</v>
      </c>
      <c r="L7" s="152">
        <v>0</v>
      </c>
      <c r="M7" s="152">
        <v>0</v>
      </c>
      <c r="N7" s="139">
        <f t="shared" si="0"/>
        <v>492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'24.10'!J8+'25.10'!I8</f>
        <v>1197</v>
      </c>
      <c r="K8" s="152">
        <v>0</v>
      </c>
      <c r="L8" s="152">
        <v>0</v>
      </c>
      <c r="M8" s="152">
        <v>0</v>
      </c>
      <c r="N8" s="139">
        <f t="shared" si="0"/>
        <v>1187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'24.10'!J9+'25.10'!I9</f>
        <v>577</v>
      </c>
      <c r="K9" s="152">
        <v>1</v>
      </c>
      <c r="L9" s="152">
        <v>1</v>
      </c>
      <c r="M9" s="152">
        <v>0</v>
      </c>
      <c r="N9" s="139">
        <f t="shared" si="0"/>
        <v>572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'24.10'!J10+'25.10'!I10</f>
        <v>536</v>
      </c>
      <c r="K10" s="152">
        <v>0</v>
      </c>
      <c r="L10" s="152">
        <v>0</v>
      </c>
      <c r="M10" s="152">
        <v>0</v>
      </c>
      <c r="N10" s="139">
        <f t="shared" si="0"/>
        <v>532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'24.10'!J11+'25.10'!I11</f>
        <v>685</v>
      </c>
      <c r="K11" s="152">
        <v>1</v>
      </c>
      <c r="L11" s="152">
        <v>1</v>
      </c>
      <c r="M11" s="152">
        <v>0</v>
      </c>
      <c r="N11" s="139">
        <f t="shared" si="0"/>
        <v>681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</v>
      </c>
      <c r="H12" s="156">
        <v>0</v>
      </c>
      <c r="I12" s="144">
        <f t="shared" si="1"/>
        <v>3</v>
      </c>
      <c r="J12" s="161">
        <f>'24.10'!J12+'25.10'!I12</f>
        <v>1705</v>
      </c>
      <c r="K12" s="152">
        <v>0</v>
      </c>
      <c r="L12" s="152">
        <v>0</v>
      </c>
      <c r="M12" s="152">
        <v>0</v>
      </c>
      <c r="N12" s="139">
        <f t="shared" si="0"/>
        <v>1689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'24.10'!J13+'25.10'!I13</f>
        <v>576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'24.10'!J14+'25.10'!I14</f>
        <v>458</v>
      </c>
      <c r="K14" s="152">
        <v>0</v>
      </c>
      <c r="L14" s="152">
        <v>0</v>
      </c>
      <c r="M14" s="152">
        <v>0</v>
      </c>
      <c r="N14" s="139">
        <f t="shared" si="0"/>
        <v>455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'24.10'!J15+'25.10'!I15</f>
        <v>635</v>
      </c>
      <c r="K15" s="152">
        <v>0</v>
      </c>
      <c r="L15" s="152">
        <v>0</v>
      </c>
      <c r="M15" s="152">
        <v>0</v>
      </c>
      <c r="N15" s="139">
        <f t="shared" si="0"/>
        <v>633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'24.10'!J16+'25.10'!I16</f>
        <v>835</v>
      </c>
      <c r="K16" s="152">
        <v>0</v>
      </c>
      <c r="L16" s="152">
        <v>0</v>
      </c>
      <c r="M16" s="152">
        <v>0</v>
      </c>
      <c r="N16" s="139">
        <f t="shared" si="0"/>
        <v>828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'24.10'!J17+'25.10'!I17</f>
        <v>1047</v>
      </c>
      <c r="K17" s="152">
        <v>9</v>
      </c>
      <c r="L17" s="152">
        <v>1</v>
      </c>
      <c r="M17" s="152">
        <v>1</v>
      </c>
      <c r="N17" s="139">
        <f t="shared" si="0"/>
        <v>1025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'24.10'!J18+'25.10'!I18</f>
        <v>686</v>
      </c>
      <c r="K18" s="152">
        <v>0</v>
      </c>
      <c r="L18" s="152">
        <v>0</v>
      </c>
      <c r="M18" s="152">
        <v>0</v>
      </c>
      <c r="N18" s="139">
        <f t="shared" si="0"/>
        <v>682</v>
      </c>
      <c r="O18" s="145">
        <v>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20</v>
      </c>
      <c r="H19" s="146">
        <f t="shared" ref="H19:O19" si="3">SUM(H5:H18)</f>
        <v>0</v>
      </c>
      <c r="I19" s="148">
        <f t="shared" si="3"/>
        <v>20</v>
      </c>
      <c r="J19" s="162">
        <f>'24.10'!J19+'25.10'!I19</f>
        <v>11011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10918</v>
      </c>
      <c r="O19" s="150">
        <f t="shared" si="3"/>
        <v>80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'24.10'!J20+'25.10'!I20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'24.10'!J21+'25.10'!I21</f>
        <v>437</v>
      </c>
      <c r="K21" s="152">
        <v>0</v>
      </c>
      <c r="L21" s="152">
        <v>0</v>
      </c>
      <c r="M21" s="152">
        <v>0</v>
      </c>
      <c r="N21" s="144">
        <f t="shared" si="0"/>
        <v>433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'24.10'!J22+'25.10'!I22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'24.10'!J23+'25.10'!I23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'24.10'!J24+'25.10'!I24</f>
        <v>1536</v>
      </c>
      <c r="K24" s="152">
        <v>4</v>
      </c>
      <c r="L24" s="152">
        <v>1</v>
      </c>
      <c r="M24" s="152">
        <v>1</v>
      </c>
      <c r="N24" s="144">
        <f t="shared" si="0"/>
        <v>1521</v>
      </c>
      <c r="O24" s="145">
        <v>11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0</v>
      </c>
      <c r="I25" s="148">
        <f t="shared" si="6"/>
        <v>1</v>
      </c>
      <c r="J25" s="162">
        <f>'24.10'!J25+'25.10'!I25</f>
        <v>2258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2237</v>
      </c>
      <c r="O25" s="150">
        <f>SUM(O20:O24)</f>
        <v>17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'24.10'!J26+'25.10'!I26</f>
        <v>604</v>
      </c>
      <c r="K26" s="151">
        <v>2</v>
      </c>
      <c r="L26" s="151">
        <v>1</v>
      </c>
      <c r="M26" s="151">
        <v>0</v>
      </c>
      <c r="N26" s="139">
        <f t="shared" si="0"/>
        <v>574</v>
      </c>
      <c r="O26" s="140">
        <v>28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'24.10'!J27+'25.10'!I27</f>
        <v>574</v>
      </c>
      <c r="K27" s="152">
        <v>0</v>
      </c>
      <c r="L27" s="152">
        <v>0</v>
      </c>
      <c r="M27" s="152">
        <v>0</v>
      </c>
      <c r="N27" s="144">
        <f t="shared" si="0"/>
        <v>569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'24.10'!J28+'25.10'!I28</f>
        <v>1204</v>
      </c>
      <c r="K28" s="152">
        <v>0</v>
      </c>
      <c r="L28" s="152">
        <v>0</v>
      </c>
      <c r="M28" s="152">
        <v>0</v>
      </c>
      <c r="N28" s="144">
        <f t="shared" si="0"/>
        <v>1196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'24.10'!J29+'25.10'!I29</f>
        <v>1295</v>
      </c>
      <c r="K29" s="152">
        <v>0</v>
      </c>
      <c r="L29" s="152">
        <v>0</v>
      </c>
      <c r="M29" s="152">
        <v>0</v>
      </c>
      <c r="N29" s="144">
        <f t="shared" si="0"/>
        <v>1287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'24.10'!J30+'25.10'!I30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'24.10'!J31+'25.10'!I31</f>
        <v>693</v>
      </c>
      <c r="K31" s="152">
        <v>1</v>
      </c>
      <c r="L31" s="152">
        <v>1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'24.10'!J32+'25.10'!I32</f>
        <v>312</v>
      </c>
      <c r="K32" s="152">
        <v>1</v>
      </c>
      <c r="L32" s="152">
        <v>1</v>
      </c>
      <c r="M32" s="152">
        <v>0</v>
      </c>
      <c r="N32" s="144">
        <f t="shared" si="0"/>
        <v>308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'24.10'!J33+'25.10'!I33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'24.10'!J34+'25.10'!I34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'24.10'!J35+'25.10'!I35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'24.10'!J36+'25.10'!I36</f>
        <v>164</v>
      </c>
      <c r="K36" s="152">
        <v>0</v>
      </c>
      <c r="L36" s="152">
        <v>0</v>
      </c>
      <c r="M36" s="152">
        <v>0</v>
      </c>
      <c r="N36" s="144">
        <f t="shared" si="0"/>
        <v>155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'24.10'!J37+'25.10'!I37</f>
        <v>1332</v>
      </c>
      <c r="K37" s="152">
        <v>1</v>
      </c>
      <c r="L37" s="152">
        <v>0</v>
      </c>
      <c r="M37" s="152">
        <v>0</v>
      </c>
      <c r="N37" s="144">
        <f t="shared" si="0"/>
        <v>1275</v>
      </c>
      <c r="O37" s="145">
        <v>56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23</v>
      </c>
      <c r="H38" s="146">
        <f t="shared" ref="H38:O38" si="9">SUM(H26:H37)</f>
        <v>1</v>
      </c>
      <c r="I38" s="148">
        <f t="shared" si="9"/>
        <v>24</v>
      </c>
      <c r="J38" s="162">
        <f>'24.10'!J38+'25.10'!I38</f>
        <v>7377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7255</v>
      </c>
      <c r="O38" s="150">
        <f t="shared" si="9"/>
        <v>117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'24.10'!J39+'25.10'!I39</f>
        <v>818</v>
      </c>
      <c r="K39" s="151">
        <v>3</v>
      </c>
      <c r="L39" s="151">
        <v>2</v>
      </c>
      <c r="M39" s="151">
        <v>1</v>
      </c>
      <c r="N39" s="139">
        <f t="shared" si="0"/>
        <v>813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5</v>
      </c>
      <c r="H40" s="156">
        <v>0</v>
      </c>
      <c r="I40" s="144">
        <f t="shared" ref="I40:I49" si="10">G40+H40</f>
        <v>5</v>
      </c>
      <c r="J40" s="161">
        <f>'24.10'!J40+'25.10'!I40</f>
        <v>1488</v>
      </c>
      <c r="K40" s="152">
        <v>1</v>
      </c>
      <c r="L40" s="152">
        <v>1</v>
      </c>
      <c r="M40" s="152">
        <v>0</v>
      </c>
      <c r="N40" s="144">
        <f t="shared" si="0"/>
        <v>1472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'24.10'!J41+'25.10'!I41</f>
        <v>526</v>
      </c>
      <c r="K41" s="152">
        <v>1</v>
      </c>
      <c r="L41" s="152">
        <v>0</v>
      </c>
      <c r="M41" s="152">
        <v>0</v>
      </c>
      <c r="N41" s="144">
        <f t="shared" si="0"/>
        <v>519</v>
      </c>
      <c r="O41" s="145">
        <v>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'24.10'!J42+'25.10'!I42</f>
        <v>538</v>
      </c>
      <c r="K42" s="152">
        <v>0</v>
      </c>
      <c r="L42" s="152">
        <v>0</v>
      </c>
      <c r="M42" s="152">
        <v>0</v>
      </c>
      <c r="N42" s="144">
        <f t="shared" si="0"/>
        <v>534</v>
      </c>
      <c r="O42" s="145">
        <v>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11</v>
      </c>
      <c r="H43" s="156">
        <v>1</v>
      </c>
      <c r="I43" s="144">
        <f t="shared" si="10"/>
        <v>12</v>
      </c>
      <c r="J43" s="161">
        <f>'24.10'!J43+'25.10'!I43</f>
        <v>3613</v>
      </c>
      <c r="K43" s="152">
        <v>3</v>
      </c>
      <c r="L43" s="152">
        <v>1</v>
      </c>
      <c r="M43" s="152">
        <v>0</v>
      </c>
      <c r="N43" s="144">
        <f t="shared" si="0"/>
        <v>3555</v>
      </c>
      <c r="O43" s="145">
        <v>55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'24.10'!J44+'25.10'!I44</f>
        <v>637</v>
      </c>
      <c r="K44" s="152">
        <v>1</v>
      </c>
      <c r="L44" s="152">
        <v>1</v>
      </c>
      <c r="M44" s="152">
        <v>1</v>
      </c>
      <c r="N44" s="144">
        <f t="shared" si="0"/>
        <v>624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'24.10'!J45+'25.10'!I45</f>
        <v>322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'24.10'!J46+'25.10'!I46</f>
        <v>906</v>
      </c>
      <c r="K46" s="152">
        <v>0</v>
      </c>
      <c r="L46" s="152">
        <v>0</v>
      </c>
      <c r="M46" s="152">
        <v>0</v>
      </c>
      <c r="N46" s="144">
        <f t="shared" si="0"/>
        <v>895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'24.10'!J47+'25.10'!I47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'24.10'!J48+'25.10'!I48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'24.10'!J49+'25.10'!I49</f>
        <v>1579</v>
      </c>
      <c r="K49" s="152">
        <v>6</v>
      </c>
      <c r="L49" s="152">
        <v>2</v>
      </c>
      <c r="M49" s="152">
        <v>1</v>
      </c>
      <c r="N49" s="144">
        <f t="shared" si="0"/>
        <v>1530</v>
      </c>
      <c r="O49" s="145">
        <v>43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38</v>
      </c>
      <c r="H50" s="146">
        <f t="shared" ref="H50:O50" si="12">SUM(H39:H49)</f>
        <v>3</v>
      </c>
      <c r="I50" s="148">
        <f t="shared" si="12"/>
        <v>41</v>
      </c>
      <c r="J50" s="162">
        <f>'24.10'!J50+'25.10'!I50</f>
        <v>10823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10651</v>
      </c>
      <c r="O50" s="150">
        <f t="shared" si="12"/>
        <v>155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'24.10'!J51+'25.10'!I51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'24.10'!J52+'25.10'!I52</f>
        <v>1057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'24.10'!J53+'25.10'!I53</f>
        <v>739</v>
      </c>
      <c r="K53" s="152">
        <v>1</v>
      </c>
      <c r="L53" s="152">
        <v>0</v>
      </c>
      <c r="M53" s="152">
        <v>0</v>
      </c>
      <c r="N53" s="144">
        <f t="shared" si="0"/>
        <v>733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0</v>
      </c>
      <c r="H54" s="156">
        <v>0</v>
      </c>
      <c r="I54" s="144">
        <f t="shared" si="14"/>
        <v>0</v>
      </c>
      <c r="J54" s="161">
        <f>'24.10'!J54+'25.10'!I54</f>
        <v>1043</v>
      </c>
      <c r="K54" s="152">
        <v>0</v>
      </c>
      <c r="L54" s="152">
        <v>0</v>
      </c>
      <c r="M54" s="152">
        <v>0</v>
      </c>
      <c r="N54" s="144">
        <f t="shared" si="0"/>
        <v>1035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'24.10'!J55+'25.10'!I55</f>
        <v>264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'24.10'!J56+'25.10'!I56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'24.10'!J57+'25.10'!I57</f>
        <v>163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'24.10'!J58+'25.10'!I58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'24.10'!J59+'25.10'!I59</f>
        <v>866</v>
      </c>
      <c r="K59" s="152">
        <v>3</v>
      </c>
      <c r="L59" s="152">
        <v>0</v>
      </c>
      <c r="M59" s="152">
        <v>0</v>
      </c>
      <c r="N59" s="144">
        <f t="shared" si="0"/>
        <v>858</v>
      </c>
      <c r="O59" s="145">
        <v>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0</v>
      </c>
      <c r="I60" s="148">
        <f t="shared" si="15"/>
        <v>4</v>
      </c>
      <c r="J60" s="162">
        <f>'24.10'!J60+'25.10'!I60</f>
        <v>4603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4567</v>
      </c>
      <c r="O60" s="150">
        <f t="shared" si="15"/>
        <v>31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'24.10'!J61+'25.10'!I61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'24.10'!J62+'25.10'!I62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'24.10'!J63+'25.10'!I63</f>
        <v>184</v>
      </c>
      <c r="K63" s="152">
        <v>0</v>
      </c>
      <c r="L63" s="152">
        <v>0</v>
      </c>
      <c r="M63" s="152">
        <v>0</v>
      </c>
      <c r="N63" s="144">
        <f t="shared" si="0"/>
        <v>184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'24.10'!J64+'25.10'!I64</f>
        <v>190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'24.10'!J65+'25.10'!I65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'24.10'!J66+'25.10'!I66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'24.10'!J67+'25.10'!I67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'24.10'!J68+'25.10'!I68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'24.10'!J69+'25.10'!I69</f>
        <v>746</v>
      </c>
      <c r="K69" s="152">
        <v>3</v>
      </c>
      <c r="L69" s="152">
        <v>2</v>
      </c>
      <c r="M69" s="152">
        <v>1</v>
      </c>
      <c r="N69" s="144">
        <f t="shared" si="0"/>
        <v>739</v>
      </c>
      <c r="O69" s="145">
        <v>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'24.10'!J70+'25.10'!I70</f>
        <v>2078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2063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'24.10'!J71+'25.10'!I71</f>
        <v>586</v>
      </c>
      <c r="K71" s="151">
        <v>0</v>
      </c>
      <c r="L71" s="151">
        <v>0</v>
      </c>
      <c r="M71" s="151">
        <v>0</v>
      </c>
      <c r="N71" s="139">
        <f t="shared" ref="N71:N83" si="18">J71-K71-O71</f>
        <v>582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'24.10'!J72+'25.10'!I72</f>
        <v>673</v>
      </c>
      <c r="K72" s="152">
        <v>0</v>
      </c>
      <c r="L72" s="152">
        <v>0</v>
      </c>
      <c r="M72" s="152">
        <v>0</v>
      </c>
      <c r="N72" s="144">
        <f t="shared" si="18"/>
        <v>669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</v>
      </c>
      <c r="H73" s="156">
        <v>0</v>
      </c>
      <c r="I73" s="144">
        <f t="shared" si="19"/>
        <v>1</v>
      </c>
      <c r="J73" s="161">
        <f>'24.10'!J73+'25.10'!I73</f>
        <v>709</v>
      </c>
      <c r="K73" s="152">
        <v>0</v>
      </c>
      <c r="L73" s="152">
        <v>0</v>
      </c>
      <c r="M73" s="152">
        <v>0</v>
      </c>
      <c r="N73" s="144">
        <f t="shared" si="18"/>
        <v>705</v>
      </c>
      <c r="O73" s="145">
        <v>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'24.10'!J74+'25.10'!I74</f>
        <v>1008</v>
      </c>
      <c r="K74" s="152">
        <v>0</v>
      </c>
      <c r="L74" s="152">
        <v>0</v>
      </c>
      <c r="M74" s="152">
        <v>0</v>
      </c>
      <c r="N74" s="144">
        <f t="shared" si="18"/>
        <v>988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'24.10'!J75+'25.10'!I75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'24.10'!J76+'25.10'!I76</f>
        <v>580</v>
      </c>
      <c r="K76" s="152">
        <v>1</v>
      </c>
      <c r="L76" s="152">
        <v>1</v>
      </c>
      <c r="M76" s="152">
        <v>0</v>
      </c>
      <c r="N76" s="144">
        <f t="shared" si="18"/>
        <v>578</v>
      </c>
      <c r="O76" s="145">
        <v>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'24.10'!J77+'25.10'!I77</f>
        <v>2804</v>
      </c>
      <c r="K77" s="152">
        <v>8</v>
      </c>
      <c r="L77" s="152">
        <v>2</v>
      </c>
      <c r="M77" s="152">
        <v>0</v>
      </c>
      <c r="N77" s="144">
        <f t="shared" si="18"/>
        <v>2769</v>
      </c>
      <c r="O77" s="145">
        <v>27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22</v>
      </c>
      <c r="H78" s="146">
        <f t="shared" ref="H78:O78" si="20">SUM(H71:H77)</f>
        <v>1</v>
      </c>
      <c r="I78" s="148">
        <f t="shared" si="20"/>
        <v>23</v>
      </c>
      <c r="J78" s="162">
        <f>'24.10'!J78+'25.10'!I78</f>
        <v>6487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6415</v>
      </c>
      <c r="O78" s="150">
        <f t="shared" si="20"/>
        <v>63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'24.10'!J79+'25.10'!I79</f>
        <v>173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'24.10'!J80+'25.10'!I80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'24.10'!J81+'25.10'!I81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'24.10'!J82+'25.10'!I82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/>
      <c r="I83" s="144">
        <f>G83+H83</f>
        <v>0</v>
      </c>
      <c r="J83" s="161">
        <f>'24.10'!J83+'25.10'!I83</f>
        <v>466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'24.10'!J84+'25.10'!I84</f>
        <v>980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110</v>
      </c>
      <c r="H85" s="135">
        <f t="shared" ref="H85:O85" si="23">H84+H78+H70+H60+H50+H38+H25+H19</f>
        <v>6</v>
      </c>
      <c r="I85" s="135">
        <f t="shared" si="23"/>
        <v>116</v>
      </c>
      <c r="J85" s="135">
        <f t="shared" si="23"/>
        <v>45617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45079</v>
      </c>
      <c r="O85" s="135">
        <f t="shared" si="23"/>
        <v>480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92"/>
      <c r="P90" s="68"/>
      <c r="Q90" s="68"/>
      <c r="R90" s="68"/>
      <c r="S90" s="29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92"/>
      <c r="P91" s="68"/>
      <c r="Q91" s="68"/>
      <c r="R91" s="68"/>
      <c r="S91" s="29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92"/>
      <c r="P92" s="68"/>
      <c r="Q92" s="68"/>
      <c r="R92" s="68"/>
      <c r="S92" s="29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2"/>
      <c r="K93" s="478"/>
      <c r="L93" s="478"/>
      <c r="M93" s="478"/>
      <c r="N93" s="478"/>
      <c r="O93" s="292"/>
      <c r="P93" s="68"/>
      <c r="Q93" s="68"/>
      <c r="R93" s="68"/>
      <c r="S93" s="29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2"/>
      <c r="K94" s="478"/>
      <c r="L94" s="478"/>
      <c r="M94" s="478"/>
      <c r="N94" s="478"/>
      <c r="O94" s="292"/>
      <c r="P94" s="68"/>
      <c r="Q94" s="68"/>
      <c r="R94" s="68"/>
      <c r="S94" s="29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94"/>
      <c r="K95" s="478"/>
      <c r="L95" s="478"/>
      <c r="M95" s="478"/>
      <c r="N95" s="478"/>
      <c r="O95" s="294"/>
      <c r="Q95" s="82"/>
      <c r="R95" s="82"/>
      <c r="S95" s="29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400-000000000000}">
  <dimension ref="A1:S111"/>
  <sheetViews>
    <sheetView view="pageBreakPreview" topLeftCell="C1" zoomScale="70" zoomScaleNormal="70" zoomScaleSheetLayoutView="70" workbookViewId="0">
      <pane xSplit="3" ySplit="4" topLeftCell="F14" activePane="bottomRight" state="frozen"/>
      <selection activeCell="J5" sqref="J5:J84"/>
      <selection pane="topRight" activeCell="J5" sqref="J5:J84"/>
      <selection pane="bottomLeft" activeCell="J5" sqref="J5:J84"/>
      <selection pane="bottomRight" activeCell="D27" sqref="A27:XFD2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340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=136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539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93" t="s">
        <v>275</v>
      </c>
      <c r="H4" s="293" t="s">
        <v>276</v>
      </c>
      <c r="I4" s="293" t="s">
        <v>277</v>
      </c>
      <c r="J4" s="121" t="str">
        <f>"me©‡gvU fwZ©
= "&amp;J85</f>
        <v>me©‡gvU fwZ©
= 45501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44904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'23.10'!J5+'24.10'!I5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'23.10'!J6+'24.10'!I6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'23.10'!J7+'24.10'!I7</f>
        <v>493</v>
      </c>
      <c r="K7" s="152">
        <v>0</v>
      </c>
      <c r="L7" s="152">
        <v>0</v>
      </c>
      <c r="M7" s="152">
        <v>0</v>
      </c>
      <c r="N7" s="139">
        <f t="shared" si="0"/>
        <v>491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'23.10'!J8+'24.10'!I8</f>
        <v>1195</v>
      </c>
      <c r="K8" s="152">
        <v>0</v>
      </c>
      <c r="L8" s="152">
        <v>0</v>
      </c>
      <c r="M8" s="152">
        <v>0</v>
      </c>
      <c r="N8" s="139">
        <f t="shared" si="0"/>
        <v>1184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'23.10'!J9+'24.10'!I9</f>
        <v>573</v>
      </c>
      <c r="K9" s="152">
        <v>1</v>
      </c>
      <c r="L9" s="152">
        <v>1</v>
      </c>
      <c r="M9" s="152">
        <v>0</v>
      </c>
      <c r="N9" s="139">
        <f t="shared" si="0"/>
        <v>567</v>
      </c>
      <c r="O9" s="145">
        <v>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'23.10'!J10+'24.10'!I10</f>
        <v>536</v>
      </c>
      <c r="K10" s="152">
        <v>0</v>
      </c>
      <c r="L10" s="152">
        <v>0</v>
      </c>
      <c r="M10" s="152">
        <v>0</v>
      </c>
      <c r="N10" s="139">
        <f t="shared" si="0"/>
        <v>528</v>
      </c>
      <c r="O10" s="145">
        <v>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'23.10'!J11+'24.10'!I11</f>
        <v>685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'23.10'!J12+'24.10'!I12</f>
        <v>1702</v>
      </c>
      <c r="K12" s="152">
        <v>0</v>
      </c>
      <c r="L12" s="152">
        <v>0</v>
      </c>
      <c r="M12" s="152">
        <v>0</v>
      </c>
      <c r="N12" s="139">
        <f t="shared" si="0"/>
        <v>1682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'23.10'!J13+'24.10'!I13</f>
        <v>575</v>
      </c>
      <c r="K13" s="152">
        <v>0</v>
      </c>
      <c r="L13" s="152">
        <v>0</v>
      </c>
      <c r="M13" s="152">
        <v>0</v>
      </c>
      <c r="N13" s="139">
        <f t="shared" si="0"/>
        <v>570</v>
      </c>
      <c r="O13" s="145">
        <v>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'23.10'!J14+'24.10'!I14</f>
        <v>456</v>
      </c>
      <c r="K14" s="152">
        <v>0</v>
      </c>
      <c r="L14" s="152">
        <v>0</v>
      </c>
      <c r="M14" s="152">
        <v>0</v>
      </c>
      <c r="N14" s="139">
        <f t="shared" si="0"/>
        <v>454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'23.10'!J15+'24.10'!I15</f>
        <v>635</v>
      </c>
      <c r="K15" s="152">
        <v>0</v>
      </c>
      <c r="L15" s="152">
        <v>0</v>
      </c>
      <c r="M15" s="152">
        <v>0</v>
      </c>
      <c r="N15" s="139">
        <f t="shared" si="0"/>
        <v>633</v>
      </c>
      <c r="O15" s="145">
        <v>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'23.10'!J16+'24.10'!I16</f>
        <v>834</v>
      </c>
      <c r="K16" s="152">
        <v>0</v>
      </c>
      <c r="L16" s="152">
        <v>0</v>
      </c>
      <c r="M16" s="152">
        <v>0</v>
      </c>
      <c r="N16" s="139">
        <f t="shared" si="0"/>
        <v>827</v>
      </c>
      <c r="O16" s="145">
        <v>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'23.10'!J17+'24.10'!I17</f>
        <v>1044</v>
      </c>
      <c r="K17" s="152">
        <v>9</v>
      </c>
      <c r="L17" s="152">
        <v>1</v>
      </c>
      <c r="M17" s="152">
        <v>1</v>
      </c>
      <c r="N17" s="139">
        <f t="shared" si="0"/>
        <v>1022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'23.10'!J18+'24.10'!I18</f>
        <v>685</v>
      </c>
      <c r="K18" s="152">
        <v>0</v>
      </c>
      <c r="L18" s="152">
        <v>0</v>
      </c>
      <c r="M18" s="152">
        <v>0</v>
      </c>
      <c r="N18" s="139">
        <f t="shared" si="0"/>
        <v>679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25</v>
      </c>
      <c r="H19" s="146">
        <f t="shared" ref="H19:O19" si="3">SUM(H5:H18)</f>
        <v>0</v>
      </c>
      <c r="I19" s="148">
        <f t="shared" si="3"/>
        <v>25</v>
      </c>
      <c r="J19" s="162">
        <f>'23.10'!J19+'24.10'!I19</f>
        <v>10991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10889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'23.10'!J20+'24.10'!I20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1</v>
      </c>
      <c r="H21" s="154">
        <v>0</v>
      </c>
      <c r="I21" s="144">
        <f t="shared" ref="I21:I24" si="4">G21+H21</f>
        <v>1</v>
      </c>
      <c r="J21" s="161">
        <f>'23.10'!J21+'24.10'!I21</f>
        <v>437</v>
      </c>
      <c r="K21" s="152">
        <v>0</v>
      </c>
      <c r="L21" s="152">
        <v>0</v>
      </c>
      <c r="M21" s="152">
        <v>0</v>
      </c>
      <c r="N21" s="144">
        <f t="shared" si="0"/>
        <v>432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'23.10'!J22+'24.10'!I22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'23.10'!J23+'24.10'!I23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'23.10'!J24+'24.10'!I24</f>
        <v>1535</v>
      </c>
      <c r="K24" s="152">
        <v>4</v>
      </c>
      <c r="L24" s="152">
        <v>1</v>
      </c>
      <c r="M24" s="152">
        <v>1</v>
      </c>
      <c r="N24" s="144">
        <f t="shared" si="0"/>
        <v>1517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'23.10'!J25+'24.10'!I25</f>
        <v>2257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2232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'23.10'!J26+'24.10'!I26</f>
        <v>600</v>
      </c>
      <c r="K26" s="151">
        <v>2</v>
      </c>
      <c r="L26" s="151">
        <v>1</v>
      </c>
      <c r="M26" s="151">
        <v>0</v>
      </c>
      <c r="N26" s="139">
        <f t="shared" si="0"/>
        <v>571</v>
      </c>
      <c r="O26" s="140">
        <v>27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'23.10'!J27+'24.10'!I27</f>
        <v>573</v>
      </c>
      <c r="K27" s="152">
        <v>0</v>
      </c>
      <c r="L27" s="152">
        <v>0</v>
      </c>
      <c r="M27" s="152">
        <v>0</v>
      </c>
      <c r="N27" s="144">
        <f t="shared" si="0"/>
        <v>569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'23.10'!J28+'24.10'!I28</f>
        <v>1202</v>
      </c>
      <c r="K28" s="152">
        <v>0</v>
      </c>
      <c r="L28" s="152">
        <v>0</v>
      </c>
      <c r="M28" s="152">
        <v>0</v>
      </c>
      <c r="N28" s="144">
        <f t="shared" si="0"/>
        <v>1192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'23.10'!J29+'24.10'!I29</f>
        <v>1290</v>
      </c>
      <c r="K29" s="152">
        <v>0</v>
      </c>
      <c r="L29" s="152">
        <v>0</v>
      </c>
      <c r="M29" s="152">
        <v>0</v>
      </c>
      <c r="N29" s="144">
        <f t="shared" si="0"/>
        <v>1283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'23.10'!J30+'24.10'!I30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'23.10'!J31+'24.10'!I31</f>
        <v>693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'23.10'!J32+'24.10'!I32</f>
        <v>311</v>
      </c>
      <c r="K32" s="152">
        <v>1</v>
      </c>
      <c r="L32" s="152">
        <v>1</v>
      </c>
      <c r="M32" s="152">
        <v>0</v>
      </c>
      <c r="N32" s="144">
        <f t="shared" si="0"/>
        <v>307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'23.10'!J33+'24.10'!I33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'23.10'!J34+'24.10'!I34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'23.10'!J35+'24.10'!I35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'23.10'!J36+'24.10'!I36</f>
        <v>164</v>
      </c>
      <c r="K36" s="152">
        <v>0</v>
      </c>
      <c r="L36" s="152">
        <v>0</v>
      </c>
      <c r="M36" s="152">
        <v>0</v>
      </c>
      <c r="N36" s="144">
        <f t="shared" si="0"/>
        <v>151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'23.10'!J37+'24.10'!I37</f>
        <v>1321</v>
      </c>
      <c r="K37" s="152">
        <v>1</v>
      </c>
      <c r="L37" s="152">
        <v>0</v>
      </c>
      <c r="M37" s="152">
        <v>0</v>
      </c>
      <c r="N37" s="144">
        <f t="shared" si="0"/>
        <v>1260</v>
      </c>
      <c r="O37" s="145">
        <v>60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19</v>
      </c>
      <c r="H38" s="146">
        <f t="shared" ref="H38:O38" si="9">SUM(H26:H37)</f>
        <v>2</v>
      </c>
      <c r="I38" s="148">
        <f t="shared" si="9"/>
        <v>21</v>
      </c>
      <c r="J38" s="162">
        <f>'23.10'!J38+'24.10'!I38</f>
        <v>7353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7223</v>
      </c>
      <c r="O38" s="150">
        <f t="shared" si="9"/>
        <v>125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'23.10'!J39+'24.10'!I39</f>
        <v>816</v>
      </c>
      <c r="K39" s="151">
        <v>3</v>
      </c>
      <c r="L39" s="151">
        <v>2</v>
      </c>
      <c r="M39" s="151">
        <v>1</v>
      </c>
      <c r="N39" s="139">
        <f t="shared" si="0"/>
        <v>811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'23.10'!J40+'24.10'!I40</f>
        <v>1483</v>
      </c>
      <c r="K40" s="152">
        <v>1</v>
      </c>
      <c r="L40" s="152">
        <v>1</v>
      </c>
      <c r="M40" s="152">
        <v>0</v>
      </c>
      <c r="N40" s="144">
        <f t="shared" si="0"/>
        <v>1468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'23.10'!J41+'24.10'!I41</f>
        <v>524</v>
      </c>
      <c r="K41" s="152">
        <v>1</v>
      </c>
      <c r="L41" s="152">
        <v>0</v>
      </c>
      <c r="M41" s="152">
        <v>0</v>
      </c>
      <c r="N41" s="144">
        <f t="shared" si="0"/>
        <v>516</v>
      </c>
      <c r="O41" s="145">
        <v>7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'23.10'!J42+'24.10'!I42</f>
        <v>536</v>
      </c>
      <c r="K42" s="152">
        <v>0</v>
      </c>
      <c r="L42" s="152">
        <v>0</v>
      </c>
      <c r="M42" s="152">
        <v>0</v>
      </c>
      <c r="N42" s="144">
        <f t="shared" si="0"/>
        <v>530</v>
      </c>
      <c r="O42" s="145">
        <v>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18</v>
      </c>
      <c r="H43" s="156">
        <v>1</v>
      </c>
      <c r="I43" s="144">
        <f t="shared" si="10"/>
        <v>19</v>
      </c>
      <c r="J43" s="161">
        <f>'23.10'!J43+'24.10'!I43</f>
        <v>3601</v>
      </c>
      <c r="K43" s="152">
        <v>3</v>
      </c>
      <c r="L43" s="152">
        <v>1</v>
      </c>
      <c r="M43" s="152">
        <v>0</v>
      </c>
      <c r="N43" s="144">
        <f t="shared" si="0"/>
        <v>3529</v>
      </c>
      <c r="O43" s="145">
        <v>69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'23.10'!J44+'24.10'!I44</f>
        <v>636</v>
      </c>
      <c r="K44" s="152">
        <v>1</v>
      </c>
      <c r="L44" s="152">
        <v>1</v>
      </c>
      <c r="M44" s="152">
        <v>1</v>
      </c>
      <c r="N44" s="144">
        <f t="shared" si="0"/>
        <v>623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'23.10'!J45+'24.10'!I45</f>
        <v>321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6</v>
      </c>
      <c r="H46" s="156">
        <v>0</v>
      </c>
      <c r="I46" s="144">
        <f t="shared" si="10"/>
        <v>6</v>
      </c>
      <c r="J46" s="161">
        <f>'23.10'!J46+'24.10'!I46</f>
        <v>903</v>
      </c>
      <c r="K46" s="152">
        <v>0</v>
      </c>
      <c r="L46" s="152">
        <v>0</v>
      </c>
      <c r="M46" s="152">
        <v>0</v>
      </c>
      <c r="N46" s="144">
        <f t="shared" si="0"/>
        <v>892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'23.10'!J47+'24.10'!I47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'23.10'!J48+'24.10'!I48</f>
        <v>246</v>
      </c>
      <c r="K48" s="152">
        <v>1</v>
      </c>
      <c r="L48" s="152">
        <v>1</v>
      </c>
      <c r="M48" s="152">
        <v>0</v>
      </c>
      <c r="N48" s="144">
        <f t="shared" si="0"/>
        <v>244</v>
      </c>
      <c r="O48" s="145">
        <v>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7</v>
      </c>
      <c r="H49" s="156"/>
      <c r="I49" s="144">
        <f t="shared" si="10"/>
        <v>7</v>
      </c>
      <c r="J49" s="161">
        <f>'23.10'!J49+'24.10'!I49</f>
        <v>1566</v>
      </c>
      <c r="K49" s="152">
        <v>6</v>
      </c>
      <c r="L49" s="152">
        <v>2</v>
      </c>
      <c r="M49" s="152">
        <v>1</v>
      </c>
      <c r="N49" s="144">
        <f t="shared" si="0"/>
        <v>1516</v>
      </c>
      <c r="O49" s="145">
        <v>44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45</v>
      </c>
      <c r="H50" s="146">
        <f t="shared" ref="H50:O50" si="12">SUM(H39:H49)</f>
        <v>2</v>
      </c>
      <c r="I50" s="148">
        <f t="shared" si="12"/>
        <v>47</v>
      </c>
      <c r="J50" s="162">
        <f>'23.10'!J50+'24.10'!I50</f>
        <v>10782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10594</v>
      </c>
      <c r="O50" s="150">
        <f t="shared" si="12"/>
        <v>171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'23.10'!J51+'24.10'!I51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'23.10'!J52+'24.10'!I52</f>
        <v>1057</v>
      </c>
      <c r="K52" s="152">
        <v>0</v>
      </c>
      <c r="L52" s="152">
        <v>0</v>
      </c>
      <c r="M52" s="152">
        <v>0</v>
      </c>
      <c r="N52" s="144">
        <f t="shared" si="0"/>
        <v>1053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'23.10'!J53+'24.10'!I53</f>
        <v>737</v>
      </c>
      <c r="K53" s="152">
        <v>1</v>
      </c>
      <c r="L53" s="152">
        <v>0</v>
      </c>
      <c r="M53" s="152">
        <v>0</v>
      </c>
      <c r="N53" s="144">
        <f t="shared" si="0"/>
        <v>730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'23.10'!J54+'24.10'!I54</f>
        <v>1043</v>
      </c>
      <c r="K54" s="152">
        <v>0</v>
      </c>
      <c r="L54" s="152">
        <v>0</v>
      </c>
      <c r="M54" s="152">
        <v>0</v>
      </c>
      <c r="N54" s="144">
        <f t="shared" si="0"/>
        <v>1033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'23.10'!J55+'24.10'!I55</f>
        <v>263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'23.10'!J56+'24.10'!I56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'23.10'!J57+'24.10'!I57</f>
        <v>163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'23.10'!J58+'24.10'!I58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'23.10'!J59+'24.10'!I59</f>
        <v>865</v>
      </c>
      <c r="K59" s="152">
        <v>3</v>
      </c>
      <c r="L59" s="152">
        <v>0</v>
      </c>
      <c r="M59" s="152">
        <v>0</v>
      </c>
      <c r="N59" s="144">
        <f t="shared" si="0"/>
        <v>856</v>
      </c>
      <c r="O59" s="145">
        <v>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10</v>
      </c>
      <c r="H60" s="146">
        <f t="shared" ref="H60:O60" si="15">SUM(H51:H59)</f>
        <v>1</v>
      </c>
      <c r="I60" s="148">
        <f t="shared" si="15"/>
        <v>11</v>
      </c>
      <c r="J60" s="162">
        <f>'23.10'!J60+'24.10'!I60</f>
        <v>4599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4561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'23.10'!J61+'24.10'!I61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'23.10'!J62+'24.10'!I62</f>
        <v>113</v>
      </c>
      <c r="K62" s="152">
        <v>0</v>
      </c>
      <c r="L62" s="152">
        <v>0</v>
      </c>
      <c r="M62" s="152">
        <v>0</v>
      </c>
      <c r="N62" s="144">
        <f t="shared" si="0"/>
        <v>113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'23.10'!J63+'24.10'!I63</f>
        <v>184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3</v>
      </c>
      <c r="H64" s="154">
        <v>0</v>
      </c>
      <c r="I64" s="144">
        <f t="shared" si="16"/>
        <v>3</v>
      </c>
      <c r="J64" s="161">
        <f>'23.10'!J64+'24.10'!I64</f>
        <v>190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'23.10'!J65+'24.10'!I65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'23.10'!J66+'24.10'!I66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'23.10'!J67+'24.10'!I67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'23.10'!J68+'24.10'!I68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'23.10'!J69+'24.10'!I69</f>
        <v>744</v>
      </c>
      <c r="K69" s="152">
        <v>3</v>
      </c>
      <c r="L69" s="152">
        <v>2</v>
      </c>
      <c r="M69" s="152">
        <v>1</v>
      </c>
      <c r="N69" s="144">
        <f t="shared" si="0"/>
        <v>736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'23.10'!J70+'24.10'!I70</f>
        <v>2076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2055</v>
      </c>
      <c r="O70" s="150">
        <f t="shared" si="17"/>
        <v>17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'23.10'!J71+'24.10'!I71</f>
        <v>585</v>
      </c>
      <c r="K71" s="151">
        <v>0</v>
      </c>
      <c r="L71" s="151">
        <v>0</v>
      </c>
      <c r="M71" s="151">
        <v>0</v>
      </c>
      <c r="N71" s="139">
        <f t="shared" ref="N71:N83" si="18">J71-K71-O71</f>
        <v>581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'23.10'!J72+'24.10'!I72</f>
        <v>671</v>
      </c>
      <c r="K72" s="152">
        <v>0</v>
      </c>
      <c r="L72" s="152">
        <v>0</v>
      </c>
      <c r="M72" s="152">
        <v>0</v>
      </c>
      <c r="N72" s="144">
        <f t="shared" si="18"/>
        <v>667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'23.10'!J73+'24.10'!I73</f>
        <v>708</v>
      </c>
      <c r="K73" s="152">
        <v>0</v>
      </c>
      <c r="L73" s="152">
        <v>0</v>
      </c>
      <c r="M73" s="152">
        <v>0</v>
      </c>
      <c r="N73" s="144">
        <f t="shared" si="18"/>
        <v>699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'23.10'!J74+'24.10'!I74</f>
        <v>1003</v>
      </c>
      <c r="K74" s="152">
        <v>0</v>
      </c>
      <c r="L74" s="152">
        <v>0</v>
      </c>
      <c r="M74" s="152">
        <v>0</v>
      </c>
      <c r="N74" s="144">
        <f t="shared" si="18"/>
        <v>980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'23.10'!J75+'24.10'!I75</f>
        <v>127</v>
      </c>
      <c r="K75" s="152">
        <v>0</v>
      </c>
      <c r="L75" s="152">
        <v>0</v>
      </c>
      <c r="M75" s="152">
        <v>0</v>
      </c>
      <c r="N75" s="144">
        <f t="shared" si="18"/>
        <v>124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'23.10'!J76+'24.10'!I76</f>
        <v>579</v>
      </c>
      <c r="K76" s="152">
        <v>1</v>
      </c>
      <c r="L76" s="152">
        <v>1</v>
      </c>
      <c r="M76" s="152">
        <v>0</v>
      </c>
      <c r="N76" s="144">
        <f t="shared" si="18"/>
        <v>575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'23.10'!J77+'24.10'!I77</f>
        <v>2791</v>
      </c>
      <c r="K77" s="152">
        <v>8</v>
      </c>
      <c r="L77" s="152">
        <v>2</v>
      </c>
      <c r="M77" s="152">
        <v>0</v>
      </c>
      <c r="N77" s="144">
        <f t="shared" si="18"/>
        <v>2751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21</v>
      </c>
      <c r="H78" s="146">
        <f t="shared" ref="H78:O78" si="20">SUM(H71:H77)</f>
        <v>0</v>
      </c>
      <c r="I78" s="148">
        <f t="shared" si="20"/>
        <v>21</v>
      </c>
      <c r="J78" s="162">
        <f>'23.10'!J78+'24.10'!I78</f>
        <v>6464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6377</v>
      </c>
      <c r="O78" s="150">
        <f t="shared" si="20"/>
        <v>78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'23.10'!J79+'24.10'!I79</f>
        <v>172</v>
      </c>
      <c r="K79" s="151">
        <v>1</v>
      </c>
      <c r="L79" s="151">
        <v>0</v>
      </c>
      <c r="M79" s="151">
        <v>0</v>
      </c>
      <c r="N79" s="139">
        <f t="shared" si="18"/>
        <v>169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'23.10'!J80+'24.10'!I80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'23.10'!J81+'24.10'!I81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'23.10'!J82+'24.10'!I82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'23.10'!J83+'24.10'!I83</f>
        <v>466</v>
      </c>
      <c r="K83" s="152">
        <v>0</v>
      </c>
      <c r="L83" s="152">
        <v>0</v>
      </c>
      <c r="M83" s="152">
        <v>0</v>
      </c>
      <c r="N83" s="144">
        <f t="shared" si="18"/>
        <v>464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'23.10'!J84+'24.10'!I84</f>
        <v>979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973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131</v>
      </c>
      <c r="H85" s="135">
        <f t="shared" ref="H85:O85" si="23">H84+H78+H70+H60+H50+H38+H25+H19</f>
        <v>5</v>
      </c>
      <c r="I85" s="135">
        <f t="shared" si="23"/>
        <v>136</v>
      </c>
      <c r="J85" s="135">
        <f t="shared" si="23"/>
        <v>45501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44904</v>
      </c>
      <c r="O85" s="135">
        <f t="shared" si="23"/>
        <v>539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92"/>
      <c r="P90" s="68"/>
      <c r="Q90" s="68"/>
      <c r="R90" s="68"/>
      <c r="S90" s="29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92"/>
      <c r="P91" s="68"/>
      <c r="Q91" s="68"/>
      <c r="R91" s="68"/>
      <c r="S91" s="29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92"/>
      <c r="P92" s="68"/>
      <c r="Q92" s="68"/>
      <c r="R92" s="68"/>
      <c r="S92" s="29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2"/>
      <c r="K93" s="478"/>
      <c r="L93" s="478"/>
      <c r="M93" s="478"/>
      <c r="N93" s="478"/>
      <c r="O93" s="292"/>
      <c r="P93" s="68"/>
      <c r="Q93" s="68"/>
      <c r="R93" s="68"/>
      <c r="S93" s="29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2"/>
      <c r="K94" s="478"/>
      <c r="L94" s="478"/>
      <c r="M94" s="478"/>
      <c r="N94" s="478"/>
      <c r="O94" s="292"/>
      <c r="P94" s="68"/>
      <c r="Q94" s="68"/>
      <c r="R94" s="68"/>
      <c r="S94" s="29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94"/>
      <c r="K95" s="478"/>
      <c r="L95" s="478"/>
      <c r="M95" s="478"/>
      <c r="N95" s="478"/>
      <c r="O95" s="294"/>
      <c r="Q95" s="82"/>
      <c r="R95" s="82"/>
      <c r="S95" s="29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5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J5" sqref="J5:J84"/>
      <selection pane="topRight" activeCell="J5" sqref="J5:J84"/>
      <selection pane="bottomLeft" activeCell="J5" sqref="J5:J84"/>
      <selection pane="bottomRight" activeCell="L45" sqref="L4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526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89" t="s">
        <v>275</v>
      </c>
      <c r="H4" s="289" t="s">
        <v>276</v>
      </c>
      <c r="I4" s="289" t="s">
        <v>277</v>
      </c>
      <c r="J4" s="121" t="str">
        <f>"me©‡gvU fwZ©
= "&amp;J85</f>
        <v>me©‡gvU fwZ©
= 45365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24</v>
      </c>
      <c r="M4" s="120" t="str">
        <f>"wbwðZ g„„Zz¨ 
= "&amp;M85</f>
        <v>wbwðZ g„„Zz¨ 
= 8</v>
      </c>
      <c r="N4" s="121" t="str">
        <f>"QvocÎ cÖvß †ivMx
 = "&amp;N85</f>
        <v>QvocÎ cÖvß †ivMx
 = 44781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'22.10'!J5+'23.10'!I5</f>
        <v>1492</v>
      </c>
      <c r="K5" s="151">
        <v>2</v>
      </c>
      <c r="L5" s="151">
        <v>1</v>
      </c>
      <c r="M5" s="151">
        <v>1</v>
      </c>
      <c r="N5" s="139">
        <f t="shared" ref="N5:N69" si="0">J5-K5-O5</f>
        <v>1486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'22.10'!J6+'23.10'!I6</f>
        <v>86</v>
      </c>
      <c r="K6" s="152">
        <v>0</v>
      </c>
      <c r="L6" s="152">
        <v>0</v>
      </c>
      <c r="M6" s="152">
        <v>0</v>
      </c>
      <c r="N6" s="139">
        <f t="shared" si="0"/>
        <v>86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'22.10'!J7+'23.10'!I7</f>
        <v>492</v>
      </c>
      <c r="K7" s="152">
        <v>0</v>
      </c>
      <c r="L7" s="152">
        <v>0</v>
      </c>
      <c r="M7" s="152">
        <v>0</v>
      </c>
      <c r="N7" s="139">
        <f t="shared" si="0"/>
        <v>491</v>
      </c>
      <c r="O7" s="145">
        <v>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'22.10'!J8+'23.10'!I8</f>
        <v>1194</v>
      </c>
      <c r="K8" s="152">
        <v>0</v>
      </c>
      <c r="L8" s="152">
        <v>0</v>
      </c>
      <c r="M8" s="152">
        <v>0</v>
      </c>
      <c r="N8" s="139">
        <f t="shared" si="0"/>
        <v>1178</v>
      </c>
      <c r="O8" s="145">
        <v>16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'22.10'!J9+'23.10'!I9</f>
        <v>568</v>
      </c>
      <c r="K9" s="152">
        <v>1</v>
      </c>
      <c r="L9" s="152">
        <v>1</v>
      </c>
      <c r="M9" s="152">
        <v>0</v>
      </c>
      <c r="N9" s="139">
        <f t="shared" si="0"/>
        <v>563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'22.10'!J10+'23.10'!I10</f>
        <v>534</v>
      </c>
      <c r="K10" s="152">
        <v>0</v>
      </c>
      <c r="L10" s="152">
        <v>0</v>
      </c>
      <c r="M10" s="152">
        <v>0</v>
      </c>
      <c r="N10" s="139">
        <f t="shared" si="0"/>
        <v>527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'22.10'!J11+'23.10'!I11</f>
        <v>683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'22.10'!J12+'23.10'!I12</f>
        <v>1698</v>
      </c>
      <c r="K12" s="152">
        <v>0</v>
      </c>
      <c r="L12" s="152">
        <v>0</v>
      </c>
      <c r="M12" s="152">
        <v>0</v>
      </c>
      <c r="N12" s="139">
        <f t="shared" si="0"/>
        <v>1678</v>
      </c>
      <c r="O12" s="145">
        <v>20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'22.10'!J13+'23.10'!I13</f>
        <v>574</v>
      </c>
      <c r="K13" s="152">
        <v>0</v>
      </c>
      <c r="L13" s="152">
        <v>0</v>
      </c>
      <c r="M13" s="152">
        <v>0</v>
      </c>
      <c r="N13" s="139">
        <f t="shared" si="0"/>
        <v>568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'22.10'!J14+'23.10'!I14</f>
        <v>456</v>
      </c>
      <c r="K14" s="152">
        <v>0</v>
      </c>
      <c r="L14" s="152">
        <v>0</v>
      </c>
      <c r="M14" s="152">
        <v>0</v>
      </c>
      <c r="N14" s="139">
        <f t="shared" si="0"/>
        <v>454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'22.10'!J15+'23.10'!I15</f>
        <v>635</v>
      </c>
      <c r="K15" s="152">
        <v>0</v>
      </c>
      <c r="L15" s="152">
        <v>0</v>
      </c>
      <c r="M15" s="152">
        <v>0</v>
      </c>
      <c r="N15" s="139">
        <f t="shared" si="0"/>
        <v>632</v>
      </c>
      <c r="O15" s="145">
        <v>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'22.10'!J16+'23.10'!I16</f>
        <v>832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1</v>
      </c>
      <c r="I17" s="144">
        <f t="shared" si="1"/>
        <v>6</v>
      </c>
      <c r="J17" s="161">
        <f>'22.10'!J17+'23.10'!I17</f>
        <v>1041</v>
      </c>
      <c r="K17" s="152">
        <v>9</v>
      </c>
      <c r="L17" s="152">
        <v>1</v>
      </c>
      <c r="M17" s="152">
        <v>1</v>
      </c>
      <c r="N17" s="139">
        <f t="shared" si="0"/>
        <v>1022</v>
      </c>
      <c r="O17" s="145">
        <v>10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>
        <v>0</v>
      </c>
      <c r="I18" s="144">
        <f t="shared" si="1"/>
        <v>2</v>
      </c>
      <c r="J18" s="161">
        <f>'22.10'!J18+'23.10'!I18</f>
        <v>681</v>
      </c>
      <c r="K18" s="152">
        <v>0</v>
      </c>
      <c r="L18" s="152">
        <v>0</v>
      </c>
      <c r="M18" s="152">
        <v>0</v>
      </c>
      <c r="N18" s="139">
        <f t="shared" si="0"/>
        <v>677</v>
      </c>
      <c r="O18" s="145">
        <v>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24</v>
      </c>
      <c r="H19" s="146">
        <f t="shared" ref="H19:O19" si="3">SUM(H5:H18)</f>
        <v>1</v>
      </c>
      <c r="I19" s="148">
        <f t="shared" si="3"/>
        <v>25</v>
      </c>
      <c r="J19" s="162">
        <f>'22.10'!J19+'23.10'!I19</f>
        <v>10966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10868</v>
      </c>
      <c r="O19" s="150">
        <f t="shared" si="3"/>
        <v>85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'22.10'!J20+'23.10'!I20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'22.10'!J21+'23.10'!I21</f>
        <v>436</v>
      </c>
      <c r="K21" s="152">
        <v>0</v>
      </c>
      <c r="L21" s="152">
        <v>0</v>
      </c>
      <c r="M21" s="152">
        <v>0</v>
      </c>
      <c r="N21" s="144">
        <f t="shared" si="0"/>
        <v>431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'22.10'!J22+'23.10'!I22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1</v>
      </c>
      <c r="H23" s="154">
        <v>0</v>
      </c>
      <c r="I23" s="144">
        <f t="shared" si="4"/>
        <v>1</v>
      </c>
      <c r="J23" s="161">
        <f>'22.10'!J23+'23.10'!I23</f>
        <v>102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>
        <v>0</v>
      </c>
      <c r="I24" s="144">
        <f t="shared" si="4"/>
        <v>3</v>
      </c>
      <c r="J24" s="161">
        <f>'22.10'!J24+'23.10'!I24</f>
        <v>1532</v>
      </c>
      <c r="K24" s="152">
        <v>4</v>
      </c>
      <c r="L24" s="152">
        <v>1</v>
      </c>
      <c r="M24" s="152">
        <v>1</v>
      </c>
      <c r="N24" s="144">
        <f t="shared" si="0"/>
        <v>1514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'22.10'!J25+'23.10'!I25</f>
        <v>2253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2228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1</v>
      </c>
      <c r="I26" s="139">
        <f>G26+H26</f>
        <v>3</v>
      </c>
      <c r="J26" s="160">
        <f>'22.10'!J26+'23.10'!I26</f>
        <v>596</v>
      </c>
      <c r="K26" s="151">
        <v>2</v>
      </c>
      <c r="L26" s="151">
        <v>1</v>
      </c>
      <c r="M26" s="151">
        <v>0</v>
      </c>
      <c r="N26" s="139">
        <f t="shared" si="0"/>
        <v>569</v>
      </c>
      <c r="O26" s="140">
        <v>25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'22.10'!J27+'23.10'!I27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'22.10'!J28+'23.10'!I28</f>
        <v>1202</v>
      </c>
      <c r="K28" s="152">
        <v>0</v>
      </c>
      <c r="L28" s="152">
        <v>0</v>
      </c>
      <c r="M28" s="152">
        <v>0</v>
      </c>
      <c r="N28" s="144">
        <f t="shared" si="0"/>
        <v>1190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'22.10'!J29+'23.10'!I29</f>
        <v>1288</v>
      </c>
      <c r="K29" s="152">
        <v>0</v>
      </c>
      <c r="L29" s="152">
        <v>0</v>
      </c>
      <c r="M29" s="152">
        <v>0</v>
      </c>
      <c r="N29" s="144">
        <f t="shared" si="0"/>
        <v>1282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'22.10'!J30+'23.10'!I30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'22.10'!J31+'23.10'!I31</f>
        <v>693</v>
      </c>
      <c r="K31" s="152">
        <v>1</v>
      </c>
      <c r="L31" s="152">
        <v>1</v>
      </c>
      <c r="M31" s="152">
        <v>0</v>
      </c>
      <c r="N31" s="144">
        <f t="shared" si="0"/>
        <v>691</v>
      </c>
      <c r="O31" s="145">
        <v>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'22.10'!J32+'23.10'!I32</f>
        <v>311</v>
      </c>
      <c r="K32" s="152">
        <v>1</v>
      </c>
      <c r="L32" s="152">
        <v>1</v>
      </c>
      <c r="M32" s="152">
        <v>0</v>
      </c>
      <c r="N32" s="144">
        <f t="shared" si="0"/>
        <v>307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'22.10'!J33+'23.10'!I33</f>
        <v>434</v>
      </c>
      <c r="K33" s="152">
        <v>0</v>
      </c>
      <c r="L33" s="152">
        <v>0</v>
      </c>
      <c r="M33" s="152">
        <v>0</v>
      </c>
      <c r="N33" s="144">
        <f t="shared" si="0"/>
        <v>432</v>
      </c>
      <c r="O33" s="145">
        <v>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'22.10'!J34+'23.10'!I34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'22.10'!J35+'23.10'!I35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'22.10'!J36+'23.10'!I36</f>
        <v>161</v>
      </c>
      <c r="K36" s="152">
        <v>0</v>
      </c>
      <c r="L36" s="152">
        <v>0</v>
      </c>
      <c r="M36" s="152">
        <v>0</v>
      </c>
      <c r="N36" s="144">
        <f t="shared" si="0"/>
        <v>151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19</v>
      </c>
      <c r="H37" s="156">
        <v>0</v>
      </c>
      <c r="I37" s="144">
        <f t="shared" si="7"/>
        <v>19</v>
      </c>
      <c r="J37" s="161">
        <f>'22.10'!J37+'23.10'!I37</f>
        <v>1311</v>
      </c>
      <c r="K37" s="152">
        <v>1</v>
      </c>
      <c r="L37" s="152">
        <v>0</v>
      </c>
      <c r="M37" s="152">
        <v>0</v>
      </c>
      <c r="N37" s="144">
        <f t="shared" si="0"/>
        <v>1252</v>
      </c>
      <c r="O37" s="145">
        <v>58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29</v>
      </c>
      <c r="H38" s="146">
        <f t="shared" ref="H38:O38" si="9">SUM(H26:H37)</f>
        <v>1</v>
      </c>
      <c r="I38" s="148">
        <f t="shared" si="9"/>
        <v>30</v>
      </c>
      <c r="J38" s="162">
        <f>'22.10'!J38+'23.10'!I38</f>
        <v>7332</v>
      </c>
      <c r="K38" s="148">
        <f t="shared" si="9"/>
        <v>5</v>
      </c>
      <c r="L38" s="148">
        <f t="shared" si="9"/>
        <v>3</v>
      </c>
      <c r="M38" s="148">
        <f t="shared" si="9"/>
        <v>0</v>
      </c>
      <c r="N38" s="148">
        <f t="shared" si="9"/>
        <v>7209</v>
      </c>
      <c r="O38" s="150">
        <f t="shared" si="9"/>
        <v>118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'22.10'!J39+'23.10'!I39</f>
        <v>815</v>
      </c>
      <c r="K39" s="151">
        <v>3</v>
      </c>
      <c r="L39" s="151">
        <v>2</v>
      </c>
      <c r="M39" s="151">
        <v>1</v>
      </c>
      <c r="N39" s="139">
        <f t="shared" si="0"/>
        <v>811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'22.10'!J40+'23.10'!I40</f>
        <v>1479</v>
      </c>
      <c r="K40" s="152">
        <v>1</v>
      </c>
      <c r="L40" s="152">
        <v>1</v>
      </c>
      <c r="M40" s="152">
        <v>0</v>
      </c>
      <c r="N40" s="144">
        <f t="shared" si="0"/>
        <v>1463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'22.10'!J41+'23.10'!I41</f>
        <v>521</v>
      </c>
      <c r="K41" s="152">
        <v>1</v>
      </c>
      <c r="L41" s="152">
        <v>0</v>
      </c>
      <c r="M41" s="152">
        <v>0</v>
      </c>
      <c r="N41" s="144">
        <f t="shared" si="0"/>
        <v>509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'22.10'!J42+'23.10'!I42</f>
        <v>536</v>
      </c>
      <c r="K42" s="152">
        <v>0</v>
      </c>
      <c r="L42" s="152">
        <v>0</v>
      </c>
      <c r="M42" s="152">
        <v>0</v>
      </c>
      <c r="N42" s="144">
        <f t="shared" si="0"/>
        <v>528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17</v>
      </c>
      <c r="H43" s="156">
        <v>0</v>
      </c>
      <c r="I43" s="144">
        <f t="shared" si="10"/>
        <v>17</v>
      </c>
      <c r="J43" s="161">
        <f>'22.10'!J43+'23.10'!I43</f>
        <v>3582</v>
      </c>
      <c r="K43" s="152">
        <v>3</v>
      </c>
      <c r="L43" s="152">
        <v>1</v>
      </c>
      <c r="M43" s="152">
        <v>0</v>
      </c>
      <c r="N43" s="144">
        <f t="shared" si="0"/>
        <v>3517</v>
      </c>
      <c r="O43" s="145">
        <v>62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'22.10'!J44+'23.10'!I44</f>
        <v>630</v>
      </c>
      <c r="K44" s="152">
        <v>1</v>
      </c>
      <c r="L44" s="152">
        <v>1</v>
      </c>
      <c r="M44" s="152">
        <v>1</v>
      </c>
      <c r="N44" s="144">
        <f t="shared" si="0"/>
        <v>617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'22.10'!J45+'23.10'!I45</f>
        <v>320</v>
      </c>
      <c r="K45" s="152">
        <v>0</v>
      </c>
      <c r="L45" s="152">
        <v>0</v>
      </c>
      <c r="M45" s="152">
        <v>0</v>
      </c>
      <c r="N45" s="144">
        <f t="shared" si="0"/>
        <v>316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'22.10'!J46+'23.10'!I46</f>
        <v>897</v>
      </c>
      <c r="K46" s="152">
        <v>0</v>
      </c>
      <c r="L46" s="152">
        <v>0</v>
      </c>
      <c r="M46" s="152">
        <v>0</v>
      </c>
      <c r="N46" s="144">
        <f t="shared" si="0"/>
        <v>889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'22.10'!J47+'23.10'!I47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'22.10'!J48+'23.10'!I48</f>
        <v>246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20</v>
      </c>
      <c r="H49" s="156">
        <v>0</v>
      </c>
      <c r="I49" s="144">
        <f t="shared" si="10"/>
        <v>20</v>
      </c>
      <c r="J49" s="161">
        <f>'22.10'!J49+'23.10'!I49</f>
        <v>1559</v>
      </c>
      <c r="K49" s="152">
        <v>6</v>
      </c>
      <c r="L49" s="152">
        <v>2</v>
      </c>
      <c r="M49" s="152">
        <v>1</v>
      </c>
      <c r="N49" s="144">
        <f t="shared" si="0"/>
        <v>1506</v>
      </c>
      <c r="O49" s="145">
        <v>47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50</v>
      </c>
      <c r="H50" s="146">
        <f t="shared" ref="H50:O50" si="12">SUM(H39:H49)</f>
        <v>0</v>
      </c>
      <c r="I50" s="148">
        <f t="shared" si="12"/>
        <v>50</v>
      </c>
      <c r="J50" s="162">
        <f>'22.10'!J50+'23.10'!I50</f>
        <v>10735</v>
      </c>
      <c r="K50" s="148">
        <f t="shared" si="12"/>
        <v>17</v>
      </c>
      <c r="L50" s="148">
        <f t="shared" si="12"/>
        <v>9</v>
      </c>
      <c r="M50" s="148">
        <f t="shared" si="12"/>
        <v>3</v>
      </c>
      <c r="N50" s="148">
        <f t="shared" si="12"/>
        <v>10547</v>
      </c>
      <c r="O50" s="150">
        <f t="shared" si="12"/>
        <v>171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'22.10'!J51+'23.10'!I51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'22.10'!J52+'23.10'!I52</f>
        <v>1056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'22.10'!J53+'23.10'!I53</f>
        <v>735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'22.10'!J54+'23.10'!I54</f>
        <v>1040</v>
      </c>
      <c r="K54" s="152">
        <v>0</v>
      </c>
      <c r="L54" s="152">
        <v>0</v>
      </c>
      <c r="M54" s="152">
        <v>0</v>
      </c>
      <c r="N54" s="144">
        <f t="shared" si="0"/>
        <v>1032</v>
      </c>
      <c r="O54" s="145">
        <v>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'22.10'!J55+'23.10'!I55</f>
        <v>262</v>
      </c>
      <c r="K55" s="152">
        <v>1</v>
      </c>
      <c r="L55" s="152">
        <v>1</v>
      </c>
      <c r="M55" s="152">
        <v>0</v>
      </c>
      <c r="N55" s="144">
        <f t="shared" si="0"/>
        <v>260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'22.10'!J56+'23.10'!I56</f>
        <v>363</v>
      </c>
      <c r="K56" s="152">
        <v>0</v>
      </c>
      <c r="L56" s="152">
        <v>0</v>
      </c>
      <c r="M56" s="152">
        <v>0</v>
      </c>
      <c r="N56" s="144">
        <f t="shared" si="0"/>
        <v>360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'22.10'!J57+'23.10'!I57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'22.10'!J58+'23.10'!I58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'22.10'!J59+'23.10'!I59</f>
        <v>863</v>
      </c>
      <c r="K59" s="152">
        <v>3</v>
      </c>
      <c r="L59" s="152">
        <v>0</v>
      </c>
      <c r="M59" s="152">
        <v>0</v>
      </c>
      <c r="N59" s="144">
        <f t="shared" si="0"/>
        <v>853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</v>
      </c>
      <c r="H60" s="146">
        <f t="shared" ref="H60:O60" si="15">SUM(H51:H59)</f>
        <v>1</v>
      </c>
      <c r="I60" s="148">
        <f t="shared" si="15"/>
        <v>8</v>
      </c>
      <c r="J60" s="162">
        <f>'22.10'!J60+'23.10'!I60</f>
        <v>4588</v>
      </c>
      <c r="K60" s="148">
        <f t="shared" si="15"/>
        <v>5</v>
      </c>
      <c r="L60" s="148">
        <f t="shared" si="15"/>
        <v>1</v>
      </c>
      <c r="M60" s="148">
        <f t="shared" si="15"/>
        <v>0</v>
      </c>
      <c r="N60" s="148">
        <f t="shared" si="15"/>
        <v>4554</v>
      </c>
      <c r="O60" s="150">
        <f t="shared" si="15"/>
        <v>29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'22.10'!J61+'23.10'!I61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'22.10'!J62+'23.10'!I62</f>
        <v>113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'22.10'!J63+'23.10'!I63</f>
        <v>184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'22.10'!J64+'23.10'!I64</f>
        <v>187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'22.10'!J65+'23.10'!I65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'22.10'!J66+'23.10'!I66</f>
        <v>292</v>
      </c>
      <c r="K66" s="152">
        <v>1</v>
      </c>
      <c r="L66" s="152">
        <v>1</v>
      </c>
      <c r="M66" s="152">
        <v>1</v>
      </c>
      <c r="N66" s="144">
        <f t="shared" si="0"/>
        <v>290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'22.10'!J67+'23.10'!I67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'22.10'!J68+'23.10'!I68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>
        <v>0</v>
      </c>
      <c r="I69" s="144">
        <f t="shared" si="16"/>
        <v>2</v>
      </c>
      <c r="J69" s="161">
        <f>'22.10'!J69+'23.10'!I69</f>
        <v>742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'22.10'!J70+'23.10'!I70</f>
        <v>2071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2052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'22.10'!J71+'23.10'!I71</f>
        <v>584</v>
      </c>
      <c r="K71" s="151">
        <v>0</v>
      </c>
      <c r="L71" s="151">
        <v>0</v>
      </c>
      <c r="M71" s="151">
        <v>0</v>
      </c>
      <c r="N71" s="139">
        <f t="shared" ref="N71:N83" si="18">J71-K71-O71</f>
        <v>580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'22.10'!J72+'23.10'!I72</f>
        <v>669</v>
      </c>
      <c r="K72" s="152">
        <v>0</v>
      </c>
      <c r="L72" s="152">
        <v>0</v>
      </c>
      <c r="M72" s="152">
        <v>0</v>
      </c>
      <c r="N72" s="144">
        <f t="shared" si="18"/>
        <v>662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'22.10'!J73+'23.10'!I73</f>
        <v>704</v>
      </c>
      <c r="K73" s="152">
        <v>0</v>
      </c>
      <c r="L73" s="152">
        <v>0</v>
      </c>
      <c r="M73" s="152">
        <v>0</v>
      </c>
      <c r="N73" s="144">
        <f t="shared" si="18"/>
        <v>696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'22.10'!J74+'23.10'!I74</f>
        <v>997</v>
      </c>
      <c r="K74" s="152">
        <v>0</v>
      </c>
      <c r="L74" s="152">
        <v>0</v>
      </c>
      <c r="M74" s="152">
        <v>0</v>
      </c>
      <c r="N74" s="144">
        <f t="shared" si="18"/>
        <v>975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'22.10'!J75+'23.10'!I75</f>
        <v>127</v>
      </c>
      <c r="K75" s="152">
        <v>0</v>
      </c>
      <c r="L75" s="152">
        <v>0</v>
      </c>
      <c r="M75" s="152">
        <v>0</v>
      </c>
      <c r="N75" s="144">
        <f t="shared" si="18"/>
        <v>123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'22.10'!J76+'23.10'!I76</f>
        <v>579</v>
      </c>
      <c r="K76" s="152">
        <v>1</v>
      </c>
      <c r="L76" s="152">
        <v>1</v>
      </c>
      <c r="M76" s="152">
        <v>0</v>
      </c>
      <c r="N76" s="144">
        <f t="shared" si="18"/>
        <v>575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11</v>
      </c>
      <c r="H77" s="156">
        <v>0</v>
      </c>
      <c r="I77" s="144">
        <f t="shared" si="19"/>
        <v>11</v>
      </c>
      <c r="J77" s="161">
        <f>'22.10'!J77+'23.10'!I77</f>
        <v>2783</v>
      </c>
      <c r="K77" s="152">
        <v>8</v>
      </c>
      <c r="L77" s="152">
        <v>2</v>
      </c>
      <c r="M77" s="152">
        <v>0</v>
      </c>
      <c r="N77" s="144">
        <f t="shared" si="18"/>
        <v>2743</v>
      </c>
      <c r="O77" s="145">
        <v>32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21</v>
      </c>
      <c r="H78" s="146">
        <f t="shared" ref="H78:O78" si="20">SUM(H71:H77)</f>
        <v>1</v>
      </c>
      <c r="I78" s="148">
        <f t="shared" si="20"/>
        <v>22</v>
      </c>
      <c r="J78" s="162">
        <f>'22.10'!J78+'23.10'!I78</f>
        <v>6443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6354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'22.10'!J79+'23.10'!I79</f>
        <v>172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'22.10'!J80+'23.10'!I80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'22.10'!J81+'23.10'!I81</f>
        <v>184</v>
      </c>
      <c r="K81" s="152">
        <v>0</v>
      </c>
      <c r="L81" s="152">
        <v>0</v>
      </c>
      <c r="M81" s="152">
        <v>0</v>
      </c>
      <c r="N81" s="144">
        <f t="shared" si="18"/>
        <v>184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'22.10'!J82+'23.10'!I82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0</v>
      </c>
      <c r="H83" s="154">
        <v>0</v>
      </c>
      <c r="I83" s="144">
        <f>G83+H83</f>
        <v>0</v>
      </c>
      <c r="J83" s="161">
        <f>'22.10'!J83+'23.10'!I83</f>
        <v>464</v>
      </c>
      <c r="K83" s="152">
        <v>0</v>
      </c>
      <c r="L83" s="152">
        <v>0</v>
      </c>
      <c r="M83" s="152">
        <v>0</v>
      </c>
      <c r="N83" s="144">
        <f t="shared" si="18"/>
        <v>461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2</v>
      </c>
      <c r="I84" s="148">
        <f t="shared" si="22"/>
        <v>2</v>
      </c>
      <c r="J84" s="162">
        <f>'22.10'!J84+'23.10'!I84</f>
        <v>977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969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141</v>
      </c>
      <c r="H85" s="135">
        <f t="shared" ref="H85:O85" si="23">H84+H78+H70+H60+H50+H38+H25+H19</f>
        <v>6</v>
      </c>
      <c r="I85" s="135">
        <f t="shared" si="23"/>
        <v>147</v>
      </c>
      <c r="J85" s="135">
        <f t="shared" si="23"/>
        <v>45365</v>
      </c>
      <c r="K85" s="135">
        <f t="shared" si="23"/>
        <v>58</v>
      </c>
      <c r="L85" s="135">
        <f t="shared" si="23"/>
        <v>24</v>
      </c>
      <c r="M85" s="135">
        <f t="shared" si="23"/>
        <v>8</v>
      </c>
      <c r="N85" s="135">
        <f>N84+N78+N70+N60+N50+N38+N25+N19</f>
        <v>44781</v>
      </c>
      <c r="O85" s="135">
        <f t="shared" si="23"/>
        <v>526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90"/>
      <c r="P90" s="68"/>
      <c r="Q90" s="68"/>
      <c r="R90" s="68"/>
      <c r="S90" s="29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90"/>
      <c r="P91" s="68"/>
      <c r="Q91" s="68"/>
      <c r="R91" s="68"/>
      <c r="S91" s="29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90"/>
      <c r="P92" s="68"/>
      <c r="Q92" s="68"/>
      <c r="R92" s="68"/>
      <c r="S92" s="29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90"/>
      <c r="K93" s="478"/>
      <c r="L93" s="478"/>
      <c r="M93" s="478"/>
      <c r="N93" s="478"/>
      <c r="O93" s="290"/>
      <c r="P93" s="68"/>
      <c r="Q93" s="68"/>
      <c r="R93" s="68"/>
      <c r="S93" s="29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90"/>
      <c r="K94" s="478"/>
      <c r="L94" s="478"/>
      <c r="M94" s="478"/>
      <c r="N94" s="478"/>
      <c r="O94" s="290"/>
      <c r="P94" s="68"/>
      <c r="Q94" s="68"/>
      <c r="R94" s="68"/>
      <c r="S94" s="29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91"/>
      <c r="K95" s="478"/>
      <c r="L95" s="478"/>
      <c r="M95" s="478"/>
      <c r="N95" s="478"/>
      <c r="O95" s="291"/>
      <c r="Q95" s="82"/>
      <c r="R95" s="82"/>
      <c r="S95" s="29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600-000000000000}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J5" sqref="J5:J84"/>
      <selection pane="topRight" activeCell="J5" sqref="J5:J84"/>
      <selection pane="bottomLeft" activeCell="J5" sqref="J5:J84"/>
      <selection pane="bottomRight" activeCell="C87" sqref="C87:J9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531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86" t="s">
        <v>275</v>
      </c>
      <c r="H4" s="286" t="s">
        <v>276</v>
      </c>
      <c r="I4" s="286" t="s">
        <v>277</v>
      </c>
      <c r="J4" s="121" t="str">
        <f>"me©‡gvU fwZ©
= "&amp;J85</f>
        <v>me©‡gvU fwZ©
= 45218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21</v>
      </c>
      <c r="M4" s="120" t="str">
        <f>"wbwðZ g„„Zz¨ 
= "&amp;M85</f>
        <v>wbwðZ g„„Zz¨ 
= 7</v>
      </c>
      <c r="N4" s="121" t="str">
        <f>"QvocÎ cÖvß †ivMx
 = "&amp;N85</f>
        <v>QvocÎ cÖvß †ivMx
 = 44629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'21.10'!J5+'22.10'!I5</f>
        <v>1490</v>
      </c>
      <c r="K5" s="151">
        <v>2</v>
      </c>
      <c r="L5" s="151">
        <v>1</v>
      </c>
      <c r="M5" s="151">
        <v>1</v>
      </c>
      <c r="N5" s="139">
        <f t="shared" ref="N5:N69" si="0">J5-K5-O5</f>
        <v>1484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'21.10'!J6+'22.10'!I6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'21.10'!J7+'22.10'!I7</f>
        <v>492</v>
      </c>
      <c r="K7" s="152">
        <v>0</v>
      </c>
      <c r="L7" s="152">
        <v>0</v>
      </c>
      <c r="M7" s="152">
        <v>0</v>
      </c>
      <c r="N7" s="139">
        <f t="shared" si="0"/>
        <v>490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8</v>
      </c>
      <c r="H8" s="156">
        <v>0</v>
      </c>
      <c r="I8" s="144">
        <f t="shared" si="1"/>
        <v>8</v>
      </c>
      <c r="J8" s="161">
        <f>'21.10'!J8+'22.10'!I8</f>
        <v>1192</v>
      </c>
      <c r="K8" s="152">
        <v>0</v>
      </c>
      <c r="L8" s="152">
        <v>0</v>
      </c>
      <c r="M8" s="152">
        <v>0</v>
      </c>
      <c r="N8" s="139">
        <f t="shared" si="0"/>
        <v>1175</v>
      </c>
      <c r="O8" s="145">
        <v>17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'21.10'!J9+'22.10'!I9</f>
        <v>567</v>
      </c>
      <c r="K9" s="152">
        <v>1</v>
      </c>
      <c r="L9" s="152">
        <v>1</v>
      </c>
      <c r="M9" s="152">
        <v>0</v>
      </c>
      <c r="N9" s="139">
        <f t="shared" si="0"/>
        <v>563</v>
      </c>
      <c r="O9" s="145">
        <v>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'21.10'!J10+'22.10'!I10</f>
        <v>534</v>
      </c>
      <c r="K10" s="152">
        <v>0</v>
      </c>
      <c r="L10" s="152">
        <v>0</v>
      </c>
      <c r="M10" s="152">
        <v>0</v>
      </c>
      <c r="N10" s="139">
        <f t="shared" si="0"/>
        <v>523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'21.10'!J11+'22.10'!I11</f>
        <v>683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'21.10'!J12+'22.10'!I12</f>
        <v>1692</v>
      </c>
      <c r="K12" s="152">
        <v>0</v>
      </c>
      <c r="L12" s="152">
        <v>0</v>
      </c>
      <c r="M12" s="152">
        <v>0</v>
      </c>
      <c r="N12" s="139">
        <f t="shared" si="0"/>
        <v>1675</v>
      </c>
      <c r="O12" s="145">
        <v>17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'21.10'!J13+'22.10'!I13</f>
        <v>571</v>
      </c>
      <c r="K13" s="152">
        <v>0</v>
      </c>
      <c r="L13" s="152">
        <v>0</v>
      </c>
      <c r="M13" s="152">
        <v>0</v>
      </c>
      <c r="N13" s="139">
        <f t="shared" si="0"/>
        <v>567</v>
      </c>
      <c r="O13" s="145">
        <v>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'21.10'!J14+'22.10'!I14</f>
        <v>456</v>
      </c>
      <c r="K14" s="152">
        <v>0</v>
      </c>
      <c r="L14" s="152">
        <v>0</v>
      </c>
      <c r="M14" s="152">
        <v>0</v>
      </c>
      <c r="N14" s="139">
        <f t="shared" si="0"/>
        <v>453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'21.10'!J15+'22.10'!I15</f>
        <v>633</v>
      </c>
      <c r="K15" s="152">
        <v>0</v>
      </c>
      <c r="L15" s="152">
        <v>0</v>
      </c>
      <c r="M15" s="152">
        <v>0</v>
      </c>
      <c r="N15" s="139">
        <f t="shared" si="0"/>
        <v>626</v>
      </c>
      <c r="O15" s="145">
        <v>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'21.10'!J16+'22.10'!I16</f>
        <v>831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'21.10'!J17+'22.10'!I17</f>
        <v>1035</v>
      </c>
      <c r="K17" s="152">
        <v>9</v>
      </c>
      <c r="L17" s="152">
        <v>1</v>
      </c>
      <c r="M17" s="152">
        <v>1</v>
      </c>
      <c r="N17" s="139">
        <f t="shared" si="0"/>
        <v>1021</v>
      </c>
      <c r="O17" s="145">
        <v>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'21.10'!J18+'22.10'!I18</f>
        <v>679</v>
      </c>
      <c r="K18" s="152">
        <v>0</v>
      </c>
      <c r="L18" s="152">
        <v>0</v>
      </c>
      <c r="M18" s="152">
        <v>0</v>
      </c>
      <c r="N18" s="139">
        <f t="shared" si="0"/>
        <v>674</v>
      </c>
      <c r="O18" s="145">
        <v>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'21.10'!J19+'22.10'!I19</f>
        <v>10941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10841</v>
      </c>
      <c r="O19" s="150">
        <f t="shared" si="3"/>
        <v>87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'21.10'!J20+'22.10'!I20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3</v>
      </c>
      <c r="H21" s="154">
        <v>0</v>
      </c>
      <c r="I21" s="144">
        <f t="shared" ref="I21:I24" si="4">G21+H21</f>
        <v>3</v>
      </c>
      <c r="J21" s="161">
        <f>'21.10'!J21+'22.10'!I21</f>
        <v>436</v>
      </c>
      <c r="K21" s="152">
        <v>0</v>
      </c>
      <c r="L21" s="152">
        <v>0</v>
      </c>
      <c r="M21" s="152">
        <v>0</v>
      </c>
      <c r="N21" s="144">
        <f t="shared" si="0"/>
        <v>430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'21.10'!J22+'22.10'!I22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'21.10'!J23+'22.10'!I23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'21.10'!J24+'22.10'!I24</f>
        <v>1529</v>
      </c>
      <c r="K24" s="152">
        <v>4</v>
      </c>
      <c r="L24" s="152">
        <v>1</v>
      </c>
      <c r="M24" s="152">
        <v>1</v>
      </c>
      <c r="N24" s="144">
        <f t="shared" si="0"/>
        <v>1512</v>
      </c>
      <c r="O24" s="145">
        <v>13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'21.10'!J25+'22.10'!I25</f>
        <v>2249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2225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'21.10'!J26+'22.10'!I26</f>
        <v>593</v>
      </c>
      <c r="K26" s="151">
        <v>2</v>
      </c>
      <c r="L26" s="151">
        <v>1</v>
      </c>
      <c r="M26" s="151">
        <v>0</v>
      </c>
      <c r="N26" s="139">
        <f t="shared" si="0"/>
        <v>565</v>
      </c>
      <c r="O26" s="140">
        <v>26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'21.10'!J27+'22.10'!I27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'21.10'!J28+'22.10'!I28</f>
        <v>1201</v>
      </c>
      <c r="K28" s="152">
        <v>0</v>
      </c>
      <c r="L28" s="152">
        <v>0</v>
      </c>
      <c r="M28" s="152">
        <v>0</v>
      </c>
      <c r="N28" s="144">
        <f t="shared" si="0"/>
        <v>1189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'21.10'!J29+'22.10'!I29</f>
        <v>1285</v>
      </c>
      <c r="K29" s="152">
        <v>0</v>
      </c>
      <c r="L29" s="152">
        <v>0</v>
      </c>
      <c r="M29" s="152">
        <v>0</v>
      </c>
      <c r="N29" s="144">
        <f t="shared" si="0"/>
        <v>1279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'21.10'!J30+'22.10'!I30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'21.10'!J31+'22.10'!I31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'21.10'!J32+'22.10'!I32</f>
        <v>311</v>
      </c>
      <c r="K32" s="152">
        <v>1</v>
      </c>
      <c r="L32" s="152">
        <v>1</v>
      </c>
      <c r="M32" s="152">
        <v>0</v>
      </c>
      <c r="N32" s="144">
        <f t="shared" si="0"/>
        <v>306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'21.10'!J33+'22.10'!I33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'21.10'!J34+'22.10'!I34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'21.10'!J35+'22.10'!I35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'21.10'!J36+'22.10'!I36</f>
        <v>157</v>
      </c>
      <c r="K36" s="152">
        <v>0</v>
      </c>
      <c r="L36" s="152">
        <v>0</v>
      </c>
      <c r="M36" s="152">
        <v>0</v>
      </c>
      <c r="N36" s="144">
        <f t="shared" si="0"/>
        <v>146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'21.10'!J37+'22.10'!I37</f>
        <v>1292</v>
      </c>
      <c r="K37" s="152">
        <v>1</v>
      </c>
      <c r="L37" s="152">
        <v>0</v>
      </c>
      <c r="M37" s="152">
        <v>0</v>
      </c>
      <c r="N37" s="144">
        <f t="shared" si="0"/>
        <v>1239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16</v>
      </c>
      <c r="H38" s="146">
        <f t="shared" ref="H38:O38" si="9">SUM(H26:H37)</f>
        <v>0</v>
      </c>
      <c r="I38" s="148">
        <f t="shared" si="9"/>
        <v>16</v>
      </c>
      <c r="J38" s="162">
        <f>'21.10'!J38+'22.10'!I38</f>
        <v>7302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7185</v>
      </c>
      <c r="O38" s="150">
        <f t="shared" si="9"/>
        <v>112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'21.10'!J39+'22.10'!I39</f>
        <v>815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'21.10'!J40+'22.10'!I40</f>
        <v>1475</v>
      </c>
      <c r="K40" s="152">
        <v>1</v>
      </c>
      <c r="L40" s="152">
        <v>1</v>
      </c>
      <c r="M40" s="152">
        <v>0</v>
      </c>
      <c r="N40" s="144">
        <f t="shared" si="0"/>
        <v>1460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'21.10'!J41+'22.10'!I41</f>
        <v>521</v>
      </c>
      <c r="K41" s="152">
        <v>1</v>
      </c>
      <c r="L41" s="152">
        <v>0</v>
      </c>
      <c r="M41" s="152">
        <v>0</v>
      </c>
      <c r="N41" s="144">
        <f t="shared" si="0"/>
        <v>509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'21.10'!J42+'22.10'!I42</f>
        <v>533</v>
      </c>
      <c r="K42" s="152">
        <v>0</v>
      </c>
      <c r="L42" s="152">
        <v>0</v>
      </c>
      <c r="M42" s="152">
        <v>0</v>
      </c>
      <c r="N42" s="144">
        <f t="shared" si="0"/>
        <v>522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19</v>
      </c>
      <c r="H43" s="156">
        <v>0</v>
      </c>
      <c r="I43" s="144">
        <f t="shared" si="10"/>
        <v>19</v>
      </c>
      <c r="J43" s="161">
        <f>'21.10'!J43+'22.10'!I43</f>
        <v>3565</v>
      </c>
      <c r="K43" s="152">
        <v>3</v>
      </c>
      <c r="L43" s="152">
        <v>1</v>
      </c>
      <c r="M43" s="152">
        <v>0</v>
      </c>
      <c r="N43" s="144">
        <f t="shared" si="0"/>
        <v>3500</v>
      </c>
      <c r="O43" s="145">
        <v>62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'21.10'!J44+'22.10'!I44</f>
        <v>627</v>
      </c>
      <c r="K44" s="152">
        <v>1</v>
      </c>
      <c r="L44" s="152">
        <v>0</v>
      </c>
      <c r="M44" s="152">
        <v>0</v>
      </c>
      <c r="N44" s="144">
        <f t="shared" si="0"/>
        <v>612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'21.10'!J45+'22.10'!I45</f>
        <v>320</v>
      </c>
      <c r="K45" s="152">
        <v>0</v>
      </c>
      <c r="L45" s="152">
        <v>0</v>
      </c>
      <c r="M45" s="152">
        <v>0</v>
      </c>
      <c r="N45" s="144">
        <f t="shared" si="0"/>
        <v>315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'21.10'!J46+'22.10'!I46</f>
        <v>895</v>
      </c>
      <c r="K46" s="152">
        <v>0</v>
      </c>
      <c r="L46" s="152">
        <v>0</v>
      </c>
      <c r="M46" s="152">
        <v>0</v>
      </c>
      <c r="N46" s="144">
        <f t="shared" si="0"/>
        <v>886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'21.10'!J47+'22.10'!I47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'21.10'!J48+'22.10'!I48</f>
        <v>245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'21.10'!J49+'22.10'!I49</f>
        <v>1539</v>
      </c>
      <c r="K49" s="152">
        <v>6</v>
      </c>
      <c r="L49" s="152">
        <v>2</v>
      </c>
      <c r="M49" s="152">
        <v>1</v>
      </c>
      <c r="N49" s="144">
        <f t="shared" si="0"/>
        <v>1491</v>
      </c>
      <c r="O49" s="145">
        <v>42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'21.10'!J50+'22.10'!I50</f>
        <v>10685</v>
      </c>
      <c r="K50" s="148">
        <f t="shared" si="12"/>
        <v>17</v>
      </c>
      <c r="L50" s="148">
        <f t="shared" si="12"/>
        <v>8</v>
      </c>
      <c r="M50" s="148">
        <f t="shared" si="12"/>
        <v>2</v>
      </c>
      <c r="N50" s="148">
        <f t="shared" si="12"/>
        <v>10496</v>
      </c>
      <c r="O50" s="150">
        <f t="shared" si="12"/>
        <v>172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'21.10'!J51+'22.10'!I51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'21.10'!J52+'22.10'!I52</f>
        <v>1055</v>
      </c>
      <c r="K52" s="152">
        <v>0</v>
      </c>
      <c r="L52" s="152">
        <v>0</v>
      </c>
      <c r="M52" s="152">
        <v>0</v>
      </c>
      <c r="N52" s="144">
        <f t="shared" si="0"/>
        <v>1052</v>
      </c>
      <c r="O52" s="145">
        <v>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'21.10'!J53+'22.10'!I53</f>
        <v>734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'21.10'!J54+'22.10'!I54</f>
        <v>1037</v>
      </c>
      <c r="K54" s="152">
        <v>0</v>
      </c>
      <c r="L54" s="152">
        <v>0</v>
      </c>
      <c r="M54" s="152">
        <v>0</v>
      </c>
      <c r="N54" s="144">
        <f t="shared" si="0"/>
        <v>1027</v>
      </c>
      <c r="O54" s="145">
        <v>10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'21.10'!J55+'22.10'!I55</f>
        <v>262</v>
      </c>
      <c r="K55" s="152">
        <v>1</v>
      </c>
      <c r="L55" s="152">
        <v>0</v>
      </c>
      <c r="M55" s="152">
        <v>0</v>
      </c>
      <c r="N55" s="144">
        <f t="shared" si="0"/>
        <v>260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'21.10'!J56+'22.10'!I56</f>
        <v>362</v>
      </c>
      <c r="K56" s="152">
        <v>0</v>
      </c>
      <c r="L56" s="152">
        <v>0</v>
      </c>
      <c r="M56" s="152">
        <v>0</v>
      </c>
      <c r="N56" s="144">
        <f t="shared" si="0"/>
        <v>357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'21.10'!J57+'22.10'!I57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'21.10'!J58+'22.10'!I58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'21.10'!J59+'22.10'!I59</f>
        <v>861</v>
      </c>
      <c r="K59" s="152">
        <v>3</v>
      </c>
      <c r="L59" s="152">
        <v>0</v>
      </c>
      <c r="M59" s="152">
        <v>0</v>
      </c>
      <c r="N59" s="144">
        <f t="shared" si="0"/>
        <v>849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</v>
      </c>
      <c r="H60" s="146">
        <f t="shared" ref="H60:O60" si="15">SUM(H51:H59)</f>
        <v>0</v>
      </c>
      <c r="I60" s="148">
        <f t="shared" si="15"/>
        <v>7</v>
      </c>
      <c r="J60" s="162">
        <f>'21.10'!J60+'22.10'!I60</f>
        <v>4580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4542</v>
      </c>
      <c r="O60" s="150">
        <f t="shared" si="15"/>
        <v>33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'21.10'!J61+'22.10'!I61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'21.10'!J62+'22.10'!I62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4</v>
      </c>
      <c r="H63" s="154">
        <v>0</v>
      </c>
      <c r="I63" s="144">
        <f>G63+H63</f>
        <v>4</v>
      </c>
      <c r="J63" s="161">
        <f>'21.10'!J63+'22.10'!I63</f>
        <v>183</v>
      </c>
      <c r="K63" s="152">
        <v>0</v>
      </c>
      <c r="L63" s="152">
        <v>0</v>
      </c>
      <c r="M63" s="152">
        <v>0</v>
      </c>
      <c r="N63" s="144">
        <f t="shared" si="0"/>
        <v>179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'21.10'!J64+'22.10'!I64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'21.10'!J65+'22.10'!I65</f>
        <v>203</v>
      </c>
      <c r="K65" s="152">
        <v>0</v>
      </c>
      <c r="L65" s="152">
        <v>0</v>
      </c>
      <c r="M65" s="152">
        <v>0</v>
      </c>
      <c r="N65" s="144">
        <f t="shared" si="0"/>
        <v>203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'21.10'!J66+'22.10'!I66</f>
        <v>292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'21.10'!J67+'22.10'!I67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'21.10'!J68+'22.10'!I68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'21.10'!J69+'22.10'!I69</f>
        <v>740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'21.10'!J70+'22.10'!I70</f>
        <v>2065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2051</v>
      </c>
      <c r="O70" s="150">
        <f t="shared" si="17"/>
        <v>10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'21.10'!J71+'22.10'!I71</f>
        <v>583</v>
      </c>
      <c r="K71" s="151">
        <v>0</v>
      </c>
      <c r="L71" s="151">
        <v>0</v>
      </c>
      <c r="M71" s="151">
        <v>0</v>
      </c>
      <c r="N71" s="139">
        <f t="shared" ref="N71:N83" si="18">J71-K71-O71</f>
        <v>579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'21.10'!J72+'22.10'!I72</f>
        <v>668</v>
      </c>
      <c r="K72" s="152">
        <v>0</v>
      </c>
      <c r="L72" s="152">
        <v>0</v>
      </c>
      <c r="M72" s="152">
        <v>0</v>
      </c>
      <c r="N72" s="144">
        <f t="shared" si="18"/>
        <v>659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'21.10'!J73+'22.10'!I73</f>
        <v>702</v>
      </c>
      <c r="K73" s="152">
        <v>0</v>
      </c>
      <c r="L73" s="152">
        <v>0</v>
      </c>
      <c r="M73" s="152">
        <v>0</v>
      </c>
      <c r="N73" s="144">
        <f t="shared" si="18"/>
        <v>692</v>
      </c>
      <c r="O73" s="145">
        <v>10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'21.10'!J74+'22.10'!I74</f>
        <v>991</v>
      </c>
      <c r="K74" s="152">
        <v>0</v>
      </c>
      <c r="L74" s="152">
        <v>0</v>
      </c>
      <c r="M74" s="152">
        <v>0</v>
      </c>
      <c r="N74" s="144">
        <f t="shared" si="18"/>
        <v>958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'21.10'!J75+'22.10'!I75</f>
        <v>127</v>
      </c>
      <c r="K75" s="152">
        <v>0</v>
      </c>
      <c r="L75" s="152">
        <v>0</v>
      </c>
      <c r="M75" s="152">
        <v>0</v>
      </c>
      <c r="N75" s="144">
        <f t="shared" si="18"/>
        <v>120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'21.10'!J76+'22.10'!I76</f>
        <v>578</v>
      </c>
      <c r="K76" s="152">
        <v>1</v>
      </c>
      <c r="L76" s="152">
        <v>1</v>
      </c>
      <c r="M76" s="152">
        <v>0</v>
      </c>
      <c r="N76" s="144">
        <f t="shared" si="18"/>
        <v>574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</v>
      </c>
      <c r="H77" s="156"/>
      <c r="I77" s="144">
        <f t="shared" si="19"/>
        <v>3</v>
      </c>
      <c r="J77" s="161">
        <f>'21.10'!J77+'22.10'!I77</f>
        <v>2772</v>
      </c>
      <c r="K77" s="152">
        <v>8</v>
      </c>
      <c r="L77" s="152">
        <v>2</v>
      </c>
      <c r="M77" s="152">
        <v>0</v>
      </c>
      <c r="N77" s="144">
        <f t="shared" si="18"/>
        <v>2739</v>
      </c>
      <c r="O77" s="145">
        <v>25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31</v>
      </c>
      <c r="H78" s="146">
        <f t="shared" ref="H78:O78" si="20">SUM(H71:H77)</f>
        <v>1</v>
      </c>
      <c r="I78" s="148">
        <f t="shared" si="20"/>
        <v>32</v>
      </c>
      <c r="J78" s="162">
        <f>'21.10'!J78+'22.10'!I78</f>
        <v>6421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6321</v>
      </c>
      <c r="O78" s="150">
        <f t="shared" si="20"/>
        <v>91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'21.10'!J79+'22.10'!I79</f>
        <v>170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'21.10'!J80+'22.10'!I80</f>
        <v>47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'21.10'!J81+'22.10'!I81</f>
        <v>184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'21.10'!J82+'22.10'!I82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2</v>
      </c>
      <c r="H83" s="154"/>
      <c r="I83" s="144">
        <f>G83+H83</f>
        <v>2</v>
      </c>
      <c r="J83" s="161">
        <f>'21.10'!J83+'22.10'!I83</f>
        <v>464</v>
      </c>
      <c r="K83" s="152">
        <v>0</v>
      </c>
      <c r="L83" s="152">
        <v>0</v>
      </c>
      <c r="M83" s="152">
        <v>0</v>
      </c>
      <c r="N83" s="144">
        <f t="shared" si="18"/>
        <v>461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'21.10'!J84+'22.10'!I84</f>
        <v>975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968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142</v>
      </c>
      <c r="H85" s="135">
        <f t="shared" ref="H85:O85" si="23">H84+H78+H70+H60+H50+H38+H25+H19</f>
        <v>1</v>
      </c>
      <c r="I85" s="135">
        <f t="shared" si="23"/>
        <v>143</v>
      </c>
      <c r="J85" s="135">
        <f t="shared" si="23"/>
        <v>45218</v>
      </c>
      <c r="K85" s="135">
        <f t="shared" si="23"/>
        <v>58</v>
      </c>
      <c r="L85" s="135">
        <f t="shared" si="23"/>
        <v>21</v>
      </c>
      <c r="M85" s="135">
        <f t="shared" si="23"/>
        <v>7</v>
      </c>
      <c r="N85" s="135">
        <f>N84+N78+N70+N60+N50+N38+N25+N19</f>
        <v>44629</v>
      </c>
      <c r="O85" s="135">
        <f t="shared" si="23"/>
        <v>531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87"/>
      <c r="P90" s="68"/>
      <c r="Q90" s="68"/>
      <c r="R90" s="68"/>
      <c r="S90" s="28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87"/>
      <c r="P91" s="68"/>
      <c r="Q91" s="68"/>
      <c r="R91" s="68"/>
      <c r="S91" s="28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87"/>
      <c r="P92" s="68"/>
      <c r="Q92" s="68"/>
      <c r="R92" s="68"/>
      <c r="S92" s="28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7"/>
      <c r="K93" s="478"/>
      <c r="L93" s="478"/>
      <c r="M93" s="478"/>
      <c r="N93" s="478"/>
      <c r="O93" s="287"/>
      <c r="P93" s="68"/>
      <c r="Q93" s="68"/>
      <c r="R93" s="68"/>
      <c r="S93" s="28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7"/>
      <c r="K94" s="478"/>
      <c r="L94" s="478"/>
      <c r="M94" s="478"/>
      <c r="N94" s="478"/>
      <c r="O94" s="287"/>
      <c r="P94" s="68"/>
      <c r="Q94" s="68"/>
      <c r="R94" s="68"/>
      <c r="S94" s="28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88"/>
      <c r="K95" s="478"/>
      <c r="L95" s="478"/>
      <c r="M95" s="478"/>
      <c r="N95" s="478"/>
      <c r="O95" s="288"/>
      <c r="Q95" s="82"/>
      <c r="R95" s="82"/>
      <c r="S95" s="28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7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H16" sqref="H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=142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507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84" t="s">
        <v>275</v>
      </c>
      <c r="H4" s="284" t="s">
        <v>276</v>
      </c>
      <c r="I4" s="284" t="s">
        <v>277</v>
      </c>
      <c r="J4" s="121" t="str">
        <f>"me©‡gvU fwZ©
= "&amp;J85</f>
        <v>me©‡gvU fwZ©
= 45075</v>
      </c>
      <c r="K4" s="120" t="str">
        <f>" †W½y m‡›`‡n ch©v‡jvPbvi Rb¨ †cÖwiZ g„„Zz¨ = "&amp;K85</f>
        <v xml:space="preserve"> †W½y m‡›`‡n ch©v‡jvPbvi Rb¨ †cÖwiZ g„„Zz¨ = 58</v>
      </c>
      <c r="L4" s="120" t="str">
        <f>"ch©v‡jvPbv m¤úbœK…Z g„„Zz¨ = "&amp;L85</f>
        <v>ch©v‡jvPbv m¤úbœK…Z g„„Zz¨ = 21</v>
      </c>
      <c r="M4" s="120" t="str">
        <f>"wbwðZ g„„Zz¨ 
= "&amp;M85</f>
        <v>wbwðZ g„„Zz¨ 
= 7</v>
      </c>
      <c r="N4" s="121" t="str">
        <f>"QvocÎ cÖvß †ivMx
 = "&amp;N85</f>
        <v>QvocÎ cÖvß †ivMx
 = 44510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'20.10'!J5+'21.10'!I5</f>
        <v>1488</v>
      </c>
      <c r="K5" s="151">
        <v>2</v>
      </c>
      <c r="L5" s="151">
        <v>1</v>
      </c>
      <c r="M5" s="151">
        <v>1</v>
      </c>
      <c r="N5" s="139">
        <f t="shared" ref="N5:N69" si="0">J5-K5-O5</f>
        <v>1482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'20.10'!J6+'21.10'!I6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'20.10'!J7+'21.10'!I7</f>
        <v>491</v>
      </c>
      <c r="K7" s="152">
        <v>0</v>
      </c>
      <c r="L7" s="152">
        <v>0</v>
      </c>
      <c r="M7" s="152">
        <v>0</v>
      </c>
      <c r="N7" s="139">
        <f t="shared" si="0"/>
        <v>489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'20.10'!J8+'21.10'!I8</f>
        <v>1184</v>
      </c>
      <c r="K8" s="152">
        <v>0</v>
      </c>
      <c r="L8" s="152">
        <v>0</v>
      </c>
      <c r="M8" s="152">
        <v>0</v>
      </c>
      <c r="N8" s="139">
        <f t="shared" si="0"/>
        <v>1170</v>
      </c>
      <c r="O8" s="145">
        <v>14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'20.10'!J9+'21.10'!I9</f>
        <v>567</v>
      </c>
      <c r="K9" s="152">
        <v>1</v>
      </c>
      <c r="L9" s="152">
        <v>1</v>
      </c>
      <c r="M9" s="152">
        <v>0</v>
      </c>
      <c r="N9" s="139">
        <f t="shared" si="0"/>
        <v>562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'20.10'!J10+'21.10'!I10</f>
        <v>530</v>
      </c>
      <c r="K10" s="152">
        <v>0</v>
      </c>
      <c r="L10" s="152">
        <v>0</v>
      </c>
      <c r="M10" s="152">
        <v>0</v>
      </c>
      <c r="N10" s="139">
        <f t="shared" si="0"/>
        <v>520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'20.10'!J11+'21.10'!I11</f>
        <v>682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'20.10'!J12+'21.10'!I12</f>
        <v>1686</v>
      </c>
      <c r="K12" s="152">
        <v>0</v>
      </c>
      <c r="L12" s="152">
        <v>0</v>
      </c>
      <c r="M12" s="152">
        <v>0</v>
      </c>
      <c r="N12" s="139">
        <f t="shared" si="0"/>
        <v>1667</v>
      </c>
      <c r="O12" s="145">
        <v>19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'20.10'!J13+'21.10'!I13</f>
        <v>570</v>
      </c>
      <c r="K13" s="152">
        <v>0</v>
      </c>
      <c r="L13" s="152">
        <v>0</v>
      </c>
      <c r="M13" s="152">
        <v>0</v>
      </c>
      <c r="N13" s="139">
        <f t="shared" si="0"/>
        <v>563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'20.10'!J14+'21.10'!I14</f>
        <v>456</v>
      </c>
      <c r="K14" s="152">
        <v>0</v>
      </c>
      <c r="L14" s="152">
        <v>0</v>
      </c>
      <c r="M14" s="152">
        <v>0</v>
      </c>
      <c r="N14" s="139">
        <f t="shared" si="0"/>
        <v>452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'20.10'!J15+'21.10'!I15</f>
        <v>629</v>
      </c>
      <c r="K15" s="152">
        <v>0</v>
      </c>
      <c r="L15" s="152">
        <v>0</v>
      </c>
      <c r="M15" s="152">
        <v>0</v>
      </c>
      <c r="N15" s="139">
        <f t="shared" si="0"/>
        <v>624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'20.10'!J16+'21.10'!I16</f>
        <v>829</v>
      </c>
      <c r="K16" s="152">
        <v>0</v>
      </c>
      <c r="L16" s="152">
        <v>0</v>
      </c>
      <c r="M16" s="152">
        <v>0</v>
      </c>
      <c r="N16" s="139">
        <f t="shared" si="0"/>
        <v>826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'20.10'!J17+'21.10'!I17</f>
        <v>1034</v>
      </c>
      <c r="K17" s="152">
        <v>9</v>
      </c>
      <c r="L17" s="152">
        <v>1</v>
      </c>
      <c r="M17" s="152">
        <v>1</v>
      </c>
      <c r="N17" s="139">
        <f t="shared" si="0"/>
        <v>1018</v>
      </c>
      <c r="O17" s="145">
        <v>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'20.10'!J18+'21.10'!I18</f>
        <v>678</v>
      </c>
      <c r="K18" s="152">
        <v>0</v>
      </c>
      <c r="L18" s="152">
        <v>0</v>
      </c>
      <c r="M18" s="152">
        <v>0</v>
      </c>
      <c r="N18" s="139">
        <f t="shared" si="0"/>
        <v>671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27</v>
      </c>
      <c r="H19" s="146">
        <f t="shared" ref="H19:O19" si="3">SUM(H5:H18)</f>
        <v>0</v>
      </c>
      <c r="I19" s="148">
        <f t="shared" si="3"/>
        <v>27</v>
      </c>
      <c r="J19" s="162">
        <f>'20.10'!J19+'21.10'!I19</f>
        <v>10910</v>
      </c>
      <c r="K19" s="148">
        <f t="shared" si="3"/>
        <v>13</v>
      </c>
      <c r="L19" s="148">
        <f t="shared" si="3"/>
        <v>4</v>
      </c>
      <c r="M19" s="148">
        <f t="shared" si="3"/>
        <v>2</v>
      </c>
      <c r="N19" s="148">
        <f t="shared" si="3"/>
        <v>10808</v>
      </c>
      <c r="O19" s="150">
        <f t="shared" si="3"/>
        <v>89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'20.10'!J20+'21.10'!I20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4">
        <v>0</v>
      </c>
      <c r="H21" s="154">
        <v>0</v>
      </c>
      <c r="I21" s="144">
        <f t="shared" ref="I21:I24" si="4">G21+H21</f>
        <v>0</v>
      </c>
      <c r="J21" s="161">
        <f>'20.10'!J21+'21.10'!I21</f>
        <v>433</v>
      </c>
      <c r="K21" s="152">
        <v>0</v>
      </c>
      <c r="L21" s="152">
        <v>0</v>
      </c>
      <c r="M21" s="152">
        <v>0</v>
      </c>
      <c r="N21" s="144">
        <f t="shared" si="0"/>
        <v>428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4">
        <v>0</v>
      </c>
      <c r="H22" s="154">
        <v>0</v>
      </c>
      <c r="I22" s="144">
        <f t="shared" si="4"/>
        <v>0</v>
      </c>
      <c r="J22" s="161">
        <f>'20.10'!J22+'21.10'!I22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4">
        <v>0</v>
      </c>
      <c r="H23" s="154">
        <v>0</v>
      </c>
      <c r="I23" s="144">
        <f t="shared" si="4"/>
        <v>0</v>
      </c>
      <c r="J23" s="161">
        <f>'20.10'!J23+'21.10'!I23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'20.10'!J24+'21.10'!I24</f>
        <v>1528</v>
      </c>
      <c r="K24" s="152">
        <v>4</v>
      </c>
      <c r="L24" s="152">
        <v>1</v>
      </c>
      <c r="M24" s="152">
        <v>1</v>
      </c>
      <c r="N24" s="144">
        <f t="shared" si="0"/>
        <v>1509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'20.10'!J25+'21.10'!I25</f>
        <v>2245</v>
      </c>
      <c r="K25" s="148">
        <f t="shared" si="6"/>
        <v>4</v>
      </c>
      <c r="L25" s="148">
        <f t="shared" si="6"/>
        <v>1</v>
      </c>
      <c r="M25" s="148">
        <f t="shared" si="6"/>
        <v>1</v>
      </c>
      <c r="N25" s="148">
        <f t="shared" si="6"/>
        <v>2220</v>
      </c>
      <c r="O25" s="150">
        <f>SUM(O20:O24)</f>
        <v>21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'20.10'!J26+'21.10'!I26</f>
        <v>590</v>
      </c>
      <c r="K26" s="151">
        <v>2</v>
      </c>
      <c r="L26" s="151">
        <v>1</v>
      </c>
      <c r="M26" s="151">
        <v>0</v>
      </c>
      <c r="N26" s="139">
        <f t="shared" si="0"/>
        <v>562</v>
      </c>
      <c r="O26" s="140">
        <v>26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'20.10'!J27+'21.10'!I27</f>
        <v>571</v>
      </c>
      <c r="K27" s="152">
        <v>0</v>
      </c>
      <c r="L27" s="152">
        <v>0</v>
      </c>
      <c r="M27" s="152">
        <v>0</v>
      </c>
      <c r="N27" s="144">
        <f t="shared" si="0"/>
        <v>570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'20.10'!J28+'21.10'!I28</f>
        <v>1200</v>
      </c>
      <c r="K28" s="152">
        <v>0</v>
      </c>
      <c r="L28" s="152">
        <v>0</v>
      </c>
      <c r="M28" s="152">
        <v>0</v>
      </c>
      <c r="N28" s="144">
        <f t="shared" si="0"/>
        <v>1184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'20.10'!J29+'21.10'!I29</f>
        <v>1285</v>
      </c>
      <c r="K29" s="152">
        <v>0</v>
      </c>
      <c r="L29" s="152">
        <v>0</v>
      </c>
      <c r="M29" s="152">
        <v>0</v>
      </c>
      <c r="N29" s="144">
        <f t="shared" si="0"/>
        <v>1279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'20.10'!J30+'21.10'!I30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'20.10'!J31+'21.10'!I31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'20.10'!J32+'21.10'!I32</f>
        <v>311</v>
      </c>
      <c r="K32" s="152">
        <v>1</v>
      </c>
      <c r="L32" s="152">
        <v>1</v>
      </c>
      <c r="M32" s="152">
        <v>0</v>
      </c>
      <c r="N32" s="144">
        <f t="shared" si="0"/>
        <v>306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'20.10'!J33+'21.10'!I33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'20.10'!J34+'21.10'!I34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'20.10'!J35+'21.10'!I35</f>
        <v>101</v>
      </c>
      <c r="K35" s="152">
        <v>0</v>
      </c>
      <c r="L35" s="152">
        <v>0</v>
      </c>
      <c r="M35" s="152">
        <v>0</v>
      </c>
      <c r="N35" s="144">
        <f t="shared" si="0"/>
        <v>101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'20.10'!J36+'21.10'!I36</f>
        <v>157</v>
      </c>
      <c r="K36" s="152">
        <v>0</v>
      </c>
      <c r="L36" s="152">
        <v>0</v>
      </c>
      <c r="M36" s="152">
        <v>0</v>
      </c>
      <c r="N36" s="144">
        <f t="shared" si="0"/>
        <v>146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'20.10'!J37+'21.10'!I37</f>
        <v>1280</v>
      </c>
      <c r="K37" s="152">
        <v>1</v>
      </c>
      <c r="L37" s="152">
        <v>0</v>
      </c>
      <c r="M37" s="152">
        <v>0</v>
      </c>
      <c r="N37" s="144">
        <f t="shared" si="0"/>
        <v>1234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20</v>
      </c>
      <c r="H38" s="146">
        <f t="shared" ref="H38:O38" si="9">SUM(H26:H37)</f>
        <v>3</v>
      </c>
      <c r="I38" s="148">
        <f t="shared" si="9"/>
        <v>23</v>
      </c>
      <c r="J38" s="162">
        <f>'20.10'!J38+'21.10'!I38</f>
        <v>7286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7172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'20.10'!J39+'21.10'!I39</f>
        <v>813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'20.10'!J40+'21.10'!I40</f>
        <v>1471</v>
      </c>
      <c r="K40" s="152">
        <v>1</v>
      </c>
      <c r="L40" s="152">
        <v>1</v>
      </c>
      <c r="M40" s="152">
        <v>0</v>
      </c>
      <c r="N40" s="144">
        <f t="shared" si="0"/>
        <v>1456</v>
      </c>
      <c r="O40" s="145">
        <v>14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'20.10'!J41+'21.10'!I41</f>
        <v>518</v>
      </c>
      <c r="K41" s="152">
        <v>1</v>
      </c>
      <c r="L41" s="152">
        <v>0</v>
      </c>
      <c r="M41" s="152">
        <v>0</v>
      </c>
      <c r="N41" s="144">
        <f t="shared" si="0"/>
        <v>507</v>
      </c>
      <c r="O41" s="145">
        <v>10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'20.10'!J42+'21.10'!I42</f>
        <v>531</v>
      </c>
      <c r="K42" s="152">
        <v>0</v>
      </c>
      <c r="L42" s="152">
        <v>0</v>
      </c>
      <c r="M42" s="152">
        <v>0</v>
      </c>
      <c r="N42" s="144">
        <f t="shared" si="0"/>
        <v>518</v>
      </c>
      <c r="O42" s="145">
        <v>13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14</v>
      </c>
      <c r="H43" s="156">
        <v>2</v>
      </c>
      <c r="I43" s="144">
        <f t="shared" si="10"/>
        <v>16</v>
      </c>
      <c r="J43" s="161">
        <f>'20.10'!J43+'21.10'!I43</f>
        <v>3546</v>
      </c>
      <c r="K43" s="152">
        <v>3</v>
      </c>
      <c r="L43" s="152">
        <v>1</v>
      </c>
      <c r="M43" s="152">
        <v>0</v>
      </c>
      <c r="N43" s="144">
        <f t="shared" si="0"/>
        <v>3483</v>
      </c>
      <c r="O43" s="145">
        <v>60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'20.10'!J44+'21.10'!I44</f>
        <v>626</v>
      </c>
      <c r="K44" s="152">
        <v>1</v>
      </c>
      <c r="L44" s="152">
        <v>0</v>
      </c>
      <c r="M44" s="152">
        <v>0</v>
      </c>
      <c r="N44" s="144">
        <f t="shared" si="0"/>
        <v>610</v>
      </c>
      <c r="O44" s="145">
        <v>15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'20.10'!J45+'21.10'!I45</f>
        <v>319</v>
      </c>
      <c r="K45" s="152">
        <v>0</v>
      </c>
      <c r="L45" s="152">
        <v>0</v>
      </c>
      <c r="M45" s="152">
        <v>0</v>
      </c>
      <c r="N45" s="144">
        <f t="shared" si="0"/>
        <v>315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'20.10'!J46+'21.10'!I46</f>
        <v>893</v>
      </c>
      <c r="K46" s="152">
        <v>0</v>
      </c>
      <c r="L46" s="152">
        <v>0</v>
      </c>
      <c r="M46" s="152">
        <v>0</v>
      </c>
      <c r="N46" s="144">
        <f t="shared" si="0"/>
        <v>884</v>
      </c>
      <c r="O46" s="145">
        <v>9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'20.10'!J47+'21.10'!I47</f>
        <v>150</v>
      </c>
      <c r="K47" s="152">
        <v>1</v>
      </c>
      <c r="L47" s="152">
        <v>1</v>
      </c>
      <c r="M47" s="152">
        <v>0</v>
      </c>
      <c r="N47" s="144">
        <f t="shared" si="0"/>
        <v>149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'20.10'!J48+'21.10'!I48</f>
        <v>245</v>
      </c>
      <c r="K48" s="152">
        <v>1</v>
      </c>
      <c r="L48" s="152">
        <v>1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7</v>
      </c>
      <c r="H49" s="156"/>
      <c r="I49" s="144">
        <f t="shared" si="10"/>
        <v>7</v>
      </c>
      <c r="J49" s="161">
        <f>'20.10'!J49+'21.10'!I49</f>
        <v>1528</v>
      </c>
      <c r="K49" s="152">
        <v>6</v>
      </c>
      <c r="L49" s="152">
        <v>2</v>
      </c>
      <c r="M49" s="152">
        <v>1</v>
      </c>
      <c r="N49" s="144">
        <f t="shared" si="0"/>
        <v>1488</v>
      </c>
      <c r="O49" s="145">
        <v>34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45</v>
      </c>
      <c r="H50" s="146">
        <f t="shared" ref="H50:O50" si="12">SUM(H39:H49)</f>
        <v>2</v>
      </c>
      <c r="I50" s="148">
        <f t="shared" si="12"/>
        <v>47</v>
      </c>
      <c r="J50" s="162">
        <f>'20.10'!J50+'21.10'!I50</f>
        <v>10640</v>
      </c>
      <c r="K50" s="148">
        <f t="shared" si="12"/>
        <v>17</v>
      </c>
      <c r="L50" s="148">
        <f t="shared" si="12"/>
        <v>8</v>
      </c>
      <c r="M50" s="148">
        <f t="shared" si="12"/>
        <v>2</v>
      </c>
      <c r="N50" s="148">
        <f t="shared" si="12"/>
        <v>10462</v>
      </c>
      <c r="O50" s="150">
        <f t="shared" si="12"/>
        <v>161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'20.10'!J51+'21.10'!I51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'20.10'!J52+'21.10'!I52</f>
        <v>1055</v>
      </c>
      <c r="K52" s="152">
        <v>0</v>
      </c>
      <c r="L52" s="152">
        <v>0</v>
      </c>
      <c r="M52" s="152">
        <v>0</v>
      </c>
      <c r="N52" s="144">
        <f t="shared" si="0"/>
        <v>1050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'20.10'!J53+'21.10'!I53</f>
        <v>733</v>
      </c>
      <c r="K53" s="152">
        <v>1</v>
      </c>
      <c r="L53" s="152">
        <v>0</v>
      </c>
      <c r="M53" s="152">
        <v>0</v>
      </c>
      <c r="N53" s="144">
        <f t="shared" si="0"/>
        <v>728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0</v>
      </c>
      <c r="H54" s="156">
        <v>0</v>
      </c>
      <c r="I54" s="144">
        <f t="shared" si="14"/>
        <v>0</v>
      </c>
      <c r="J54" s="161">
        <f>'20.10'!J54+'21.10'!I54</f>
        <v>1034</v>
      </c>
      <c r="K54" s="152">
        <v>0</v>
      </c>
      <c r="L54" s="152">
        <v>0</v>
      </c>
      <c r="M54" s="152">
        <v>0</v>
      </c>
      <c r="N54" s="144">
        <f t="shared" si="0"/>
        <v>1027</v>
      </c>
      <c r="O54" s="145">
        <v>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1</v>
      </c>
      <c r="I55" s="144">
        <f t="shared" si="14"/>
        <v>1</v>
      </c>
      <c r="J55" s="161">
        <f>'20.10'!J55+'21.10'!I55</f>
        <v>262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'20.10'!J56+'21.10'!I56</f>
        <v>360</v>
      </c>
      <c r="K56" s="152">
        <v>0</v>
      </c>
      <c r="L56" s="152">
        <v>0</v>
      </c>
      <c r="M56" s="152">
        <v>0</v>
      </c>
      <c r="N56" s="144">
        <f t="shared" si="0"/>
        <v>357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'20.10'!J57+'21.10'!I57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'20.10'!J58+'21.10'!I58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'20.10'!J59+'21.10'!I59</f>
        <v>860</v>
      </c>
      <c r="K59" s="152">
        <v>3</v>
      </c>
      <c r="L59" s="152">
        <v>0</v>
      </c>
      <c r="M59" s="152">
        <v>0</v>
      </c>
      <c r="N59" s="144">
        <f t="shared" si="0"/>
        <v>844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</v>
      </c>
      <c r="H60" s="146">
        <f t="shared" ref="H60:O60" si="15">SUM(H51:H59)</f>
        <v>1</v>
      </c>
      <c r="I60" s="148">
        <f t="shared" si="15"/>
        <v>5</v>
      </c>
      <c r="J60" s="162">
        <f>'20.10'!J60+'21.10'!I60</f>
        <v>4573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4534</v>
      </c>
      <c r="O60" s="150">
        <f t="shared" si="15"/>
        <v>34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'20.10'!J61+'21.10'!I61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'20.10'!J62+'21.10'!I62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'20.10'!J63+'21.10'!I63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'20.10'!J64+'21.10'!I64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'20.10'!J65+'21.10'!I65</f>
        <v>203</v>
      </c>
      <c r="K65" s="152">
        <v>0</v>
      </c>
      <c r="L65" s="152">
        <v>0</v>
      </c>
      <c r="M65" s="152">
        <v>0</v>
      </c>
      <c r="N65" s="144">
        <f t="shared" si="0"/>
        <v>201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'20.10'!J66+'21.10'!I66</f>
        <v>292</v>
      </c>
      <c r="K66" s="152">
        <v>1</v>
      </c>
      <c r="L66" s="152">
        <v>1</v>
      </c>
      <c r="M66" s="152">
        <v>1</v>
      </c>
      <c r="N66" s="144">
        <f t="shared" si="0"/>
        <v>289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'20.10'!J67+'21.10'!I67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'20.10'!J68+'21.10'!I68</f>
        <v>169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'20.10'!J69+'21.10'!I69</f>
        <v>739</v>
      </c>
      <c r="K69" s="152">
        <v>3</v>
      </c>
      <c r="L69" s="152">
        <v>2</v>
      </c>
      <c r="M69" s="152">
        <v>1</v>
      </c>
      <c r="N69" s="144">
        <f t="shared" si="0"/>
        <v>734</v>
      </c>
      <c r="O69" s="145">
        <v>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5</v>
      </c>
      <c r="H70" s="146">
        <f t="shared" ref="H70:O70" si="17">SUM(H61:H69)</f>
        <v>0</v>
      </c>
      <c r="I70" s="148">
        <f t="shared" si="17"/>
        <v>5</v>
      </c>
      <c r="J70" s="162">
        <f>'20.10'!J70+'21.10'!I70</f>
        <v>2060</v>
      </c>
      <c r="K70" s="148">
        <f t="shared" si="17"/>
        <v>4</v>
      </c>
      <c r="L70" s="148">
        <f t="shared" si="17"/>
        <v>3</v>
      </c>
      <c r="M70" s="148">
        <f t="shared" si="17"/>
        <v>2</v>
      </c>
      <c r="N70" s="148">
        <f t="shared" si="17"/>
        <v>2048</v>
      </c>
      <c r="O70" s="150">
        <f t="shared" si="17"/>
        <v>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'20.10'!J71+'21.10'!I71</f>
        <v>581</v>
      </c>
      <c r="K71" s="151">
        <v>0</v>
      </c>
      <c r="L71" s="151">
        <v>0</v>
      </c>
      <c r="M71" s="151">
        <v>0</v>
      </c>
      <c r="N71" s="139">
        <f t="shared" ref="N71:N83" si="18">J71-K71-O71</f>
        <v>577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'20.10'!J72+'21.10'!I72</f>
        <v>662</v>
      </c>
      <c r="K72" s="152">
        <v>0</v>
      </c>
      <c r="L72" s="152">
        <v>0</v>
      </c>
      <c r="M72" s="152">
        <v>0</v>
      </c>
      <c r="N72" s="144">
        <f t="shared" si="18"/>
        <v>656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'20.10'!J73+'21.10'!I73</f>
        <v>697</v>
      </c>
      <c r="K73" s="152">
        <v>0</v>
      </c>
      <c r="L73" s="152">
        <v>0</v>
      </c>
      <c r="M73" s="152">
        <v>0</v>
      </c>
      <c r="N73" s="144">
        <f t="shared" si="18"/>
        <v>688</v>
      </c>
      <c r="O73" s="145">
        <v>9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'20.10'!J74+'21.10'!I74</f>
        <v>980</v>
      </c>
      <c r="K74" s="152">
        <v>0</v>
      </c>
      <c r="L74" s="152">
        <v>0</v>
      </c>
      <c r="M74" s="152">
        <v>0</v>
      </c>
      <c r="N74" s="144">
        <f t="shared" si="18"/>
        <v>950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'20.10'!J75+'21.10'!I75</f>
        <v>124</v>
      </c>
      <c r="K75" s="152">
        <v>0</v>
      </c>
      <c r="L75" s="152">
        <v>0</v>
      </c>
      <c r="M75" s="152">
        <v>0</v>
      </c>
      <c r="N75" s="144">
        <f t="shared" si="18"/>
        <v>120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'20.10'!J76+'21.10'!I76</f>
        <v>576</v>
      </c>
      <c r="K76" s="152">
        <v>1</v>
      </c>
      <c r="L76" s="152">
        <v>1</v>
      </c>
      <c r="M76" s="152">
        <v>0</v>
      </c>
      <c r="N76" s="144">
        <f t="shared" si="18"/>
        <v>572</v>
      </c>
      <c r="O76" s="145">
        <v>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</v>
      </c>
      <c r="H77" s="156"/>
      <c r="I77" s="144">
        <f t="shared" si="19"/>
        <v>5</v>
      </c>
      <c r="J77" s="161">
        <f>'20.10'!J77+'21.10'!I77</f>
        <v>2769</v>
      </c>
      <c r="K77" s="152">
        <v>8</v>
      </c>
      <c r="L77" s="152">
        <v>2</v>
      </c>
      <c r="M77" s="152">
        <v>0</v>
      </c>
      <c r="N77" s="144">
        <f t="shared" si="18"/>
        <v>2737</v>
      </c>
      <c r="O77" s="145">
        <v>24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28</v>
      </c>
      <c r="H78" s="146">
        <f t="shared" ref="H78:O78" si="20">SUM(H71:H77)</f>
        <v>0</v>
      </c>
      <c r="I78" s="148">
        <f t="shared" si="20"/>
        <v>28</v>
      </c>
      <c r="J78" s="162">
        <f>'20.10'!J78+'21.10'!I78</f>
        <v>6389</v>
      </c>
      <c r="K78" s="148">
        <f t="shared" si="20"/>
        <v>9</v>
      </c>
      <c r="L78" s="148">
        <f t="shared" si="20"/>
        <v>3</v>
      </c>
      <c r="M78" s="148">
        <f t="shared" si="20"/>
        <v>0</v>
      </c>
      <c r="N78" s="148">
        <f t="shared" si="20"/>
        <v>6300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'20.10'!J79+'21.10'!I79</f>
        <v>170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'20.10'!J80+'21.10'!I80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'20.10'!J81+'21.10'!I81</f>
        <v>184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'20.10'!J82+'21.10'!I82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/>
      <c r="I83" s="144">
        <f>G83+H83</f>
        <v>1</v>
      </c>
      <c r="J83" s="161">
        <f>'20.10'!J83+'21.10'!I83</f>
        <v>462</v>
      </c>
      <c r="K83" s="152">
        <v>0</v>
      </c>
      <c r="L83" s="152">
        <v>0</v>
      </c>
      <c r="M83" s="152">
        <v>0</v>
      </c>
      <c r="N83" s="144">
        <f t="shared" si="18"/>
        <v>459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1</v>
      </c>
      <c r="I84" s="148">
        <f t="shared" si="22"/>
        <v>3</v>
      </c>
      <c r="J84" s="162">
        <f>'20.10'!J84+'21.10'!I84</f>
        <v>972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966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135</v>
      </c>
      <c r="H85" s="135">
        <f t="shared" ref="H85:O85" si="23">H84+H78+H70+H60+H50+H38+H25+H19</f>
        <v>7</v>
      </c>
      <c r="I85" s="135">
        <f t="shared" si="23"/>
        <v>142</v>
      </c>
      <c r="J85" s="135">
        <f t="shared" si="23"/>
        <v>45075</v>
      </c>
      <c r="K85" s="135">
        <f t="shared" si="23"/>
        <v>58</v>
      </c>
      <c r="L85" s="135">
        <f t="shared" si="23"/>
        <v>21</v>
      </c>
      <c r="M85" s="135">
        <f t="shared" si="23"/>
        <v>7</v>
      </c>
      <c r="N85" s="135">
        <f>N84+N78+N70+N60+N50+N38+N25+N19</f>
        <v>44510</v>
      </c>
      <c r="O85" s="135">
        <f t="shared" si="23"/>
        <v>507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83"/>
      <c r="P90" s="68"/>
      <c r="Q90" s="68"/>
      <c r="R90" s="68"/>
      <c r="S90" s="28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83"/>
      <c r="P91" s="68"/>
      <c r="Q91" s="68"/>
      <c r="R91" s="68"/>
      <c r="S91" s="28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83"/>
      <c r="P92" s="68"/>
      <c r="Q92" s="68"/>
      <c r="R92" s="68"/>
      <c r="S92" s="28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3"/>
      <c r="K93" s="478"/>
      <c r="L93" s="478"/>
      <c r="M93" s="478"/>
      <c r="N93" s="478"/>
      <c r="O93" s="283"/>
      <c r="P93" s="68"/>
      <c r="Q93" s="68"/>
      <c r="R93" s="68"/>
      <c r="S93" s="28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3"/>
      <c r="K94" s="478"/>
      <c r="L94" s="478"/>
      <c r="M94" s="478"/>
      <c r="N94" s="478"/>
      <c r="O94" s="283"/>
      <c r="P94" s="68"/>
      <c r="Q94" s="68"/>
      <c r="R94" s="68"/>
      <c r="S94" s="28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85"/>
      <c r="K95" s="478"/>
      <c r="L95" s="478"/>
      <c r="M95" s="478"/>
      <c r="N95" s="478"/>
      <c r="O95" s="285"/>
      <c r="Q95" s="82"/>
      <c r="R95" s="82"/>
      <c r="S95" s="28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800-000000000000}">
  <dimension ref="A1:S111"/>
  <sheetViews>
    <sheetView view="pageBreakPreview" topLeftCell="C1" zoomScale="70" zoomScaleNormal="70" zoomScaleSheetLayoutView="70" workbookViewId="0">
      <pane xSplit="3" ySplit="4" topLeftCell="F41" activePane="bottomRight" state="frozen"/>
      <selection activeCell="J5" sqref="J5:J84"/>
      <selection pane="topRight" activeCell="J5" sqref="J5:J84"/>
      <selection pane="bottomLeft" activeCell="J5" sqref="J5:J84"/>
      <selection pane="bottomRight" activeCell="G13" sqref="G1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=135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530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81" t="s">
        <v>275</v>
      </c>
      <c r="H4" s="281" t="s">
        <v>276</v>
      </c>
      <c r="I4" s="281" t="s">
        <v>277</v>
      </c>
      <c r="J4" s="121" t="str">
        <f>"me©‡gvU fwZ©
= "&amp;J85</f>
        <v>me©‡gvU fwZ©
= 44933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44347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'19.10'!J5+'20.10'!I5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'19.10'!J6+'20.10'!I6</f>
        <v>86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'19.10'!J7+'20.10'!I7</f>
        <v>490</v>
      </c>
      <c r="K7" s="152">
        <v>0</v>
      </c>
      <c r="L7" s="152">
        <v>0</v>
      </c>
      <c r="M7" s="152">
        <v>0</v>
      </c>
      <c r="N7" s="139">
        <f t="shared" si="0"/>
        <v>488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'19.10'!J8+'20.10'!I8</f>
        <v>1181</v>
      </c>
      <c r="K8" s="152">
        <v>0</v>
      </c>
      <c r="L8" s="152">
        <v>0</v>
      </c>
      <c r="M8" s="152">
        <v>0</v>
      </c>
      <c r="N8" s="139">
        <f t="shared" si="0"/>
        <v>1168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'19.10'!J9+'20.10'!I9</f>
        <v>566</v>
      </c>
      <c r="K9" s="152">
        <v>1</v>
      </c>
      <c r="L9" s="152">
        <v>1</v>
      </c>
      <c r="M9" s="152">
        <v>0</v>
      </c>
      <c r="N9" s="139">
        <f t="shared" si="0"/>
        <v>561</v>
      </c>
      <c r="O9" s="145">
        <v>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'19.10'!J10+'20.10'!I10</f>
        <v>527</v>
      </c>
      <c r="K10" s="152">
        <v>0</v>
      </c>
      <c r="L10" s="152">
        <v>0</v>
      </c>
      <c r="M10" s="152">
        <v>0</v>
      </c>
      <c r="N10" s="139">
        <f t="shared" si="0"/>
        <v>521</v>
      </c>
      <c r="O10" s="145">
        <v>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'19.10'!J11+'20.10'!I11</f>
        <v>681</v>
      </c>
      <c r="K11" s="152">
        <v>1</v>
      </c>
      <c r="L11" s="152">
        <v>1</v>
      </c>
      <c r="M11" s="152">
        <v>0</v>
      </c>
      <c r="N11" s="139">
        <f t="shared" si="0"/>
        <v>680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'19.10'!J12+'20.10'!I12</f>
        <v>1679</v>
      </c>
      <c r="K12" s="152">
        <v>0</v>
      </c>
      <c r="L12" s="152">
        <v>0</v>
      </c>
      <c r="M12" s="152">
        <v>0</v>
      </c>
      <c r="N12" s="139">
        <f t="shared" si="0"/>
        <v>1665</v>
      </c>
      <c r="O12" s="145">
        <v>14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'19.10'!J13+'20.10'!I13</f>
        <v>569</v>
      </c>
      <c r="K13" s="152">
        <v>0</v>
      </c>
      <c r="L13" s="152">
        <v>0</v>
      </c>
      <c r="M13" s="152">
        <v>0</v>
      </c>
      <c r="N13" s="139">
        <f t="shared" si="0"/>
        <v>560</v>
      </c>
      <c r="O13" s="145">
        <v>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'19.10'!J14+'20.10'!I14</f>
        <v>456</v>
      </c>
      <c r="K14" s="152">
        <v>0</v>
      </c>
      <c r="L14" s="152">
        <v>0</v>
      </c>
      <c r="M14" s="152">
        <v>0</v>
      </c>
      <c r="N14" s="139">
        <f t="shared" si="0"/>
        <v>452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'19.10'!J15+'20.10'!I15</f>
        <v>627</v>
      </c>
      <c r="K15" s="152">
        <v>0</v>
      </c>
      <c r="L15" s="152">
        <v>0</v>
      </c>
      <c r="M15" s="152">
        <v>0</v>
      </c>
      <c r="N15" s="139">
        <f t="shared" si="0"/>
        <v>622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'19.10'!J16+'20.10'!I16</f>
        <v>828</v>
      </c>
      <c r="K16" s="152">
        <v>0</v>
      </c>
      <c r="L16" s="152">
        <v>0</v>
      </c>
      <c r="M16" s="152">
        <v>0</v>
      </c>
      <c r="N16" s="139">
        <f t="shared" si="0"/>
        <v>825</v>
      </c>
      <c r="O16" s="145">
        <v>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0</v>
      </c>
      <c r="I17" s="144">
        <f t="shared" si="1"/>
        <v>1</v>
      </c>
      <c r="J17" s="161">
        <f>'19.10'!J17+'20.10'!I17</f>
        <v>1031</v>
      </c>
      <c r="K17" s="152">
        <v>9</v>
      </c>
      <c r="L17" s="152">
        <v>0</v>
      </c>
      <c r="M17" s="152">
        <v>0</v>
      </c>
      <c r="N17" s="139">
        <f t="shared" si="0"/>
        <v>1018</v>
      </c>
      <c r="O17" s="145">
        <v>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'19.10'!J18+'20.10'!I18</f>
        <v>676</v>
      </c>
      <c r="K18" s="152">
        <v>0</v>
      </c>
      <c r="L18" s="152">
        <v>0</v>
      </c>
      <c r="M18" s="152">
        <v>0</v>
      </c>
      <c r="N18" s="139">
        <f t="shared" si="0"/>
        <v>669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20</v>
      </c>
      <c r="H19" s="146">
        <f t="shared" ref="H19:O19" si="3">SUM(H5:H18)</f>
        <v>0</v>
      </c>
      <c r="I19" s="148">
        <f t="shared" si="3"/>
        <v>20</v>
      </c>
      <c r="J19" s="162">
        <f>'19.10'!J19+'20.10'!I19</f>
        <v>10883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10793</v>
      </c>
      <c r="O19" s="150">
        <f t="shared" si="3"/>
        <v>77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'19.10'!J20+'20.10'!I20</f>
        <v>22</v>
      </c>
      <c r="K20" s="151">
        <v>0</v>
      </c>
      <c r="L20" s="151">
        <v>0</v>
      </c>
      <c r="M20" s="151">
        <v>0</v>
      </c>
      <c r="N20" s="139">
        <f t="shared" si="0"/>
        <v>22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'19.10'!J21+'20.10'!I21</f>
        <v>433</v>
      </c>
      <c r="K21" s="152">
        <v>0</v>
      </c>
      <c r="L21" s="152">
        <v>0</v>
      </c>
      <c r="M21" s="152">
        <v>0</v>
      </c>
      <c r="N21" s="144">
        <f t="shared" si="0"/>
        <v>428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'19.10'!J22+'20.10'!I22</f>
        <v>161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'19.10'!J23+'20.10'!I23</f>
        <v>101</v>
      </c>
      <c r="K23" s="152">
        <v>0</v>
      </c>
      <c r="L23" s="152">
        <v>0</v>
      </c>
      <c r="M23" s="152">
        <v>0</v>
      </c>
      <c r="N23" s="144">
        <f t="shared" si="0"/>
        <v>101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'19.10'!J24+'20.10'!I24</f>
        <v>1524</v>
      </c>
      <c r="K24" s="152">
        <v>4</v>
      </c>
      <c r="L24" s="152">
        <v>0</v>
      </c>
      <c r="M24" s="152">
        <v>0</v>
      </c>
      <c r="N24" s="144">
        <f t="shared" si="0"/>
        <v>1504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'19.10'!J25+'20.10'!I25</f>
        <v>2241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2215</v>
      </c>
      <c r="O25" s="150">
        <f>SUM(O20:O24)</f>
        <v>22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5</v>
      </c>
      <c r="H26" s="154">
        <v>4</v>
      </c>
      <c r="I26" s="139">
        <f>G26+H26</f>
        <v>9</v>
      </c>
      <c r="J26" s="160">
        <f>'19.10'!J26+'20.10'!I26</f>
        <v>585</v>
      </c>
      <c r="K26" s="151">
        <v>2</v>
      </c>
      <c r="L26" s="151">
        <v>1</v>
      </c>
      <c r="M26" s="151">
        <v>0</v>
      </c>
      <c r="N26" s="139">
        <f t="shared" si="0"/>
        <v>557</v>
      </c>
      <c r="O26" s="140">
        <v>26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'19.10'!J27+'20.10'!I27</f>
        <v>571</v>
      </c>
      <c r="K27" s="152">
        <v>0</v>
      </c>
      <c r="L27" s="152">
        <v>0</v>
      </c>
      <c r="M27" s="152">
        <v>0</v>
      </c>
      <c r="N27" s="144">
        <f t="shared" si="0"/>
        <v>566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'19.10'!J28+'20.10'!I28</f>
        <v>1199</v>
      </c>
      <c r="K28" s="152">
        <v>0</v>
      </c>
      <c r="L28" s="152">
        <v>0</v>
      </c>
      <c r="M28" s="152">
        <v>0</v>
      </c>
      <c r="N28" s="144">
        <f t="shared" si="0"/>
        <v>1183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'19.10'!J29+'20.10'!I29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'19.10'!J30+'20.10'!I30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'19.10'!J31+'20.10'!I31</f>
        <v>693</v>
      </c>
      <c r="K31" s="152">
        <v>1</v>
      </c>
      <c r="L31" s="152">
        <v>0</v>
      </c>
      <c r="M31" s="152">
        <v>0</v>
      </c>
      <c r="N31" s="144">
        <f t="shared" si="0"/>
        <v>692</v>
      </c>
      <c r="O31" s="145">
        <v>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'19.10'!J32+'20.10'!I32</f>
        <v>311</v>
      </c>
      <c r="K32" s="152">
        <v>1</v>
      </c>
      <c r="L32" s="152">
        <v>1</v>
      </c>
      <c r="M32" s="152">
        <v>0</v>
      </c>
      <c r="N32" s="144">
        <f t="shared" si="0"/>
        <v>301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'19.10'!J33+'20.10'!I33</f>
        <v>434</v>
      </c>
      <c r="K33" s="152">
        <v>0</v>
      </c>
      <c r="L33" s="152">
        <v>0</v>
      </c>
      <c r="M33" s="152">
        <v>0</v>
      </c>
      <c r="N33" s="144">
        <f t="shared" si="0"/>
        <v>430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'19.10'!J34+'20.10'!I34</f>
        <v>206</v>
      </c>
      <c r="K34" s="152">
        <v>0</v>
      </c>
      <c r="L34" s="152">
        <v>0</v>
      </c>
      <c r="M34" s="152">
        <v>0</v>
      </c>
      <c r="N34" s="144">
        <f t="shared" si="0"/>
        <v>206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'19.10'!J35+'20.10'!I35</f>
        <v>101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'19.10'!J36+'20.10'!I36</f>
        <v>151</v>
      </c>
      <c r="K36" s="152">
        <v>0</v>
      </c>
      <c r="L36" s="152">
        <v>0</v>
      </c>
      <c r="M36" s="152">
        <v>0</v>
      </c>
      <c r="N36" s="144">
        <f t="shared" si="0"/>
        <v>144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'19.10'!J37+'20.10'!I37</f>
        <v>1271</v>
      </c>
      <c r="K37" s="152">
        <v>1</v>
      </c>
      <c r="L37" s="152">
        <v>0</v>
      </c>
      <c r="M37" s="152">
        <v>0</v>
      </c>
      <c r="N37" s="144">
        <f t="shared" si="0"/>
        <v>1225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28</v>
      </c>
      <c r="H38" s="146">
        <f t="shared" ref="H38:O38" si="9">SUM(H26:H37)</f>
        <v>4</v>
      </c>
      <c r="I38" s="148">
        <f t="shared" si="9"/>
        <v>32</v>
      </c>
      <c r="J38" s="162">
        <f>'19.10'!J38+'20.10'!I38</f>
        <v>7263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7139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'19.10'!J39+'20.10'!I39</f>
        <v>813</v>
      </c>
      <c r="K39" s="151">
        <v>3</v>
      </c>
      <c r="L39" s="151">
        <v>2</v>
      </c>
      <c r="M39" s="151">
        <v>1</v>
      </c>
      <c r="N39" s="139">
        <f t="shared" si="0"/>
        <v>810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</v>
      </c>
      <c r="H40" s="156">
        <v>0</v>
      </c>
      <c r="I40" s="144">
        <f t="shared" ref="I40:I49" si="10">G40+H40</f>
        <v>3</v>
      </c>
      <c r="J40" s="161">
        <f>'19.10'!J40+'20.10'!I40</f>
        <v>1467</v>
      </c>
      <c r="K40" s="152">
        <v>1</v>
      </c>
      <c r="L40" s="152">
        <v>1</v>
      </c>
      <c r="M40" s="152">
        <v>0</v>
      </c>
      <c r="N40" s="144">
        <f t="shared" si="0"/>
        <v>1451</v>
      </c>
      <c r="O40" s="145">
        <v>15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'19.10'!J41+'20.10'!I41</f>
        <v>514</v>
      </c>
      <c r="K41" s="152">
        <v>1</v>
      </c>
      <c r="L41" s="152">
        <v>0</v>
      </c>
      <c r="M41" s="152">
        <v>0</v>
      </c>
      <c r="N41" s="144">
        <f t="shared" si="0"/>
        <v>505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'19.10'!J42+'20.10'!I42</f>
        <v>526</v>
      </c>
      <c r="K42" s="152">
        <v>0</v>
      </c>
      <c r="L42" s="152">
        <v>0</v>
      </c>
      <c r="M42" s="152">
        <v>0</v>
      </c>
      <c r="N42" s="144">
        <f t="shared" si="0"/>
        <v>515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13</v>
      </c>
      <c r="H43" s="156">
        <v>2</v>
      </c>
      <c r="I43" s="144">
        <f t="shared" si="10"/>
        <v>15</v>
      </c>
      <c r="J43" s="161">
        <f>'19.10'!J43+'20.10'!I43</f>
        <v>3530</v>
      </c>
      <c r="K43" s="152">
        <v>3</v>
      </c>
      <c r="L43" s="152">
        <v>1</v>
      </c>
      <c r="M43" s="152">
        <v>0</v>
      </c>
      <c r="N43" s="144">
        <f t="shared" si="0"/>
        <v>3468</v>
      </c>
      <c r="O43" s="145">
        <v>59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'19.10'!J44+'20.10'!I44</f>
        <v>620</v>
      </c>
      <c r="K44" s="152">
        <v>1</v>
      </c>
      <c r="L44" s="152">
        <v>0</v>
      </c>
      <c r="M44" s="152">
        <v>0</v>
      </c>
      <c r="N44" s="144">
        <f t="shared" si="0"/>
        <v>607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'19.10'!J45+'20.10'!I45</f>
        <v>316</v>
      </c>
      <c r="K45" s="152">
        <v>0</v>
      </c>
      <c r="L45" s="152">
        <v>0</v>
      </c>
      <c r="M45" s="152">
        <v>0</v>
      </c>
      <c r="N45" s="144">
        <f t="shared" si="0"/>
        <v>314</v>
      </c>
      <c r="O45" s="145">
        <v>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0</v>
      </c>
      <c r="I46" s="144">
        <f t="shared" si="10"/>
        <v>0</v>
      </c>
      <c r="J46" s="161">
        <f>'19.10'!J46+'20.10'!I46</f>
        <v>891</v>
      </c>
      <c r="K46" s="152">
        <v>0</v>
      </c>
      <c r="L46" s="152">
        <v>0</v>
      </c>
      <c r="M46" s="152">
        <v>0</v>
      </c>
      <c r="N46" s="144">
        <f t="shared" si="0"/>
        <v>879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'19.10'!J47+'20.10'!I47</f>
        <v>150</v>
      </c>
      <c r="K47" s="152">
        <v>1</v>
      </c>
      <c r="L47" s="152">
        <v>1</v>
      </c>
      <c r="M47" s="152">
        <v>0</v>
      </c>
      <c r="N47" s="144">
        <f t="shared" si="0"/>
        <v>147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'19.10'!J48+'20.10'!I48</f>
        <v>245</v>
      </c>
      <c r="K48" s="152">
        <v>1</v>
      </c>
      <c r="L48" s="152">
        <v>0</v>
      </c>
      <c r="M48" s="152">
        <v>0</v>
      </c>
      <c r="N48" s="144">
        <f t="shared" si="0"/>
        <v>242</v>
      </c>
      <c r="O48" s="145">
        <v>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'19.10'!J49+'20.10'!I49</f>
        <v>1521</v>
      </c>
      <c r="K49" s="152">
        <v>5</v>
      </c>
      <c r="L49" s="152">
        <v>2</v>
      </c>
      <c r="M49" s="152">
        <v>1</v>
      </c>
      <c r="N49" s="144">
        <f t="shared" si="0"/>
        <v>1475</v>
      </c>
      <c r="O49" s="145">
        <v>41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38</v>
      </c>
      <c r="H50" s="146">
        <f t="shared" ref="H50:O50" si="12">SUM(H39:H49)</f>
        <v>2</v>
      </c>
      <c r="I50" s="148">
        <f t="shared" si="12"/>
        <v>40</v>
      </c>
      <c r="J50" s="162">
        <f>'19.10'!J50+'20.10'!I50</f>
        <v>10593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10413</v>
      </c>
      <c r="O50" s="150">
        <f t="shared" si="12"/>
        <v>164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'19.10'!J51+'20.10'!I51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'19.10'!J52+'20.10'!I52</f>
        <v>1055</v>
      </c>
      <c r="K52" s="152">
        <v>0</v>
      </c>
      <c r="L52" s="152">
        <v>0</v>
      </c>
      <c r="M52" s="152">
        <v>0</v>
      </c>
      <c r="N52" s="144">
        <f t="shared" si="0"/>
        <v>1050</v>
      </c>
      <c r="O52" s="145">
        <v>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'19.10'!J53+'20.10'!I53</f>
        <v>733</v>
      </c>
      <c r="K53" s="152">
        <v>1</v>
      </c>
      <c r="L53" s="152">
        <v>0</v>
      </c>
      <c r="M53" s="152">
        <v>0</v>
      </c>
      <c r="N53" s="144">
        <f t="shared" si="0"/>
        <v>724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'19.10'!J54+'20.10'!I54</f>
        <v>1034</v>
      </c>
      <c r="K54" s="152">
        <v>0</v>
      </c>
      <c r="L54" s="152">
        <v>0</v>
      </c>
      <c r="M54" s="152">
        <v>0</v>
      </c>
      <c r="N54" s="144">
        <f t="shared" si="0"/>
        <v>1023</v>
      </c>
      <c r="O54" s="145">
        <v>11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'19.10'!J55+'20.10'!I55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'19.10'!J56+'20.10'!I56</f>
        <v>358</v>
      </c>
      <c r="K56" s="152">
        <v>0</v>
      </c>
      <c r="L56" s="152">
        <v>0</v>
      </c>
      <c r="M56" s="152">
        <v>0</v>
      </c>
      <c r="N56" s="144">
        <f t="shared" si="0"/>
        <v>354</v>
      </c>
      <c r="O56" s="145">
        <v>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'19.10'!J57+'20.10'!I57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'19.10'!J58+'20.10'!I58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'19.10'!J59+'20.10'!I59</f>
        <v>858</v>
      </c>
      <c r="K59" s="152">
        <v>3</v>
      </c>
      <c r="L59" s="152">
        <v>0</v>
      </c>
      <c r="M59" s="152">
        <v>0</v>
      </c>
      <c r="N59" s="144">
        <f t="shared" si="0"/>
        <v>839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9</v>
      </c>
      <c r="H60" s="146">
        <f t="shared" ref="H60:O60" si="15">SUM(H51:H59)</f>
        <v>1</v>
      </c>
      <c r="I60" s="148">
        <f t="shared" si="15"/>
        <v>10</v>
      </c>
      <c r="J60" s="162">
        <f>'19.10'!J60+'20.10'!I60</f>
        <v>4568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4518</v>
      </c>
      <c r="O60" s="150">
        <f t="shared" si="15"/>
        <v>45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'19.10'!J61+'20.10'!I61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'19.10'!J62+'20.10'!I62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'19.10'!J63+'20.10'!I63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'19.10'!J64+'20.10'!I64</f>
        <v>185</v>
      </c>
      <c r="K64" s="152">
        <v>0</v>
      </c>
      <c r="L64" s="152">
        <v>0</v>
      </c>
      <c r="M64" s="152">
        <v>0</v>
      </c>
      <c r="N64" s="144">
        <f t="shared" si="0"/>
        <v>185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'19.10'!J65+'20.10'!I65</f>
        <v>202</v>
      </c>
      <c r="K65" s="152">
        <v>0</v>
      </c>
      <c r="L65" s="152">
        <v>0</v>
      </c>
      <c r="M65" s="152">
        <v>0</v>
      </c>
      <c r="N65" s="144">
        <f t="shared" si="0"/>
        <v>200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/>
      <c r="I66" s="144">
        <f t="shared" si="16"/>
        <v>0</v>
      </c>
      <c r="J66" s="161">
        <f>'19.10'!J66+'20.10'!I66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'19.10'!J67+'20.10'!I67</f>
        <v>51</v>
      </c>
      <c r="K67" s="152">
        <v>0</v>
      </c>
      <c r="L67" s="152">
        <v>0</v>
      </c>
      <c r="M67" s="152">
        <v>0</v>
      </c>
      <c r="N67" s="144">
        <f t="shared" si="0"/>
        <v>51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'19.10'!J68+'20.10'!I68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'19.10'!J69+'20.10'!I69</f>
        <v>738</v>
      </c>
      <c r="K69" s="152">
        <v>3</v>
      </c>
      <c r="L69" s="152">
        <v>0</v>
      </c>
      <c r="M69" s="152">
        <v>0</v>
      </c>
      <c r="N69" s="144">
        <f t="shared" si="0"/>
        <v>728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'19.10'!J70+'20.10'!I70</f>
        <v>2055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2040</v>
      </c>
      <c r="O70" s="150">
        <f t="shared" si="17"/>
        <v>11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'19.10'!J71+'20.10'!I71</f>
        <v>581</v>
      </c>
      <c r="K71" s="151">
        <v>0</v>
      </c>
      <c r="L71" s="151">
        <v>0</v>
      </c>
      <c r="M71" s="151">
        <v>0</v>
      </c>
      <c r="N71" s="139">
        <f t="shared" ref="N71:N83" si="18">J71-K71-O71</f>
        <v>577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'19.10'!J72+'20.10'!I72</f>
        <v>661</v>
      </c>
      <c r="K72" s="152">
        <v>0</v>
      </c>
      <c r="L72" s="152">
        <v>0</v>
      </c>
      <c r="M72" s="152">
        <v>0</v>
      </c>
      <c r="N72" s="144">
        <f t="shared" si="18"/>
        <v>654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'19.10'!J73+'20.10'!I73</f>
        <v>694</v>
      </c>
      <c r="K73" s="152">
        <v>0</v>
      </c>
      <c r="L73" s="152">
        <v>0</v>
      </c>
      <c r="M73" s="152">
        <v>0</v>
      </c>
      <c r="N73" s="144">
        <f t="shared" si="18"/>
        <v>686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'19.10'!J74+'20.10'!I74</f>
        <v>966</v>
      </c>
      <c r="K74" s="152">
        <v>0</v>
      </c>
      <c r="L74" s="152">
        <v>0</v>
      </c>
      <c r="M74" s="152">
        <v>0</v>
      </c>
      <c r="N74" s="144">
        <f t="shared" si="18"/>
        <v>940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'19.10'!J75+'20.10'!I75</f>
        <v>120</v>
      </c>
      <c r="K75" s="152">
        <v>0</v>
      </c>
      <c r="L75" s="152">
        <v>0</v>
      </c>
      <c r="M75" s="152">
        <v>0</v>
      </c>
      <c r="N75" s="144">
        <f t="shared" si="18"/>
        <v>116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'19.10'!J76+'20.10'!I76</f>
        <v>575</v>
      </c>
      <c r="K76" s="152">
        <v>1</v>
      </c>
      <c r="L76" s="152">
        <v>1</v>
      </c>
      <c r="M76" s="152">
        <v>0</v>
      </c>
      <c r="N76" s="144">
        <f t="shared" si="18"/>
        <v>566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7</v>
      </c>
      <c r="H77" s="156"/>
      <c r="I77" s="144">
        <f t="shared" si="19"/>
        <v>7</v>
      </c>
      <c r="J77" s="161">
        <f>'19.10'!J77+'20.10'!I77</f>
        <v>2764</v>
      </c>
      <c r="K77" s="152">
        <v>7</v>
      </c>
      <c r="L77" s="152">
        <v>2</v>
      </c>
      <c r="M77" s="152">
        <v>0</v>
      </c>
      <c r="N77" s="144">
        <f t="shared" si="18"/>
        <v>2724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'19.10'!J78+'20.10'!I78</f>
        <v>6361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6263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'19.10'!J79+'20.10'!I79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'19.10'!J80+'20.10'!I80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'19.10'!J81+'20.10'!I81</f>
        <v>183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'19.10'!J82+'20.10'!I82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4">
        <v>1</v>
      </c>
      <c r="H83" s="154">
        <v>0</v>
      </c>
      <c r="I83" s="144">
        <f>G83+H83</f>
        <v>1</v>
      </c>
      <c r="J83" s="161">
        <f>'19.10'!J83+'20.10'!I83</f>
        <v>461</v>
      </c>
      <c r="K83" s="152">
        <v>0</v>
      </c>
      <c r="L83" s="152">
        <v>0</v>
      </c>
      <c r="M83" s="152">
        <v>0</v>
      </c>
      <c r="N83" s="144">
        <f t="shared" si="18"/>
        <v>459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'19.10'!J84+'20.10'!I84</f>
        <v>969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966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128</v>
      </c>
      <c r="H85" s="135">
        <f t="shared" ref="H85:O85" si="23">H84+H78+H70+H60+H50+H38+H25+H19</f>
        <v>7</v>
      </c>
      <c r="I85" s="135">
        <f t="shared" si="23"/>
        <v>135</v>
      </c>
      <c r="J85" s="135">
        <f t="shared" si="23"/>
        <v>44933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44347</v>
      </c>
      <c r="O85" s="135">
        <f t="shared" si="23"/>
        <v>530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80"/>
      <c r="P90" s="68"/>
      <c r="Q90" s="68"/>
      <c r="R90" s="68"/>
      <c r="S90" s="28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80"/>
      <c r="P91" s="68"/>
      <c r="Q91" s="68"/>
      <c r="R91" s="68"/>
      <c r="S91" s="28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80"/>
      <c r="P92" s="68"/>
      <c r="Q92" s="68"/>
      <c r="R92" s="68"/>
      <c r="S92" s="28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80"/>
      <c r="K93" s="478"/>
      <c r="L93" s="478"/>
      <c r="M93" s="478"/>
      <c r="N93" s="478"/>
      <c r="O93" s="280"/>
      <c r="P93" s="68"/>
      <c r="Q93" s="68"/>
      <c r="R93" s="68"/>
      <c r="S93" s="28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80"/>
      <c r="K94" s="478"/>
      <c r="L94" s="478"/>
      <c r="M94" s="478"/>
      <c r="N94" s="478"/>
      <c r="O94" s="280"/>
      <c r="P94" s="68"/>
      <c r="Q94" s="68"/>
      <c r="R94" s="68"/>
      <c r="S94" s="28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82"/>
      <c r="K95" s="478"/>
      <c r="L95" s="478"/>
      <c r="M95" s="478"/>
      <c r="N95" s="478"/>
      <c r="O95" s="282"/>
      <c r="Q95" s="82"/>
      <c r="R95" s="82"/>
      <c r="S95" s="28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9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6" sqref="G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=122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610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78" t="s">
        <v>275</v>
      </c>
      <c r="H4" s="278" t="s">
        <v>276</v>
      </c>
      <c r="I4" s="278" t="s">
        <v>277</v>
      </c>
      <c r="J4" s="121" t="str">
        <f>"me©‡gvU fwZ©
= "&amp;J85</f>
        <v>me©‡gvU fwZ©
= 44798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44132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'18.10'!J5+'19.10'!I5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'18.10'!J6+'19.10'!I6</f>
        <v>84</v>
      </c>
      <c r="K6" s="152">
        <v>0</v>
      </c>
      <c r="L6" s="152">
        <v>0</v>
      </c>
      <c r="M6" s="152">
        <v>0</v>
      </c>
      <c r="N6" s="139">
        <f t="shared" si="0"/>
        <v>84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'18.10'!J7+'19.10'!I7</f>
        <v>489</v>
      </c>
      <c r="K7" s="152">
        <v>0</v>
      </c>
      <c r="L7" s="152">
        <v>0</v>
      </c>
      <c r="M7" s="152">
        <v>0</v>
      </c>
      <c r="N7" s="139">
        <f t="shared" si="0"/>
        <v>487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'18.10'!J8+'19.10'!I8</f>
        <v>1180</v>
      </c>
      <c r="K8" s="152">
        <v>0</v>
      </c>
      <c r="L8" s="152">
        <v>0</v>
      </c>
      <c r="M8" s="152">
        <v>0</v>
      </c>
      <c r="N8" s="139">
        <f t="shared" si="0"/>
        <v>1166</v>
      </c>
      <c r="O8" s="145">
        <v>14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'18.10'!J9+'19.10'!I9</f>
        <v>563</v>
      </c>
      <c r="K9" s="152">
        <v>1</v>
      </c>
      <c r="L9" s="152">
        <v>1</v>
      </c>
      <c r="M9" s="152">
        <v>0</v>
      </c>
      <c r="N9" s="139">
        <f t="shared" si="0"/>
        <v>557</v>
      </c>
      <c r="O9" s="145">
        <v>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'18.10'!J10+'19.10'!I10</f>
        <v>527</v>
      </c>
      <c r="K10" s="152">
        <v>0</v>
      </c>
      <c r="L10" s="152">
        <v>0</v>
      </c>
      <c r="M10" s="152">
        <v>0</v>
      </c>
      <c r="N10" s="139">
        <f t="shared" si="0"/>
        <v>519</v>
      </c>
      <c r="O10" s="145">
        <v>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'18.10'!J11+'19.10'!I11</f>
        <v>681</v>
      </c>
      <c r="K11" s="152">
        <v>1</v>
      </c>
      <c r="L11" s="152">
        <v>1</v>
      </c>
      <c r="M11" s="152">
        <v>0</v>
      </c>
      <c r="N11" s="139">
        <f t="shared" si="0"/>
        <v>677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'18.10'!J12+'19.10'!I12</f>
        <v>1673</v>
      </c>
      <c r="K12" s="152">
        <v>0</v>
      </c>
      <c r="L12" s="152">
        <v>0</v>
      </c>
      <c r="M12" s="152">
        <v>0</v>
      </c>
      <c r="N12" s="139">
        <f t="shared" si="0"/>
        <v>1657</v>
      </c>
      <c r="O12" s="145">
        <v>16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'18.10'!J13+'19.10'!I13</f>
        <v>569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11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'18.10'!J14+'19.10'!I14</f>
        <v>454</v>
      </c>
      <c r="K14" s="152">
        <v>0</v>
      </c>
      <c r="L14" s="152">
        <v>0</v>
      </c>
      <c r="M14" s="152">
        <v>0</v>
      </c>
      <c r="N14" s="139">
        <f t="shared" si="0"/>
        <v>449</v>
      </c>
      <c r="O14" s="145">
        <v>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'18.10'!J15+'19.10'!I15</f>
        <v>625</v>
      </c>
      <c r="K15" s="152">
        <v>0</v>
      </c>
      <c r="L15" s="152">
        <v>0</v>
      </c>
      <c r="M15" s="152">
        <v>0</v>
      </c>
      <c r="N15" s="139">
        <f t="shared" si="0"/>
        <v>618</v>
      </c>
      <c r="O15" s="145">
        <v>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'18.10'!J16+'19.10'!I16</f>
        <v>828</v>
      </c>
      <c r="K16" s="152">
        <v>0</v>
      </c>
      <c r="L16" s="152">
        <v>0</v>
      </c>
      <c r="M16" s="152">
        <v>0</v>
      </c>
      <c r="N16" s="139">
        <f t="shared" si="0"/>
        <v>822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0</v>
      </c>
      <c r="I17" s="144">
        <f t="shared" si="1"/>
        <v>3</v>
      </c>
      <c r="J17" s="161">
        <f>'18.10'!J17+'19.10'!I17</f>
        <v>1030</v>
      </c>
      <c r="K17" s="152">
        <v>9</v>
      </c>
      <c r="L17" s="152">
        <v>0</v>
      </c>
      <c r="M17" s="152">
        <v>0</v>
      </c>
      <c r="N17" s="139">
        <f t="shared" si="0"/>
        <v>1012</v>
      </c>
      <c r="O17" s="145">
        <v>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'18.10'!J18+'19.10'!I18</f>
        <v>674</v>
      </c>
      <c r="K18" s="152">
        <v>0</v>
      </c>
      <c r="L18" s="152">
        <v>0</v>
      </c>
      <c r="M18" s="152">
        <v>0</v>
      </c>
      <c r="N18" s="139">
        <f t="shared" si="0"/>
        <v>666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19</v>
      </c>
      <c r="H19" s="146">
        <f t="shared" ref="H19:O19" si="3">SUM(H5:H18)</f>
        <v>0</v>
      </c>
      <c r="I19" s="148">
        <f t="shared" si="3"/>
        <v>19</v>
      </c>
      <c r="J19" s="162">
        <f>'18.10'!J19+'19.10'!I19</f>
        <v>10863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10752</v>
      </c>
      <c r="O19" s="150">
        <f t="shared" si="3"/>
        <v>98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'18.10'!J20+'19.10'!I20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'18.10'!J21+'19.10'!I21</f>
        <v>432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'18.10'!J22+'19.10'!I22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'18.10'!J23+'19.10'!I23</f>
        <v>101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'18.10'!J24+'19.10'!I24</f>
        <v>1520</v>
      </c>
      <c r="K24" s="152">
        <v>4</v>
      </c>
      <c r="L24" s="152">
        <v>0</v>
      </c>
      <c r="M24" s="152">
        <v>0</v>
      </c>
      <c r="N24" s="144">
        <f t="shared" si="0"/>
        <v>1501</v>
      </c>
      <c r="O24" s="145">
        <v>15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'18.10'!J25+'19.10'!I25</f>
        <v>2235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2208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1</v>
      </c>
      <c r="I26" s="139">
        <f>G26+H26</f>
        <v>5</v>
      </c>
      <c r="J26" s="160">
        <f>'18.10'!J26+'19.10'!I26</f>
        <v>576</v>
      </c>
      <c r="K26" s="151">
        <v>2</v>
      </c>
      <c r="L26" s="151">
        <v>1</v>
      </c>
      <c r="M26" s="151">
        <v>0</v>
      </c>
      <c r="N26" s="139">
        <f t="shared" si="0"/>
        <v>552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'18.10'!J27+'19.10'!I27</f>
        <v>569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'18.10'!J28+'19.10'!I28</f>
        <v>1199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'18.10'!J29+'19.10'!I29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'18.10'!J30+'19.10'!I30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'18.10'!J31+'19.10'!I31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'18.10'!J32+'19.10'!I32</f>
        <v>308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'18.10'!J33+'19.10'!I33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'18.10'!J34+'19.10'!I34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'18.10'!J35+'19.10'!I35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'18.10'!J36+'19.10'!I36</f>
        <v>145</v>
      </c>
      <c r="K36" s="152">
        <v>0</v>
      </c>
      <c r="L36" s="152">
        <v>0</v>
      </c>
      <c r="M36" s="152">
        <v>0</v>
      </c>
      <c r="N36" s="144">
        <f t="shared" si="0"/>
        <v>136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</v>
      </c>
      <c r="H37" s="156"/>
      <c r="I37" s="144">
        <f t="shared" si="7"/>
        <v>1</v>
      </c>
      <c r="J37" s="161">
        <f>'18.10'!J37+'19.10'!I37</f>
        <v>1260</v>
      </c>
      <c r="K37" s="152">
        <v>1</v>
      </c>
      <c r="L37" s="152">
        <v>0</v>
      </c>
      <c r="M37" s="152">
        <v>0</v>
      </c>
      <c r="N37" s="144">
        <f t="shared" si="0"/>
        <v>1223</v>
      </c>
      <c r="O37" s="145">
        <v>36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10</v>
      </c>
      <c r="H38" s="146">
        <f t="shared" ref="H38:O38" si="9">SUM(H26:H37)</f>
        <v>1</v>
      </c>
      <c r="I38" s="148">
        <f t="shared" si="9"/>
        <v>11</v>
      </c>
      <c r="J38" s="162">
        <f>'18.10'!J38+'19.10'!I38</f>
        <v>7231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7113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'18.10'!J39+'19.10'!I39</f>
        <v>813</v>
      </c>
      <c r="K39" s="151">
        <v>3</v>
      </c>
      <c r="L39" s="151">
        <v>2</v>
      </c>
      <c r="M39" s="151">
        <v>1</v>
      </c>
      <c r="N39" s="139">
        <f t="shared" si="0"/>
        <v>809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'18.10'!J40+'19.10'!I40</f>
        <v>1464</v>
      </c>
      <c r="K40" s="152">
        <v>1</v>
      </c>
      <c r="L40" s="152">
        <v>1</v>
      </c>
      <c r="M40" s="152">
        <v>0</v>
      </c>
      <c r="N40" s="144">
        <f t="shared" si="0"/>
        <v>1439</v>
      </c>
      <c r="O40" s="145">
        <v>24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'18.10'!J41+'19.10'!I41</f>
        <v>512</v>
      </c>
      <c r="K41" s="152">
        <v>1</v>
      </c>
      <c r="L41" s="152">
        <v>0</v>
      </c>
      <c r="M41" s="152">
        <v>0</v>
      </c>
      <c r="N41" s="144">
        <f t="shared" si="0"/>
        <v>503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'18.10'!J42+'19.10'!I42</f>
        <v>520</v>
      </c>
      <c r="K42" s="152">
        <v>0</v>
      </c>
      <c r="L42" s="152">
        <v>0</v>
      </c>
      <c r="M42" s="152">
        <v>0</v>
      </c>
      <c r="N42" s="144">
        <f t="shared" si="0"/>
        <v>511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13</v>
      </c>
      <c r="H43" s="156">
        <v>0</v>
      </c>
      <c r="I43" s="144">
        <f t="shared" si="10"/>
        <v>13</v>
      </c>
      <c r="J43" s="161">
        <f>'18.10'!J43+'19.10'!I43</f>
        <v>3515</v>
      </c>
      <c r="K43" s="152">
        <v>3</v>
      </c>
      <c r="L43" s="152">
        <v>1</v>
      </c>
      <c r="M43" s="152">
        <v>0</v>
      </c>
      <c r="N43" s="144">
        <f t="shared" si="0"/>
        <v>3430</v>
      </c>
      <c r="O43" s="145">
        <v>82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'18.10'!J44+'19.10'!I44</f>
        <v>617</v>
      </c>
      <c r="K44" s="152">
        <v>1</v>
      </c>
      <c r="L44" s="152">
        <v>0</v>
      </c>
      <c r="M44" s="152">
        <v>0</v>
      </c>
      <c r="N44" s="144">
        <f t="shared" si="0"/>
        <v>604</v>
      </c>
      <c r="O44" s="145">
        <v>12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'18.10'!J45+'19.10'!I45</f>
        <v>316</v>
      </c>
      <c r="K45" s="152">
        <v>0</v>
      </c>
      <c r="L45" s="152">
        <v>0</v>
      </c>
      <c r="M45" s="152">
        <v>0</v>
      </c>
      <c r="N45" s="144">
        <f t="shared" si="0"/>
        <v>313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'18.10'!J46+'19.10'!I46</f>
        <v>891</v>
      </c>
      <c r="K46" s="152">
        <v>0</v>
      </c>
      <c r="L46" s="152">
        <v>0</v>
      </c>
      <c r="M46" s="152">
        <v>0</v>
      </c>
      <c r="N46" s="144">
        <f t="shared" si="0"/>
        <v>874</v>
      </c>
      <c r="O46" s="145">
        <v>17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'18.10'!J47+'19.10'!I47</f>
        <v>149</v>
      </c>
      <c r="K47" s="152">
        <v>1</v>
      </c>
      <c r="L47" s="152">
        <v>1</v>
      </c>
      <c r="M47" s="152">
        <v>0</v>
      </c>
      <c r="N47" s="144">
        <f t="shared" si="0"/>
        <v>146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'18.10'!J48+'19.10'!I48</f>
        <v>244</v>
      </c>
      <c r="K48" s="152">
        <v>1</v>
      </c>
      <c r="L48" s="152">
        <v>0</v>
      </c>
      <c r="M48" s="152">
        <v>0</v>
      </c>
      <c r="N48" s="144">
        <f t="shared" si="0"/>
        <v>240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>
        <v>0</v>
      </c>
      <c r="I49" s="144">
        <f t="shared" si="10"/>
        <v>6</v>
      </c>
      <c r="J49" s="161">
        <f>'18.10'!J49+'19.10'!I49</f>
        <v>1512</v>
      </c>
      <c r="K49" s="152">
        <v>5</v>
      </c>
      <c r="L49" s="152">
        <v>2</v>
      </c>
      <c r="M49" s="152">
        <v>1</v>
      </c>
      <c r="N49" s="144">
        <f t="shared" si="0"/>
        <v>1455</v>
      </c>
      <c r="O49" s="145">
        <v>52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41</v>
      </c>
      <c r="H50" s="146">
        <f t="shared" ref="H50:O50" si="12">SUM(H39:H49)</f>
        <v>0</v>
      </c>
      <c r="I50" s="148">
        <f t="shared" si="12"/>
        <v>41</v>
      </c>
      <c r="J50" s="162">
        <f>'18.10'!J50+'19.10'!I50</f>
        <v>10553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10324</v>
      </c>
      <c r="O50" s="150">
        <f t="shared" si="12"/>
        <v>213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'18.10'!J51+'19.10'!I51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'18.10'!J52+'19.10'!I52</f>
        <v>1054</v>
      </c>
      <c r="K52" s="152">
        <v>0</v>
      </c>
      <c r="L52" s="152">
        <v>0</v>
      </c>
      <c r="M52" s="152">
        <v>0</v>
      </c>
      <c r="N52" s="144">
        <f t="shared" si="0"/>
        <v>1048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</v>
      </c>
      <c r="H53" s="156">
        <v>0</v>
      </c>
      <c r="I53" s="144">
        <f t="shared" si="14"/>
        <v>1</v>
      </c>
      <c r="J53" s="161">
        <f>'18.10'!J53+'19.10'!I53</f>
        <v>733</v>
      </c>
      <c r="K53" s="152">
        <v>1</v>
      </c>
      <c r="L53" s="152">
        <v>0</v>
      </c>
      <c r="M53" s="152">
        <v>0</v>
      </c>
      <c r="N53" s="144">
        <f t="shared" si="0"/>
        <v>724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</v>
      </c>
      <c r="H54" s="156">
        <v>0</v>
      </c>
      <c r="I54" s="144">
        <f t="shared" si="14"/>
        <v>1</v>
      </c>
      <c r="J54" s="161">
        <f>'18.10'!J54+'19.10'!I54</f>
        <v>1031</v>
      </c>
      <c r="K54" s="152">
        <v>0</v>
      </c>
      <c r="L54" s="152">
        <v>0</v>
      </c>
      <c r="M54" s="152">
        <v>0</v>
      </c>
      <c r="N54" s="144">
        <f t="shared" si="0"/>
        <v>1019</v>
      </c>
      <c r="O54" s="145">
        <v>12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'18.10'!J55+'19.10'!I55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'18.10'!J56+'19.10'!I56</f>
        <v>357</v>
      </c>
      <c r="K56" s="152">
        <v>0</v>
      </c>
      <c r="L56" s="152">
        <v>0</v>
      </c>
      <c r="M56" s="152">
        <v>0</v>
      </c>
      <c r="N56" s="144">
        <f t="shared" si="0"/>
        <v>351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'18.10'!J57+'19.10'!I57</f>
        <v>161</v>
      </c>
      <c r="K57" s="152">
        <v>0</v>
      </c>
      <c r="L57" s="152">
        <v>0</v>
      </c>
      <c r="M57" s="152">
        <v>0</v>
      </c>
      <c r="N57" s="144">
        <f t="shared" si="0"/>
        <v>161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'18.10'!J58+'19.10'!I58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>
        <v>0</v>
      </c>
      <c r="I59" s="144">
        <f t="shared" si="14"/>
        <v>2</v>
      </c>
      <c r="J59" s="161">
        <f>'18.10'!J59+'19.10'!I59</f>
        <v>853</v>
      </c>
      <c r="K59" s="152">
        <v>3</v>
      </c>
      <c r="L59" s="152">
        <v>0</v>
      </c>
      <c r="M59" s="152">
        <v>0</v>
      </c>
      <c r="N59" s="144">
        <f t="shared" si="0"/>
        <v>834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</v>
      </c>
      <c r="H60" s="146">
        <f t="shared" ref="H60:O60" si="15">SUM(H51:H59)</f>
        <v>0</v>
      </c>
      <c r="I60" s="148">
        <f t="shared" si="15"/>
        <v>6</v>
      </c>
      <c r="J60" s="162">
        <f>'18.10'!J60+'19.10'!I60</f>
        <v>4558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4504</v>
      </c>
      <c r="O60" s="150">
        <f t="shared" si="15"/>
        <v>49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'18.10'!J61+'19.10'!I61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'18.10'!J62+'19.10'!I62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'18.10'!J63+'19.10'!I63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'18.10'!J64+'19.10'!I64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'18.10'!J65+'19.10'!I65</f>
        <v>201</v>
      </c>
      <c r="K65" s="152">
        <v>0</v>
      </c>
      <c r="L65" s="152">
        <v>0</v>
      </c>
      <c r="M65" s="152">
        <v>0</v>
      </c>
      <c r="N65" s="144">
        <f t="shared" si="0"/>
        <v>199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'18.10'!J66+'19.10'!I66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'18.10'!J67+'19.10'!I67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'18.10'!J68+'19.10'!I68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'18.10'!J69+'19.10'!I69</f>
        <v>738</v>
      </c>
      <c r="K69" s="152">
        <v>3</v>
      </c>
      <c r="L69" s="152">
        <v>0</v>
      </c>
      <c r="M69" s="152">
        <v>0</v>
      </c>
      <c r="N69" s="144">
        <f t="shared" si="0"/>
        <v>727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0</v>
      </c>
      <c r="H70" s="146">
        <f t="shared" ref="H70:O70" si="17">SUM(H61:H69)</f>
        <v>0</v>
      </c>
      <c r="I70" s="148">
        <f t="shared" si="17"/>
        <v>0</v>
      </c>
      <c r="J70" s="162">
        <f>'18.10'!J70+'19.10'!I70</f>
        <v>2054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2036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'18.10'!J71+'19.10'!I71</f>
        <v>577</v>
      </c>
      <c r="K71" s="151">
        <v>0</v>
      </c>
      <c r="L71" s="151">
        <v>0</v>
      </c>
      <c r="M71" s="151">
        <v>0</v>
      </c>
      <c r="N71" s="139">
        <f t="shared" ref="N71:N83" si="18">J71-K71-O71</f>
        <v>573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'18.10'!J72+'19.10'!I72</f>
        <v>659</v>
      </c>
      <c r="K72" s="152">
        <v>0</v>
      </c>
      <c r="L72" s="152">
        <v>0</v>
      </c>
      <c r="M72" s="152">
        <v>0</v>
      </c>
      <c r="N72" s="144">
        <f t="shared" si="18"/>
        <v>653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'18.10'!J73+'19.10'!I73</f>
        <v>692</v>
      </c>
      <c r="K73" s="152">
        <v>0</v>
      </c>
      <c r="L73" s="152">
        <v>0</v>
      </c>
      <c r="M73" s="152">
        <v>0</v>
      </c>
      <c r="N73" s="144">
        <f t="shared" si="18"/>
        <v>679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'18.10'!J74+'19.10'!I74</f>
        <v>957</v>
      </c>
      <c r="K74" s="152">
        <v>0</v>
      </c>
      <c r="L74" s="152">
        <v>0</v>
      </c>
      <c r="M74" s="152">
        <v>0</v>
      </c>
      <c r="N74" s="144">
        <f t="shared" si="18"/>
        <v>929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'18.10'!J75+'19.10'!I75</f>
        <v>120</v>
      </c>
      <c r="K75" s="152">
        <v>0</v>
      </c>
      <c r="L75" s="152">
        <v>0</v>
      </c>
      <c r="M75" s="152">
        <v>0</v>
      </c>
      <c r="N75" s="144">
        <f t="shared" si="18"/>
        <v>115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'18.10'!J76+'19.10'!I76</f>
        <v>574</v>
      </c>
      <c r="K76" s="152">
        <v>1</v>
      </c>
      <c r="L76" s="152">
        <v>1</v>
      </c>
      <c r="M76" s="152">
        <v>0</v>
      </c>
      <c r="N76" s="144">
        <f t="shared" si="18"/>
        <v>566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11</v>
      </c>
      <c r="H77" s="156">
        <v>0</v>
      </c>
      <c r="I77" s="144">
        <f t="shared" si="19"/>
        <v>11</v>
      </c>
      <c r="J77" s="161">
        <f>'18.10'!J77+'19.10'!I77</f>
        <v>2757</v>
      </c>
      <c r="K77" s="152">
        <v>7</v>
      </c>
      <c r="L77" s="152">
        <v>2</v>
      </c>
      <c r="M77" s="152">
        <v>0</v>
      </c>
      <c r="N77" s="144">
        <f t="shared" si="18"/>
        <v>2715</v>
      </c>
      <c r="O77" s="145">
        <v>35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40</v>
      </c>
      <c r="H78" s="146">
        <f t="shared" ref="H78:O78" si="20">SUM(H71:H77)</f>
        <v>2</v>
      </c>
      <c r="I78" s="148">
        <f t="shared" si="20"/>
        <v>42</v>
      </c>
      <c r="J78" s="162">
        <f>'18.10'!J78+'19.10'!I78</f>
        <v>6336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6230</v>
      </c>
      <c r="O78" s="150">
        <f t="shared" si="20"/>
        <v>98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'18.10'!J79+'19.10'!I79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'18.10'!J80+'19.10'!I80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0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'18.10'!J81+'19.10'!I81</f>
        <v>183</v>
      </c>
      <c r="K81" s="152">
        <v>0</v>
      </c>
      <c r="L81" s="152">
        <v>0</v>
      </c>
      <c r="M81" s="152">
        <v>0</v>
      </c>
      <c r="N81" s="144">
        <f t="shared" si="18"/>
        <v>183</v>
      </c>
      <c r="O81" s="140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'18.10'!J82+'19.10'!I82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0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'18.10'!J83+'19.10'!I83</f>
        <v>460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'18.10'!J84+'19.10'!I84</f>
        <v>968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965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119</v>
      </c>
      <c r="H85" s="135">
        <f t="shared" ref="H85:O85" si="23">H84+H78+H70+H60+H50+H38+H25+H19</f>
        <v>3</v>
      </c>
      <c r="I85" s="135">
        <f t="shared" si="23"/>
        <v>122</v>
      </c>
      <c r="J85" s="135">
        <f t="shared" si="23"/>
        <v>44798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44132</v>
      </c>
      <c r="O85" s="135">
        <f t="shared" si="23"/>
        <v>610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77"/>
      <c r="P90" s="68"/>
      <c r="Q90" s="68"/>
      <c r="R90" s="68"/>
      <c r="S90" s="27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77"/>
      <c r="P91" s="68"/>
      <c r="Q91" s="68"/>
      <c r="R91" s="68"/>
      <c r="S91" s="27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77"/>
      <c r="P92" s="68"/>
      <c r="Q92" s="68"/>
      <c r="R92" s="68"/>
      <c r="S92" s="27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7"/>
      <c r="K93" s="478"/>
      <c r="L93" s="478"/>
      <c r="M93" s="478"/>
      <c r="N93" s="478"/>
      <c r="O93" s="277"/>
      <c r="P93" s="68"/>
      <c r="Q93" s="68"/>
      <c r="R93" s="68"/>
      <c r="S93" s="27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7"/>
      <c r="K94" s="478"/>
      <c r="L94" s="478"/>
      <c r="M94" s="478"/>
      <c r="N94" s="478"/>
      <c r="O94" s="277"/>
      <c r="P94" s="68"/>
      <c r="Q94" s="68"/>
      <c r="R94" s="68"/>
      <c r="S94" s="27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79"/>
      <c r="K95" s="478"/>
      <c r="L95" s="478"/>
      <c r="M95" s="478"/>
      <c r="N95" s="478"/>
      <c r="O95" s="279"/>
      <c r="Q95" s="82"/>
      <c r="R95" s="82"/>
      <c r="S95" s="27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A00-000000000000}">
  <dimension ref="A1:S111"/>
  <sheetViews>
    <sheetView view="pageBreakPreview" topLeftCell="C1" zoomScale="70" zoomScaleNormal="70" zoomScaleSheetLayoutView="70" workbookViewId="0">
      <pane xSplit="3" ySplit="4" topLeftCell="F17" activePane="bottomRight" state="frozen"/>
      <selection activeCell="J5" sqref="J5:J84"/>
      <selection pane="topRight" activeCell="J5" sqref="J5:J84"/>
      <selection pane="bottomLeft" activeCell="J5" sqref="J5:J84"/>
      <selection pane="bottomRight" activeCell="G28" sqref="G2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=121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599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74" t="s">
        <v>275</v>
      </c>
      <c r="H4" s="274" t="s">
        <v>276</v>
      </c>
      <c r="I4" s="274" t="s">
        <v>277</v>
      </c>
      <c r="J4" s="121" t="str">
        <f>"me©‡gvU fwZ©
= "&amp;J85</f>
        <v>me©‡gvU fwZ©
= 44676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44021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'17.10'!J5+'18.10'!I5</f>
        <v>1486</v>
      </c>
      <c r="K5" s="151">
        <v>2</v>
      </c>
      <c r="L5" s="151">
        <v>1</v>
      </c>
      <c r="M5" s="151">
        <v>1</v>
      </c>
      <c r="N5" s="139">
        <f t="shared" ref="N5:N69" si="0">J5-K5-O5</f>
        <v>1480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'17.10'!J6+'18.10'!I6</f>
        <v>84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'17.10'!J7+'18.10'!I7</f>
        <v>487</v>
      </c>
      <c r="K7" s="152">
        <v>0</v>
      </c>
      <c r="L7" s="152">
        <v>0</v>
      </c>
      <c r="M7" s="152">
        <v>0</v>
      </c>
      <c r="N7" s="139">
        <f t="shared" si="0"/>
        <v>484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2</v>
      </c>
      <c r="I8" s="144">
        <f t="shared" si="1"/>
        <v>2</v>
      </c>
      <c r="J8" s="161">
        <f>'17.10'!J8+'18.10'!I8</f>
        <v>1177</v>
      </c>
      <c r="K8" s="152">
        <v>0</v>
      </c>
      <c r="L8" s="152">
        <v>0</v>
      </c>
      <c r="M8" s="152">
        <v>0</v>
      </c>
      <c r="N8" s="139">
        <f t="shared" si="0"/>
        <v>1163</v>
      </c>
      <c r="O8" s="145">
        <v>14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'17.10'!J9+'18.10'!I9</f>
        <v>563</v>
      </c>
      <c r="K9" s="152">
        <v>1</v>
      </c>
      <c r="L9" s="152">
        <v>1</v>
      </c>
      <c r="M9" s="152">
        <v>0</v>
      </c>
      <c r="N9" s="139">
        <f t="shared" si="0"/>
        <v>557</v>
      </c>
      <c r="O9" s="145">
        <v>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'17.10'!J10+'18.10'!I10</f>
        <v>526</v>
      </c>
      <c r="K10" s="152">
        <v>0</v>
      </c>
      <c r="L10" s="152">
        <v>0</v>
      </c>
      <c r="M10" s="152">
        <v>0</v>
      </c>
      <c r="N10" s="139">
        <f t="shared" si="0"/>
        <v>519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'17.10'!J11+'18.10'!I11</f>
        <v>680</v>
      </c>
      <c r="K11" s="152">
        <v>1</v>
      </c>
      <c r="L11" s="152">
        <v>1</v>
      </c>
      <c r="M11" s="152">
        <v>0</v>
      </c>
      <c r="N11" s="139">
        <f t="shared" si="0"/>
        <v>675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'17.10'!J12+'18.10'!I12</f>
        <v>1669</v>
      </c>
      <c r="K12" s="152">
        <v>0</v>
      </c>
      <c r="L12" s="152">
        <v>0</v>
      </c>
      <c r="M12" s="152">
        <v>0</v>
      </c>
      <c r="N12" s="139">
        <f t="shared" si="0"/>
        <v>1656</v>
      </c>
      <c r="O12" s="145">
        <v>13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'17.10'!J13+'18.10'!I13</f>
        <v>567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'17.10'!J14+'18.10'!I14</f>
        <v>453</v>
      </c>
      <c r="K14" s="152">
        <v>0</v>
      </c>
      <c r="L14" s="152">
        <v>0</v>
      </c>
      <c r="M14" s="152">
        <v>0</v>
      </c>
      <c r="N14" s="139">
        <f t="shared" si="0"/>
        <v>447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'17.10'!J15+'18.10'!I15</f>
        <v>624</v>
      </c>
      <c r="K15" s="152">
        <v>0</v>
      </c>
      <c r="L15" s="152">
        <v>0</v>
      </c>
      <c r="M15" s="152">
        <v>0</v>
      </c>
      <c r="N15" s="139">
        <f t="shared" si="0"/>
        <v>618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0</v>
      </c>
      <c r="H16" s="156">
        <v>0</v>
      </c>
      <c r="I16" s="144">
        <f t="shared" si="1"/>
        <v>0</v>
      </c>
      <c r="J16" s="161">
        <f>'17.10'!J16+'18.10'!I16</f>
        <v>827</v>
      </c>
      <c r="K16" s="152">
        <v>0</v>
      </c>
      <c r="L16" s="152">
        <v>0</v>
      </c>
      <c r="M16" s="152">
        <v>0</v>
      </c>
      <c r="N16" s="139">
        <f t="shared" si="0"/>
        <v>821</v>
      </c>
      <c r="O16" s="145">
        <v>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'17.10'!J17+'18.10'!I17</f>
        <v>1027</v>
      </c>
      <c r="K17" s="152">
        <v>9</v>
      </c>
      <c r="L17" s="152">
        <v>0</v>
      </c>
      <c r="M17" s="152">
        <v>0</v>
      </c>
      <c r="N17" s="139">
        <f t="shared" si="0"/>
        <v>1004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'17.10'!J18+'18.10'!I18</f>
        <v>674</v>
      </c>
      <c r="K18" s="152">
        <v>0</v>
      </c>
      <c r="L18" s="152">
        <v>0</v>
      </c>
      <c r="M18" s="152">
        <v>0</v>
      </c>
      <c r="N18" s="139">
        <f t="shared" si="0"/>
        <v>664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21</v>
      </c>
      <c r="H19" s="146">
        <f t="shared" ref="H19:O19" si="3">SUM(H5:H18)</f>
        <v>2</v>
      </c>
      <c r="I19" s="148">
        <f t="shared" si="3"/>
        <v>23</v>
      </c>
      <c r="J19" s="162">
        <f>'17.10'!J19+'18.10'!I19</f>
        <v>10844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10729</v>
      </c>
      <c r="O19" s="150">
        <f t="shared" si="3"/>
        <v>102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'17.10'!J20+'18.10'!I20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'17.10'!J21+'18.10'!I21</f>
        <v>431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'17.10'!J22+'18.10'!I22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'17.10'!J23+'18.10'!I23</f>
        <v>101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'17.10'!J24+'18.10'!I24</f>
        <v>1518</v>
      </c>
      <c r="K24" s="152">
        <v>4</v>
      </c>
      <c r="L24" s="152">
        <v>0</v>
      </c>
      <c r="M24" s="152">
        <v>0</v>
      </c>
      <c r="N24" s="144">
        <f t="shared" si="0"/>
        <v>1498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'17.10'!J25+'18.10'!I25</f>
        <v>2232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2205</v>
      </c>
      <c r="O25" s="150">
        <f>SUM(O20:O24)</f>
        <v>23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'17.10'!J26+'18.10'!I26</f>
        <v>571</v>
      </c>
      <c r="K26" s="151">
        <v>2</v>
      </c>
      <c r="L26" s="151">
        <v>1</v>
      </c>
      <c r="M26" s="151">
        <v>0</v>
      </c>
      <c r="N26" s="139">
        <f t="shared" si="0"/>
        <v>548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'17.10'!J27+'18.10'!I27</f>
        <v>568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'17.10'!J28+'18.10'!I28</f>
        <v>1198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'17.10'!J29+'18.10'!I29</f>
        <v>1283</v>
      </c>
      <c r="K29" s="152">
        <v>0</v>
      </c>
      <c r="L29" s="152">
        <v>0</v>
      </c>
      <c r="M29" s="152">
        <v>0</v>
      </c>
      <c r="N29" s="144">
        <f t="shared" si="0"/>
        <v>1277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'17.10'!J30+'18.10'!I30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'17.10'!J31+'18.10'!I31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'17.10'!J32+'18.10'!I32</f>
        <v>308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'17.10'!J33+'18.10'!I33</f>
        <v>434</v>
      </c>
      <c r="K33" s="152">
        <v>0</v>
      </c>
      <c r="L33" s="152">
        <v>0</v>
      </c>
      <c r="M33" s="152">
        <v>0</v>
      </c>
      <c r="N33" s="144">
        <f t="shared" si="0"/>
        <v>434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'17.10'!J34+'18.10'!I34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'17.10'!J35+'18.10'!I35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'17.10'!J36+'18.10'!I36</f>
        <v>142</v>
      </c>
      <c r="K36" s="152">
        <v>0</v>
      </c>
      <c r="L36" s="152">
        <v>0</v>
      </c>
      <c r="M36" s="152">
        <v>0</v>
      </c>
      <c r="N36" s="144">
        <f t="shared" si="0"/>
        <v>133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'17.10'!J37+'18.10'!I37</f>
        <v>1259</v>
      </c>
      <c r="K37" s="152">
        <v>1</v>
      </c>
      <c r="L37" s="152">
        <v>0</v>
      </c>
      <c r="M37" s="152">
        <v>0</v>
      </c>
      <c r="N37" s="144">
        <f t="shared" si="0"/>
        <v>1223</v>
      </c>
      <c r="O37" s="145">
        <v>35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14</v>
      </c>
      <c r="H38" s="146">
        <f t="shared" ref="H38:O38" si="9">SUM(H26:H37)</f>
        <v>0</v>
      </c>
      <c r="I38" s="148">
        <f t="shared" si="9"/>
        <v>14</v>
      </c>
      <c r="J38" s="162">
        <f>'17.10'!J38+'18.10'!I38</f>
        <v>7220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7106</v>
      </c>
      <c r="O38" s="150">
        <f t="shared" si="9"/>
        <v>109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'17.10'!J39+'18.10'!I39</f>
        <v>813</v>
      </c>
      <c r="K39" s="151">
        <v>3</v>
      </c>
      <c r="L39" s="151">
        <v>2</v>
      </c>
      <c r="M39" s="151">
        <v>1</v>
      </c>
      <c r="N39" s="139">
        <f t="shared" si="0"/>
        <v>809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4</v>
      </c>
      <c r="H40" s="156">
        <v>0</v>
      </c>
      <c r="I40" s="144">
        <f t="shared" ref="I40:I49" si="10">G40+H40</f>
        <v>4</v>
      </c>
      <c r="J40" s="161">
        <f>'17.10'!J40+'18.10'!I40</f>
        <v>1462</v>
      </c>
      <c r="K40" s="152">
        <v>1</v>
      </c>
      <c r="L40" s="152">
        <v>1</v>
      </c>
      <c r="M40" s="152">
        <v>0</v>
      </c>
      <c r="N40" s="144">
        <f t="shared" si="0"/>
        <v>1438</v>
      </c>
      <c r="O40" s="145">
        <v>23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0</v>
      </c>
      <c r="H41" s="156">
        <v>0</v>
      </c>
      <c r="I41" s="144">
        <f t="shared" si="10"/>
        <v>0</v>
      </c>
      <c r="J41" s="161">
        <f>'17.10'!J41+'18.10'!I41</f>
        <v>509</v>
      </c>
      <c r="K41" s="152">
        <v>1</v>
      </c>
      <c r="L41" s="152">
        <v>0</v>
      </c>
      <c r="M41" s="152">
        <v>0</v>
      </c>
      <c r="N41" s="144">
        <f t="shared" si="0"/>
        <v>500</v>
      </c>
      <c r="O41" s="145">
        <v>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'17.10'!J42+'18.10'!I42</f>
        <v>518</v>
      </c>
      <c r="K42" s="152">
        <v>0</v>
      </c>
      <c r="L42" s="152">
        <v>0</v>
      </c>
      <c r="M42" s="152">
        <v>0</v>
      </c>
      <c r="N42" s="144">
        <f t="shared" si="0"/>
        <v>511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15</v>
      </c>
      <c r="H43" s="156">
        <v>0</v>
      </c>
      <c r="I43" s="144">
        <f t="shared" si="10"/>
        <v>15</v>
      </c>
      <c r="J43" s="161">
        <f>'17.10'!J43+'18.10'!I43</f>
        <v>3502</v>
      </c>
      <c r="K43" s="152">
        <v>3</v>
      </c>
      <c r="L43" s="152">
        <v>1</v>
      </c>
      <c r="M43" s="152">
        <v>0</v>
      </c>
      <c r="N43" s="144">
        <f t="shared" si="0"/>
        <v>3405</v>
      </c>
      <c r="O43" s="145">
        <v>94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'17.10'!J44+'18.10'!I44</f>
        <v>611</v>
      </c>
      <c r="K44" s="152">
        <v>1</v>
      </c>
      <c r="L44" s="152">
        <v>0</v>
      </c>
      <c r="M44" s="152">
        <v>0</v>
      </c>
      <c r="N44" s="144">
        <f t="shared" si="0"/>
        <v>600</v>
      </c>
      <c r="O44" s="145">
        <v>10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'17.10'!J45+'18.10'!I45</f>
        <v>315</v>
      </c>
      <c r="K45" s="152">
        <v>0</v>
      </c>
      <c r="L45" s="152">
        <v>0</v>
      </c>
      <c r="M45" s="152">
        <v>0</v>
      </c>
      <c r="N45" s="144">
        <f t="shared" si="0"/>
        <v>312</v>
      </c>
      <c r="O45" s="145">
        <v>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'17.10'!J46+'18.10'!I46</f>
        <v>884</v>
      </c>
      <c r="K46" s="152">
        <v>0</v>
      </c>
      <c r="L46" s="152">
        <v>0</v>
      </c>
      <c r="M46" s="152">
        <v>0</v>
      </c>
      <c r="N46" s="144">
        <f t="shared" si="0"/>
        <v>872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'17.10'!J47+'18.10'!I47</f>
        <v>148</v>
      </c>
      <c r="K47" s="152">
        <v>1</v>
      </c>
      <c r="L47" s="152">
        <v>1</v>
      </c>
      <c r="M47" s="152">
        <v>0</v>
      </c>
      <c r="N47" s="144">
        <f t="shared" si="0"/>
        <v>146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'17.10'!J48+'18.10'!I48</f>
        <v>244</v>
      </c>
      <c r="K48" s="152">
        <v>1</v>
      </c>
      <c r="L48" s="152">
        <v>0</v>
      </c>
      <c r="M48" s="152">
        <v>0</v>
      </c>
      <c r="N48" s="144">
        <f t="shared" si="0"/>
        <v>240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14</v>
      </c>
      <c r="H49" s="156"/>
      <c r="I49" s="144">
        <f t="shared" si="10"/>
        <v>14</v>
      </c>
      <c r="J49" s="161">
        <f>'17.10'!J49+'18.10'!I49</f>
        <v>1506</v>
      </c>
      <c r="K49" s="152">
        <v>5</v>
      </c>
      <c r="L49" s="152">
        <v>2</v>
      </c>
      <c r="M49" s="152">
        <v>1</v>
      </c>
      <c r="N49" s="144">
        <f t="shared" si="0"/>
        <v>1447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42</v>
      </c>
      <c r="H50" s="146">
        <f t="shared" ref="H50:O50" si="12">SUM(H39:H49)</f>
        <v>0</v>
      </c>
      <c r="I50" s="148">
        <f t="shared" si="12"/>
        <v>42</v>
      </c>
      <c r="J50" s="162">
        <f>'17.10'!J50+'18.10'!I50</f>
        <v>10512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10280</v>
      </c>
      <c r="O50" s="150">
        <f t="shared" si="12"/>
        <v>216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'17.10'!J51+'18.10'!I51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'17.10'!J52+'18.10'!I52</f>
        <v>1053</v>
      </c>
      <c r="K52" s="152">
        <v>0</v>
      </c>
      <c r="L52" s="152">
        <v>0</v>
      </c>
      <c r="M52" s="152">
        <v>0</v>
      </c>
      <c r="N52" s="144">
        <f t="shared" si="0"/>
        <v>1047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'17.10'!J53+'18.10'!I53</f>
        <v>732</v>
      </c>
      <c r="K53" s="152">
        <v>1</v>
      </c>
      <c r="L53" s="152">
        <v>0</v>
      </c>
      <c r="M53" s="152">
        <v>0</v>
      </c>
      <c r="N53" s="144">
        <f t="shared" si="0"/>
        <v>723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0</v>
      </c>
      <c r="H54" s="156">
        <v>1</v>
      </c>
      <c r="I54" s="144">
        <f t="shared" si="14"/>
        <v>1</v>
      </c>
      <c r="J54" s="161">
        <f>'17.10'!J54+'18.10'!I54</f>
        <v>1030</v>
      </c>
      <c r="K54" s="152">
        <v>0</v>
      </c>
      <c r="L54" s="152">
        <v>0</v>
      </c>
      <c r="M54" s="152">
        <v>0</v>
      </c>
      <c r="N54" s="144">
        <f t="shared" si="0"/>
        <v>1016</v>
      </c>
      <c r="O54" s="145">
        <v>14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'17.10'!J55+'18.10'!I55</f>
        <v>261</v>
      </c>
      <c r="K55" s="152">
        <v>1</v>
      </c>
      <c r="L55" s="152">
        <v>0</v>
      </c>
      <c r="M55" s="152">
        <v>0</v>
      </c>
      <c r="N55" s="144">
        <f t="shared" si="0"/>
        <v>259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'17.10'!J56+'18.10'!I56</f>
        <v>356</v>
      </c>
      <c r="K56" s="152">
        <v>0</v>
      </c>
      <c r="L56" s="152">
        <v>0</v>
      </c>
      <c r="M56" s="152">
        <v>0</v>
      </c>
      <c r="N56" s="144">
        <f t="shared" si="0"/>
        <v>351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'17.10'!J57+'18.10'!I57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'17.10'!J58+'18.10'!I58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'17.10'!J59+'18.10'!I59</f>
        <v>851</v>
      </c>
      <c r="K59" s="152">
        <v>3</v>
      </c>
      <c r="L59" s="152">
        <v>0</v>
      </c>
      <c r="M59" s="152">
        <v>0</v>
      </c>
      <c r="N59" s="144">
        <f t="shared" si="0"/>
        <v>834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5</v>
      </c>
      <c r="H60" s="146">
        <f t="shared" ref="H60:O60" si="15">SUM(H51:H59)</f>
        <v>1</v>
      </c>
      <c r="I60" s="148">
        <f t="shared" si="15"/>
        <v>6</v>
      </c>
      <c r="J60" s="162">
        <f>'17.10'!J60+'18.10'!I60</f>
        <v>4552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4498</v>
      </c>
      <c r="O60" s="150">
        <f t="shared" si="15"/>
        <v>49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'17.10'!J61+'18.10'!I61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'17.10'!J62+'18.10'!I62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'17.10'!J63+'18.10'!I63</f>
        <v>179</v>
      </c>
      <c r="K63" s="152">
        <v>0</v>
      </c>
      <c r="L63" s="152">
        <v>0</v>
      </c>
      <c r="M63" s="152">
        <v>0</v>
      </c>
      <c r="N63" s="144">
        <f t="shared" si="0"/>
        <v>178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'17.10'!J64+'18.10'!I64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'17.10'!J65+'18.10'!I65</f>
        <v>201</v>
      </c>
      <c r="K65" s="152">
        <v>0</v>
      </c>
      <c r="L65" s="152">
        <v>0</v>
      </c>
      <c r="M65" s="152">
        <v>0</v>
      </c>
      <c r="N65" s="144">
        <f t="shared" si="0"/>
        <v>198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'17.10'!J66+'18.10'!I66</f>
        <v>290</v>
      </c>
      <c r="K66" s="152">
        <v>1</v>
      </c>
      <c r="L66" s="152">
        <v>1</v>
      </c>
      <c r="M66" s="152">
        <v>1</v>
      </c>
      <c r="N66" s="144">
        <f t="shared" si="0"/>
        <v>288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'17.10'!J67+'18.10'!I67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'17.10'!J68+'18.10'!I68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'17.10'!J69+'18.10'!I69</f>
        <v>738</v>
      </c>
      <c r="K69" s="152">
        <v>3</v>
      </c>
      <c r="L69" s="152">
        <v>0</v>
      </c>
      <c r="M69" s="152">
        <v>0</v>
      </c>
      <c r="N69" s="144">
        <f t="shared" si="0"/>
        <v>727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'17.10'!J70+'18.10'!I70</f>
        <v>2054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2035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'17.10'!J71+'18.10'!I71</f>
        <v>573</v>
      </c>
      <c r="K71" s="151">
        <v>0</v>
      </c>
      <c r="L71" s="151">
        <v>0</v>
      </c>
      <c r="M71" s="151">
        <v>0</v>
      </c>
      <c r="N71" s="139">
        <f t="shared" ref="N71:N83" si="18">J71-K71-O71</f>
        <v>570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2</v>
      </c>
      <c r="I72" s="144">
        <f t="shared" ref="I72:I77" si="19">G72+H72</f>
        <v>5</v>
      </c>
      <c r="J72" s="161">
        <f>'17.10'!J72+'18.10'!I72</f>
        <v>654</v>
      </c>
      <c r="K72" s="152">
        <v>0</v>
      </c>
      <c r="L72" s="152">
        <v>0</v>
      </c>
      <c r="M72" s="152">
        <v>0</v>
      </c>
      <c r="N72" s="144">
        <f t="shared" si="18"/>
        <v>648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'17.10'!J73+'18.10'!I73</f>
        <v>690</v>
      </c>
      <c r="K73" s="152">
        <v>0</v>
      </c>
      <c r="L73" s="152">
        <v>0</v>
      </c>
      <c r="M73" s="152">
        <v>0</v>
      </c>
      <c r="N73" s="144">
        <f t="shared" si="18"/>
        <v>677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'17.10'!J74+'18.10'!I74</f>
        <v>941</v>
      </c>
      <c r="K74" s="152">
        <v>0</v>
      </c>
      <c r="L74" s="152">
        <v>0</v>
      </c>
      <c r="M74" s="152">
        <v>0</v>
      </c>
      <c r="N74" s="144">
        <f t="shared" si="18"/>
        <v>920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'17.10'!J75+'18.10'!I75</f>
        <v>118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'17.10'!J76+'18.10'!I76</f>
        <v>572</v>
      </c>
      <c r="K76" s="152">
        <v>1</v>
      </c>
      <c r="L76" s="152">
        <v>1</v>
      </c>
      <c r="M76" s="152">
        <v>0</v>
      </c>
      <c r="N76" s="144">
        <f t="shared" si="18"/>
        <v>564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11</v>
      </c>
      <c r="H77" s="156"/>
      <c r="I77" s="144">
        <f t="shared" si="19"/>
        <v>11</v>
      </c>
      <c r="J77" s="161">
        <f>'17.10'!J77+'18.10'!I77</f>
        <v>2746</v>
      </c>
      <c r="K77" s="152">
        <v>7</v>
      </c>
      <c r="L77" s="152">
        <v>2</v>
      </c>
      <c r="M77" s="152">
        <v>0</v>
      </c>
      <c r="N77" s="144">
        <f t="shared" si="18"/>
        <v>2711</v>
      </c>
      <c r="O77" s="145">
        <v>28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24</v>
      </c>
      <c r="H78" s="146">
        <f t="shared" ref="H78:O78" si="20">SUM(H71:H77)</f>
        <v>2</v>
      </c>
      <c r="I78" s="148">
        <f t="shared" si="20"/>
        <v>26</v>
      </c>
      <c r="J78" s="162">
        <f>'17.10'!J78+'18.10'!I78</f>
        <v>6294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6204</v>
      </c>
      <c r="O78" s="150">
        <f t="shared" si="20"/>
        <v>82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'17.10'!J79+'18.10'!I79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'17.10'!J80+'18.10'!I80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'17.10'!J81+'18.10'!I81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'17.10'!J82+'18.10'!I82</f>
        <v>110</v>
      </c>
      <c r="K82" s="152">
        <v>0</v>
      </c>
      <c r="L82" s="152">
        <v>0</v>
      </c>
      <c r="M82" s="152">
        <v>0</v>
      </c>
      <c r="N82" s="144">
        <f t="shared" si="18"/>
        <v>110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'17.10'!J83+'18.10'!I83</f>
        <v>460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'17.10'!J84+'18.10'!I84</f>
        <v>968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964</v>
      </c>
      <c r="O84" s="150">
        <f t="shared" si="22"/>
        <v>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116</v>
      </c>
      <c r="H85" s="135">
        <f t="shared" ref="H85:O85" si="23">H84+H78+H70+H60+H50+H38+H25+H19</f>
        <v>5</v>
      </c>
      <c r="I85" s="135">
        <f t="shared" si="23"/>
        <v>121</v>
      </c>
      <c r="J85" s="135">
        <f t="shared" si="23"/>
        <v>44676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44021</v>
      </c>
      <c r="O85" s="135">
        <f t="shared" si="23"/>
        <v>599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75"/>
      <c r="P90" s="68"/>
      <c r="Q90" s="68"/>
      <c r="R90" s="68"/>
      <c r="S90" s="27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75"/>
      <c r="P91" s="68"/>
      <c r="Q91" s="68"/>
      <c r="R91" s="68"/>
      <c r="S91" s="27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75"/>
      <c r="P92" s="68"/>
      <c r="Q92" s="68"/>
      <c r="R92" s="68"/>
      <c r="S92" s="27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5"/>
      <c r="K93" s="478"/>
      <c r="L93" s="478"/>
      <c r="M93" s="478"/>
      <c r="N93" s="478"/>
      <c r="O93" s="275"/>
      <c r="P93" s="68"/>
      <c r="Q93" s="68"/>
      <c r="R93" s="68"/>
      <c r="S93" s="27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5"/>
      <c r="K94" s="478"/>
      <c r="L94" s="478"/>
      <c r="M94" s="478"/>
      <c r="N94" s="478"/>
      <c r="O94" s="275"/>
      <c r="P94" s="68"/>
      <c r="Q94" s="68"/>
      <c r="R94" s="68"/>
      <c r="S94" s="27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76"/>
      <c r="K95" s="478"/>
      <c r="L95" s="478"/>
      <c r="M95" s="478"/>
      <c r="N95" s="478"/>
      <c r="O95" s="276"/>
      <c r="Q95" s="82"/>
      <c r="R95" s="82"/>
      <c r="S95" s="27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B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J5" sqref="J5:J84"/>
      <selection pane="topRight" activeCell="J5" sqref="J5:J84"/>
      <selection pane="bottomLeft" activeCell="J5" sqref="J5:J84"/>
      <selection pane="bottomRight" activeCell="H28" sqref="H2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=176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662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72" t="s">
        <v>275</v>
      </c>
      <c r="H4" s="272" t="s">
        <v>276</v>
      </c>
      <c r="I4" s="272" t="s">
        <v>277</v>
      </c>
      <c r="J4" s="121" t="str">
        <f>"me©‡gvU fwZ©
= "&amp;J85</f>
        <v>me©‡gvU fwZ©
= 44555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43837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'16.10'!J5+'17.10'!I5</f>
        <v>1483</v>
      </c>
      <c r="K5" s="151">
        <v>2</v>
      </c>
      <c r="L5" s="151">
        <v>1</v>
      </c>
      <c r="M5" s="151">
        <v>1</v>
      </c>
      <c r="N5" s="139">
        <f t="shared" ref="N5:N69" si="0">J5-K5-O5</f>
        <v>1476</v>
      </c>
      <c r="O5" s="140">
        <v>5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'16.10'!J6+'17.10'!I6</f>
        <v>84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'16.10'!J7+'17.10'!I7</f>
        <v>487</v>
      </c>
      <c r="K7" s="152">
        <v>0</v>
      </c>
      <c r="L7" s="152">
        <v>0</v>
      </c>
      <c r="M7" s="152">
        <v>0</v>
      </c>
      <c r="N7" s="139">
        <f t="shared" si="0"/>
        <v>483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'16.10'!J8+'17.10'!I8</f>
        <v>1175</v>
      </c>
      <c r="K8" s="152">
        <v>0</v>
      </c>
      <c r="L8" s="152">
        <v>0</v>
      </c>
      <c r="M8" s="152">
        <v>0</v>
      </c>
      <c r="N8" s="139">
        <f t="shared" si="0"/>
        <v>1162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'16.10'!J9+'17.10'!I9</f>
        <v>562</v>
      </c>
      <c r="K9" s="152">
        <v>1</v>
      </c>
      <c r="L9" s="152">
        <v>1</v>
      </c>
      <c r="M9" s="152">
        <v>0</v>
      </c>
      <c r="N9" s="139">
        <f t="shared" si="0"/>
        <v>555</v>
      </c>
      <c r="O9" s="145">
        <v>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'16.10'!J10+'17.10'!I10</f>
        <v>525</v>
      </c>
      <c r="K10" s="152">
        <v>0</v>
      </c>
      <c r="L10" s="152">
        <v>0</v>
      </c>
      <c r="M10" s="152">
        <v>0</v>
      </c>
      <c r="N10" s="139">
        <f t="shared" si="0"/>
        <v>518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'16.10'!J11+'17.10'!I11</f>
        <v>677</v>
      </c>
      <c r="K11" s="152">
        <v>1</v>
      </c>
      <c r="L11" s="152">
        <v>1</v>
      </c>
      <c r="M11" s="152">
        <v>0</v>
      </c>
      <c r="N11" s="139">
        <f t="shared" si="0"/>
        <v>675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'16.10'!J12+'17.10'!I12</f>
        <v>1667</v>
      </c>
      <c r="K12" s="152">
        <v>0</v>
      </c>
      <c r="L12" s="152">
        <v>0</v>
      </c>
      <c r="M12" s="152">
        <v>0</v>
      </c>
      <c r="N12" s="139">
        <f t="shared" si="0"/>
        <v>1649</v>
      </c>
      <c r="O12" s="145">
        <v>18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'16.10'!J13+'17.10'!I13</f>
        <v>565</v>
      </c>
      <c r="K13" s="152">
        <v>0</v>
      </c>
      <c r="L13" s="152">
        <v>0</v>
      </c>
      <c r="M13" s="152">
        <v>0</v>
      </c>
      <c r="N13" s="139">
        <f t="shared" si="0"/>
        <v>558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'16.10'!J14+'17.10'!I14</f>
        <v>452</v>
      </c>
      <c r="K14" s="152">
        <v>0</v>
      </c>
      <c r="L14" s="152">
        <v>0</v>
      </c>
      <c r="M14" s="152">
        <v>0</v>
      </c>
      <c r="N14" s="139">
        <f t="shared" si="0"/>
        <v>445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'16.10'!J15+'17.10'!I15</f>
        <v>620</v>
      </c>
      <c r="K15" s="152">
        <v>0</v>
      </c>
      <c r="L15" s="152">
        <v>0</v>
      </c>
      <c r="M15" s="152">
        <v>0</v>
      </c>
      <c r="N15" s="139">
        <f t="shared" si="0"/>
        <v>614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'16.10'!J16+'17.10'!I16</f>
        <v>827</v>
      </c>
      <c r="K16" s="152">
        <v>0</v>
      </c>
      <c r="L16" s="152">
        <v>0</v>
      </c>
      <c r="M16" s="152">
        <v>0</v>
      </c>
      <c r="N16" s="139">
        <f t="shared" si="0"/>
        <v>808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1</v>
      </c>
      <c r="I17" s="144">
        <f t="shared" si="1"/>
        <v>6</v>
      </c>
      <c r="J17" s="161">
        <f>'16.10'!J17+'17.10'!I17</f>
        <v>1025</v>
      </c>
      <c r="K17" s="152">
        <v>9</v>
      </c>
      <c r="L17" s="152">
        <v>0</v>
      </c>
      <c r="M17" s="152">
        <v>0</v>
      </c>
      <c r="N17" s="139">
        <f t="shared" si="0"/>
        <v>1000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'16.10'!J18+'17.10'!I18</f>
        <v>672</v>
      </c>
      <c r="K18" s="152">
        <v>0</v>
      </c>
      <c r="L18" s="152">
        <v>0</v>
      </c>
      <c r="M18" s="152">
        <v>0</v>
      </c>
      <c r="N18" s="139">
        <f t="shared" si="0"/>
        <v>662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32</v>
      </c>
      <c r="H19" s="146">
        <f t="shared" ref="H19:O19" si="3">SUM(H5:H18)</f>
        <v>1</v>
      </c>
      <c r="I19" s="148">
        <f t="shared" si="3"/>
        <v>33</v>
      </c>
      <c r="J19" s="162">
        <f>'16.10'!J19+'17.10'!I19</f>
        <v>10821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10688</v>
      </c>
      <c r="O19" s="150">
        <f t="shared" si="3"/>
        <v>120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'16.10'!J20+'17.10'!I20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'16.10'!J21+'17.10'!I21</f>
        <v>430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'16.10'!J22+'17.10'!I22</f>
        <v>160</v>
      </c>
      <c r="K22" s="152">
        <v>0</v>
      </c>
      <c r="L22" s="152">
        <v>0</v>
      </c>
      <c r="M22" s="152">
        <v>0</v>
      </c>
      <c r="N22" s="144">
        <f t="shared" si="0"/>
        <v>160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'16.10'!J23+'17.10'!I23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</v>
      </c>
      <c r="H24" s="156"/>
      <c r="I24" s="144">
        <f t="shared" si="4"/>
        <v>2</v>
      </c>
      <c r="J24" s="161">
        <f>'16.10'!J24+'17.10'!I24</f>
        <v>1516</v>
      </c>
      <c r="K24" s="152">
        <v>4</v>
      </c>
      <c r="L24" s="152">
        <v>0</v>
      </c>
      <c r="M24" s="152">
        <v>0</v>
      </c>
      <c r="N24" s="144">
        <f t="shared" si="0"/>
        <v>1498</v>
      </c>
      <c r="O24" s="145">
        <v>14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'16.10'!J25+'17.10'!I25</f>
        <v>2228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2205</v>
      </c>
      <c r="O25" s="150">
        <f>SUM(O20:O24)</f>
        <v>19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'16.10'!J26+'17.10'!I26</f>
        <v>568</v>
      </c>
      <c r="K26" s="151">
        <v>2</v>
      </c>
      <c r="L26" s="151">
        <v>1</v>
      </c>
      <c r="M26" s="151">
        <v>0</v>
      </c>
      <c r="N26" s="139">
        <f t="shared" si="0"/>
        <v>543</v>
      </c>
      <c r="O26" s="140">
        <v>23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'16.10'!J27+'17.10'!I27</f>
        <v>568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'16.10'!J28+'17.10'!I28</f>
        <v>1198</v>
      </c>
      <c r="K28" s="152">
        <v>0</v>
      </c>
      <c r="L28" s="152">
        <v>0</v>
      </c>
      <c r="M28" s="152">
        <v>0</v>
      </c>
      <c r="N28" s="144">
        <f t="shared" si="0"/>
        <v>1184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</v>
      </c>
      <c r="H29" s="156">
        <v>0</v>
      </c>
      <c r="I29" s="144">
        <f t="shared" si="7"/>
        <v>2</v>
      </c>
      <c r="J29" s="161">
        <f>'16.10'!J29+'17.10'!I29</f>
        <v>1281</v>
      </c>
      <c r="K29" s="152">
        <v>0</v>
      </c>
      <c r="L29" s="152">
        <v>0</v>
      </c>
      <c r="M29" s="152">
        <v>0</v>
      </c>
      <c r="N29" s="144">
        <f t="shared" si="0"/>
        <v>1274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'16.10'!J30+'17.10'!I30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'16.10'!J31+'17.10'!I31</f>
        <v>693</v>
      </c>
      <c r="K31" s="152">
        <v>1</v>
      </c>
      <c r="L31" s="152">
        <v>0</v>
      </c>
      <c r="M31" s="152">
        <v>0</v>
      </c>
      <c r="N31" s="144">
        <f t="shared" si="0"/>
        <v>687</v>
      </c>
      <c r="O31" s="145">
        <v>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'16.10'!J32+'17.10'!I32</f>
        <v>305</v>
      </c>
      <c r="K32" s="152">
        <v>1</v>
      </c>
      <c r="L32" s="152">
        <v>1</v>
      </c>
      <c r="M32" s="152">
        <v>0</v>
      </c>
      <c r="N32" s="144">
        <f t="shared" si="0"/>
        <v>296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'16.10'!J33+'17.10'!I33</f>
        <v>434</v>
      </c>
      <c r="K33" s="152">
        <v>0</v>
      </c>
      <c r="L33" s="152">
        <v>0</v>
      </c>
      <c r="M33" s="152">
        <v>0</v>
      </c>
      <c r="N33" s="144">
        <f t="shared" si="0"/>
        <v>427</v>
      </c>
      <c r="O33" s="145">
        <v>7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'16.10'!J34+'17.10'!I34</f>
        <v>206</v>
      </c>
      <c r="K34" s="152">
        <v>0</v>
      </c>
      <c r="L34" s="152">
        <v>0</v>
      </c>
      <c r="M34" s="152">
        <v>0</v>
      </c>
      <c r="N34" s="144">
        <f t="shared" si="0"/>
        <v>204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'16.10'!J35+'17.10'!I35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'16.10'!J36+'17.10'!I36</f>
        <v>141</v>
      </c>
      <c r="K36" s="152">
        <v>0</v>
      </c>
      <c r="L36" s="152">
        <v>0</v>
      </c>
      <c r="M36" s="152">
        <v>0</v>
      </c>
      <c r="N36" s="144">
        <f t="shared" si="0"/>
        <v>132</v>
      </c>
      <c r="O36" s="145">
        <v>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3</v>
      </c>
      <c r="H37" s="156"/>
      <c r="I37" s="144">
        <f t="shared" si="7"/>
        <v>3</v>
      </c>
      <c r="J37" s="161">
        <f>'16.10'!J37+'17.10'!I37</f>
        <v>1254</v>
      </c>
      <c r="K37" s="152">
        <v>1</v>
      </c>
      <c r="L37" s="152">
        <v>0</v>
      </c>
      <c r="M37" s="152">
        <v>0</v>
      </c>
      <c r="N37" s="144">
        <f t="shared" si="0"/>
        <v>1210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23</v>
      </c>
      <c r="H38" s="146">
        <f t="shared" ref="H38:O38" si="9">SUM(H26:H37)</f>
        <v>5</v>
      </c>
      <c r="I38" s="148">
        <f t="shared" si="9"/>
        <v>28</v>
      </c>
      <c r="J38" s="162">
        <f>'16.10'!J38+'17.10'!I38</f>
        <v>7206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7080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'16.10'!J39+'17.10'!I39</f>
        <v>813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</v>
      </c>
      <c r="H40" s="156">
        <v>0</v>
      </c>
      <c r="I40" s="144">
        <f t="shared" ref="I40:I49" si="10">G40+H40</f>
        <v>2</v>
      </c>
      <c r="J40" s="161">
        <f>'16.10'!J40+'17.10'!I40</f>
        <v>1458</v>
      </c>
      <c r="K40" s="152">
        <v>1</v>
      </c>
      <c r="L40" s="152">
        <v>1</v>
      </c>
      <c r="M40" s="152">
        <v>0</v>
      </c>
      <c r="N40" s="144">
        <f t="shared" si="0"/>
        <v>1432</v>
      </c>
      <c r="O40" s="145">
        <v>25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'16.10'!J41+'17.10'!I41</f>
        <v>509</v>
      </c>
      <c r="K41" s="152">
        <v>1</v>
      </c>
      <c r="L41" s="152">
        <v>0</v>
      </c>
      <c r="M41" s="152">
        <v>0</v>
      </c>
      <c r="N41" s="144">
        <f t="shared" si="0"/>
        <v>493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'16.10'!J42+'17.10'!I42</f>
        <v>517</v>
      </c>
      <c r="K42" s="152">
        <v>0</v>
      </c>
      <c r="L42" s="152">
        <v>0</v>
      </c>
      <c r="M42" s="152">
        <v>0</v>
      </c>
      <c r="N42" s="144">
        <f t="shared" si="0"/>
        <v>510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21</v>
      </c>
      <c r="H43" s="156">
        <v>0</v>
      </c>
      <c r="I43" s="144">
        <f t="shared" si="10"/>
        <v>21</v>
      </c>
      <c r="J43" s="161">
        <f>'16.10'!J43+'17.10'!I43</f>
        <v>3487</v>
      </c>
      <c r="K43" s="152">
        <v>3</v>
      </c>
      <c r="L43" s="152">
        <v>1</v>
      </c>
      <c r="M43" s="152">
        <v>0</v>
      </c>
      <c r="N43" s="144">
        <f t="shared" si="0"/>
        <v>3388</v>
      </c>
      <c r="O43" s="145">
        <v>96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'16.10'!J44+'17.10'!I44</f>
        <v>608</v>
      </c>
      <c r="K44" s="152">
        <v>1</v>
      </c>
      <c r="L44" s="152">
        <v>0</v>
      </c>
      <c r="M44" s="152">
        <v>0</v>
      </c>
      <c r="N44" s="144">
        <f t="shared" si="0"/>
        <v>593</v>
      </c>
      <c r="O44" s="145">
        <v>14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'16.10'!J45+'17.10'!I45</f>
        <v>315</v>
      </c>
      <c r="K45" s="152">
        <v>0</v>
      </c>
      <c r="L45" s="152">
        <v>0</v>
      </c>
      <c r="M45" s="152">
        <v>0</v>
      </c>
      <c r="N45" s="144">
        <f t="shared" si="0"/>
        <v>311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'16.10'!J46+'17.10'!I46</f>
        <v>881</v>
      </c>
      <c r="K46" s="152">
        <v>0</v>
      </c>
      <c r="L46" s="152">
        <v>0</v>
      </c>
      <c r="M46" s="152">
        <v>0</v>
      </c>
      <c r="N46" s="144">
        <f t="shared" si="0"/>
        <v>867</v>
      </c>
      <c r="O46" s="145">
        <v>14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'16.10'!J47+'17.10'!I47</f>
        <v>147</v>
      </c>
      <c r="K47" s="152">
        <v>1</v>
      </c>
      <c r="L47" s="152">
        <v>1</v>
      </c>
      <c r="M47" s="152">
        <v>0</v>
      </c>
      <c r="N47" s="144">
        <f t="shared" si="0"/>
        <v>145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'16.10'!J48+'17.10'!I48</f>
        <v>243</v>
      </c>
      <c r="K48" s="152">
        <v>1</v>
      </c>
      <c r="L48" s="152">
        <v>0</v>
      </c>
      <c r="M48" s="152">
        <v>0</v>
      </c>
      <c r="N48" s="144">
        <f t="shared" si="0"/>
        <v>239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'16.10'!J49+'17.10'!I49</f>
        <v>1492</v>
      </c>
      <c r="K49" s="152">
        <v>5</v>
      </c>
      <c r="L49" s="152">
        <v>2</v>
      </c>
      <c r="M49" s="152">
        <v>1</v>
      </c>
      <c r="N49" s="144">
        <f t="shared" si="0"/>
        <v>1432</v>
      </c>
      <c r="O49" s="145">
        <v>55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47</v>
      </c>
      <c r="H50" s="146">
        <f t="shared" ref="H50:O50" si="12">SUM(H39:H49)</f>
        <v>0</v>
      </c>
      <c r="I50" s="148">
        <f t="shared" si="12"/>
        <v>47</v>
      </c>
      <c r="J50" s="162">
        <f>'16.10'!J50+'17.10'!I50</f>
        <v>10470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10218</v>
      </c>
      <c r="O50" s="150">
        <f t="shared" si="12"/>
        <v>236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'16.10'!J51+'17.10'!I51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'16.10'!J52+'17.10'!I52</f>
        <v>1053</v>
      </c>
      <c r="K52" s="152">
        <v>0</v>
      </c>
      <c r="L52" s="152">
        <v>0</v>
      </c>
      <c r="M52" s="152">
        <v>0</v>
      </c>
      <c r="N52" s="144">
        <f t="shared" si="0"/>
        <v>1047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'16.10'!J53+'17.10'!I53</f>
        <v>732</v>
      </c>
      <c r="K53" s="152">
        <v>1</v>
      </c>
      <c r="L53" s="152">
        <v>0</v>
      </c>
      <c r="M53" s="152">
        <v>0</v>
      </c>
      <c r="N53" s="144">
        <f t="shared" si="0"/>
        <v>721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1</v>
      </c>
      <c r="I54" s="144">
        <f t="shared" si="14"/>
        <v>3</v>
      </c>
      <c r="J54" s="161">
        <f>'16.10'!J54+'17.10'!I54</f>
        <v>1029</v>
      </c>
      <c r="K54" s="152">
        <v>0</v>
      </c>
      <c r="L54" s="152">
        <v>0</v>
      </c>
      <c r="M54" s="152">
        <v>0</v>
      </c>
      <c r="N54" s="144">
        <f t="shared" si="0"/>
        <v>1007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'16.10'!J55+'17.10'!I55</f>
        <v>261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'16.10'!J56+'17.10'!I56</f>
        <v>356</v>
      </c>
      <c r="K56" s="152">
        <v>0</v>
      </c>
      <c r="L56" s="152">
        <v>0</v>
      </c>
      <c r="M56" s="152">
        <v>0</v>
      </c>
      <c r="N56" s="144">
        <f t="shared" si="0"/>
        <v>348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'16.10'!J57+'17.10'!I57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'16.10'!J58+'17.10'!I58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'16.10'!J59+'17.10'!I59</f>
        <v>846</v>
      </c>
      <c r="K59" s="152">
        <v>3</v>
      </c>
      <c r="L59" s="152">
        <v>0</v>
      </c>
      <c r="M59" s="152">
        <v>0</v>
      </c>
      <c r="N59" s="144">
        <f t="shared" si="0"/>
        <v>829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12</v>
      </c>
      <c r="H60" s="146">
        <f t="shared" ref="H60:O60" si="15">SUM(H51:H59)</f>
        <v>1</v>
      </c>
      <c r="I60" s="148">
        <f t="shared" si="15"/>
        <v>13</v>
      </c>
      <c r="J60" s="162">
        <f>'16.10'!J60+'17.10'!I60</f>
        <v>4546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4477</v>
      </c>
      <c r="O60" s="150">
        <f t="shared" si="15"/>
        <v>64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'16.10'!J61+'17.10'!I61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'16.10'!J62+'17.10'!I62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'16.10'!J63+'17.10'!I63</f>
        <v>178</v>
      </c>
      <c r="K63" s="152">
        <v>0</v>
      </c>
      <c r="L63" s="152">
        <v>0</v>
      </c>
      <c r="M63" s="152">
        <v>0</v>
      </c>
      <c r="N63" s="144">
        <f t="shared" si="0"/>
        <v>177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'16.10'!J64+'17.10'!I64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'16.10'!J65+'17.10'!I65</f>
        <v>200</v>
      </c>
      <c r="K65" s="152">
        <v>0</v>
      </c>
      <c r="L65" s="152">
        <v>0</v>
      </c>
      <c r="M65" s="152">
        <v>0</v>
      </c>
      <c r="N65" s="144">
        <f t="shared" si="0"/>
        <v>198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'16.10'!J66+'17.10'!I66</f>
        <v>290</v>
      </c>
      <c r="K66" s="152">
        <v>1</v>
      </c>
      <c r="L66" s="152">
        <v>1</v>
      </c>
      <c r="M66" s="152">
        <v>1</v>
      </c>
      <c r="N66" s="144">
        <f t="shared" si="0"/>
        <v>287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'16.10'!J67+'17.10'!I67</f>
        <v>51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'16.10'!J68+'17.10'!I68</f>
        <v>168</v>
      </c>
      <c r="K68" s="152">
        <v>0</v>
      </c>
      <c r="L68" s="152">
        <v>0</v>
      </c>
      <c r="M68" s="152">
        <v>0</v>
      </c>
      <c r="N68" s="144">
        <f t="shared" si="0"/>
        <v>168</v>
      </c>
      <c r="O68" s="145">
        <v>0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'16.10'!J69+'17.10'!I69</f>
        <v>736</v>
      </c>
      <c r="K69" s="152">
        <v>3</v>
      </c>
      <c r="L69" s="152">
        <v>0</v>
      </c>
      <c r="M69" s="152">
        <v>0</v>
      </c>
      <c r="N69" s="144">
        <f t="shared" si="0"/>
        <v>724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'16.10'!J70+'17.10'!I70</f>
        <v>2050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2030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4</v>
      </c>
      <c r="H71" s="154">
        <v>1</v>
      </c>
      <c r="I71" s="139">
        <f>G71+H71</f>
        <v>5</v>
      </c>
      <c r="J71" s="160">
        <f>'16.10'!J71+'17.10'!I71</f>
        <v>573</v>
      </c>
      <c r="K71" s="151">
        <v>0</v>
      </c>
      <c r="L71" s="151">
        <v>0</v>
      </c>
      <c r="M71" s="151">
        <v>0</v>
      </c>
      <c r="N71" s="139">
        <f t="shared" ref="N71:N83" si="18">J71-K71-O71</f>
        <v>570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'16.10'!J72+'17.10'!I72</f>
        <v>649</v>
      </c>
      <c r="K72" s="152">
        <v>0</v>
      </c>
      <c r="L72" s="152">
        <v>0</v>
      </c>
      <c r="M72" s="152">
        <v>0</v>
      </c>
      <c r="N72" s="144">
        <f t="shared" si="18"/>
        <v>645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'16.10'!J73+'17.10'!I73</f>
        <v>687</v>
      </c>
      <c r="K73" s="152">
        <v>0</v>
      </c>
      <c r="L73" s="152">
        <v>0</v>
      </c>
      <c r="M73" s="152">
        <v>0</v>
      </c>
      <c r="N73" s="144">
        <f t="shared" si="18"/>
        <v>676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5</v>
      </c>
      <c r="H74" s="156">
        <v>0</v>
      </c>
      <c r="I74" s="144">
        <f t="shared" si="19"/>
        <v>5</v>
      </c>
      <c r="J74" s="161">
        <f>'16.10'!J74+'17.10'!I74</f>
        <v>935</v>
      </c>
      <c r="K74" s="152">
        <v>0</v>
      </c>
      <c r="L74" s="152">
        <v>0</v>
      </c>
      <c r="M74" s="152">
        <v>0</v>
      </c>
      <c r="N74" s="144">
        <f t="shared" si="18"/>
        <v>912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'16.10'!J75+'17.10'!I75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20</v>
      </c>
      <c r="H76" s="156"/>
      <c r="I76" s="144">
        <f t="shared" si="19"/>
        <v>20</v>
      </c>
      <c r="J76" s="161">
        <f>'16.10'!J76+'17.10'!I76</f>
        <v>572</v>
      </c>
      <c r="K76" s="152">
        <v>1</v>
      </c>
      <c r="L76" s="152">
        <v>1</v>
      </c>
      <c r="M76" s="152">
        <v>0</v>
      </c>
      <c r="N76" s="144">
        <f t="shared" si="18"/>
        <v>564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'16.10'!J77+'17.10'!I77</f>
        <v>2735</v>
      </c>
      <c r="K77" s="152">
        <v>7</v>
      </c>
      <c r="L77" s="152">
        <v>2</v>
      </c>
      <c r="M77" s="152">
        <v>0</v>
      </c>
      <c r="N77" s="144">
        <f t="shared" si="18"/>
        <v>2695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43</v>
      </c>
      <c r="H78" s="146">
        <f t="shared" ref="H78:O78" si="20">SUM(H71:H77)</f>
        <v>1</v>
      </c>
      <c r="I78" s="148">
        <f t="shared" si="20"/>
        <v>44</v>
      </c>
      <c r="J78" s="162">
        <f>'16.10'!J78+'17.10'!I78</f>
        <v>6268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6176</v>
      </c>
      <c r="O78" s="150">
        <f t="shared" si="20"/>
        <v>84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'16.10'!J79+'17.10'!I79</f>
        <v>169</v>
      </c>
      <c r="K79" s="151">
        <v>1</v>
      </c>
      <c r="L79" s="151">
        <v>0</v>
      </c>
      <c r="M79" s="151">
        <v>0</v>
      </c>
      <c r="N79" s="139">
        <f t="shared" si="18"/>
        <v>168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'16.10'!J80+'17.10'!I80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'16.10'!J81+'17.10'!I81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'16.10'!J82+'17.10'!I82</f>
        <v>110</v>
      </c>
      <c r="K82" s="152">
        <v>0</v>
      </c>
      <c r="L82" s="152">
        <v>0</v>
      </c>
      <c r="M82" s="152">
        <v>0</v>
      </c>
      <c r="N82" s="144">
        <f t="shared" si="18"/>
        <v>109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'16.10'!J83+'17.10'!I83</f>
        <v>458</v>
      </c>
      <c r="K83" s="152">
        <v>0</v>
      </c>
      <c r="L83" s="152">
        <v>0</v>
      </c>
      <c r="M83" s="152">
        <v>0</v>
      </c>
      <c r="N83" s="144">
        <f t="shared" si="18"/>
        <v>458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'16.10'!J84+'17.10'!I84</f>
        <v>966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963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168</v>
      </c>
      <c r="H85" s="135">
        <f t="shared" ref="H85:O85" si="23">H84+H78+H70+H60+H50+H38+H25+H19</f>
        <v>8</v>
      </c>
      <c r="I85" s="135">
        <f t="shared" si="23"/>
        <v>176</v>
      </c>
      <c r="J85" s="135">
        <f t="shared" si="23"/>
        <v>44555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43837</v>
      </c>
      <c r="O85" s="135">
        <f t="shared" si="23"/>
        <v>662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71"/>
      <c r="P90" s="68"/>
      <c r="Q90" s="68"/>
      <c r="R90" s="68"/>
      <c r="S90" s="27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71"/>
      <c r="P91" s="68"/>
      <c r="Q91" s="68"/>
      <c r="R91" s="68"/>
      <c r="S91" s="27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71"/>
      <c r="P92" s="68"/>
      <c r="Q92" s="68"/>
      <c r="R92" s="68"/>
      <c r="S92" s="27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71"/>
      <c r="K93" s="478"/>
      <c r="L93" s="478"/>
      <c r="M93" s="478"/>
      <c r="N93" s="478"/>
      <c r="O93" s="271"/>
      <c r="P93" s="68"/>
      <c r="Q93" s="68"/>
      <c r="R93" s="68"/>
      <c r="S93" s="27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71"/>
      <c r="K94" s="478"/>
      <c r="L94" s="478"/>
      <c r="M94" s="478"/>
      <c r="N94" s="478"/>
      <c r="O94" s="271"/>
      <c r="P94" s="68"/>
      <c r="Q94" s="68"/>
      <c r="R94" s="68"/>
      <c r="S94" s="27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73"/>
      <c r="K95" s="478"/>
      <c r="L95" s="478"/>
      <c r="M95" s="478"/>
      <c r="N95" s="478"/>
      <c r="O95" s="273"/>
      <c r="Q95" s="82"/>
      <c r="R95" s="82"/>
      <c r="S95" s="27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C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38" sqref="I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=188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726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69" t="s">
        <v>275</v>
      </c>
      <c r="H4" s="269" t="s">
        <v>276</v>
      </c>
      <c r="I4" s="269" t="s">
        <v>277</v>
      </c>
      <c r="J4" s="121" t="str">
        <f>"me©‡gvU fwZ©
= "&amp;J85</f>
        <v>me©‡gvU fwZ©
= 44379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43597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'15.10'!J5+'16.10'!I5</f>
        <v>1479</v>
      </c>
      <c r="K5" s="151">
        <v>2</v>
      </c>
      <c r="L5" s="151">
        <v>1</v>
      </c>
      <c r="M5" s="151">
        <v>1</v>
      </c>
      <c r="N5" s="139">
        <f t="shared" ref="N5:N69" si="0">J5-K5-O5</f>
        <v>1472</v>
      </c>
      <c r="O5" s="140">
        <v>5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'15.10'!J6+'16.10'!I6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'15.10'!J7+'16.10'!I7</f>
        <v>487</v>
      </c>
      <c r="K7" s="152">
        <v>0</v>
      </c>
      <c r="L7" s="152">
        <v>0</v>
      </c>
      <c r="M7" s="152">
        <v>0</v>
      </c>
      <c r="N7" s="139">
        <f t="shared" si="0"/>
        <v>482</v>
      </c>
      <c r="O7" s="145">
        <v>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'15.10'!J8+'16.10'!I8</f>
        <v>1172</v>
      </c>
      <c r="K8" s="152">
        <v>0</v>
      </c>
      <c r="L8" s="152">
        <v>0</v>
      </c>
      <c r="M8" s="152">
        <v>0</v>
      </c>
      <c r="N8" s="139">
        <f t="shared" si="0"/>
        <v>1153</v>
      </c>
      <c r="O8" s="145">
        <v>19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'15.10'!J9+'16.10'!I9</f>
        <v>560</v>
      </c>
      <c r="K9" s="152">
        <v>1</v>
      </c>
      <c r="L9" s="152">
        <v>1</v>
      </c>
      <c r="M9" s="152">
        <v>0</v>
      </c>
      <c r="N9" s="139">
        <f t="shared" si="0"/>
        <v>551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'15.10'!J10+'16.10'!I10</f>
        <v>524</v>
      </c>
      <c r="K10" s="152">
        <v>0</v>
      </c>
      <c r="L10" s="152">
        <v>0</v>
      </c>
      <c r="M10" s="152">
        <v>0</v>
      </c>
      <c r="N10" s="139">
        <f t="shared" si="0"/>
        <v>517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'15.10'!J11+'16.10'!I11</f>
        <v>677</v>
      </c>
      <c r="K11" s="152">
        <v>1</v>
      </c>
      <c r="L11" s="152">
        <v>1</v>
      </c>
      <c r="M11" s="152">
        <v>0</v>
      </c>
      <c r="N11" s="139">
        <f t="shared" si="0"/>
        <v>674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'15.10'!J12+'16.10'!I12</f>
        <v>1661</v>
      </c>
      <c r="K12" s="152">
        <v>0</v>
      </c>
      <c r="L12" s="152">
        <v>0</v>
      </c>
      <c r="M12" s="152">
        <v>0</v>
      </c>
      <c r="N12" s="139">
        <f t="shared" si="0"/>
        <v>1640</v>
      </c>
      <c r="O12" s="145">
        <v>21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'15.10'!J13+'16.10'!I13</f>
        <v>564</v>
      </c>
      <c r="K13" s="152">
        <v>0</v>
      </c>
      <c r="L13" s="152">
        <v>0</v>
      </c>
      <c r="M13" s="152">
        <v>0</v>
      </c>
      <c r="N13" s="139">
        <f t="shared" si="0"/>
        <v>553</v>
      </c>
      <c r="O13" s="145">
        <v>11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'15.10'!J14+'16.10'!I14</f>
        <v>448</v>
      </c>
      <c r="K14" s="152">
        <v>0</v>
      </c>
      <c r="L14" s="152">
        <v>0</v>
      </c>
      <c r="M14" s="152">
        <v>0</v>
      </c>
      <c r="N14" s="139">
        <f t="shared" si="0"/>
        <v>442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'15.10'!J15+'16.10'!I15</f>
        <v>619</v>
      </c>
      <c r="K15" s="152">
        <v>0</v>
      </c>
      <c r="L15" s="152">
        <v>0</v>
      </c>
      <c r="M15" s="152">
        <v>0</v>
      </c>
      <c r="N15" s="139">
        <f t="shared" si="0"/>
        <v>613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'15.10'!J16+'16.10'!I16</f>
        <v>825</v>
      </c>
      <c r="K16" s="152">
        <v>0</v>
      </c>
      <c r="L16" s="152">
        <v>0</v>
      </c>
      <c r="M16" s="152">
        <v>0</v>
      </c>
      <c r="N16" s="139">
        <f t="shared" si="0"/>
        <v>806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6</v>
      </c>
      <c r="H17" s="156">
        <v>1</v>
      </c>
      <c r="I17" s="144">
        <f t="shared" si="1"/>
        <v>7</v>
      </c>
      <c r="J17" s="161">
        <f>'15.10'!J17+'16.10'!I17</f>
        <v>1019</v>
      </c>
      <c r="K17" s="152">
        <v>9</v>
      </c>
      <c r="L17" s="152">
        <v>0</v>
      </c>
      <c r="M17" s="152">
        <v>0</v>
      </c>
      <c r="N17" s="139">
        <f t="shared" si="0"/>
        <v>991</v>
      </c>
      <c r="O17" s="145">
        <v>19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'15.10'!J18+'16.10'!I18</f>
        <v>670</v>
      </c>
      <c r="K18" s="152">
        <v>0</v>
      </c>
      <c r="L18" s="152">
        <v>0</v>
      </c>
      <c r="M18" s="152">
        <v>0</v>
      </c>
      <c r="N18" s="139">
        <f t="shared" si="0"/>
        <v>662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37</v>
      </c>
      <c r="H19" s="146">
        <f t="shared" ref="H19:O19" si="3">SUM(H5:H18)</f>
        <v>1</v>
      </c>
      <c r="I19" s="148">
        <f t="shared" si="3"/>
        <v>38</v>
      </c>
      <c r="J19" s="162">
        <f>'15.10'!J19+'16.10'!I19</f>
        <v>10788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10639</v>
      </c>
      <c r="O19" s="150">
        <f t="shared" si="3"/>
        <v>136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'15.10'!J20+'16.10'!I20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'15.10'!J21+'16.10'!I21</f>
        <v>427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'15.10'!J22+'16.10'!I22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'15.10'!J23+'16.10'!I23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'15.10'!J24+'16.10'!I24</f>
        <v>1514</v>
      </c>
      <c r="K24" s="152">
        <v>4</v>
      </c>
      <c r="L24" s="152">
        <v>0</v>
      </c>
      <c r="M24" s="152">
        <v>0</v>
      </c>
      <c r="N24" s="144">
        <f t="shared" si="0"/>
        <v>1493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'15.10'!J25+'16.10'!I25</f>
        <v>2223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2199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0</v>
      </c>
      <c r="I26" s="139">
        <f>G26+H26</f>
        <v>4</v>
      </c>
      <c r="J26" s="160">
        <f>'15.10'!J26+'16.10'!I26</f>
        <v>561</v>
      </c>
      <c r="K26" s="151">
        <v>2</v>
      </c>
      <c r="L26" s="151">
        <v>1</v>
      </c>
      <c r="M26" s="151">
        <v>0</v>
      </c>
      <c r="N26" s="139">
        <f t="shared" si="0"/>
        <v>537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'15.10'!J27+'16.10'!I27</f>
        <v>567</v>
      </c>
      <c r="K27" s="152">
        <v>0</v>
      </c>
      <c r="L27" s="152">
        <v>0</v>
      </c>
      <c r="M27" s="152">
        <v>0</v>
      </c>
      <c r="N27" s="144">
        <f t="shared" si="0"/>
        <v>565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'15.10'!J28+'16.10'!I28</f>
        <v>1194</v>
      </c>
      <c r="K28" s="152">
        <v>0</v>
      </c>
      <c r="L28" s="152">
        <v>0</v>
      </c>
      <c r="M28" s="152">
        <v>0</v>
      </c>
      <c r="N28" s="144">
        <f t="shared" si="0"/>
        <v>1182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'15.10'!J29+'16.10'!I29</f>
        <v>1279</v>
      </c>
      <c r="K29" s="152">
        <v>0</v>
      </c>
      <c r="L29" s="152">
        <v>0</v>
      </c>
      <c r="M29" s="152">
        <v>0</v>
      </c>
      <c r="N29" s="144">
        <f t="shared" si="0"/>
        <v>1271</v>
      </c>
      <c r="O29" s="145">
        <v>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'15.10'!J30+'16.10'!I30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'15.10'!J31+'16.10'!I31</f>
        <v>692</v>
      </c>
      <c r="K31" s="152">
        <v>1</v>
      </c>
      <c r="L31" s="152">
        <v>0</v>
      </c>
      <c r="M31" s="152">
        <v>0</v>
      </c>
      <c r="N31" s="144">
        <f t="shared" si="0"/>
        <v>686</v>
      </c>
      <c r="O31" s="145">
        <v>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'15.10'!J32+'16.10'!I32</f>
        <v>304</v>
      </c>
      <c r="K32" s="152">
        <v>1</v>
      </c>
      <c r="L32" s="152">
        <v>1</v>
      </c>
      <c r="M32" s="152">
        <v>0</v>
      </c>
      <c r="N32" s="144">
        <f t="shared" si="0"/>
        <v>293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'15.10'!J33+'16.10'!I33</f>
        <v>431</v>
      </c>
      <c r="K33" s="152">
        <v>0</v>
      </c>
      <c r="L33" s="152">
        <v>0</v>
      </c>
      <c r="M33" s="152">
        <v>0</v>
      </c>
      <c r="N33" s="144">
        <f t="shared" si="0"/>
        <v>426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'15.10'!J34+'16.10'!I34</f>
        <v>205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'15.10'!J35+'16.10'!I35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9</v>
      </c>
      <c r="H36" s="156">
        <v>0</v>
      </c>
      <c r="I36" s="144">
        <f t="shared" si="7"/>
        <v>9</v>
      </c>
      <c r="J36" s="161">
        <f>'15.10'!J36+'16.10'!I36</f>
        <v>136</v>
      </c>
      <c r="K36" s="152">
        <v>0</v>
      </c>
      <c r="L36" s="152">
        <v>0</v>
      </c>
      <c r="M36" s="152">
        <v>0</v>
      </c>
      <c r="N36" s="144">
        <f t="shared" si="0"/>
        <v>125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'15.10'!J37+'16.10'!I37</f>
        <v>1251</v>
      </c>
      <c r="K37" s="152">
        <v>1</v>
      </c>
      <c r="L37" s="152">
        <v>0</v>
      </c>
      <c r="M37" s="152">
        <v>0</v>
      </c>
      <c r="N37" s="144">
        <f t="shared" si="0"/>
        <v>1198</v>
      </c>
      <c r="O37" s="145">
        <v>52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38</v>
      </c>
      <c r="H38" s="146">
        <f t="shared" ref="H38:O38" si="9">SUM(H26:H37)</f>
        <v>1</v>
      </c>
      <c r="I38" s="148">
        <f t="shared" si="9"/>
        <v>39</v>
      </c>
      <c r="J38" s="162">
        <f>'15.10'!J38+'16.10'!I38</f>
        <v>7178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7044</v>
      </c>
      <c r="O38" s="150">
        <f t="shared" si="9"/>
        <v>129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'15.10'!J39+'16.10'!I39</f>
        <v>812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6</v>
      </c>
      <c r="H40" s="156">
        <v>0</v>
      </c>
      <c r="I40" s="144">
        <f t="shared" ref="I40:I49" si="10">G40+H40</f>
        <v>6</v>
      </c>
      <c r="J40" s="161">
        <f>'15.10'!J40+'16.10'!I40</f>
        <v>1456</v>
      </c>
      <c r="K40" s="152">
        <v>1</v>
      </c>
      <c r="L40" s="152">
        <v>1</v>
      </c>
      <c r="M40" s="152">
        <v>0</v>
      </c>
      <c r="N40" s="144">
        <f t="shared" si="0"/>
        <v>1422</v>
      </c>
      <c r="O40" s="145">
        <v>33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'15.10'!J41+'16.10'!I41</f>
        <v>508</v>
      </c>
      <c r="K41" s="152">
        <v>1</v>
      </c>
      <c r="L41" s="152">
        <v>0</v>
      </c>
      <c r="M41" s="152">
        <v>0</v>
      </c>
      <c r="N41" s="144">
        <f t="shared" si="0"/>
        <v>492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0</v>
      </c>
      <c r="H42" s="156">
        <v>0</v>
      </c>
      <c r="I42" s="144">
        <f t="shared" si="10"/>
        <v>0</v>
      </c>
      <c r="J42" s="161">
        <f>'15.10'!J42+'16.10'!I42</f>
        <v>515</v>
      </c>
      <c r="K42" s="152">
        <v>0</v>
      </c>
      <c r="L42" s="152">
        <v>0</v>
      </c>
      <c r="M42" s="152">
        <v>0</v>
      </c>
      <c r="N42" s="144">
        <f t="shared" si="0"/>
        <v>508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16</v>
      </c>
      <c r="H43" s="156">
        <v>0</v>
      </c>
      <c r="I43" s="144">
        <f t="shared" si="10"/>
        <v>16</v>
      </c>
      <c r="J43" s="161">
        <f>'15.10'!J43+'16.10'!I43</f>
        <v>3466</v>
      </c>
      <c r="K43" s="152">
        <v>3</v>
      </c>
      <c r="L43" s="152">
        <v>1</v>
      </c>
      <c r="M43" s="152">
        <v>0</v>
      </c>
      <c r="N43" s="144">
        <f t="shared" si="0"/>
        <v>3344</v>
      </c>
      <c r="O43" s="145">
        <v>119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'15.10'!J44+'16.10'!I44</f>
        <v>604</v>
      </c>
      <c r="K44" s="152">
        <v>1</v>
      </c>
      <c r="L44" s="152">
        <v>0</v>
      </c>
      <c r="M44" s="152">
        <v>0</v>
      </c>
      <c r="N44" s="144">
        <f t="shared" si="0"/>
        <v>587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'15.10'!J45+'16.10'!I45</f>
        <v>315</v>
      </c>
      <c r="K45" s="152">
        <v>0</v>
      </c>
      <c r="L45" s="152">
        <v>0</v>
      </c>
      <c r="M45" s="152">
        <v>0</v>
      </c>
      <c r="N45" s="144">
        <f t="shared" si="0"/>
        <v>310</v>
      </c>
      <c r="O45" s="145">
        <v>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'15.10'!J46+'16.10'!I46</f>
        <v>878</v>
      </c>
      <c r="K46" s="152">
        <v>0</v>
      </c>
      <c r="L46" s="152">
        <v>0</v>
      </c>
      <c r="M46" s="152">
        <v>0</v>
      </c>
      <c r="N46" s="144">
        <f t="shared" si="0"/>
        <v>866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'15.10'!J47+'16.10'!I47</f>
        <v>146</v>
      </c>
      <c r="K47" s="152">
        <v>1</v>
      </c>
      <c r="L47" s="152">
        <v>1</v>
      </c>
      <c r="M47" s="152">
        <v>0</v>
      </c>
      <c r="N47" s="144">
        <f t="shared" si="0"/>
        <v>144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'15.10'!J48+'16.10'!I48</f>
        <v>242</v>
      </c>
      <c r="K48" s="152">
        <v>1</v>
      </c>
      <c r="L48" s="152">
        <v>0</v>
      </c>
      <c r="M48" s="152">
        <v>0</v>
      </c>
      <c r="N48" s="144">
        <f t="shared" si="0"/>
        <v>238</v>
      </c>
      <c r="O48" s="145">
        <v>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8</v>
      </c>
      <c r="H49" s="156">
        <v>0</v>
      </c>
      <c r="I49" s="144">
        <f t="shared" si="10"/>
        <v>8</v>
      </c>
      <c r="J49" s="161">
        <f>'15.10'!J49+'16.10'!I49</f>
        <v>1481</v>
      </c>
      <c r="K49" s="152">
        <v>5</v>
      </c>
      <c r="L49" s="152">
        <v>2</v>
      </c>
      <c r="M49" s="152">
        <v>1</v>
      </c>
      <c r="N49" s="144">
        <f t="shared" si="0"/>
        <v>1427</v>
      </c>
      <c r="O49" s="145">
        <v>49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'15.10'!J50+'16.10'!I50</f>
        <v>10423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10146</v>
      </c>
      <c r="O50" s="150">
        <f t="shared" si="12"/>
        <v>261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'15.10'!J51+'16.10'!I51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'15.10'!J52+'16.10'!I52</f>
        <v>1052</v>
      </c>
      <c r="K52" s="152">
        <v>0</v>
      </c>
      <c r="L52" s="152">
        <v>0</v>
      </c>
      <c r="M52" s="152">
        <v>0</v>
      </c>
      <c r="N52" s="144">
        <f t="shared" si="0"/>
        <v>1046</v>
      </c>
      <c r="O52" s="145">
        <v>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'15.10'!J53+'16.10'!I53</f>
        <v>728</v>
      </c>
      <c r="K53" s="152">
        <v>1</v>
      </c>
      <c r="L53" s="152">
        <v>0</v>
      </c>
      <c r="M53" s="152">
        <v>0</v>
      </c>
      <c r="N53" s="144">
        <f t="shared" si="0"/>
        <v>719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7</v>
      </c>
      <c r="I54" s="144">
        <f t="shared" si="14"/>
        <v>13</v>
      </c>
      <c r="J54" s="161">
        <f>'15.10'!J54+'16.10'!I54</f>
        <v>1026</v>
      </c>
      <c r="K54" s="152">
        <v>0</v>
      </c>
      <c r="L54" s="152">
        <v>0</v>
      </c>
      <c r="M54" s="152">
        <v>0</v>
      </c>
      <c r="N54" s="144">
        <f t="shared" si="0"/>
        <v>996</v>
      </c>
      <c r="O54" s="145">
        <v>30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'15.10'!J55+'16.10'!I55</f>
        <v>261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'15.10'!J56+'16.10'!I56</f>
        <v>355</v>
      </c>
      <c r="K56" s="152">
        <v>0</v>
      </c>
      <c r="L56" s="152">
        <v>0</v>
      </c>
      <c r="M56" s="152">
        <v>0</v>
      </c>
      <c r="N56" s="144">
        <f t="shared" si="0"/>
        <v>346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'15.10'!J57+'16.10'!I57</f>
        <v>161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'15.10'!J58+'16.10'!I58</f>
        <v>108</v>
      </c>
      <c r="K58" s="152">
        <v>0</v>
      </c>
      <c r="L58" s="152">
        <v>0</v>
      </c>
      <c r="M58" s="152">
        <v>0</v>
      </c>
      <c r="N58" s="144">
        <f t="shared" si="0"/>
        <v>108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'15.10'!J59+'16.10'!I59</f>
        <v>842</v>
      </c>
      <c r="K59" s="152">
        <v>3</v>
      </c>
      <c r="L59" s="152">
        <v>0</v>
      </c>
      <c r="M59" s="152">
        <v>0</v>
      </c>
      <c r="N59" s="144">
        <f t="shared" si="0"/>
        <v>830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18</v>
      </c>
      <c r="H60" s="146">
        <f t="shared" ref="H60:O60" si="15">SUM(H51:H59)</f>
        <v>7</v>
      </c>
      <c r="I60" s="148">
        <f t="shared" si="15"/>
        <v>25</v>
      </c>
      <c r="J60" s="162">
        <f>'15.10'!J60+'16.10'!I60</f>
        <v>4533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4462</v>
      </c>
      <c r="O60" s="150">
        <f t="shared" si="15"/>
        <v>66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'15.10'!J61+'16.10'!I61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'15.10'!J62+'16.10'!I62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'15.10'!J63+'16.10'!I63</f>
        <v>178</v>
      </c>
      <c r="K63" s="152">
        <v>0</v>
      </c>
      <c r="L63" s="152">
        <v>0</v>
      </c>
      <c r="M63" s="152">
        <v>0</v>
      </c>
      <c r="N63" s="144">
        <f t="shared" si="0"/>
        <v>177</v>
      </c>
      <c r="O63" s="145">
        <v>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'15.10'!J64+'16.10'!I64</f>
        <v>185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'15.10'!J65+'16.10'!I65</f>
        <v>200</v>
      </c>
      <c r="K65" s="152">
        <v>0</v>
      </c>
      <c r="L65" s="152">
        <v>0</v>
      </c>
      <c r="M65" s="152">
        <v>0</v>
      </c>
      <c r="N65" s="144">
        <f t="shared" si="0"/>
        <v>197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'15.10'!J66+'16.10'!I66</f>
        <v>288</v>
      </c>
      <c r="K66" s="152">
        <v>1</v>
      </c>
      <c r="L66" s="152">
        <v>1</v>
      </c>
      <c r="M66" s="152">
        <v>1</v>
      </c>
      <c r="N66" s="144">
        <f t="shared" si="0"/>
        <v>286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'15.10'!J67+'16.10'!I67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'15.10'!J68+'16.10'!I68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'15.10'!J69+'16.10'!I69</f>
        <v>733</v>
      </c>
      <c r="K69" s="152">
        <v>3</v>
      </c>
      <c r="L69" s="152">
        <v>0</v>
      </c>
      <c r="M69" s="152">
        <v>0</v>
      </c>
      <c r="N69" s="144">
        <f t="shared" si="0"/>
        <v>721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'15.10'!J70+'16.10'!I70</f>
        <v>2044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2024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'15.10'!J71+'16.10'!I71</f>
        <v>568</v>
      </c>
      <c r="K71" s="151">
        <v>0</v>
      </c>
      <c r="L71" s="151">
        <v>0</v>
      </c>
      <c r="M71" s="151">
        <v>0</v>
      </c>
      <c r="N71" s="139">
        <f t="shared" ref="N71:N83" si="18">J71-K71-O71</f>
        <v>566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0</v>
      </c>
      <c r="H72" s="156">
        <v>0</v>
      </c>
      <c r="I72" s="144">
        <f t="shared" ref="I72:I77" si="19">G72+H72</f>
        <v>0</v>
      </c>
      <c r="J72" s="161">
        <f>'15.10'!J72+'16.10'!I72</f>
        <v>648</v>
      </c>
      <c r="K72" s="152">
        <v>0</v>
      </c>
      <c r="L72" s="152">
        <v>0</v>
      </c>
      <c r="M72" s="152">
        <v>0</v>
      </c>
      <c r="N72" s="144">
        <f t="shared" si="18"/>
        <v>642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'15.10'!J73+'16.10'!I73</f>
        <v>684</v>
      </c>
      <c r="K73" s="152">
        <v>0</v>
      </c>
      <c r="L73" s="152">
        <v>0</v>
      </c>
      <c r="M73" s="152">
        <v>0</v>
      </c>
      <c r="N73" s="144">
        <f t="shared" si="18"/>
        <v>664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'15.10'!J74+'16.10'!I74</f>
        <v>930</v>
      </c>
      <c r="K74" s="152">
        <v>0</v>
      </c>
      <c r="L74" s="152">
        <v>0</v>
      </c>
      <c r="M74" s="152">
        <v>0</v>
      </c>
      <c r="N74" s="144">
        <f t="shared" si="18"/>
        <v>904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'15.10'!J75+'16.10'!I75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'15.10'!J76+'16.10'!I76</f>
        <v>552</v>
      </c>
      <c r="K76" s="152">
        <v>1</v>
      </c>
      <c r="L76" s="152">
        <v>1</v>
      </c>
      <c r="M76" s="152">
        <v>0</v>
      </c>
      <c r="N76" s="144">
        <f t="shared" si="18"/>
        <v>544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10</v>
      </c>
      <c r="H77" s="156"/>
      <c r="I77" s="144">
        <f t="shared" si="19"/>
        <v>10</v>
      </c>
      <c r="J77" s="161">
        <f>'15.10'!J77+'16.10'!I77</f>
        <v>2725</v>
      </c>
      <c r="K77" s="152">
        <v>7</v>
      </c>
      <c r="L77" s="152">
        <v>2</v>
      </c>
      <c r="M77" s="152">
        <v>0</v>
      </c>
      <c r="N77" s="144">
        <f t="shared" si="18"/>
        <v>2688</v>
      </c>
      <c r="O77" s="145">
        <v>30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32</v>
      </c>
      <c r="H78" s="146">
        <f t="shared" ref="H78:O78" si="20">SUM(H71:H77)</f>
        <v>0</v>
      </c>
      <c r="I78" s="148">
        <f t="shared" si="20"/>
        <v>32</v>
      </c>
      <c r="J78" s="162">
        <f>'15.10'!J78+'16.10'!I78</f>
        <v>6224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6122</v>
      </c>
      <c r="O78" s="150">
        <f t="shared" si="20"/>
        <v>94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'15.10'!J79+'16.10'!I79</f>
        <v>169</v>
      </c>
      <c r="K79" s="151">
        <v>1</v>
      </c>
      <c r="L79" s="151">
        <v>0</v>
      </c>
      <c r="M79" s="151">
        <v>0</v>
      </c>
      <c r="N79" s="139">
        <f t="shared" si="18"/>
        <v>167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'15.10'!J80+'16.10'!I80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'15.10'!J81+'16.10'!I81</f>
        <v>183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'15.10'!J82+'16.10'!I82</f>
        <v>110</v>
      </c>
      <c r="K82" s="152">
        <v>0</v>
      </c>
      <c r="L82" s="152">
        <v>0</v>
      </c>
      <c r="M82" s="152">
        <v>0</v>
      </c>
      <c r="N82" s="144">
        <f t="shared" si="18"/>
        <v>109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'15.10'!J83+'16.10'!I83</f>
        <v>458</v>
      </c>
      <c r="K83" s="152">
        <v>0</v>
      </c>
      <c r="L83" s="152">
        <v>0</v>
      </c>
      <c r="M83" s="152">
        <v>0</v>
      </c>
      <c r="N83" s="144">
        <f t="shared" si="18"/>
        <v>457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'15.10'!J84+'16.10'!I84</f>
        <v>966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961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179</v>
      </c>
      <c r="H85" s="135">
        <f t="shared" ref="H85:O85" si="23">H84+H78+H70+H60+H50+H38+H25+H19</f>
        <v>9</v>
      </c>
      <c r="I85" s="135">
        <f t="shared" si="23"/>
        <v>188</v>
      </c>
      <c r="J85" s="135">
        <f t="shared" si="23"/>
        <v>44379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43597</v>
      </c>
      <c r="O85" s="135">
        <f t="shared" si="23"/>
        <v>726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68"/>
      <c r="P90" s="68"/>
      <c r="Q90" s="68"/>
      <c r="R90" s="68"/>
      <c r="S90" s="26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68"/>
      <c r="P91" s="68"/>
      <c r="Q91" s="68"/>
      <c r="R91" s="68"/>
      <c r="S91" s="26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68"/>
      <c r="P92" s="68"/>
      <c r="Q92" s="68"/>
      <c r="R92" s="68"/>
      <c r="S92" s="26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8"/>
      <c r="K93" s="478"/>
      <c r="L93" s="478"/>
      <c r="M93" s="478"/>
      <c r="N93" s="478"/>
      <c r="O93" s="268"/>
      <c r="P93" s="68"/>
      <c r="Q93" s="68"/>
      <c r="R93" s="68"/>
      <c r="S93" s="26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8"/>
      <c r="K94" s="478"/>
      <c r="L94" s="478"/>
      <c r="M94" s="478"/>
      <c r="N94" s="478"/>
      <c r="O94" s="268"/>
      <c r="P94" s="68"/>
      <c r="Q94" s="68"/>
      <c r="R94" s="68"/>
      <c r="S94" s="26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70"/>
      <c r="K95" s="478"/>
      <c r="L95" s="478"/>
      <c r="M95" s="478"/>
      <c r="N95" s="478"/>
      <c r="O95" s="270"/>
      <c r="Q95" s="82"/>
      <c r="R95" s="82"/>
      <c r="S95" s="27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D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C87" sqref="C87:J9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=209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737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69" t="s">
        <v>275</v>
      </c>
      <c r="H4" s="269" t="s">
        <v>276</v>
      </c>
      <c r="I4" s="269" t="s">
        <v>277</v>
      </c>
      <c r="J4" s="121" t="str">
        <f>"me©‡gvU fwZ©
= "&amp;J85</f>
        <v>me©‡gvU fwZ©
= 44191</v>
      </c>
      <c r="K4" s="120" t="str">
        <f>" †W½y m‡›`‡n ch©v‡jvPbvi Rb¨ †cÖwiZ g„„Zz¨ = "&amp;K85</f>
        <v xml:space="preserve"> †W½y m‡›`‡n ch©v‡jvPbvi Rb¨ †cÖwiZ g„„Zz¨ = 56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43398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'14.10'!J5+'15.10'!I5</f>
        <v>1478</v>
      </c>
      <c r="K5" s="151">
        <v>2</v>
      </c>
      <c r="L5" s="151">
        <v>1</v>
      </c>
      <c r="M5" s="151">
        <v>1</v>
      </c>
      <c r="N5" s="139">
        <f t="shared" ref="N5:N69" si="0">J5-K5-O5</f>
        <v>1472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'14.10'!J6+'15.10'!I6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'14.10'!J7+'15.10'!I7</f>
        <v>485</v>
      </c>
      <c r="K7" s="152">
        <v>0</v>
      </c>
      <c r="L7" s="152">
        <v>0</v>
      </c>
      <c r="M7" s="152">
        <v>0</v>
      </c>
      <c r="N7" s="139">
        <f t="shared" si="0"/>
        <v>482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'14.10'!J8+'15.10'!I8</f>
        <v>1166</v>
      </c>
      <c r="K8" s="152">
        <v>0</v>
      </c>
      <c r="L8" s="152">
        <v>0</v>
      </c>
      <c r="M8" s="152">
        <v>0</v>
      </c>
      <c r="N8" s="139">
        <f t="shared" si="0"/>
        <v>1149</v>
      </c>
      <c r="O8" s="145">
        <v>17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'14.10'!J9+'15.10'!I9</f>
        <v>558</v>
      </c>
      <c r="K9" s="152">
        <v>1</v>
      </c>
      <c r="L9" s="152">
        <v>1</v>
      </c>
      <c r="M9" s="152">
        <v>0</v>
      </c>
      <c r="N9" s="139">
        <f t="shared" si="0"/>
        <v>548</v>
      </c>
      <c r="O9" s="145">
        <v>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'14.10'!J10+'15.10'!I10</f>
        <v>522</v>
      </c>
      <c r="K10" s="152">
        <v>0</v>
      </c>
      <c r="L10" s="152">
        <v>0</v>
      </c>
      <c r="M10" s="152">
        <v>0</v>
      </c>
      <c r="N10" s="139">
        <f t="shared" si="0"/>
        <v>514</v>
      </c>
      <c r="O10" s="145">
        <v>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'14.10'!J11+'15.10'!I11</f>
        <v>676</v>
      </c>
      <c r="K11" s="152">
        <v>1</v>
      </c>
      <c r="L11" s="152">
        <v>1</v>
      </c>
      <c r="M11" s="152">
        <v>0</v>
      </c>
      <c r="N11" s="139">
        <f t="shared" si="0"/>
        <v>674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'14.10'!J12+'15.10'!I12</f>
        <v>1656</v>
      </c>
      <c r="K12" s="152">
        <v>0</v>
      </c>
      <c r="L12" s="152">
        <v>0</v>
      </c>
      <c r="M12" s="152">
        <v>0</v>
      </c>
      <c r="N12" s="139">
        <f t="shared" si="0"/>
        <v>1633</v>
      </c>
      <c r="O12" s="145">
        <v>23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'14.10'!J13+'15.10'!I13</f>
        <v>563</v>
      </c>
      <c r="K13" s="152">
        <v>0</v>
      </c>
      <c r="L13" s="152">
        <v>0</v>
      </c>
      <c r="M13" s="152">
        <v>0</v>
      </c>
      <c r="N13" s="139">
        <f t="shared" si="0"/>
        <v>549</v>
      </c>
      <c r="O13" s="145">
        <v>14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'14.10'!J14+'15.10'!I14</f>
        <v>447</v>
      </c>
      <c r="K14" s="152">
        <v>0</v>
      </c>
      <c r="L14" s="152">
        <v>0</v>
      </c>
      <c r="M14" s="152">
        <v>0</v>
      </c>
      <c r="N14" s="139">
        <f t="shared" si="0"/>
        <v>443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'14.10'!J15+'15.10'!I15</f>
        <v>616</v>
      </c>
      <c r="K15" s="152">
        <v>0</v>
      </c>
      <c r="L15" s="152">
        <v>0</v>
      </c>
      <c r="M15" s="152">
        <v>0</v>
      </c>
      <c r="N15" s="139">
        <f t="shared" si="0"/>
        <v>606</v>
      </c>
      <c r="O15" s="145">
        <v>10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'14.10'!J16+'15.10'!I16</f>
        <v>823</v>
      </c>
      <c r="K16" s="152">
        <v>0</v>
      </c>
      <c r="L16" s="152">
        <v>0</v>
      </c>
      <c r="M16" s="152">
        <v>0</v>
      </c>
      <c r="N16" s="139">
        <f t="shared" si="0"/>
        <v>806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'14.10'!J17+'15.10'!I17</f>
        <v>1012</v>
      </c>
      <c r="K17" s="152">
        <v>9</v>
      </c>
      <c r="L17" s="152">
        <v>0</v>
      </c>
      <c r="M17" s="152">
        <v>0</v>
      </c>
      <c r="N17" s="139">
        <f t="shared" si="0"/>
        <v>989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'14.10'!J18+'15.10'!I18</f>
        <v>665</v>
      </c>
      <c r="K18" s="152">
        <v>0</v>
      </c>
      <c r="L18" s="152">
        <v>0</v>
      </c>
      <c r="M18" s="152">
        <v>0</v>
      </c>
      <c r="N18" s="139">
        <f t="shared" si="0"/>
        <v>660</v>
      </c>
      <c r="O18" s="145">
        <v>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55</v>
      </c>
      <c r="H19" s="146">
        <f t="shared" ref="H19:O19" si="3">SUM(H5:H18)</f>
        <v>0</v>
      </c>
      <c r="I19" s="148">
        <f t="shared" si="3"/>
        <v>55</v>
      </c>
      <c r="J19" s="162">
        <f>'14.10'!J19+'15.10'!I19</f>
        <v>10750</v>
      </c>
      <c r="K19" s="148">
        <f t="shared" si="3"/>
        <v>13</v>
      </c>
      <c r="L19" s="148">
        <f t="shared" si="3"/>
        <v>3</v>
      </c>
      <c r="M19" s="148">
        <f t="shared" si="3"/>
        <v>1</v>
      </c>
      <c r="N19" s="148">
        <f t="shared" si="3"/>
        <v>10608</v>
      </c>
      <c r="O19" s="150">
        <f t="shared" si="3"/>
        <v>129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'14.10'!J20+'15.10'!I20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'14.10'!J21+'15.10'!I21</f>
        <v>427</v>
      </c>
      <c r="K21" s="152">
        <v>0</v>
      </c>
      <c r="L21" s="152">
        <v>0</v>
      </c>
      <c r="M21" s="152">
        <v>0</v>
      </c>
      <c r="N21" s="144">
        <f t="shared" si="0"/>
        <v>426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'14.10'!J22+'15.10'!I22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'14.10'!J23+'15.10'!I23</f>
        <v>100</v>
      </c>
      <c r="K23" s="152">
        <v>0</v>
      </c>
      <c r="L23" s="152">
        <v>0</v>
      </c>
      <c r="M23" s="152">
        <v>0</v>
      </c>
      <c r="N23" s="144">
        <f t="shared" si="0"/>
        <v>100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'14.10'!J24+'15.10'!I24</f>
        <v>1508</v>
      </c>
      <c r="K24" s="152">
        <v>4</v>
      </c>
      <c r="L24" s="152">
        <v>0</v>
      </c>
      <c r="M24" s="152">
        <v>0</v>
      </c>
      <c r="N24" s="144">
        <f t="shared" si="0"/>
        <v>1487</v>
      </c>
      <c r="O24" s="145">
        <v>17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'14.10'!J25+'15.10'!I25</f>
        <v>2217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2193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5</v>
      </c>
      <c r="I26" s="139">
        <f>G26+H26</f>
        <v>9</v>
      </c>
      <c r="J26" s="160">
        <f>'14.10'!J26+'15.10'!I26</f>
        <v>557</v>
      </c>
      <c r="K26" s="151">
        <v>2</v>
      </c>
      <c r="L26" s="151">
        <v>1</v>
      </c>
      <c r="M26" s="151">
        <v>0</v>
      </c>
      <c r="N26" s="139">
        <f t="shared" si="0"/>
        <v>532</v>
      </c>
      <c r="O26" s="140">
        <v>23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'14.10'!J27+'15.10'!I27</f>
        <v>567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'14.10'!J28+'15.10'!I28</f>
        <v>1192</v>
      </c>
      <c r="K28" s="152">
        <v>0</v>
      </c>
      <c r="L28" s="152">
        <v>0</v>
      </c>
      <c r="M28" s="152">
        <v>0</v>
      </c>
      <c r="N28" s="144">
        <f t="shared" si="0"/>
        <v>1181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'14.10'!J29+'15.10'!I29</f>
        <v>1275</v>
      </c>
      <c r="K29" s="152">
        <v>0</v>
      </c>
      <c r="L29" s="152">
        <v>0</v>
      </c>
      <c r="M29" s="152">
        <v>0</v>
      </c>
      <c r="N29" s="144">
        <f t="shared" si="0"/>
        <v>1267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'14.10'!J30+'15.10'!I30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'14.10'!J31+'15.10'!I31</f>
        <v>691</v>
      </c>
      <c r="K31" s="152">
        <v>1</v>
      </c>
      <c r="L31" s="152">
        <v>0</v>
      </c>
      <c r="M31" s="152">
        <v>0</v>
      </c>
      <c r="N31" s="144">
        <f t="shared" si="0"/>
        <v>683</v>
      </c>
      <c r="O31" s="145">
        <v>7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'14.10'!J32+'15.10'!I32</f>
        <v>302</v>
      </c>
      <c r="K32" s="152">
        <v>1</v>
      </c>
      <c r="L32" s="152">
        <v>1</v>
      </c>
      <c r="M32" s="152">
        <v>0</v>
      </c>
      <c r="N32" s="144">
        <f t="shared" si="0"/>
        <v>293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'14.10'!J33+'15.10'!I33</f>
        <v>430</v>
      </c>
      <c r="K33" s="152">
        <v>0</v>
      </c>
      <c r="L33" s="152">
        <v>0</v>
      </c>
      <c r="M33" s="152">
        <v>0</v>
      </c>
      <c r="N33" s="144">
        <f t="shared" si="0"/>
        <v>423</v>
      </c>
      <c r="O33" s="145">
        <v>7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'14.10'!J34+'15.10'!I34</f>
        <v>205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'14.10'!J35+'15.10'!I35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'14.10'!J36+'15.10'!I36</f>
        <v>127</v>
      </c>
      <c r="K36" s="152">
        <v>0</v>
      </c>
      <c r="L36" s="152">
        <v>0</v>
      </c>
      <c r="M36" s="152">
        <v>0</v>
      </c>
      <c r="N36" s="144">
        <f t="shared" si="0"/>
        <v>114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'14.10'!J37+'15.10'!I37</f>
        <v>1235</v>
      </c>
      <c r="K37" s="152">
        <v>1</v>
      </c>
      <c r="L37" s="152">
        <v>0</v>
      </c>
      <c r="M37" s="152">
        <v>0</v>
      </c>
      <c r="N37" s="144">
        <f t="shared" si="0"/>
        <v>1194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23</v>
      </c>
      <c r="H38" s="146">
        <f t="shared" ref="H38:O38" si="9">SUM(H26:H37)</f>
        <v>6</v>
      </c>
      <c r="I38" s="148">
        <f t="shared" si="9"/>
        <v>29</v>
      </c>
      <c r="J38" s="162">
        <f>'14.10'!J38+'15.10'!I38</f>
        <v>7139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7011</v>
      </c>
      <c r="O38" s="150">
        <f t="shared" si="9"/>
        <v>123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'14.10'!J39+'15.10'!I39</f>
        <v>812</v>
      </c>
      <c r="K39" s="151">
        <v>3</v>
      </c>
      <c r="L39" s="151">
        <v>2</v>
      </c>
      <c r="M39" s="151">
        <v>1</v>
      </c>
      <c r="N39" s="139">
        <f t="shared" si="0"/>
        <v>808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/>
      <c r="H40" s="156"/>
      <c r="I40" s="144">
        <f t="shared" ref="I40:I49" si="10">G40+H40</f>
        <v>0</v>
      </c>
      <c r="J40" s="161">
        <f>'14.10'!J40+'15.10'!I40</f>
        <v>1450</v>
      </c>
      <c r="K40" s="152">
        <v>1</v>
      </c>
      <c r="L40" s="152">
        <v>1</v>
      </c>
      <c r="M40" s="152">
        <v>0</v>
      </c>
      <c r="N40" s="144">
        <f t="shared" si="0"/>
        <v>1410</v>
      </c>
      <c r="O40" s="145">
        <v>39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'14.10'!J41+'15.10'!I41</f>
        <v>504</v>
      </c>
      <c r="K41" s="152">
        <v>1</v>
      </c>
      <c r="L41" s="152">
        <v>0</v>
      </c>
      <c r="M41" s="152">
        <v>0</v>
      </c>
      <c r="N41" s="144">
        <f t="shared" si="0"/>
        <v>489</v>
      </c>
      <c r="O41" s="145">
        <v>14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'14.10'!J42+'15.10'!I42</f>
        <v>515</v>
      </c>
      <c r="K42" s="152">
        <v>0</v>
      </c>
      <c r="L42" s="152">
        <v>0</v>
      </c>
      <c r="M42" s="152">
        <v>0</v>
      </c>
      <c r="N42" s="144">
        <f t="shared" si="0"/>
        <v>506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33</v>
      </c>
      <c r="H43" s="156">
        <v>2</v>
      </c>
      <c r="I43" s="144">
        <f t="shared" si="10"/>
        <v>35</v>
      </c>
      <c r="J43" s="161">
        <f>'14.10'!J43+'15.10'!I43</f>
        <v>3450</v>
      </c>
      <c r="K43" s="152">
        <v>3</v>
      </c>
      <c r="L43" s="152">
        <v>1</v>
      </c>
      <c r="M43" s="152">
        <v>0</v>
      </c>
      <c r="N43" s="144">
        <f t="shared" si="0"/>
        <v>3315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3</v>
      </c>
      <c r="H44" s="156">
        <v>0</v>
      </c>
      <c r="I44" s="144">
        <f t="shared" si="10"/>
        <v>3</v>
      </c>
      <c r="J44" s="161">
        <f>'14.10'!J44+'15.10'!I44</f>
        <v>600</v>
      </c>
      <c r="K44" s="152">
        <v>1</v>
      </c>
      <c r="L44" s="152">
        <v>0</v>
      </c>
      <c r="M44" s="152">
        <v>0</v>
      </c>
      <c r="N44" s="144">
        <f t="shared" si="0"/>
        <v>583</v>
      </c>
      <c r="O44" s="145">
        <v>16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'14.10'!J45+'15.10'!I45</f>
        <v>314</v>
      </c>
      <c r="K45" s="152">
        <v>0</v>
      </c>
      <c r="L45" s="152">
        <v>0</v>
      </c>
      <c r="M45" s="152">
        <v>0</v>
      </c>
      <c r="N45" s="144">
        <f t="shared" si="0"/>
        <v>307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5</v>
      </c>
      <c r="H46" s="156">
        <v>1</v>
      </c>
      <c r="I46" s="144">
        <f t="shared" si="10"/>
        <v>6</v>
      </c>
      <c r="J46" s="161">
        <f>'14.10'!J46+'15.10'!I46</f>
        <v>873</v>
      </c>
      <c r="K46" s="152">
        <v>0</v>
      </c>
      <c r="L46" s="152">
        <v>0</v>
      </c>
      <c r="M46" s="152">
        <v>0</v>
      </c>
      <c r="N46" s="144">
        <f t="shared" si="0"/>
        <v>863</v>
      </c>
      <c r="O46" s="145">
        <v>10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'14.10'!J47+'15.10'!I47</f>
        <v>146</v>
      </c>
      <c r="K47" s="152">
        <v>1</v>
      </c>
      <c r="L47" s="152">
        <v>1</v>
      </c>
      <c r="M47" s="152">
        <v>0</v>
      </c>
      <c r="N47" s="144">
        <f t="shared" si="0"/>
        <v>143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'14.10'!J48+'15.10'!I48</f>
        <v>241</v>
      </c>
      <c r="K48" s="152">
        <v>1</v>
      </c>
      <c r="L48" s="152">
        <v>0</v>
      </c>
      <c r="M48" s="152">
        <v>0</v>
      </c>
      <c r="N48" s="144">
        <f t="shared" si="0"/>
        <v>236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'14.10'!J49+'15.10'!I49</f>
        <v>1473</v>
      </c>
      <c r="K49" s="152">
        <v>5</v>
      </c>
      <c r="L49" s="152">
        <v>2</v>
      </c>
      <c r="M49" s="152">
        <v>1</v>
      </c>
      <c r="N49" s="144">
        <f t="shared" si="0"/>
        <v>1408</v>
      </c>
      <c r="O49" s="145">
        <v>60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65</v>
      </c>
      <c r="H50" s="146">
        <f t="shared" ref="H50:O50" si="12">SUM(H39:H49)</f>
        <v>3</v>
      </c>
      <c r="I50" s="148">
        <f t="shared" si="12"/>
        <v>68</v>
      </c>
      <c r="J50" s="162">
        <f>'14.10'!J50+'15.10'!I50</f>
        <v>10378</v>
      </c>
      <c r="K50" s="148">
        <f t="shared" si="12"/>
        <v>16</v>
      </c>
      <c r="L50" s="148">
        <f t="shared" si="12"/>
        <v>7</v>
      </c>
      <c r="M50" s="148">
        <f t="shared" si="12"/>
        <v>2</v>
      </c>
      <c r="N50" s="148">
        <f t="shared" si="12"/>
        <v>10068</v>
      </c>
      <c r="O50" s="150">
        <f t="shared" si="12"/>
        <v>294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'14.10'!J51+'15.10'!I51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'14.10'!J52+'15.10'!I52</f>
        <v>1051</v>
      </c>
      <c r="K52" s="152">
        <v>0</v>
      </c>
      <c r="L52" s="152">
        <v>0</v>
      </c>
      <c r="M52" s="152">
        <v>0</v>
      </c>
      <c r="N52" s="144">
        <f t="shared" si="0"/>
        <v>1041</v>
      </c>
      <c r="O52" s="145">
        <v>10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'14.10'!J53+'15.10'!I53</f>
        <v>728</v>
      </c>
      <c r="K53" s="152">
        <v>1</v>
      </c>
      <c r="L53" s="152">
        <v>0</v>
      </c>
      <c r="M53" s="152">
        <v>0</v>
      </c>
      <c r="N53" s="144">
        <f t="shared" si="0"/>
        <v>711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4</v>
      </c>
      <c r="I54" s="144">
        <f t="shared" si="14"/>
        <v>7</v>
      </c>
      <c r="J54" s="161">
        <f>'14.10'!J54+'15.10'!I54</f>
        <v>1013</v>
      </c>
      <c r="K54" s="152">
        <v>0</v>
      </c>
      <c r="L54" s="152">
        <v>0</v>
      </c>
      <c r="M54" s="152">
        <v>0</v>
      </c>
      <c r="N54" s="144">
        <f t="shared" si="0"/>
        <v>991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'14.10'!J55+'15.10'!I55</f>
        <v>259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'14.10'!J56+'15.10'!I56</f>
        <v>351</v>
      </c>
      <c r="K56" s="152">
        <v>0</v>
      </c>
      <c r="L56" s="152">
        <v>0</v>
      </c>
      <c r="M56" s="152">
        <v>0</v>
      </c>
      <c r="N56" s="144">
        <f t="shared" si="0"/>
        <v>344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'14.10'!J57+'15.10'!I57</f>
        <v>160</v>
      </c>
      <c r="K57" s="152">
        <v>0</v>
      </c>
      <c r="L57" s="152">
        <v>0</v>
      </c>
      <c r="M57" s="152">
        <v>0</v>
      </c>
      <c r="N57" s="144">
        <f t="shared" si="0"/>
        <v>160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'14.10'!J58+'15.10'!I58</f>
        <v>108</v>
      </c>
      <c r="K58" s="152">
        <v>0</v>
      </c>
      <c r="L58" s="152">
        <v>0</v>
      </c>
      <c r="M58" s="152">
        <v>0</v>
      </c>
      <c r="N58" s="144">
        <f t="shared" si="0"/>
        <v>106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'14.10'!J59+'15.10'!I59</f>
        <v>838</v>
      </c>
      <c r="K59" s="152">
        <v>3</v>
      </c>
      <c r="L59" s="152">
        <v>0</v>
      </c>
      <c r="M59" s="152">
        <v>0</v>
      </c>
      <c r="N59" s="144">
        <f t="shared" si="0"/>
        <v>828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8</v>
      </c>
      <c r="H60" s="146">
        <f t="shared" ref="H60:O60" si="15">SUM(H51:H59)</f>
        <v>4</v>
      </c>
      <c r="I60" s="148">
        <f t="shared" si="15"/>
        <v>12</v>
      </c>
      <c r="J60" s="162">
        <f>'14.10'!J60+'15.10'!I60</f>
        <v>4508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4438</v>
      </c>
      <c r="O60" s="150">
        <f t="shared" si="15"/>
        <v>65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'14.10'!J61+'15.10'!I61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'14.10'!J62+'15.10'!I62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'14.10'!J63+'15.10'!I63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'14.10'!J64+'15.10'!I64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'14.10'!J65+'15.10'!I65</f>
        <v>200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'14.10'!J66+'15.10'!I66</f>
        <v>288</v>
      </c>
      <c r="K66" s="152">
        <v>1</v>
      </c>
      <c r="L66" s="152">
        <v>1</v>
      </c>
      <c r="M66" s="152">
        <v>1</v>
      </c>
      <c r="N66" s="144">
        <f t="shared" si="0"/>
        <v>285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'14.10'!J67+'15.10'!I67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'14.10'!J68+'15.10'!I68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'14.10'!J69+'15.10'!I69</f>
        <v>732</v>
      </c>
      <c r="K69" s="152">
        <v>3</v>
      </c>
      <c r="L69" s="152">
        <v>0</v>
      </c>
      <c r="M69" s="152">
        <v>0</v>
      </c>
      <c r="N69" s="144">
        <f t="shared" si="0"/>
        <v>720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'14.10'!J70+'15.10'!I70</f>
        <v>2042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2019</v>
      </c>
      <c r="O70" s="150">
        <f t="shared" si="17"/>
        <v>19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'14.10'!J71+'15.10'!I71</f>
        <v>568</v>
      </c>
      <c r="K71" s="151">
        <v>0</v>
      </c>
      <c r="L71" s="151">
        <v>0</v>
      </c>
      <c r="M71" s="151">
        <v>0</v>
      </c>
      <c r="N71" s="139">
        <f t="shared" ref="N71:N83" si="18">J71-K71-O71</f>
        <v>566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'14.10'!J72+'15.10'!I72</f>
        <v>648</v>
      </c>
      <c r="K72" s="152">
        <v>0</v>
      </c>
      <c r="L72" s="152">
        <v>0</v>
      </c>
      <c r="M72" s="152">
        <v>0</v>
      </c>
      <c r="N72" s="144">
        <f t="shared" si="18"/>
        <v>642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'14.10'!J73+'15.10'!I73</f>
        <v>675</v>
      </c>
      <c r="K73" s="152">
        <v>0</v>
      </c>
      <c r="L73" s="152">
        <v>0</v>
      </c>
      <c r="M73" s="152">
        <v>0</v>
      </c>
      <c r="N73" s="144">
        <f t="shared" si="18"/>
        <v>660</v>
      </c>
      <c r="O73" s="145">
        <v>15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'14.10'!J74+'15.10'!I74</f>
        <v>920</v>
      </c>
      <c r="K74" s="152">
        <v>0</v>
      </c>
      <c r="L74" s="152">
        <v>0</v>
      </c>
      <c r="M74" s="152">
        <v>0</v>
      </c>
      <c r="N74" s="144">
        <f t="shared" si="18"/>
        <v>899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'14.10'!J75+'15.10'!I75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/>
      <c r="I76" s="144">
        <f t="shared" si="19"/>
        <v>3</v>
      </c>
      <c r="J76" s="161">
        <f>'14.10'!J76+'15.10'!I76</f>
        <v>549</v>
      </c>
      <c r="K76" s="152">
        <v>1</v>
      </c>
      <c r="L76" s="152">
        <v>1</v>
      </c>
      <c r="M76" s="152">
        <v>0</v>
      </c>
      <c r="N76" s="144">
        <f t="shared" si="18"/>
        <v>544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'14.10'!J77+'15.10'!I77</f>
        <v>2715</v>
      </c>
      <c r="K77" s="152">
        <v>7</v>
      </c>
      <c r="L77" s="152">
        <v>2</v>
      </c>
      <c r="M77" s="152">
        <v>0</v>
      </c>
      <c r="N77" s="144">
        <f t="shared" si="18"/>
        <v>2679</v>
      </c>
      <c r="O77" s="145">
        <v>29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31</v>
      </c>
      <c r="H78" s="146">
        <f t="shared" ref="H78:O78" si="20">SUM(H71:H77)</f>
        <v>0</v>
      </c>
      <c r="I78" s="148">
        <f t="shared" si="20"/>
        <v>31</v>
      </c>
      <c r="J78" s="162">
        <f>'14.10'!J78+'15.10'!I78</f>
        <v>6192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6104</v>
      </c>
      <c r="O78" s="150">
        <f t="shared" si="20"/>
        <v>80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'14.10'!J79+'15.10'!I79</f>
        <v>169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'14.10'!J80+'15.10'!I80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'14.10'!J81+'15.10'!I81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'14.10'!J82+'15.10'!I82</f>
        <v>110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'14.10'!J83+'15.10'!I83</f>
        <v>458</v>
      </c>
      <c r="K83" s="152">
        <v>0</v>
      </c>
      <c r="L83" s="152">
        <v>0</v>
      </c>
      <c r="M83" s="152">
        <v>0</v>
      </c>
      <c r="N83" s="144">
        <f t="shared" si="18"/>
        <v>455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'14.10'!J84+'15.10'!I84</f>
        <v>965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957</v>
      </c>
      <c r="O84" s="150">
        <f t="shared" si="22"/>
        <v>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196</v>
      </c>
      <c r="H85" s="135">
        <f t="shared" ref="H85:O85" si="23">H84+H78+H70+H60+H50+H38+H25+H19</f>
        <v>13</v>
      </c>
      <c r="I85" s="135">
        <f t="shared" si="23"/>
        <v>209</v>
      </c>
      <c r="J85" s="135">
        <f t="shared" si="23"/>
        <v>44191</v>
      </c>
      <c r="K85" s="135">
        <f t="shared" si="23"/>
        <v>56</v>
      </c>
      <c r="L85" s="135">
        <f t="shared" si="23"/>
        <v>16</v>
      </c>
      <c r="M85" s="135">
        <f t="shared" si="23"/>
        <v>4</v>
      </c>
      <c r="N85" s="135">
        <f>N84+N78+N70+N60+N50+N38+N25+N19</f>
        <v>43398</v>
      </c>
      <c r="O85" s="135">
        <f t="shared" si="23"/>
        <v>737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68"/>
      <c r="P90" s="68"/>
      <c r="Q90" s="68"/>
      <c r="R90" s="68"/>
      <c r="S90" s="26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68"/>
      <c r="P91" s="68"/>
      <c r="Q91" s="68"/>
      <c r="R91" s="68"/>
      <c r="S91" s="26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68"/>
      <c r="P92" s="68"/>
      <c r="Q92" s="68"/>
      <c r="R92" s="68"/>
      <c r="S92" s="26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8"/>
      <c r="K93" s="478"/>
      <c r="L93" s="478"/>
      <c r="M93" s="478"/>
      <c r="N93" s="478"/>
      <c r="O93" s="268"/>
      <c r="P93" s="68"/>
      <c r="Q93" s="68"/>
      <c r="R93" s="68"/>
      <c r="S93" s="26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8"/>
      <c r="K94" s="478"/>
      <c r="L94" s="478"/>
      <c r="M94" s="478"/>
      <c r="N94" s="478"/>
      <c r="O94" s="268"/>
      <c r="P94" s="68"/>
      <c r="Q94" s="68"/>
      <c r="R94" s="68"/>
      <c r="S94" s="26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70"/>
      <c r="K95" s="478"/>
      <c r="L95" s="478"/>
      <c r="M95" s="478"/>
      <c r="N95" s="478"/>
      <c r="O95" s="270"/>
      <c r="Q95" s="82"/>
      <c r="R95" s="82"/>
      <c r="S95" s="27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E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C26" sqref="C26:C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330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=214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726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66" t="s">
        <v>275</v>
      </c>
      <c r="H4" s="266" t="s">
        <v>276</v>
      </c>
      <c r="I4" s="266" t="s">
        <v>277</v>
      </c>
      <c r="J4" s="121" t="str">
        <f>"me©‡gvU fwZ©
= "&amp;J85</f>
        <v>me©‡gvU fwZ©
= 43982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43203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'13.10'!J5+'14.10'!I5</f>
        <v>1476</v>
      </c>
      <c r="K5" s="151">
        <v>2</v>
      </c>
      <c r="L5" s="151">
        <v>1</v>
      </c>
      <c r="M5" s="151">
        <v>1</v>
      </c>
      <c r="N5" s="139">
        <f t="shared" ref="N5:N69" si="0">J5-K5-O5</f>
        <v>1467</v>
      </c>
      <c r="O5" s="140">
        <v>7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'13.10'!J6+'14.10'!I6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'13.10'!J7+'14.10'!I7</f>
        <v>483</v>
      </c>
      <c r="K7" s="152">
        <v>0</v>
      </c>
      <c r="L7" s="152">
        <v>0</v>
      </c>
      <c r="M7" s="152">
        <v>0</v>
      </c>
      <c r="N7" s="139">
        <f t="shared" si="0"/>
        <v>481</v>
      </c>
      <c r="O7" s="145">
        <v>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'13.10'!J8+'14.10'!I8</f>
        <v>1160</v>
      </c>
      <c r="K8" s="152">
        <v>0</v>
      </c>
      <c r="L8" s="152">
        <v>0</v>
      </c>
      <c r="M8" s="152">
        <v>0</v>
      </c>
      <c r="N8" s="139">
        <f t="shared" si="0"/>
        <v>1149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'13.10'!J9+'14.10'!I9</f>
        <v>555</v>
      </c>
      <c r="K9" s="152">
        <v>1</v>
      </c>
      <c r="L9" s="152">
        <v>1</v>
      </c>
      <c r="M9" s="152">
        <v>0</v>
      </c>
      <c r="N9" s="139">
        <f t="shared" si="0"/>
        <v>542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'13.10'!J10+'14.10'!I10</f>
        <v>516</v>
      </c>
      <c r="K10" s="152">
        <v>0</v>
      </c>
      <c r="L10" s="152">
        <v>0</v>
      </c>
      <c r="M10" s="152">
        <v>0</v>
      </c>
      <c r="N10" s="139">
        <f t="shared" si="0"/>
        <v>510</v>
      </c>
      <c r="O10" s="145">
        <v>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'13.10'!J11+'14.10'!I11</f>
        <v>674</v>
      </c>
      <c r="K11" s="152">
        <v>1</v>
      </c>
      <c r="L11" s="152">
        <v>1</v>
      </c>
      <c r="M11" s="152">
        <v>0</v>
      </c>
      <c r="N11" s="139">
        <f t="shared" si="0"/>
        <v>672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'13.10'!J12+'14.10'!I12</f>
        <v>1648</v>
      </c>
      <c r="K12" s="152">
        <v>0</v>
      </c>
      <c r="L12" s="152">
        <v>0</v>
      </c>
      <c r="M12" s="152">
        <v>0</v>
      </c>
      <c r="N12" s="139">
        <f t="shared" si="0"/>
        <v>1621</v>
      </c>
      <c r="O12" s="145">
        <v>27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'13.10'!J13+'14.10'!I13</f>
        <v>558</v>
      </c>
      <c r="K13" s="152">
        <v>0</v>
      </c>
      <c r="L13" s="152">
        <v>0</v>
      </c>
      <c r="M13" s="152">
        <v>0</v>
      </c>
      <c r="N13" s="139">
        <f t="shared" si="0"/>
        <v>548</v>
      </c>
      <c r="O13" s="145">
        <v>10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'13.10'!J14+'14.10'!I14</f>
        <v>445</v>
      </c>
      <c r="K14" s="152">
        <v>0</v>
      </c>
      <c r="L14" s="152">
        <v>0</v>
      </c>
      <c r="M14" s="152">
        <v>0</v>
      </c>
      <c r="N14" s="139">
        <f t="shared" si="0"/>
        <v>439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'13.10'!J15+'14.10'!I15</f>
        <v>612</v>
      </c>
      <c r="K15" s="152">
        <v>0</v>
      </c>
      <c r="L15" s="152">
        <v>0</v>
      </c>
      <c r="M15" s="152">
        <v>0</v>
      </c>
      <c r="N15" s="139">
        <f t="shared" si="0"/>
        <v>605</v>
      </c>
      <c r="O15" s="145">
        <v>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'13.10'!J16+'14.10'!I16</f>
        <v>813</v>
      </c>
      <c r="K16" s="152">
        <v>0</v>
      </c>
      <c r="L16" s="152">
        <v>0</v>
      </c>
      <c r="M16" s="152">
        <v>0</v>
      </c>
      <c r="N16" s="139">
        <f t="shared" si="0"/>
        <v>798</v>
      </c>
      <c r="O16" s="145">
        <v>15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</v>
      </c>
      <c r="H17" s="156">
        <v>0</v>
      </c>
      <c r="I17" s="144">
        <f t="shared" si="1"/>
        <v>2</v>
      </c>
      <c r="J17" s="161">
        <f>'13.10'!J17+'14.10'!I17</f>
        <v>1008</v>
      </c>
      <c r="K17" s="152">
        <v>7</v>
      </c>
      <c r="L17" s="152">
        <v>0</v>
      </c>
      <c r="M17" s="152">
        <v>0</v>
      </c>
      <c r="N17" s="139">
        <f t="shared" si="0"/>
        <v>989</v>
      </c>
      <c r="O17" s="145">
        <v>12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'13.10'!J18+'14.10'!I18</f>
        <v>664</v>
      </c>
      <c r="K18" s="152">
        <v>0</v>
      </c>
      <c r="L18" s="152">
        <v>0</v>
      </c>
      <c r="M18" s="152">
        <v>0</v>
      </c>
      <c r="N18" s="139">
        <f t="shared" si="0"/>
        <v>657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37</v>
      </c>
      <c r="H19" s="146">
        <f t="shared" ref="H19:O19" si="3">SUM(H5:H18)</f>
        <v>0</v>
      </c>
      <c r="I19" s="148">
        <f t="shared" si="3"/>
        <v>37</v>
      </c>
      <c r="J19" s="162">
        <f>'13.10'!J19+'14.10'!I19</f>
        <v>10695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10561</v>
      </c>
      <c r="O19" s="150">
        <f t="shared" si="3"/>
        <v>123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'13.10'!J20+'14.10'!I20</f>
        <v>22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'13.10'!J21+'14.10'!I21</f>
        <v>426</v>
      </c>
      <c r="K21" s="152">
        <v>0</v>
      </c>
      <c r="L21" s="152">
        <v>0</v>
      </c>
      <c r="M21" s="152">
        <v>0</v>
      </c>
      <c r="N21" s="144">
        <f t="shared" si="0"/>
        <v>425</v>
      </c>
      <c r="O21" s="145">
        <v>1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'13.10'!J22+'14.10'!I22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'13.10'!J23+'14.10'!I23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'13.10'!J24+'14.10'!I24</f>
        <v>1503</v>
      </c>
      <c r="K24" s="152">
        <v>4</v>
      </c>
      <c r="L24" s="152">
        <v>0</v>
      </c>
      <c r="M24" s="152">
        <v>0</v>
      </c>
      <c r="N24" s="144">
        <f t="shared" si="0"/>
        <v>1483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</v>
      </c>
      <c r="H25" s="146">
        <f t="shared" ref="H25:N25" si="6">SUM(H20:H24)</f>
        <v>1</v>
      </c>
      <c r="I25" s="148">
        <f t="shared" si="6"/>
        <v>2</v>
      </c>
      <c r="J25" s="162">
        <f>'13.10'!J25+'14.10'!I25</f>
        <v>2211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2187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5</v>
      </c>
      <c r="H26" s="154">
        <v>2</v>
      </c>
      <c r="I26" s="139">
        <f>G26+H26</f>
        <v>7</v>
      </c>
      <c r="J26" s="160">
        <f>'13.10'!J26+'14.10'!I26</f>
        <v>548</v>
      </c>
      <c r="K26" s="151">
        <v>2</v>
      </c>
      <c r="L26" s="151">
        <v>1</v>
      </c>
      <c r="M26" s="151">
        <v>0</v>
      </c>
      <c r="N26" s="139">
        <f t="shared" si="0"/>
        <v>524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'13.10'!J27+'14.10'!I27</f>
        <v>566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'13.10'!J28+'14.10'!I28</f>
        <v>1188</v>
      </c>
      <c r="K28" s="152">
        <v>0</v>
      </c>
      <c r="L28" s="152">
        <v>0</v>
      </c>
      <c r="M28" s="152">
        <v>0</v>
      </c>
      <c r="N28" s="144">
        <f t="shared" si="0"/>
        <v>1177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'13.10'!J29+'14.10'!I29</f>
        <v>1274</v>
      </c>
      <c r="K29" s="152">
        <v>0</v>
      </c>
      <c r="L29" s="152">
        <v>0</v>
      </c>
      <c r="M29" s="152">
        <v>0</v>
      </c>
      <c r="N29" s="144">
        <f t="shared" si="0"/>
        <v>1264</v>
      </c>
      <c r="O29" s="145">
        <v>10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'13.10'!J30+'14.10'!I30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'13.10'!J31+'14.10'!I31</f>
        <v>691</v>
      </c>
      <c r="K31" s="152">
        <v>1</v>
      </c>
      <c r="L31" s="152">
        <v>0</v>
      </c>
      <c r="M31" s="152">
        <v>0</v>
      </c>
      <c r="N31" s="144">
        <f t="shared" si="0"/>
        <v>682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'13.10'!J32+'14.10'!I32</f>
        <v>301</v>
      </c>
      <c r="K32" s="152">
        <v>1</v>
      </c>
      <c r="L32" s="152">
        <v>1</v>
      </c>
      <c r="M32" s="152">
        <v>0</v>
      </c>
      <c r="N32" s="144">
        <f t="shared" si="0"/>
        <v>292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'13.10'!J33+'14.10'!I33</f>
        <v>427</v>
      </c>
      <c r="K33" s="152">
        <v>0</v>
      </c>
      <c r="L33" s="152">
        <v>0</v>
      </c>
      <c r="M33" s="152">
        <v>0</v>
      </c>
      <c r="N33" s="144">
        <f t="shared" si="0"/>
        <v>423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'13.10'!J34+'14.10'!I34</f>
        <v>204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'13.10'!J35+'14.10'!I35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'13.10'!J36+'14.10'!I36</f>
        <v>123</v>
      </c>
      <c r="K36" s="152">
        <v>0</v>
      </c>
      <c r="L36" s="152">
        <v>0</v>
      </c>
      <c r="M36" s="152">
        <v>0</v>
      </c>
      <c r="N36" s="144">
        <f t="shared" si="0"/>
        <v>115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'13.10'!J37+'14.10'!I37</f>
        <v>1230</v>
      </c>
      <c r="K37" s="152">
        <v>1</v>
      </c>
      <c r="L37" s="152">
        <v>0</v>
      </c>
      <c r="M37" s="152">
        <v>0</v>
      </c>
      <c r="N37" s="144">
        <f t="shared" si="0"/>
        <v>1191</v>
      </c>
      <c r="O37" s="145">
        <v>38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38</v>
      </c>
      <c r="H38" s="146">
        <f t="shared" ref="H38:O38" si="9">SUM(H26:H37)</f>
        <v>3</v>
      </c>
      <c r="I38" s="148">
        <f t="shared" si="9"/>
        <v>41</v>
      </c>
      <c r="J38" s="162">
        <f>'13.10'!J38+'14.10'!I38</f>
        <v>7110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6992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'13.10'!J39+'14.10'!I39</f>
        <v>812</v>
      </c>
      <c r="K39" s="151">
        <v>3</v>
      </c>
      <c r="L39" s="151">
        <v>2</v>
      </c>
      <c r="M39" s="151">
        <v>1</v>
      </c>
      <c r="N39" s="139">
        <f t="shared" si="0"/>
        <v>807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17</v>
      </c>
      <c r="H40" s="156">
        <v>0</v>
      </c>
      <c r="I40" s="144">
        <f t="shared" ref="I40:I49" si="10">G40+H40</f>
        <v>17</v>
      </c>
      <c r="J40" s="161">
        <f>'13.10'!J40+'14.10'!I40</f>
        <v>1450</v>
      </c>
      <c r="K40" s="152">
        <v>1</v>
      </c>
      <c r="L40" s="152">
        <v>1</v>
      </c>
      <c r="M40" s="152">
        <v>0</v>
      </c>
      <c r="N40" s="144">
        <f t="shared" si="0"/>
        <v>1410</v>
      </c>
      <c r="O40" s="145">
        <v>39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'13.10'!J41+'14.10'!I41</f>
        <v>499</v>
      </c>
      <c r="K41" s="152">
        <v>1</v>
      </c>
      <c r="L41" s="152">
        <v>0</v>
      </c>
      <c r="M41" s="152">
        <v>0</v>
      </c>
      <c r="N41" s="144">
        <f t="shared" si="0"/>
        <v>482</v>
      </c>
      <c r="O41" s="145">
        <v>16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/>
      <c r="I42" s="144">
        <f t="shared" si="10"/>
        <v>5</v>
      </c>
      <c r="J42" s="161">
        <f>'13.10'!J42+'14.10'!I42</f>
        <v>512</v>
      </c>
      <c r="K42" s="152">
        <v>0</v>
      </c>
      <c r="L42" s="152">
        <v>0</v>
      </c>
      <c r="M42" s="152">
        <v>0</v>
      </c>
      <c r="N42" s="144">
        <f t="shared" si="0"/>
        <v>505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26</v>
      </c>
      <c r="H43" s="156">
        <v>2</v>
      </c>
      <c r="I43" s="144">
        <f t="shared" si="10"/>
        <v>28</v>
      </c>
      <c r="J43" s="161">
        <f>'13.10'!J43+'14.10'!I43</f>
        <v>3415</v>
      </c>
      <c r="K43" s="152">
        <v>3</v>
      </c>
      <c r="L43" s="152">
        <v>1</v>
      </c>
      <c r="M43" s="152">
        <v>0</v>
      </c>
      <c r="N43" s="144">
        <f t="shared" si="0"/>
        <v>3276</v>
      </c>
      <c r="O43" s="145">
        <v>136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'13.10'!J44+'14.10'!I44</f>
        <v>597</v>
      </c>
      <c r="K44" s="152">
        <v>1</v>
      </c>
      <c r="L44" s="152">
        <v>0</v>
      </c>
      <c r="M44" s="152">
        <v>0</v>
      </c>
      <c r="N44" s="144">
        <f t="shared" si="0"/>
        <v>578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'13.10'!J45+'14.10'!I45</f>
        <v>312</v>
      </c>
      <c r="K45" s="152">
        <v>0</v>
      </c>
      <c r="L45" s="152">
        <v>0</v>
      </c>
      <c r="M45" s="152">
        <v>0</v>
      </c>
      <c r="N45" s="144">
        <f t="shared" si="0"/>
        <v>305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'13.10'!J46+'14.10'!I46</f>
        <v>867</v>
      </c>
      <c r="K46" s="152">
        <v>0</v>
      </c>
      <c r="L46" s="152">
        <v>0</v>
      </c>
      <c r="M46" s="152">
        <v>0</v>
      </c>
      <c r="N46" s="144">
        <f t="shared" si="0"/>
        <v>859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'13.10'!J47+'14.10'!I47</f>
        <v>145</v>
      </c>
      <c r="K47" s="152">
        <v>1</v>
      </c>
      <c r="L47" s="152">
        <v>1</v>
      </c>
      <c r="M47" s="152">
        <v>0</v>
      </c>
      <c r="N47" s="144">
        <f t="shared" si="0"/>
        <v>143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'13.10'!J48+'14.10'!I48</f>
        <v>240</v>
      </c>
      <c r="K48" s="152">
        <v>1</v>
      </c>
      <c r="L48" s="152">
        <v>0</v>
      </c>
      <c r="M48" s="152">
        <v>0</v>
      </c>
      <c r="N48" s="144">
        <f t="shared" si="0"/>
        <v>232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'13.10'!J49+'14.10'!I49</f>
        <v>1461</v>
      </c>
      <c r="K49" s="152">
        <v>4</v>
      </c>
      <c r="L49" s="152">
        <v>2</v>
      </c>
      <c r="M49" s="152">
        <v>1</v>
      </c>
      <c r="N49" s="144">
        <f t="shared" si="0"/>
        <v>1401</v>
      </c>
      <c r="O49" s="145">
        <v>56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73</v>
      </c>
      <c r="H50" s="146">
        <f t="shared" ref="H50:O50" si="12">SUM(H39:H49)</f>
        <v>4</v>
      </c>
      <c r="I50" s="148">
        <f t="shared" si="12"/>
        <v>77</v>
      </c>
      <c r="J50" s="162">
        <f>'13.10'!J50+'14.10'!I50</f>
        <v>10310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9998</v>
      </c>
      <c r="O50" s="150">
        <f t="shared" si="12"/>
        <v>297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'13.10'!J51+'14.10'!I51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'13.10'!J52+'14.10'!I52</f>
        <v>1051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'13.10'!J53+'14.10'!I53</f>
        <v>728</v>
      </c>
      <c r="K53" s="152">
        <v>1</v>
      </c>
      <c r="L53" s="152">
        <v>0</v>
      </c>
      <c r="M53" s="152">
        <v>0</v>
      </c>
      <c r="N53" s="144">
        <f t="shared" si="0"/>
        <v>711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2</v>
      </c>
      <c r="I54" s="144">
        <f t="shared" si="14"/>
        <v>5</v>
      </c>
      <c r="J54" s="161">
        <f>'13.10'!J54+'14.10'!I54</f>
        <v>1006</v>
      </c>
      <c r="K54" s="152">
        <v>0</v>
      </c>
      <c r="L54" s="152">
        <v>0</v>
      </c>
      <c r="M54" s="152">
        <v>0</v>
      </c>
      <c r="N54" s="144">
        <f t="shared" si="0"/>
        <v>984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'13.10'!J55+'14.10'!I55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'13.10'!J56+'14.10'!I56</f>
        <v>351</v>
      </c>
      <c r="K56" s="152">
        <v>0</v>
      </c>
      <c r="L56" s="152">
        <v>0</v>
      </c>
      <c r="M56" s="152">
        <v>0</v>
      </c>
      <c r="N56" s="144">
        <f t="shared" si="0"/>
        <v>344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'13.10'!J57+'14.10'!I57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'13.10'!J58+'14.10'!I58</f>
        <v>108</v>
      </c>
      <c r="K58" s="152">
        <v>0</v>
      </c>
      <c r="L58" s="152">
        <v>0</v>
      </c>
      <c r="M58" s="152">
        <v>0</v>
      </c>
      <c r="N58" s="144">
        <f t="shared" si="0"/>
        <v>106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'13.10'!J59+'14.10'!I59</f>
        <v>834</v>
      </c>
      <c r="K59" s="152">
        <v>3</v>
      </c>
      <c r="L59" s="152">
        <v>0</v>
      </c>
      <c r="M59" s="152">
        <v>0</v>
      </c>
      <c r="N59" s="144">
        <f t="shared" si="0"/>
        <v>824</v>
      </c>
      <c r="O59" s="145">
        <v>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21</v>
      </c>
      <c r="H60" s="146">
        <f t="shared" ref="H60:O60" si="15">SUM(H51:H59)</f>
        <v>2</v>
      </c>
      <c r="I60" s="148">
        <f t="shared" si="15"/>
        <v>23</v>
      </c>
      <c r="J60" s="162">
        <f>'13.10'!J60+'14.10'!I60</f>
        <v>4496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4417</v>
      </c>
      <c r="O60" s="150">
        <f t="shared" si="15"/>
        <v>74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'13.10'!J61+'14.10'!I61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'13.10'!J62+'14.10'!I62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'13.10'!J63+'14.10'!I63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'13.10'!J64+'14.10'!I64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'13.10'!J65+'14.10'!I65</f>
        <v>198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'13.10'!J66+'14.10'!I66</f>
        <v>286</v>
      </c>
      <c r="K66" s="152">
        <v>1</v>
      </c>
      <c r="L66" s="152">
        <v>1</v>
      </c>
      <c r="M66" s="152">
        <v>1</v>
      </c>
      <c r="N66" s="144">
        <f t="shared" si="0"/>
        <v>285</v>
      </c>
      <c r="O66" s="145">
        <v>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'13.10'!J67+'14.10'!I67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'13.10'!J68+'14.10'!I68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'13.10'!J69+'14.10'!I69</f>
        <v>729</v>
      </c>
      <c r="K69" s="152">
        <v>3</v>
      </c>
      <c r="L69" s="152">
        <v>0</v>
      </c>
      <c r="M69" s="152">
        <v>0</v>
      </c>
      <c r="N69" s="144">
        <f t="shared" si="0"/>
        <v>718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'13.10'!J70+'14.10'!I70</f>
        <v>2035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2017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'13.10'!J71+'14.10'!I71</f>
        <v>567</v>
      </c>
      <c r="K71" s="151">
        <v>0</v>
      </c>
      <c r="L71" s="151">
        <v>0</v>
      </c>
      <c r="M71" s="151">
        <v>0</v>
      </c>
      <c r="N71" s="139">
        <f t="shared" ref="N71:N83" si="18">J71-K71-O71</f>
        <v>565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'13.10'!J72+'14.10'!I72</f>
        <v>646</v>
      </c>
      <c r="K72" s="152">
        <v>0</v>
      </c>
      <c r="L72" s="152">
        <v>0</v>
      </c>
      <c r="M72" s="152">
        <v>0</v>
      </c>
      <c r="N72" s="144">
        <f t="shared" si="18"/>
        <v>641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'13.10'!J73+'14.10'!I73</f>
        <v>664</v>
      </c>
      <c r="K73" s="152">
        <v>0</v>
      </c>
      <c r="L73" s="152">
        <v>0</v>
      </c>
      <c r="M73" s="152">
        <v>0</v>
      </c>
      <c r="N73" s="144">
        <f t="shared" si="18"/>
        <v>656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'13.10'!J74+'14.10'!I74</f>
        <v>914</v>
      </c>
      <c r="K74" s="152">
        <v>0</v>
      </c>
      <c r="L74" s="152">
        <v>0</v>
      </c>
      <c r="M74" s="152">
        <v>0</v>
      </c>
      <c r="N74" s="144">
        <f t="shared" si="18"/>
        <v>892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'13.10'!J75+'14.10'!I75</f>
        <v>117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'13.10'!J76+'14.10'!I76</f>
        <v>546</v>
      </c>
      <c r="K76" s="152">
        <v>1</v>
      </c>
      <c r="L76" s="152">
        <v>1</v>
      </c>
      <c r="M76" s="152">
        <v>0</v>
      </c>
      <c r="N76" s="144">
        <f t="shared" si="18"/>
        <v>541</v>
      </c>
      <c r="O76" s="145">
        <v>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'13.10'!J77+'14.10'!I77</f>
        <v>2707</v>
      </c>
      <c r="K77" s="152">
        <v>7</v>
      </c>
      <c r="L77" s="152">
        <v>2</v>
      </c>
      <c r="M77" s="152">
        <v>0</v>
      </c>
      <c r="N77" s="144">
        <f t="shared" si="18"/>
        <v>2667</v>
      </c>
      <c r="O77" s="145">
        <v>33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28</v>
      </c>
      <c r="H78" s="146">
        <f t="shared" ref="H78:O78" si="20">SUM(H71:H77)</f>
        <v>0</v>
      </c>
      <c r="I78" s="148">
        <f t="shared" si="20"/>
        <v>28</v>
      </c>
      <c r="J78" s="162">
        <f>'13.10'!J78+'14.10'!I78</f>
        <v>6161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6076</v>
      </c>
      <c r="O78" s="150">
        <f t="shared" si="20"/>
        <v>77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'13.10'!J79+'14.10'!I79</f>
        <v>169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'13.10'!J80+'14.10'!I80</f>
        <v>46</v>
      </c>
      <c r="K80" s="152">
        <v>0</v>
      </c>
      <c r="L80" s="152">
        <v>0</v>
      </c>
      <c r="M80" s="152">
        <v>0</v>
      </c>
      <c r="N80" s="144">
        <f t="shared" si="18"/>
        <v>46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'13.10'!J81+'14.10'!I81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'13.10'!J82+'14.10'!I82</f>
        <v>109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'13.10'!J83+'14.10'!I83</f>
        <v>458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1</v>
      </c>
      <c r="I84" s="148">
        <f t="shared" si="22"/>
        <v>3</v>
      </c>
      <c r="J84" s="162">
        <f>'13.10'!J84+'14.10'!I84</f>
        <v>964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955</v>
      </c>
      <c r="O84" s="150">
        <f t="shared" si="22"/>
        <v>8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203</v>
      </c>
      <c r="H85" s="135">
        <f t="shared" ref="H85:O85" si="23">H84+H78+H70+H60+H50+H38+H25+H19</f>
        <v>11</v>
      </c>
      <c r="I85" s="135">
        <f t="shared" si="23"/>
        <v>214</v>
      </c>
      <c r="J85" s="135">
        <f t="shared" si="23"/>
        <v>43982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43203</v>
      </c>
      <c r="O85" s="135">
        <f t="shared" si="23"/>
        <v>726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65"/>
      <c r="P90" s="68"/>
      <c r="Q90" s="68"/>
      <c r="R90" s="68"/>
      <c r="S90" s="26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65"/>
      <c r="P91" s="68"/>
      <c r="Q91" s="68"/>
      <c r="R91" s="68"/>
      <c r="S91" s="26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65"/>
      <c r="P92" s="68"/>
      <c r="Q92" s="68"/>
      <c r="R92" s="68"/>
      <c r="S92" s="26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5"/>
      <c r="K93" s="478"/>
      <c r="L93" s="478"/>
      <c r="M93" s="478"/>
      <c r="N93" s="478"/>
      <c r="O93" s="265"/>
      <c r="P93" s="68"/>
      <c r="Q93" s="68"/>
      <c r="R93" s="68"/>
      <c r="S93" s="26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5"/>
      <c r="K94" s="478"/>
      <c r="L94" s="478"/>
      <c r="M94" s="478"/>
      <c r="N94" s="478"/>
      <c r="O94" s="265"/>
      <c r="P94" s="68"/>
      <c r="Q94" s="68"/>
      <c r="R94" s="68"/>
      <c r="S94" s="26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67"/>
      <c r="K95" s="478"/>
      <c r="L95" s="478"/>
      <c r="M95" s="478"/>
      <c r="N95" s="478"/>
      <c r="O95" s="267"/>
      <c r="Q95" s="82"/>
      <c r="R95" s="82"/>
      <c r="S95" s="26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4F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O84" sqref="O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=187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715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63" t="s">
        <v>275</v>
      </c>
      <c r="H4" s="263" t="s">
        <v>276</v>
      </c>
      <c r="I4" s="263" t="s">
        <v>277</v>
      </c>
      <c r="J4" s="121" t="str">
        <f>"me©‡gvU fwZ©
= "&amp;J85</f>
        <v>me©‡gvU fwZ©
= 43768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43000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'12.10'!J5+'13.10'!I5</f>
        <v>1475</v>
      </c>
      <c r="K5" s="151">
        <v>2</v>
      </c>
      <c r="L5" s="151">
        <v>1</v>
      </c>
      <c r="M5" s="151">
        <v>1</v>
      </c>
      <c r="N5" s="139">
        <f t="shared" ref="N5:N69" si="0">J5-K5-O5</f>
        <v>1461</v>
      </c>
      <c r="O5" s="140">
        <v>12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'12.10'!J6+'13.10'!I6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'12.10'!J7+'13.10'!I7</f>
        <v>482</v>
      </c>
      <c r="K7" s="152">
        <v>0</v>
      </c>
      <c r="L7" s="152">
        <v>0</v>
      </c>
      <c r="M7" s="152">
        <v>0</v>
      </c>
      <c r="N7" s="139">
        <f t="shared" si="0"/>
        <v>479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'12.10'!J8+'13.10'!I8</f>
        <v>1155</v>
      </c>
      <c r="K8" s="152">
        <v>0</v>
      </c>
      <c r="L8" s="152">
        <v>0</v>
      </c>
      <c r="M8" s="152">
        <v>0</v>
      </c>
      <c r="N8" s="139">
        <f t="shared" si="0"/>
        <v>1147</v>
      </c>
      <c r="O8" s="145">
        <v>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'12.10'!J9+'13.10'!I9</f>
        <v>550</v>
      </c>
      <c r="K9" s="152">
        <v>1</v>
      </c>
      <c r="L9" s="152">
        <v>1</v>
      </c>
      <c r="M9" s="152">
        <v>0</v>
      </c>
      <c r="N9" s="139">
        <f t="shared" si="0"/>
        <v>541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'12.10'!J10+'13.10'!I10</f>
        <v>513</v>
      </c>
      <c r="K10" s="152">
        <v>0</v>
      </c>
      <c r="L10" s="152">
        <v>0</v>
      </c>
      <c r="M10" s="152">
        <v>0</v>
      </c>
      <c r="N10" s="139">
        <f t="shared" si="0"/>
        <v>506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'12.10'!J11+'13.10'!I11</f>
        <v>673</v>
      </c>
      <c r="K11" s="152">
        <v>1</v>
      </c>
      <c r="L11" s="152">
        <v>1</v>
      </c>
      <c r="M11" s="152">
        <v>0</v>
      </c>
      <c r="N11" s="139">
        <f t="shared" si="0"/>
        <v>671</v>
      </c>
      <c r="O11" s="145">
        <v>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10</v>
      </c>
      <c r="H12" s="156">
        <v>0</v>
      </c>
      <c r="I12" s="144">
        <f t="shared" si="1"/>
        <v>10</v>
      </c>
      <c r="J12" s="161">
        <f>'12.10'!J12+'13.10'!I12</f>
        <v>1642</v>
      </c>
      <c r="K12" s="152">
        <v>0</v>
      </c>
      <c r="L12" s="152">
        <v>0</v>
      </c>
      <c r="M12" s="152">
        <v>0</v>
      </c>
      <c r="N12" s="139">
        <f t="shared" si="0"/>
        <v>1614</v>
      </c>
      <c r="O12" s="145">
        <v>28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'12.10'!J13+'13.10'!I13</f>
        <v>556</v>
      </c>
      <c r="K13" s="152">
        <v>0</v>
      </c>
      <c r="L13" s="152">
        <v>0</v>
      </c>
      <c r="M13" s="152">
        <v>0</v>
      </c>
      <c r="N13" s="139">
        <f t="shared" si="0"/>
        <v>548</v>
      </c>
      <c r="O13" s="145">
        <v>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'12.10'!J14+'13.10'!I14</f>
        <v>443</v>
      </c>
      <c r="K14" s="152">
        <v>0</v>
      </c>
      <c r="L14" s="152">
        <v>0</v>
      </c>
      <c r="M14" s="152">
        <v>0</v>
      </c>
      <c r="N14" s="139">
        <f t="shared" si="0"/>
        <v>437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'12.10'!J15+'13.10'!I15</f>
        <v>608</v>
      </c>
      <c r="K15" s="152">
        <v>0</v>
      </c>
      <c r="L15" s="152">
        <v>0</v>
      </c>
      <c r="M15" s="152">
        <v>0</v>
      </c>
      <c r="N15" s="139">
        <f t="shared" si="0"/>
        <v>601</v>
      </c>
      <c r="O15" s="145">
        <v>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'12.10'!J16+'13.10'!I16</f>
        <v>809</v>
      </c>
      <c r="K16" s="152">
        <v>0</v>
      </c>
      <c r="L16" s="152">
        <v>0</v>
      </c>
      <c r="M16" s="152">
        <v>0</v>
      </c>
      <c r="N16" s="139">
        <f t="shared" si="0"/>
        <v>793</v>
      </c>
      <c r="O16" s="145">
        <v>16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1</v>
      </c>
      <c r="I17" s="144">
        <f t="shared" si="1"/>
        <v>5</v>
      </c>
      <c r="J17" s="161">
        <f>'12.10'!J17+'13.10'!I17</f>
        <v>1006</v>
      </c>
      <c r="K17" s="152">
        <v>7</v>
      </c>
      <c r="L17" s="152">
        <v>0</v>
      </c>
      <c r="M17" s="152">
        <v>0</v>
      </c>
      <c r="N17" s="139">
        <f t="shared" si="0"/>
        <v>985</v>
      </c>
      <c r="O17" s="145">
        <v>14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'12.10'!J18+'13.10'!I18</f>
        <v>663</v>
      </c>
      <c r="K18" s="152">
        <v>0</v>
      </c>
      <c r="L18" s="152">
        <v>0</v>
      </c>
      <c r="M18" s="152">
        <v>0</v>
      </c>
      <c r="N18" s="139">
        <f t="shared" si="0"/>
        <v>655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35</v>
      </c>
      <c r="H19" s="146">
        <f t="shared" ref="H19:O19" si="3">SUM(H5:H18)</f>
        <v>1</v>
      </c>
      <c r="I19" s="148">
        <f t="shared" si="3"/>
        <v>36</v>
      </c>
      <c r="J19" s="162">
        <f>'12.10'!J19+'13.10'!I19</f>
        <v>10658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10521</v>
      </c>
      <c r="O19" s="150">
        <f t="shared" si="3"/>
        <v>126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'12.10'!J20+'13.10'!I20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'12.10'!J21+'13.10'!I21</f>
        <v>426</v>
      </c>
      <c r="K21" s="152">
        <v>0</v>
      </c>
      <c r="L21" s="152">
        <v>0</v>
      </c>
      <c r="M21" s="152">
        <v>0</v>
      </c>
      <c r="N21" s="144">
        <f t="shared" si="0"/>
        <v>424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'12.10'!J22+'13.10'!I22</f>
        <v>160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'12.10'!J23+'13.10'!I23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'12.10'!J24+'13.10'!I24</f>
        <v>1502</v>
      </c>
      <c r="K24" s="152">
        <v>4</v>
      </c>
      <c r="L24" s="152">
        <v>0</v>
      </c>
      <c r="M24" s="152">
        <v>0</v>
      </c>
      <c r="N24" s="144">
        <f t="shared" si="0"/>
        <v>1482</v>
      </c>
      <c r="O24" s="145">
        <v>16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'12.10'!J25+'13.10'!I25</f>
        <v>2209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2185</v>
      </c>
      <c r="O25" s="150">
        <f>SUM(O20:O24)</f>
        <v>20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'12.10'!J26+'13.10'!I26</f>
        <v>541</v>
      </c>
      <c r="K26" s="151">
        <v>2</v>
      </c>
      <c r="L26" s="151">
        <v>1</v>
      </c>
      <c r="M26" s="151">
        <v>0</v>
      </c>
      <c r="N26" s="139">
        <f t="shared" si="0"/>
        <v>517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'12.10'!J27+'13.10'!I27</f>
        <v>565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2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'12.10'!J28+'13.10'!I28</f>
        <v>1187</v>
      </c>
      <c r="K28" s="152">
        <v>0</v>
      </c>
      <c r="L28" s="152">
        <v>0</v>
      </c>
      <c r="M28" s="152">
        <v>0</v>
      </c>
      <c r="N28" s="144">
        <f t="shared" si="0"/>
        <v>1177</v>
      </c>
      <c r="O28" s="145">
        <v>10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'12.10'!J29+'13.10'!I29</f>
        <v>1270</v>
      </c>
      <c r="K29" s="152">
        <v>0</v>
      </c>
      <c r="L29" s="152">
        <v>0</v>
      </c>
      <c r="M29" s="152">
        <v>0</v>
      </c>
      <c r="N29" s="144">
        <f t="shared" si="0"/>
        <v>1263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'12.10'!J30+'13.10'!I30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'12.10'!J31+'13.10'!I31</f>
        <v>688</v>
      </c>
      <c r="K31" s="152">
        <v>1</v>
      </c>
      <c r="L31" s="152">
        <v>0</v>
      </c>
      <c r="M31" s="152">
        <v>0</v>
      </c>
      <c r="N31" s="144">
        <f t="shared" si="0"/>
        <v>681</v>
      </c>
      <c r="O31" s="145">
        <v>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'12.10'!J32+'13.10'!I32</f>
        <v>298</v>
      </c>
      <c r="K32" s="152">
        <v>1</v>
      </c>
      <c r="L32" s="152">
        <v>1</v>
      </c>
      <c r="M32" s="152">
        <v>0</v>
      </c>
      <c r="N32" s="144">
        <f t="shared" si="0"/>
        <v>292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'12.10'!J33+'13.10'!I33</f>
        <v>424</v>
      </c>
      <c r="K33" s="152">
        <v>0</v>
      </c>
      <c r="L33" s="152">
        <v>0</v>
      </c>
      <c r="M33" s="152">
        <v>0</v>
      </c>
      <c r="N33" s="144">
        <f t="shared" si="0"/>
        <v>421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'12.10'!J34+'13.10'!I34</f>
        <v>203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'12.10'!J35+'13.10'!I35</f>
        <v>100</v>
      </c>
      <c r="K35" s="152">
        <v>0</v>
      </c>
      <c r="L35" s="152">
        <v>0</v>
      </c>
      <c r="M35" s="152">
        <v>0</v>
      </c>
      <c r="N35" s="144">
        <f t="shared" si="0"/>
        <v>100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'12.10'!J36+'13.10'!I36</f>
        <v>117</v>
      </c>
      <c r="K36" s="152">
        <v>0</v>
      </c>
      <c r="L36" s="152">
        <v>0</v>
      </c>
      <c r="M36" s="152">
        <v>0</v>
      </c>
      <c r="N36" s="144">
        <f t="shared" si="0"/>
        <v>110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'12.10'!J37+'13.10'!I37</f>
        <v>1218</v>
      </c>
      <c r="K37" s="152">
        <v>1</v>
      </c>
      <c r="L37" s="152">
        <v>0</v>
      </c>
      <c r="M37" s="152">
        <v>0</v>
      </c>
      <c r="N37" s="144">
        <f t="shared" si="0"/>
        <v>1178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22</v>
      </c>
      <c r="H38" s="146">
        <f t="shared" ref="H38:O38" si="9">SUM(H26:H37)</f>
        <v>5</v>
      </c>
      <c r="I38" s="148">
        <f t="shared" si="9"/>
        <v>27</v>
      </c>
      <c r="J38" s="162">
        <f>'12.10'!J38+'13.10'!I38</f>
        <v>7069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6962</v>
      </c>
      <c r="O38" s="150">
        <f t="shared" si="9"/>
        <v>102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'12.10'!J39+'13.10'!I39</f>
        <v>810</v>
      </c>
      <c r="K39" s="151">
        <v>3</v>
      </c>
      <c r="L39" s="151">
        <v>2</v>
      </c>
      <c r="M39" s="151">
        <v>1</v>
      </c>
      <c r="N39" s="139">
        <f t="shared" si="0"/>
        <v>807</v>
      </c>
      <c r="O39" s="140">
        <v>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8</v>
      </c>
      <c r="H40" s="156">
        <v>0</v>
      </c>
      <c r="I40" s="144">
        <f t="shared" ref="I40:I49" si="10">G40+H40</f>
        <v>8</v>
      </c>
      <c r="J40" s="161">
        <f>'12.10'!J40+'13.10'!I40</f>
        <v>1433</v>
      </c>
      <c r="K40" s="152">
        <v>1</v>
      </c>
      <c r="L40" s="152">
        <v>1</v>
      </c>
      <c r="M40" s="152">
        <v>0</v>
      </c>
      <c r="N40" s="144">
        <f t="shared" si="0"/>
        <v>1401</v>
      </c>
      <c r="O40" s="145">
        <v>31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'12.10'!J41+'13.10'!I41</f>
        <v>497</v>
      </c>
      <c r="K41" s="152">
        <v>1</v>
      </c>
      <c r="L41" s="152">
        <v>0</v>
      </c>
      <c r="M41" s="152">
        <v>0</v>
      </c>
      <c r="N41" s="144">
        <f t="shared" si="0"/>
        <v>478</v>
      </c>
      <c r="O41" s="145">
        <v>18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'12.10'!J42+'13.10'!I42</f>
        <v>507</v>
      </c>
      <c r="K42" s="152">
        <v>0</v>
      </c>
      <c r="L42" s="152">
        <v>0</v>
      </c>
      <c r="M42" s="152">
        <v>0</v>
      </c>
      <c r="N42" s="144">
        <f t="shared" si="0"/>
        <v>500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31</v>
      </c>
      <c r="H43" s="156">
        <v>1</v>
      </c>
      <c r="I43" s="144">
        <f t="shared" si="10"/>
        <v>32</v>
      </c>
      <c r="J43" s="161">
        <f>'12.10'!J43+'13.10'!I43</f>
        <v>3387</v>
      </c>
      <c r="K43" s="152">
        <v>3</v>
      </c>
      <c r="L43" s="152">
        <v>1</v>
      </c>
      <c r="M43" s="152">
        <v>0</v>
      </c>
      <c r="N43" s="144">
        <f t="shared" si="0"/>
        <v>3243</v>
      </c>
      <c r="O43" s="145">
        <v>141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'12.10'!J44+'13.10'!I44</f>
        <v>593</v>
      </c>
      <c r="K44" s="152">
        <v>1</v>
      </c>
      <c r="L44" s="152">
        <v>0</v>
      </c>
      <c r="M44" s="152">
        <v>0</v>
      </c>
      <c r="N44" s="144">
        <f t="shared" si="0"/>
        <v>573</v>
      </c>
      <c r="O44" s="145">
        <v>19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'12.10'!J45+'13.10'!I45</f>
        <v>311</v>
      </c>
      <c r="K45" s="152">
        <v>0</v>
      </c>
      <c r="L45" s="152">
        <v>0</v>
      </c>
      <c r="M45" s="152">
        <v>0</v>
      </c>
      <c r="N45" s="144">
        <f t="shared" si="0"/>
        <v>304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'12.10'!J46+'13.10'!I46</f>
        <v>863</v>
      </c>
      <c r="K46" s="152">
        <v>0</v>
      </c>
      <c r="L46" s="152">
        <v>0</v>
      </c>
      <c r="M46" s="152">
        <v>0</v>
      </c>
      <c r="N46" s="144">
        <f t="shared" si="0"/>
        <v>855</v>
      </c>
      <c r="O46" s="145">
        <v>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'12.10'!J47+'13.10'!I47</f>
        <v>143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'12.10'!J48+'13.10'!I48</f>
        <v>239</v>
      </c>
      <c r="K48" s="152">
        <v>1</v>
      </c>
      <c r="L48" s="152">
        <v>0</v>
      </c>
      <c r="M48" s="152">
        <v>0</v>
      </c>
      <c r="N48" s="144">
        <f t="shared" si="0"/>
        <v>231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>
        <v>0</v>
      </c>
      <c r="I49" s="144">
        <f t="shared" si="10"/>
        <v>11</v>
      </c>
      <c r="J49" s="161">
        <f>'12.10'!J49+'13.10'!I49</f>
        <v>1450</v>
      </c>
      <c r="K49" s="152">
        <v>4</v>
      </c>
      <c r="L49" s="152">
        <v>2</v>
      </c>
      <c r="M49" s="152">
        <v>1</v>
      </c>
      <c r="N49" s="144">
        <f t="shared" si="0"/>
        <v>1396</v>
      </c>
      <c r="O49" s="145">
        <v>50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68</v>
      </c>
      <c r="H50" s="146">
        <f t="shared" ref="H50:O50" si="12">SUM(H39:H49)</f>
        <v>1</v>
      </c>
      <c r="I50" s="148">
        <f t="shared" si="12"/>
        <v>69</v>
      </c>
      <c r="J50" s="162">
        <f>'12.10'!J50+'13.10'!I50</f>
        <v>10233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9927</v>
      </c>
      <c r="O50" s="150">
        <f t="shared" si="12"/>
        <v>291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'12.10'!J51+'13.10'!I51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'12.10'!J52+'13.10'!I52</f>
        <v>1050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'12.10'!J53+'13.10'!I53</f>
        <v>720</v>
      </c>
      <c r="K53" s="152">
        <v>1</v>
      </c>
      <c r="L53" s="152">
        <v>0</v>
      </c>
      <c r="M53" s="152">
        <v>0</v>
      </c>
      <c r="N53" s="144">
        <f t="shared" si="0"/>
        <v>708</v>
      </c>
      <c r="O53" s="145">
        <v>11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0</v>
      </c>
      <c r="I54" s="144">
        <f t="shared" si="14"/>
        <v>3</v>
      </c>
      <c r="J54" s="161">
        <f>'12.10'!J54+'13.10'!I54</f>
        <v>1001</v>
      </c>
      <c r="K54" s="152">
        <v>0</v>
      </c>
      <c r="L54" s="152">
        <v>0</v>
      </c>
      <c r="M54" s="152">
        <v>0</v>
      </c>
      <c r="N54" s="144">
        <f t="shared" si="0"/>
        <v>981</v>
      </c>
      <c r="O54" s="145">
        <v>20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'12.10'!J55+'13.10'!I55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'12.10'!J56+'13.10'!I56</f>
        <v>346</v>
      </c>
      <c r="K56" s="152">
        <v>0</v>
      </c>
      <c r="L56" s="152">
        <v>0</v>
      </c>
      <c r="M56" s="152">
        <v>0</v>
      </c>
      <c r="N56" s="144">
        <f t="shared" si="0"/>
        <v>340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'12.10'!J57+'13.10'!I57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'12.10'!J58+'13.10'!I58</f>
        <v>106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>
        <v>0</v>
      </c>
      <c r="I59" s="144">
        <f t="shared" si="14"/>
        <v>3</v>
      </c>
      <c r="J59" s="161">
        <f>'12.10'!J59+'13.10'!I59</f>
        <v>832</v>
      </c>
      <c r="K59" s="152">
        <v>3</v>
      </c>
      <c r="L59" s="152">
        <v>0</v>
      </c>
      <c r="M59" s="152">
        <v>0</v>
      </c>
      <c r="N59" s="144">
        <f t="shared" si="0"/>
        <v>818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16</v>
      </c>
      <c r="H60" s="146">
        <f t="shared" ref="H60:O60" si="15">SUM(H51:H59)</f>
        <v>0</v>
      </c>
      <c r="I60" s="148">
        <f t="shared" si="15"/>
        <v>16</v>
      </c>
      <c r="J60" s="162">
        <f>'12.10'!J60+'13.10'!I60</f>
        <v>4473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4399</v>
      </c>
      <c r="O60" s="150">
        <f t="shared" si="15"/>
        <v>69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'12.10'!J61+'13.10'!I61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'12.10'!J62+'13.10'!I62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'12.10'!J63+'13.10'!I63</f>
        <v>178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'12.10'!J64+'13.10'!I64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'12.10'!J65+'13.10'!I65</f>
        <v>196</v>
      </c>
      <c r="K65" s="152">
        <v>0</v>
      </c>
      <c r="L65" s="152">
        <v>0</v>
      </c>
      <c r="M65" s="152">
        <v>0</v>
      </c>
      <c r="N65" s="144">
        <f t="shared" si="0"/>
        <v>196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'12.10'!J66+'13.10'!I66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'12.10'!J67+'13.10'!I67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'12.10'!J68+'13.10'!I68</f>
        <v>168</v>
      </c>
      <c r="K68" s="152">
        <v>0</v>
      </c>
      <c r="L68" s="152">
        <v>0</v>
      </c>
      <c r="M68" s="152">
        <v>0</v>
      </c>
      <c r="N68" s="144">
        <f t="shared" si="0"/>
        <v>167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'12.10'!J69+'13.10'!I69</f>
        <v>728</v>
      </c>
      <c r="K69" s="152">
        <v>3</v>
      </c>
      <c r="L69" s="152">
        <v>0</v>
      </c>
      <c r="M69" s="152">
        <v>0</v>
      </c>
      <c r="N69" s="144">
        <f t="shared" si="0"/>
        <v>717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'12.10'!J70+'13.10'!I70</f>
        <v>2032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2015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3</v>
      </c>
      <c r="H71" s="154">
        <v>0</v>
      </c>
      <c r="I71" s="139">
        <f>G71+H71</f>
        <v>3</v>
      </c>
      <c r="J71" s="160">
        <f>'12.10'!J71+'13.10'!I71</f>
        <v>566</v>
      </c>
      <c r="K71" s="151">
        <v>0</v>
      </c>
      <c r="L71" s="151">
        <v>0</v>
      </c>
      <c r="M71" s="151">
        <v>0</v>
      </c>
      <c r="N71" s="139">
        <f t="shared" ref="N71:N83" si="18">J71-K71-O71</f>
        <v>563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'12.10'!J72+'13.10'!I72</f>
        <v>643</v>
      </c>
      <c r="K72" s="152">
        <v>0</v>
      </c>
      <c r="L72" s="152">
        <v>0</v>
      </c>
      <c r="M72" s="152">
        <v>0</v>
      </c>
      <c r="N72" s="144">
        <f t="shared" si="18"/>
        <v>639</v>
      </c>
      <c r="O72" s="145">
        <v>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'12.10'!J73+'13.10'!I73</f>
        <v>660</v>
      </c>
      <c r="K73" s="152">
        <v>0</v>
      </c>
      <c r="L73" s="152">
        <v>0</v>
      </c>
      <c r="M73" s="152">
        <v>0</v>
      </c>
      <c r="N73" s="144">
        <f t="shared" si="18"/>
        <v>652</v>
      </c>
      <c r="O73" s="145">
        <v>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'12.10'!J74+'13.10'!I74</f>
        <v>905</v>
      </c>
      <c r="K74" s="152">
        <v>0</v>
      </c>
      <c r="L74" s="152">
        <v>0</v>
      </c>
      <c r="M74" s="152">
        <v>0</v>
      </c>
      <c r="N74" s="144">
        <f t="shared" si="18"/>
        <v>878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'12.10'!J75+'13.10'!I75</f>
        <v>115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'12.10'!J76+'13.10'!I76</f>
        <v>545</v>
      </c>
      <c r="K76" s="152">
        <v>1</v>
      </c>
      <c r="L76" s="152">
        <v>1</v>
      </c>
      <c r="M76" s="152">
        <v>0</v>
      </c>
      <c r="N76" s="144">
        <f t="shared" si="18"/>
        <v>539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'12.10'!J77+'13.10'!I77</f>
        <v>2699</v>
      </c>
      <c r="K77" s="152">
        <v>7</v>
      </c>
      <c r="L77" s="152">
        <v>2</v>
      </c>
      <c r="M77" s="152">
        <v>0</v>
      </c>
      <c r="N77" s="144">
        <f t="shared" si="18"/>
        <v>2652</v>
      </c>
      <c r="O77" s="145">
        <v>40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'12.10'!J78+'13.10'!I78</f>
        <v>6133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6037</v>
      </c>
      <c r="O78" s="150">
        <f t="shared" si="20"/>
        <v>88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'12.10'!J79+'13.10'!I79</f>
        <v>168</v>
      </c>
      <c r="K79" s="151">
        <v>1</v>
      </c>
      <c r="L79" s="151">
        <v>0</v>
      </c>
      <c r="M79" s="151">
        <v>0</v>
      </c>
      <c r="N79" s="139">
        <f t="shared" si="18"/>
        <v>166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'12.10'!J80+'13.10'!I80</f>
        <v>46</v>
      </c>
      <c r="K80" s="152">
        <v>0</v>
      </c>
      <c r="L80" s="152">
        <v>0</v>
      </c>
      <c r="M80" s="152">
        <v>0</v>
      </c>
      <c r="N80" s="144">
        <f t="shared" si="18"/>
        <v>45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'12.10'!J81+'13.10'!I81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'12.10'!J82+'13.10'!I82</f>
        <v>109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'12.10'!J83+'13.10'!I83</f>
        <v>456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'12.10'!J84+'13.10'!I84</f>
        <v>961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954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180</v>
      </c>
      <c r="H85" s="135">
        <f t="shared" ref="H85:O85" si="23">H84+H78+H70+H60+H50+H38+H25+H19</f>
        <v>7</v>
      </c>
      <c r="I85" s="135">
        <f t="shared" si="23"/>
        <v>187</v>
      </c>
      <c r="J85" s="135">
        <f t="shared" si="23"/>
        <v>43768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43000</v>
      </c>
      <c r="O85" s="135">
        <f t="shared" si="23"/>
        <v>715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62"/>
      <c r="P90" s="68"/>
      <c r="Q90" s="68"/>
      <c r="R90" s="68"/>
      <c r="S90" s="26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62"/>
      <c r="P91" s="68"/>
      <c r="Q91" s="68"/>
      <c r="R91" s="68"/>
      <c r="S91" s="26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62"/>
      <c r="P92" s="68"/>
      <c r="Q92" s="68"/>
      <c r="R92" s="68"/>
      <c r="S92" s="26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62"/>
      <c r="K93" s="478"/>
      <c r="L93" s="478"/>
      <c r="M93" s="478"/>
      <c r="N93" s="478"/>
      <c r="O93" s="262"/>
      <c r="P93" s="68"/>
      <c r="Q93" s="68"/>
      <c r="R93" s="68"/>
      <c r="S93" s="26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62"/>
      <c r="K94" s="478"/>
      <c r="L94" s="478"/>
      <c r="M94" s="478"/>
      <c r="N94" s="478"/>
      <c r="O94" s="262"/>
      <c r="P94" s="68"/>
      <c r="Q94" s="68"/>
      <c r="R94" s="68"/>
      <c r="S94" s="26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64"/>
      <c r="K95" s="478"/>
      <c r="L95" s="478"/>
      <c r="M95" s="478"/>
      <c r="N95" s="478"/>
      <c r="O95" s="264"/>
      <c r="Q95" s="82"/>
      <c r="R95" s="82"/>
      <c r="S95" s="26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0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5" sqref="G1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=154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801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60" t="s">
        <v>275</v>
      </c>
      <c r="H4" s="260" t="s">
        <v>276</v>
      </c>
      <c r="I4" s="260" t="s">
        <v>277</v>
      </c>
      <c r="J4" s="121" t="str">
        <f>"me©‡gvU fwZ©
= "&amp;J85</f>
        <v>me©‡gvU fwZ©
= 43581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42727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'11.10'!J5+'12.10'!I5</f>
        <v>1473</v>
      </c>
      <c r="K5" s="151">
        <v>2</v>
      </c>
      <c r="L5" s="151">
        <v>1</v>
      </c>
      <c r="M5" s="151">
        <v>1</v>
      </c>
      <c r="N5" s="139">
        <f t="shared" ref="N5:N69" si="0">J5-K5-O5</f>
        <v>1462</v>
      </c>
      <c r="O5" s="140">
        <v>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'11.10'!J6+'12.10'!I6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'11.10'!J7+'12.10'!I7</f>
        <v>482</v>
      </c>
      <c r="K7" s="152">
        <v>0</v>
      </c>
      <c r="L7" s="152">
        <v>0</v>
      </c>
      <c r="M7" s="152">
        <v>0</v>
      </c>
      <c r="N7" s="139">
        <f t="shared" si="0"/>
        <v>476</v>
      </c>
      <c r="O7" s="145">
        <v>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'11.10'!J8+'12.10'!I8</f>
        <v>1151</v>
      </c>
      <c r="K8" s="152">
        <v>0</v>
      </c>
      <c r="L8" s="152">
        <v>0</v>
      </c>
      <c r="M8" s="152">
        <v>0</v>
      </c>
      <c r="N8" s="139">
        <f t="shared" si="0"/>
        <v>1144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'11.10'!J9+'12.10'!I9</f>
        <v>549</v>
      </c>
      <c r="K9" s="152">
        <v>1</v>
      </c>
      <c r="L9" s="152">
        <v>1</v>
      </c>
      <c r="M9" s="152">
        <v>0</v>
      </c>
      <c r="N9" s="139">
        <f t="shared" si="0"/>
        <v>539</v>
      </c>
      <c r="O9" s="145">
        <v>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'11.10'!J10+'12.10'!I10</f>
        <v>513</v>
      </c>
      <c r="K10" s="152">
        <v>0</v>
      </c>
      <c r="L10" s="152">
        <v>0</v>
      </c>
      <c r="M10" s="152">
        <v>0</v>
      </c>
      <c r="N10" s="139">
        <f t="shared" si="0"/>
        <v>504</v>
      </c>
      <c r="O10" s="145">
        <v>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'11.10'!J11+'12.10'!I11</f>
        <v>673</v>
      </c>
      <c r="K11" s="152">
        <v>1</v>
      </c>
      <c r="L11" s="152">
        <v>1</v>
      </c>
      <c r="M11" s="152">
        <v>0</v>
      </c>
      <c r="N11" s="139">
        <f t="shared" si="0"/>
        <v>669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4</v>
      </c>
      <c r="H12" s="156">
        <v>0</v>
      </c>
      <c r="I12" s="144">
        <f t="shared" si="1"/>
        <v>4</v>
      </c>
      <c r="J12" s="161">
        <f>'11.10'!J12+'12.10'!I12</f>
        <v>1632</v>
      </c>
      <c r="K12" s="152">
        <v>0</v>
      </c>
      <c r="L12" s="152">
        <v>0</v>
      </c>
      <c r="M12" s="152">
        <v>0</v>
      </c>
      <c r="N12" s="139">
        <f t="shared" si="0"/>
        <v>1601</v>
      </c>
      <c r="O12" s="145">
        <v>31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'11.10'!J13+'12.10'!I13</f>
        <v>553</v>
      </c>
      <c r="K13" s="152">
        <v>0</v>
      </c>
      <c r="L13" s="152">
        <v>0</v>
      </c>
      <c r="M13" s="152">
        <v>0</v>
      </c>
      <c r="N13" s="139">
        <f t="shared" si="0"/>
        <v>547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'11.10'!J14+'12.10'!I14</f>
        <v>442</v>
      </c>
      <c r="K14" s="152">
        <v>0</v>
      </c>
      <c r="L14" s="152">
        <v>0</v>
      </c>
      <c r="M14" s="152">
        <v>0</v>
      </c>
      <c r="N14" s="139">
        <f t="shared" si="0"/>
        <v>438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'11.10'!J15+'12.10'!I15</f>
        <v>606</v>
      </c>
      <c r="K15" s="152">
        <v>0</v>
      </c>
      <c r="L15" s="152">
        <v>0</v>
      </c>
      <c r="M15" s="152">
        <v>0</v>
      </c>
      <c r="N15" s="139">
        <f t="shared" si="0"/>
        <v>600</v>
      </c>
      <c r="O15" s="145">
        <v>6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'11.10'!J16+'12.10'!I16</f>
        <v>804</v>
      </c>
      <c r="K16" s="152">
        <v>0</v>
      </c>
      <c r="L16" s="152">
        <v>0</v>
      </c>
      <c r="M16" s="152">
        <v>0</v>
      </c>
      <c r="N16" s="139">
        <f t="shared" si="0"/>
        <v>786</v>
      </c>
      <c r="O16" s="145">
        <v>18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'11.10'!J17+'12.10'!I17</f>
        <v>1001</v>
      </c>
      <c r="K17" s="152">
        <v>7</v>
      </c>
      <c r="L17" s="152">
        <v>0</v>
      </c>
      <c r="M17" s="152">
        <v>0</v>
      </c>
      <c r="N17" s="139">
        <f t="shared" si="0"/>
        <v>977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'11.10'!J18+'12.10'!I18</f>
        <v>660</v>
      </c>
      <c r="K18" s="152">
        <v>0</v>
      </c>
      <c r="L18" s="152">
        <v>0</v>
      </c>
      <c r="M18" s="152">
        <v>0</v>
      </c>
      <c r="N18" s="139">
        <f t="shared" si="0"/>
        <v>649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'11.10'!J19+'12.10'!I19</f>
        <v>10622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10475</v>
      </c>
      <c r="O19" s="150">
        <f t="shared" si="3"/>
        <v>136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'11.10'!J20+'12.10'!I20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'11.10'!J21+'12.10'!I21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'11.10'!J22+'12.10'!I22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'11.10'!J23+'12.10'!I23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'11.10'!J24+'12.10'!I24</f>
        <v>1499</v>
      </c>
      <c r="K24" s="152">
        <v>4</v>
      </c>
      <c r="L24" s="152">
        <v>0</v>
      </c>
      <c r="M24" s="152">
        <v>0</v>
      </c>
      <c r="N24" s="144">
        <f t="shared" si="0"/>
        <v>1476</v>
      </c>
      <c r="O24" s="145">
        <v>19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'11.10'!J25+'12.10'!I25</f>
        <v>2205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2177</v>
      </c>
      <c r="O25" s="150">
        <f>SUM(O20:O24)</f>
        <v>24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'11.10'!J26+'12.10'!I26</f>
        <v>534</v>
      </c>
      <c r="K26" s="151">
        <v>2</v>
      </c>
      <c r="L26" s="151">
        <v>1</v>
      </c>
      <c r="M26" s="151">
        <v>0</v>
      </c>
      <c r="N26" s="139">
        <f t="shared" si="0"/>
        <v>515</v>
      </c>
      <c r="O26" s="140">
        <v>17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'11.10'!J27+'12.10'!I27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'11.10'!J28+'12.10'!I28</f>
        <v>1187</v>
      </c>
      <c r="K28" s="152">
        <v>0</v>
      </c>
      <c r="L28" s="152">
        <v>0</v>
      </c>
      <c r="M28" s="152">
        <v>0</v>
      </c>
      <c r="N28" s="144">
        <f t="shared" si="0"/>
        <v>1173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'11.10'!J29+'12.10'!I29</f>
        <v>1267</v>
      </c>
      <c r="K29" s="152">
        <v>0</v>
      </c>
      <c r="L29" s="152">
        <v>0</v>
      </c>
      <c r="M29" s="152">
        <v>0</v>
      </c>
      <c r="N29" s="144">
        <f t="shared" si="0"/>
        <v>1261</v>
      </c>
      <c r="O29" s="145">
        <v>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'11.10'!J30+'12.10'!I30</f>
        <v>458</v>
      </c>
      <c r="K30" s="152">
        <v>0</v>
      </c>
      <c r="L30" s="152">
        <v>0</v>
      </c>
      <c r="M30" s="152">
        <v>0</v>
      </c>
      <c r="N30" s="144">
        <f t="shared" si="0"/>
        <v>458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'11.10'!J31+'12.10'!I31</f>
        <v>687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'11.10'!J32+'12.10'!I32</f>
        <v>295</v>
      </c>
      <c r="K32" s="152">
        <v>1</v>
      </c>
      <c r="L32" s="152">
        <v>1</v>
      </c>
      <c r="M32" s="152">
        <v>0</v>
      </c>
      <c r="N32" s="144">
        <f t="shared" si="0"/>
        <v>290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'11.10'!J33+'12.10'!I33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'11.10'!J34+'12.10'!I34</f>
        <v>203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'11.10'!J35+'12.10'!I35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'11.10'!J36+'12.10'!I36</f>
        <v>117</v>
      </c>
      <c r="K36" s="152">
        <v>0</v>
      </c>
      <c r="L36" s="152">
        <v>0</v>
      </c>
      <c r="M36" s="152">
        <v>0</v>
      </c>
      <c r="N36" s="144">
        <f t="shared" si="0"/>
        <v>107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'11.10'!J37+'12.10'!I37</f>
        <v>1208</v>
      </c>
      <c r="K37" s="152">
        <v>1</v>
      </c>
      <c r="L37" s="152">
        <v>0</v>
      </c>
      <c r="M37" s="152">
        <v>0</v>
      </c>
      <c r="N37" s="144">
        <f t="shared" si="0"/>
        <v>1167</v>
      </c>
      <c r="O37" s="145">
        <v>40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22</v>
      </c>
      <c r="H38" s="146">
        <f t="shared" ref="H38:O38" si="9">SUM(H26:H37)</f>
        <v>8</v>
      </c>
      <c r="I38" s="148">
        <f t="shared" si="9"/>
        <v>30</v>
      </c>
      <c r="J38" s="162">
        <f>'11.10'!J38+'12.10'!I38</f>
        <v>7042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6932</v>
      </c>
      <c r="O38" s="150">
        <f t="shared" si="9"/>
        <v>105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'11.10'!J39+'12.10'!I39</f>
        <v>810</v>
      </c>
      <c r="K39" s="151">
        <v>3</v>
      </c>
      <c r="L39" s="151">
        <v>2</v>
      </c>
      <c r="M39" s="151">
        <v>1</v>
      </c>
      <c r="N39" s="139">
        <f t="shared" si="0"/>
        <v>805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7</v>
      </c>
      <c r="H40" s="156">
        <v>0</v>
      </c>
      <c r="I40" s="144">
        <f t="shared" ref="I40:I49" si="10">G40+H40</f>
        <v>7</v>
      </c>
      <c r="J40" s="161">
        <f>'11.10'!J40+'12.10'!I40</f>
        <v>1425</v>
      </c>
      <c r="K40" s="152">
        <v>1</v>
      </c>
      <c r="L40" s="152">
        <v>1</v>
      </c>
      <c r="M40" s="152">
        <v>0</v>
      </c>
      <c r="N40" s="144">
        <f t="shared" si="0"/>
        <v>1374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'11.10'!J41+'12.10'!I41</f>
        <v>494</v>
      </c>
      <c r="K41" s="152">
        <v>1</v>
      </c>
      <c r="L41" s="152">
        <v>0</v>
      </c>
      <c r="M41" s="152">
        <v>0</v>
      </c>
      <c r="N41" s="144">
        <f t="shared" si="0"/>
        <v>465</v>
      </c>
      <c r="O41" s="145">
        <v>28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'11.10'!J42+'12.10'!I42</f>
        <v>505</v>
      </c>
      <c r="K42" s="152">
        <v>0</v>
      </c>
      <c r="L42" s="152">
        <v>0</v>
      </c>
      <c r="M42" s="152">
        <v>0</v>
      </c>
      <c r="N42" s="144">
        <f t="shared" si="0"/>
        <v>498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22</v>
      </c>
      <c r="H43" s="156">
        <v>0</v>
      </c>
      <c r="I43" s="144">
        <f t="shared" si="10"/>
        <v>22</v>
      </c>
      <c r="J43" s="161">
        <f>'11.10'!J43+'12.10'!I43</f>
        <v>3355</v>
      </c>
      <c r="K43" s="152">
        <v>3</v>
      </c>
      <c r="L43" s="152">
        <v>1</v>
      </c>
      <c r="M43" s="152">
        <v>0</v>
      </c>
      <c r="N43" s="144">
        <f t="shared" si="0"/>
        <v>3212</v>
      </c>
      <c r="O43" s="145">
        <v>140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'11.10'!J44+'12.10'!I44</f>
        <v>587</v>
      </c>
      <c r="K44" s="152">
        <v>1</v>
      </c>
      <c r="L44" s="152">
        <v>0</v>
      </c>
      <c r="M44" s="152">
        <v>0</v>
      </c>
      <c r="N44" s="144">
        <f t="shared" si="0"/>
        <v>563</v>
      </c>
      <c r="O44" s="145">
        <v>23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'11.10'!J45+'12.10'!I45</f>
        <v>309</v>
      </c>
      <c r="K45" s="152">
        <v>0</v>
      </c>
      <c r="L45" s="152">
        <v>0</v>
      </c>
      <c r="M45" s="152">
        <v>0</v>
      </c>
      <c r="N45" s="144">
        <f t="shared" si="0"/>
        <v>302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'11.10'!J46+'12.10'!I46</f>
        <v>860</v>
      </c>
      <c r="K46" s="152">
        <v>0</v>
      </c>
      <c r="L46" s="152">
        <v>0</v>
      </c>
      <c r="M46" s="152">
        <v>0</v>
      </c>
      <c r="N46" s="144">
        <f t="shared" si="0"/>
        <v>849</v>
      </c>
      <c r="O46" s="145">
        <v>11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'11.10'!J47+'12.10'!I47</f>
        <v>142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'11.10'!J48+'12.10'!I48</f>
        <v>238</v>
      </c>
      <c r="K48" s="152">
        <v>1</v>
      </c>
      <c r="L48" s="152">
        <v>0</v>
      </c>
      <c r="M48" s="152">
        <v>0</v>
      </c>
      <c r="N48" s="144">
        <f t="shared" si="0"/>
        <v>230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6</v>
      </c>
      <c r="H49" s="156"/>
      <c r="I49" s="144">
        <f t="shared" si="10"/>
        <v>6</v>
      </c>
      <c r="J49" s="161">
        <f>'11.10'!J49+'12.10'!I49</f>
        <v>1439</v>
      </c>
      <c r="K49" s="152">
        <v>4</v>
      </c>
      <c r="L49" s="152">
        <v>2</v>
      </c>
      <c r="M49" s="152">
        <v>1</v>
      </c>
      <c r="N49" s="144">
        <f t="shared" si="0"/>
        <v>1366</v>
      </c>
      <c r="O49" s="145">
        <v>69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45</v>
      </c>
      <c r="H50" s="146">
        <f t="shared" ref="H50:O50" si="12">SUM(H39:H49)</f>
        <v>0</v>
      </c>
      <c r="I50" s="148">
        <f t="shared" si="12"/>
        <v>45</v>
      </c>
      <c r="J50" s="162">
        <f>'11.10'!J50+'12.10'!I50</f>
        <v>10164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9803</v>
      </c>
      <c r="O50" s="150">
        <f t="shared" si="12"/>
        <v>346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'11.10'!J51+'12.10'!I51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'11.10'!J52+'12.10'!I52</f>
        <v>1050</v>
      </c>
      <c r="K52" s="152">
        <v>0</v>
      </c>
      <c r="L52" s="152">
        <v>0</v>
      </c>
      <c r="M52" s="152">
        <v>0</v>
      </c>
      <c r="N52" s="144">
        <f t="shared" si="0"/>
        <v>1032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'11.10'!J53+'12.10'!I53</f>
        <v>713</v>
      </c>
      <c r="K53" s="152">
        <v>1</v>
      </c>
      <c r="L53" s="152">
        <v>0</v>
      </c>
      <c r="M53" s="152">
        <v>0</v>
      </c>
      <c r="N53" s="144">
        <f t="shared" si="0"/>
        <v>705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1</v>
      </c>
      <c r="I54" s="144">
        <f t="shared" si="14"/>
        <v>4</v>
      </c>
      <c r="J54" s="161">
        <f>'11.10'!J54+'12.10'!I54</f>
        <v>998</v>
      </c>
      <c r="K54" s="152">
        <v>0</v>
      </c>
      <c r="L54" s="152">
        <v>0</v>
      </c>
      <c r="M54" s="152">
        <v>0</v>
      </c>
      <c r="N54" s="144">
        <f t="shared" si="0"/>
        <v>975</v>
      </c>
      <c r="O54" s="145">
        <v>23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'11.10'!J55+'12.10'!I55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'11.10'!J56+'12.10'!I56</f>
        <v>345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'11.10'!J57+'12.10'!I57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'11.10'!J58+'12.10'!I58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'11.10'!J59+'12.10'!I59</f>
        <v>829</v>
      </c>
      <c r="K59" s="152">
        <v>3</v>
      </c>
      <c r="L59" s="152">
        <v>0</v>
      </c>
      <c r="M59" s="152">
        <v>0</v>
      </c>
      <c r="N59" s="144">
        <f t="shared" si="0"/>
        <v>812</v>
      </c>
      <c r="O59" s="145">
        <v>14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'11.10'!J60+'12.10'!I60</f>
        <v>4457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4380</v>
      </c>
      <c r="O60" s="150">
        <f t="shared" si="15"/>
        <v>72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'11.10'!J61+'12.10'!I61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'11.10'!J62+'12.10'!I62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'11.10'!J63+'12.10'!I63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'11.10'!J64+'12.10'!I64</f>
        <v>184</v>
      </c>
      <c r="K64" s="152">
        <v>0</v>
      </c>
      <c r="L64" s="152">
        <v>0</v>
      </c>
      <c r="M64" s="152">
        <v>0</v>
      </c>
      <c r="N64" s="144">
        <f t="shared" si="0"/>
        <v>184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'11.10'!J65+'12.10'!I65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'11.10'!J66+'12.10'!I66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'11.10'!J67+'12.10'!I67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'11.10'!J68+'12.10'!I68</f>
        <v>167</v>
      </c>
      <c r="K68" s="152">
        <v>0</v>
      </c>
      <c r="L68" s="152">
        <v>0</v>
      </c>
      <c r="M68" s="152">
        <v>0</v>
      </c>
      <c r="N68" s="144">
        <f t="shared" si="0"/>
        <v>166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'11.10'!J69+'12.10'!I69</f>
        <v>728</v>
      </c>
      <c r="K69" s="152">
        <v>3</v>
      </c>
      <c r="L69" s="152">
        <v>0</v>
      </c>
      <c r="M69" s="152">
        <v>0</v>
      </c>
      <c r="N69" s="144">
        <f t="shared" si="0"/>
        <v>716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'11.10'!J70+'12.10'!I70</f>
        <v>2030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2012</v>
      </c>
      <c r="O70" s="150">
        <f t="shared" si="17"/>
        <v>14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'11.10'!J71+'12.10'!I71</f>
        <v>563</v>
      </c>
      <c r="K71" s="151">
        <v>0</v>
      </c>
      <c r="L71" s="151">
        <v>0</v>
      </c>
      <c r="M71" s="151">
        <v>0</v>
      </c>
      <c r="N71" s="139">
        <f t="shared" ref="N71:N83" si="18">J71-K71-O71</f>
        <v>561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'11.10'!J72+'12.10'!I72</f>
        <v>640</v>
      </c>
      <c r="K72" s="152">
        <v>0</v>
      </c>
      <c r="L72" s="152">
        <v>0</v>
      </c>
      <c r="M72" s="152">
        <v>0</v>
      </c>
      <c r="N72" s="144">
        <f t="shared" si="18"/>
        <v>634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'11.10'!J73+'12.10'!I73</f>
        <v>657</v>
      </c>
      <c r="K73" s="152">
        <v>0</v>
      </c>
      <c r="L73" s="152">
        <v>0</v>
      </c>
      <c r="M73" s="152">
        <v>0</v>
      </c>
      <c r="N73" s="144">
        <f t="shared" si="18"/>
        <v>644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'11.10'!J74+'12.10'!I74</f>
        <v>897</v>
      </c>
      <c r="K74" s="152">
        <v>0</v>
      </c>
      <c r="L74" s="152">
        <v>0</v>
      </c>
      <c r="M74" s="152">
        <v>0</v>
      </c>
      <c r="N74" s="144">
        <f t="shared" si="18"/>
        <v>870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'11.10'!J75+'12.10'!I75</f>
        <v>115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1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'11.10'!J76+'12.10'!I76</f>
        <v>544</v>
      </c>
      <c r="K76" s="152">
        <v>1</v>
      </c>
      <c r="L76" s="152">
        <v>1</v>
      </c>
      <c r="M76" s="152">
        <v>0</v>
      </c>
      <c r="N76" s="144">
        <f t="shared" si="18"/>
        <v>535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'11.10'!J77+'12.10'!I77</f>
        <v>2687</v>
      </c>
      <c r="K77" s="152">
        <v>7</v>
      </c>
      <c r="L77" s="152">
        <v>2</v>
      </c>
      <c r="M77" s="152">
        <v>0</v>
      </c>
      <c r="N77" s="144">
        <f t="shared" si="18"/>
        <v>2638</v>
      </c>
      <c r="O77" s="145">
        <v>42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25</v>
      </c>
      <c r="H78" s="146">
        <f t="shared" ref="H78:O78" si="20">SUM(H71:H77)</f>
        <v>0</v>
      </c>
      <c r="I78" s="148">
        <f t="shared" si="20"/>
        <v>25</v>
      </c>
      <c r="J78" s="162">
        <f>'11.10'!J78+'12.10'!I78</f>
        <v>6103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5996</v>
      </c>
      <c r="O78" s="150">
        <f t="shared" si="20"/>
        <v>99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'11.10'!J79+'12.10'!I79</f>
        <v>168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'11.10'!J80+'12.10'!I80</f>
        <v>46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2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'11.10'!J81+'12.10'!I81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'11.10'!J82+'12.10'!I82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'11.10'!J83+'12.10'!I83</f>
        <v>454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'11.10'!J84+'12.10'!I84</f>
        <v>958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144</v>
      </c>
      <c r="H85" s="135">
        <f t="shared" ref="H85:O85" si="23">H84+H78+H70+H60+H50+H38+H25+H19</f>
        <v>10</v>
      </c>
      <c r="I85" s="135">
        <f t="shared" si="23"/>
        <v>154</v>
      </c>
      <c r="J85" s="135">
        <f t="shared" si="23"/>
        <v>43581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42727</v>
      </c>
      <c r="O85" s="135">
        <f t="shared" si="23"/>
        <v>801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59"/>
      <c r="P90" s="68"/>
      <c r="Q90" s="68"/>
      <c r="R90" s="68"/>
      <c r="S90" s="25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59"/>
      <c r="P91" s="68"/>
      <c r="Q91" s="68"/>
      <c r="R91" s="68"/>
      <c r="S91" s="25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59"/>
      <c r="P92" s="68"/>
      <c r="Q92" s="68"/>
      <c r="R92" s="68"/>
      <c r="S92" s="25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9"/>
      <c r="K93" s="478"/>
      <c r="L93" s="478"/>
      <c r="M93" s="478"/>
      <c r="N93" s="478"/>
      <c r="O93" s="259"/>
      <c r="P93" s="68"/>
      <c r="Q93" s="68"/>
      <c r="R93" s="68"/>
      <c r="S93" s="25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9"/>
      <c r="K94" s="478"/>
      <c r="L94" s="478"/>
      <c r="M94" s="478"/>
      <c r="N94" s="478"/>
      <c r="O94" s="259"/>
      <c r="P94" s="68"/>
      <c r="Q94" s="68"/>
      <c r="R94" s="68"/>
      <c r="S94" s="25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61"/>
      <c r="K95" s="478"/>
      <c r="L95" s="478"/>
      <c r="M95" s="478"/>
      <c r="N95" s="478"/>
      <c r="O95" s="261"/>
      <c r="Q95" s="82"/>
      <c r="R95" s="82"/>
      <c r="S95" s="26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100-000000000000}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26" sqref="G2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=183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818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57" t="s">
        <v>275</v>
      </c>
      <c r="H4" s="257" t="s">
        <v>276</v>
      </c>
      <c r="I4" s="257" t="s">
        <v>277</v>
      </c>
      <c r="J4" s="121" t="str">
        <f>"me©‡gvU fwZ©
= "&amp;J85</f>
        <v>me©‡gvU fwZ©
= 43427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42556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'10.10'!J5+'11.10'!I5</f>
        <v>1471</v>
      </c>
      <c r="K5" s="151">
        <v>2</v>
      </c>
      <c r="L5" s="151">
        <v>1</v>
      </c>
      <c r="M5" s="151">
        <v>1</v>
      </c>
      <c r="N5" s="139">
        <f t="shared" ref="N5:N69" si="0">J5-K5-O5</f>
        <v>1460</v>
      </c>
      <c r="O5" s="140">
        <v>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'10.10'!J6+'11.10'!I6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'10.10'!J7+'11.10'!I7</f>
        <v>477</v>
      </c>
      <c r="K7" s="152">
        <v>0</v>
      </c>
      <c r="L7" s="152">
        <v>0</v>
      </c>
      <c r="M7" s="152">
        <v>0</v>
      </c>
      <c r="N7" s="139">
        <f t="shared" si="0"/>
        <v>474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'10.10'!J8+'11.10'!I8</f>
        <v>1151</v>
      </c>
      <c r="K8" s="152">
        <v>0</v>
      </c>
      <c r="L8" s="152">
        <v>0</v>
      </c>
      <c r="M8" s="152">
        <v>0</v>
      </c>
      <c r="N8" s="139">
        <f t="shared" si="0"/>
        <v>1142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'10.10'!J9+'11.10'!I9</f>
        <v>549</v>
      </c>
      <c r="K9" s="152">
        <v>1</v>
      </c>
      <c r="L9" s="152">
        <v>1</v>
      </c>
      <c r="M9" s="152">
        <v>0</v>
      </c>
      <c r="N9" s="139">
        <f t="shared" si="0"/>
        <v>538</v>
      </c>
      <c r="O9" s="145">
        <v>10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'10.10'!J10+'11.10'!I10</f>
        <v>511</v>
      </c>
      <c r="K10" s="152">
        <v>0</v>
      </c>
      <c r="L10" s="152">
        <v>0</v>
      </c>
      <c r="M10" s="152">
        <v>0</v>
      </c>
      <c r="N10" s="139">
        <f t="shared" si="0"/>
        <v>502</v>
      </c>
      <c r="O10" s="145">
        <v>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'10.10'!J11+'11.10'!I11</f>
        <v>671</v>
      </c>
      <c r="K11" s="152">
        <v>1</v>
      </c>
      <c r="L11" s="152">
        <v>1</v>
      </c>
      <c r="M11" s="152">
        <v>0</v>
      </c>
      <c r="N11" s="139">
        <f t="shared" si="0"/>
        <v>666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'10.10'!J12+'11.10'!I12</f>
        <v>1628</v>
      </c>
      <c r="K12" s="152">
        <v>0</v>
      </c>
      <c r="L12" s="152">
        <v>0</v>
      </c>
      <c r="M12" s="152">
        <v>0</v>
      </c>
      <c r="N12" s="139">
        <f t="shared" si="0"/>
        <v>1601</v>
      </c>
      <c r="O12" s="145">
        <v>27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'10.10'!J13+'11.10'!I13</f>
        <v>551</v>
      </c>
      <c r="K13" s="152">
        <v>0</v>
      </c>
      <c r="L13" s="152">
        <v>0</v>
      </c>
      <c r="M13" s="152">
        <v>0</v>
      </c>
      <c r="N13" s="139">
        <f t="shared" si="0"/>
        <v>545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'10.10'!J14+'11.10'!I14</f>
        <v>440</v>
      </c>
      <c r="K14" s="152">
        <v>0</v>
      </c>
      <c r="L14" s="152">
        <v>0</v>
      </c>
      <c r="M14" s="152">
        <v>0</v>
      </c>
      <c r="N14" s="139">
        <f t="shared" si="0"/>
        <v>433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'10.10'!J15+'11.10'!I15</f>
        <v>604</v>
      </c>
      <c r="K15" s="152">
        <v>0</v>
      </c>
      <c r="L15" s="152">
        <v>0</v>
      </c>
      <c r="M15" s="152">
        <v>0</v>
      </c>
      <c r="N15" s="139">
        <f t="shared" si="0"/>
        <v>599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'10.10'!J16+'11.10'!I16</f>
        <v>801</v>
      </c>
      <c r="K16" s="152">
        <v>0</v>
      </c>
      <c r="L16" s="152">
        <v>0</v>
      </c>
      <c r="M16" s="152">
        <v>0</v>
      </c>
      <c r="N16" s="139">
        <f t="shared" si="0"/>
        <v>784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0</v>
      </c>
      <c r="I17" s="144">
        <f t="shared" si="1"/>
        <v>4</v>
      </c>
      <c r="J17" s="161">
        <f>'10.10'!J17+'11.10'!I17</f>
        <v>996</v>
      </c>
      <c r="K17" s="152">
        <v>7</v>
      </c>
      <c r="L17" s="152">
        <v>0</v>
      </c>
      <c r="M17" s="152">
        <v>0</v>
      </c>
      <c r="N17" s="139">
        <f t="shared" si="0"/>
        <v>972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'10.10'!J18+'11.10'!I18</f>
        <v>658</v>
      </c>
      <c r="K18" s="152">
        <v>0</v>
      </c>
      <c r="L18" s="152">
        <v>0</v>
      </c>
      <c r="M18" s="152">
        <v>0</v>
      </c>
      <c r="N18" s="139">
        <f t="shared" si="0"/>
        <v>649</v>
      </c>
      <c r="O18" s="145">
        <v>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35</v>
      </c>
      <c r="H19" s="146">
        <f t="shared" ref="H19:O19" si="3">SUM(H5:H18)</f>
        <v>0</v>
      </c>
      <c r="I19" s="148">
        <f t="shared" si="3"/>
        <v>35</v>
      </c>
      <c r="J19" s="162">
        <f>'10.10'!J19+'11.10'!I19</f>
        <v>10591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10448</v>
      </c>
      <c r="O19" s="150">
        <f t="shared" si="3"/>
        <v>132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'10.10'!J20+'11.10'!I20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'10.10'!J21+'11.10'!I21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'10.10'!J22+'11.10'!I22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'10.10'!J23+'11.10'!I23</f>
        <v>100</v>
      </c>
      <c r="K23" s="152">
        <v>0</v>
      </c>
      <c r="L23" s="152">
        <v>0</v>
      </c>
      <c r="M23" s="152">
        <v>0</v>
      </c>
      <c r="N23" s="144">
        <f t="shared" si="0"/>
        <v>99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'10.10'!J24+'11.10'!I24</f>
        <v>1494</v>
      </c>
      <c r="K24" s="152">
        <v>4</v>
      </c>
      <c r="L24" s="152">
        <v>0</v>
      </c>
      <c r="M24" s="152">
        <v>0</v>
      </c>
      <c r="N24" s="144">
        <f t="shared" si="0"/>
        <v>1461</v>
      </c>
      <c r="O24" s="145">
        <v>29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'10.10'!J25+'11.10'!I25</f>
        <v>2200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2162</v>
      </c>
      <c r="O25" s="150">
        <f>SUM(O20:O24)</f>
        <v>34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'10.10'!J26+'11.10'!I26</f>
        <v>525</v>
      </c>
      <c r="K26" s="151">
        <v>2</v>
      </c>
      <c r="L26" s="151">
        <v>1</v>
      </c>
      <c r="M26" s="151">
        <v>0</v>
      </c>
      <c r="N26" s="139">
        <f t="shared" si="0"/>
        <v>503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'10.10'!J27+'11.10'!I27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'10.10'!J28+'11.10'!I28</f>
        <v>1185</v>
      </c>
      <c r="K28" s="152">
        <v>0</v>
      </c>
      <c r="L28" s="152">
        <v>0</v>
      </c>
      <c r="M28" s="152">
        <v>0</v>
      </c>
      <c r="N28" s="144">
        <f t="shared" si="0"/>
        <v>1173</v>
      </c>
      <c r="O28" s="145">
        <v>12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'10.10'!J29+'11.10'!I29</f>
        <v>1266</v>
      </c>
      <c r="K29" s="152">
        <v>0</v>
      </c>
      <c r="L29" s="152">
        <v>0</v>
      </c>
      <c r="M29" s="152">
        <v>0</v>
      </c>
      <c r="N29" s="144">
        <f t="shared" si="0"/>
        <v>1261</v>
      </c>
      <c r="O29" s="145">
        <v>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'10.10'!J30+'11.10'!I30</f>
        <v>458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'10.10'!J31+'11.10'!I31</f>
        <v>686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7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'10.10'!J32+'11.10'!I32</f>
        <v>294</v>
      </c>
      <c r="K32" s="152">
        <v>1</v>
      </c>
      <c r="L32" s="152">
        <v>1</v>
      </c>
      <c r="M32" s="152">
        <v>0</v>
      </c>
      <c r="N32" s="144">
        <f t="shared" si="0"/>
        <v>286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'10.10'!J33+'11.10'!I33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'10.10'!J34+'11.10'!I34</f>
        <v>203</v>
      </c>
      <c r="K34" s="152">
        <v>0</v>
      </c>
      <c r="L34" s="152">
        <v>0</v>
      </c>
      <c r="M34" s="152">
        <v>0</v>
      </c>
      <c r="N34" s="144">
        <f t="shared" si="0"/>
        <v>203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'10.10'!J35+'11.10'!I35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'10.10'!J36+'11.10'!I36</f>
        <v>114</v>
      </c>
      <c r="K36" s="152">
        <v>0</v>
      </c>
      <c r="L36" s="152">
        <v>0</v>
      </c>
      <c r="M36" s="152">
        <v>0</v>
      </c>
      <c r="N36" s="144">
        <f t="shared" si="0"/>
        <v>107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'10.10'!J37+'11.10'!I37</f>
        <v>1195</v>
      </c>
      <c r="K37" s="152">
        <v>1</v>
      </c>
      <c r="L37" s="152">
        <v>0</v>
      </c>
      <c r="M37" s="152">
        <v>0</v>
      </c>
      <c r="N37" s="144">
        <f t="shared" si="0"/>
        <v>1148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f t="shared" ref="H38:O38" si="9">SUM(H26:H37)</f>
        <v>0</v>
      </c>
      <c r="I38" s="148">
        <f t="shared" si="9"/>
        <v>17</v>
      </c>
      <c r="J38" s="162">
        <f>'10.10'!J38+'11.10'!I38</f>
        <v>7012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6896</v>
      </c>
      <c r="O38" s="150">
        <f t="shared" si="9"/>
        <v>111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'10.10'!J39+'11.10'!I39</f>
        <v>809</v>
      </c>
      <c r="K39" s="151">
        <v>3</v>
      </c>
      <c r="L39" s="151">
        <v>2</v>
      </c>
      <c r="M39" s="151">
        <v>1</v>
      </c>
      <c r="N39" s="139">
        <f t="shared" si="0"/>
        <v>804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'10.10'!J40+'11.10'!I40</f>
        <v>1418</v>
      </c>
      <c r="K40" s="152">
        <v>1</v>
      </c>
      <c r="L40" s="152">
        <v>1</v>
      </c>
      <c r="M40" s="152">
        <v>0</v>
      </c>
      <c r="N40" s="144">
        <f t="shared" si="0"/>
        <v>1365</v>
      </c>
      <c r="O40" s="145">
        <v>52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'10.10'!J41+'11.10'!I41</f>
        <v>491</v>
      </c>
      <c r="K41" s="152">
        <v>1</v>
      </c>
      <c r="L41" s="152">
        <v>0</v>
      </c>
      <c r="M41" s="152">
        <v>0</v>
      </c>
      <c r="N41" s="144">
        <f t="shared" si="0"/>
        <v>462</v>
      </c>
      <c r="O41" s="145">
        <v>28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'10.10'!J42+'11.10'!I42</f>
        <v>504</v>
      </c>
      <c r="K42" s="152">
        <v>0</v>
      </c>
      <c r="L42" s="152">
        <v>0</v>
      </c>
      <c r="M42" s="152">
        <v>0</v>
      </c>
      <c r="N42" s="144">
        <f t="shared" si="0"/>
        <v>497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25</v>
      </c>
      <c r="H43" s="156">
        <v>0</v>
      </c>
      <c r="I43" s="144">
        <f t="shared" si="10"/>
        <v>25</v>
      </c>
      <c r="J43" s="161">
        <f>'10.10'!J43+'11.10'!I43</f>
        <v>3333</v>
      </c>
      <c r="K43" s="152">
        <v>3</v>
      </c>
      <c r="L43" s="152">
        <v>1</v>
      </c>
      <c r="M43" s="152">
        <v>0</v>
      </c>
      <c r="N43" s="144">
        <f t="shared" si="0"/>
        <v>3189</v>
      </c>
      <c r="O43" s="145">
        <v>141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'10.10'!J44+'11.10'!I44</f>
        <v>586</v>
      </c>
      <c r="K44" s="152">
        <v>1</v>
      </c>
      <c r="L44" s="152">
        <v>0</v>
      </c>
      <c r="M44" s="152">
        <v>0</v>
      </c>
      <c r="N44" s="144">
        <f t="shared" si="0"/>
        <v>560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'10.10'!J45+'11.10'!I45</f>
        <v>308</v>
      </c>
      <c r="K45" s="152">
        <v>0</v>
      </c>
      <c r="L45" s="152">
        <v>0</v>
      </c>
      <c r="M45" s="152">
        <v>0</v>
      </c>
      <c r="N45" s="144">
        <f t="shared" si="0"/>
        <v>301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'10.10'!J46+'11.10'!I46</f>
        <v>858</v>
      </c>
      <c r="K46" s="152">
        <v>0</v>
      </c>
      <c r="L46" s="152">
        <v>0</v>
      </c>
      <c r="M46" s="152">
        <v>0</v>
      </c>
      <c r="N46" s="144">
        <f t="shared" si="0"/>
        <v>846</v>
      </c>
      <c r="O46" s="145">
        <v>12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'10.10'!J47+'11.10'!I47</f>
        <v>141</v>
      </c>
      <c r="K47" s="152">
        <v>1</v>
      </c>
      <c r="L47" s="152">
        <v>1</v>
      </c>
      <c r="M47" s="152">
        <v>0</v>
      </c>
      <c r="N47" s="144">
        <f t="shared" si="0"/>
        <v>139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'10.10'!J48+'11.10'!I48</f>
        <v>238</v>
      </c>
      <c r="K48" s="152">
        <v>1</v>
      </c>
      <c r="L48" s="152">
        <v>0</v>
      </c>
      <c r="M48" s="152">
        <v>0</v>
      </c>
      <c r="N48" s="144">
        <f t="shared" si="0"/>
        <v>229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'10.10'!J49+'11.10'!I49</f>
        <v>1433</v>
      </c>
      <c r="K49" s="152">
        <v>4</v>
      </c>
      <c r="L49" s="152">
        <v>2</v>
      </c>
      <c r="M49" s="152">
        <v>1</v>
      </c>
      <c r="N49" s="144">
        <f t="shared" si="0"/>
        <v>1348</v>
      </c>
      <c r="O49" s="145">
        <v>81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74</v>
      </c>
      <c r="H50" s="146">
        <f t="shared" ref="H50:O50" si="12">SUM(H39:H49)</f>
        <v>0</v>
      </c>
      <c r="I50" s="148">
        <f t="shared" si="12"/>
        <v>74</v>
      </c>
      <c r="J50" s="162">
        <f>'10.10'!J50+'11.10'!I50</f>
        <v>10119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9740</v>
      </c>
      <c r="O50" s="150">
        <f t="shared" si="12"/>
        <v>364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'10.10'!J51+'11.10'!I51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'10.10'!J52+'11.10'!I52</f>
        <v>1047</v>
      </c>
      <c r="K52" s="152">
        <v>0</v>
      </c>
      <c r="L52" s="152">
        <v>0</v>
      </c>
      <c r="M52" s="152">
        <v>0</v>
      </c>
      <c r="N52" s="144">
        <f t="shared" si="0"/>
        <v>1030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'10.10'!J53+'11.10'!I53</f>
        <v>710</v>
      </c>
      <c r="K53" s="152">
        <v>1</v>
      </c>
      <c r="L53" s="152">
        <v>0</v>
      </c>
      <c r="M53" s="152">
        <v>0</v>
      </c>
      <c r="N53" s="144">
        <f t="shared" si="0"/>
        <v>704</v>
      </c>
      <c r="O53" s="145">
        <v>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7</v>
      </c>
      <c r="H54" s="156">
        <v>2</v>
      </c>
      <c r="I54" s="144">
        <f t="shared" si="14"/>
        <v>9</v>
      </c>
      <c r="J54" s="161">
        <f>'10.10'!J54+'11.10'!I54</f>
        <v>994</v>
      </c>
      <c r="K54" s="152">
        <v>0</v>
      </c>
      <c r="L54" s="152">
        <v>0</v>
      </c>
      <c r="M54" s="152">
        <v>0</v>
      </c>
      <c r="N54" s="144">
        <f t="shared" si="0"/>
        <v>973</v>
      </c>
      <c r="O54" s="145">
        <v>21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'10.10'!J55+'11.10'!I55</f>
        <v>258</v>
      </c>
      <c r="K55" s="152">
        <v>1</v>
      </c>
      <c r="L55" s="152">
        <v>0</v>
      </c>
      <c r="M55" s="152">
        <v>0</v>
      </c>
      <c r="N55" s="144">
        <f t="shared" si="0"/>
        <v>257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'10.10'!J56+'11.10'!I56</f>
        <v>344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'10.10'!J57+'11.10'!I57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'10.10'!J58+'11.10'!I58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'10.10'!J59+'11.10'!I59</f>
        <v>825</v>
      </c>
      <c r="K59" s="152">
        <v>3</v>
      </c>
      <c r="L59" s="152">
        <v>0</v>
      </c>
      <c r="M59" s="152">
        <v>0</v>
      </c>
      <c r="N59" s="144">
        <f t="shared" si="0"/>
        <v>812</v>
      </c>
      <c r="O59" s="145">
        <v>10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18</v>
      </c>
      <c r="H60" s="146">
        <f t="shared" ref="H60:O60" si="15">SUM(H51:H59)</f>
        <v>2</v>
      </c>
      <c r="I60" s="148">
        <f t="shared" si="15"/>
        <v>20</v>
      </c>
      <c r="J60" s="162">
        <f>'10.10'!J60+'11.10'!I60</f>
        <v>4442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4375</v>
      </c>
      <c r="O60" s="150">
        <f t="shared" si="15"/>
        <v>62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'10.10'!J61+'11.10'!I61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'10.10'!J62+'11.10'!I62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'10.10'!J63+'11.10'!I63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'10.10'!J64+'11.10'!I64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'10.10'!J65+'11.10'!I65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'10.10'!J66+'11.10'!I66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'10.10'!J67+'11.10'!I67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'10.10'!J68+'11.10'!I68</f>
        <v>167</v>
      </c>
      <c r="K68" s="152">
        <v>0</v>
      </c>
      <c r="L68" s="152">
        <v>0</v>
      </c>
      <c r="M68" s="152">
        <v>0</v>
      </c>
      <c r="N68" s="144">
        <f t="shared" si="0"/>
        <v>166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'10.10'!J69+'11.10'!I69</f>
        <v>726</v>
      </c>
      <c r="K69" s="152">
        <v>3</v>
      </c>
      <c r="L69" s="152">
        <v>0</v>
      </c>
      <c r="M69" s="152">
        <v>0</v>
      </c>
      <c r="N69" s="144">
        <f t="shared" si="0"/>
        <v>716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'10.10'!J70+'11.10'!I70</f>
        <v>2028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2009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'10.10'!J71+'11.10'!I71</f>
        <v>562</v>
      </c>
      <c r="K71" s="151">
        <v>0</v>
      </c>
      <c r="L71" s="151">
        <v>0</v>
      </c>
      <c r="M71" s="151">
        <v>0</v>
      </c>
      <c r="N71" s="139">
        <f t="shared" ref="N71:N83" si="18">J71-K71-O71</f>
        <v>560</v>
      </c>
      <c r="O71" s="140">
        <v>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'10.10'!J72+'11.10'!I72</f>
        <v>638</v>
      </c>
      <c r="K72" s="152">
        <v>0</v>
      </c>
      <c r="L72" s="152">
        <v>0</v>
      </c>
      <c r="M72" s="152">
        <v>0</v>
      </c>
      <c r="N72" s="144">
        <f t="shared" si="18"/>
        <v>633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'10.10'!J73+'11.10'!I73</f>
        <v>654</v>
      </c>
      <c r="K73" s="152">
        <v>0</v>
      </c>
      <c r="L73" s="152">
        <v>0</v>
      </c>
      <c r="M73" s="152">
        <v>0</v>
      </c>
      <c r="N73" s="144">
        <f t="shared" si="18"/>
        <v>641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'10.10'!J74+'11.10'!I74</f>
        <v>894</v>
      </c>
      <c r="K74" s="152">
        <v>0</v>
      </c>
      <c r="L74" s="152">
        <v>0</v>
      </c>
      <c r="M74" s="152">
        <v>0</v>
      </c>
      <c r="N74" s="144">
        <f t="shared" si="18"/>
        <v>865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'10.10'!J75+'11.10'!I75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'10.10'!J76+'11.10'!I76</f>
        <v>542</v>
      </c>
      <c r="K76" s="152">
        <v>1</v>
      </c>
      <c r="L76" s="152">
        <v>1</v>
      </c>
      <c r="M76" s="152">
        <v>0</v>
      </c>
      <c r="N76" s="144">
        <f t="shared" si="18"/>
        <v>535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'10.10'!J77+'11.10'!I77</f>
        <v>2674</v>
      </c>
      <c r="K77" s="152">
        <v>7</v>
      </c>
      <c r="L77" s="152">
        <v>2</v>
      </c>
      <c r="M77" s="152">
        <v>0</v>
      </c>
      <c r="N77" s="144">
        <f t="shared" si="18"/>
        <v>2626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'10.10'!J78+'11.10'!I78</f>
        <v>6078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5974</v>
      </c>
      <c r="O78" s="150">
        <f t="shared" si="20"/>
        <v>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'10.10'!J79+'11.10'!I79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'10.10'!J80+'11.10'!I80</f>
        <v>46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2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'10.10'!J81+'11.10'!I81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'10.10'!J82+'11.10'!I82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'10.10'!J83+'11.10'!I83</f>
        <v>454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'10.10'!J84+'11.10'!I84</f>
        <v>957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181</v>
      </c>
      <c r="H85" s="135">
        <f t="shared" ref="H85:O85" si="23">H84+H78+H70+H60+H50+H38+H25+H19</f>
        <v>2</v>
      </c>
      <c r="I85" s="135">
        <f t="shared" si="23"/>
        <v>183</v>
      </c>
      <c r="J85" s="135">
        <f t="shared" si="23"/>
        <v>43427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42556</v>
      </c>
      <c r="O85" s="135">
        <f t="shared" si="23"/>
        <v>818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56"/>
      <c r="P90" s="68"/>
      <c r="Q90" s="68"/>
      <c r="R90" s="68"/>
      <c r="S90" s="25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56"/>
      <c r="P91" s="68"/>
      <c r="Q91" s="68"/>
      <c r="R91" s="68"/>
      <c r="S91" s="25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56"/>
      <c r="P92" s="68"/>
      <c r="Q92" s="68"/>
      <c r="R92" s="68"/>
      <c r="S92" s="25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6"/>
      <c r="K93" s="478"/>
      <c r="L93" s="478"/>
      <c r="M93" s="478"/>
      <c r="N93" s="478"/>
      <c r="O93" s="256"/>
      <c r="P93" s="68"/>
      <c r="Q93" s="68"/>
      <c r="R93" s="68"/>
      <c r="S93" s="25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6"/>
      <c r="K94" s="478"/>
      <c r="L94" s="478"/>
      <c r="M94" s="478"/>
      <c r="N94" s="478"/>
      <c r="O94" s="256"/>
      <c r="P94" s="68"/>
      <c r="Q94" s="68"/>
      <c r="R94" s="68"/>
      <c r="S94" s="25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58"/>
      <c r="K95" s="478"/>
      <c r="L95" s="478"/>
      <c r="M95" s="478"/>
      <c r="N95" s="478"/>
      <c r="O95" s="258"/>
      <c r="Q95" s="82"/>
      <c r="R95" s="82"/>
      <c r="S95" s="25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200-000000000000}">
  <dimension ref="A1:S111"/>
  <sheetViews>
    <sheetView view="pageBreakPreview" topLeftCell="C1" zoomScale="70" zoomScaleNormal="70" zoomScaleSheetLayoutView="70" workbookViewId="0">
      <pane xSplit="3" ySplit="4" topLeftCell="F80" activePane="bottomRight" state="frozen"/>
      <selection activeCell="J5" sqref="J5:J84"/>
      <selection pane="topRight" activeCell="J5" sqref="J5:J84"/>
      <selection pane="bottomLeft" activeCell="J5" sqref="J5:J84"/>
      <selection pane="bottomRight" activeCell="L89" sqref="L8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=225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842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54" t="s">
        <v>275</v>
      </c>
      <c r="H4" s="254" t="s">
        <v>276</v>
      </c>
      <c r="I4" s="254" t="s">
        <v>277</v>
      </c>
      <c r="J4" s="121" t="str">
        <f>"me©‡gvU fwZ©
= "&amp;J85</f>
        <v>me©‡gvU fwZ©
= 43244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16</v>
      </c>
      <c r="M4" s="120" t="str">
        <f>"wbwðZ g„„Zz¨ 
= "&amp;M85</f>
        <v>wbwðZ g„„Zz¨ 
= 4</v>
      </c>
      <c r="N4" s="121" t="str">
        <f>"QvocÎ cÖvß †ivMx
 = "&amp;N85</f>
        <v>QvocÎ cÖvß †ivMx
 = 42349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'09.10'!J5+'10.10'!I5</f>
        <v>1468</v>
      </c>
      <c r="K5" s="151">
        <v>2</v>
      </c>
      <c r="L5" s="151">
        <v>1</v>
      </c>
      <c r="M5" s="151">
        <v>1</v>
      </c>
      <c r="N5" s="139">
        <f t="shared" ref="N5:N69" si="0">J5-K5-O5</f>
        <v>1457</v>
      </c>
      <c r="O5" s="140">
        <v>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'09.10'!J6+'10.10'!I6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'09.10'!J7+'10.10'!I7</f>
        <v>476</v>
      </c>
      <c r="K7" s="152">
        <v>0</v>
      </c>
      <c r="L7" s="152">
        <v>0</v>
      </c>
      <c r="M7" s="152">
        <v>0</v>
      </c>
      <c r="N7" s="139">
        <f t="shared" si="0"/>
        <v>473</v>
      </c>
      <c r="O7" s="145">
        <v>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'09.10'!J8+'10.10'!I8</f>
        <v>1150</v>
      </c>
      <c r="K8" s="152">
        <v>0</v>
      </c>
      <c r="L8" s="152">
        <v>0</v>
      </c>
      <c r="M8" s="152">
        <v>0</v>
      </c>
      <c r="N8" s="139">
        <f t="shared" si="0"/>
        <v>1141</v>
      </c>
      <c r="O8" s="145">
        <v>9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'09.10'!J9+'10.10'!I9</f>
        <v>547</v>
      </c>
      <c r="K9" s="152">
        <v>1</v>
      </c>
      <c r="L9" s="152">
        <v>1</v>
      </c>
      <c r="M9" s="152">
        <v>0</v>
      </c>
      <c r="N9" s="139">
        <f t="shared" si="0"/>
        <v>536</v>
      </c>
      <c r="O9" s="145">
        <v>10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'09.10'!J10+'10.10'!I10</f>
        <v>508</v>
      </c>
      <c r="K10" s="152">
        <v>0</v>
      </c>
      <c r="L10" s="152">
        <v>0</v>
      </c>
      <c r="M10" s="152">
        <v>0</v>
      </c>
      <c r="N10" s="139">
        <f t="shared" si="0"/>
        <v>499</v>
      </c>
      <c r="O10" s="145">
        <v>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'09.10'!J11+'10.10'!I11</f>
        <v>667</v>
      </c>
      <c r="K11" s="152">
        <v>1</v>
      </c>
      <c r="L11" s="152">
        <v>1</v>
      </c>
      <c r="M11" s="152">
        <v>0</v>
      </c>
      <c r="N11" s="139">
        <f t="shared" si="0"/>
        <v>666</v>
      </c>
      <c r="O11" s="145">
        <v>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9</v>
      </c>
      <c r="H12" s="156">
        <v>0</v>
      </c>
      <c r="I12" s="144">
        <f t="shared" si="1"/>
        <v>9</v>
      </c>
      <c r="J12" s="161">
        <f>'09.10'!J12+'10.10'!I12</f>
        <v>1620</v>
      </c>
      <c r="K12" s="152">
        <v>0</v>
      </c>
      <c r="L12" s="152">
        <v>0</v>
      </c>
      <c r="M12" s="152">
        <v>0</v>
      </c>
      <c r="N12" s="139">
        <f t="shared" si="0"/>
        <v>1589</v>
      </c>
      <c r="O12" s="145">
        <v>31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'09.10'!J13+'10.10'!I13</f>
        <v>551</v>
      </c>
      <c r="K13" s="152">
        <v>0</v>
      </c>
      <c r="L13" s="152">
        <v>0</v>
      </c>
      <c r="M13" s="152">
        <v>0</v>
      </c>
      <c r="N13" s="139">
        <f t="shared" si="0"/>
        <v>544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'09.10'!J14+'10.10'!I14</f>
        <v>436</v>
      </c>
      <c r="K14" s="152">
        <v>0</v>
      </c>
      <c r="L14" s="152">
        <v>0</v>
      </c>
      <c r="M14" s="152">
        <v>0</v>
      </c>
      <c r="N14" s="139">
        <f t="shared" si="0"/>
        <v>429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'09.10'!J15+'10.10'!I15</f>
        <v>603</v>
      </c>
      <c r="K15" s="152">
        <v>0</v>
      </c>
      <c r="L15" s="152">
        <v>0</v>
      </c>
      <c r="M15" s="152">
        <v>0</v>
      </c>
      <c r="N15" s="139">
        <f t="shared" si="0"/>
        <v>596</v>
      </c>
      <c r="O15" s="145">
        <v>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'09.10'!J16+'10.10'!I16</f>
        <v>798</v>
      </c>
      <c r="K16" s="152">
        <v>0</v>
      </c>
      <c r="L16" s="152">
        <v>0</v>
      </c>
      <c r="M16" s="152">
        <v>0</v>
      </c>
      <c r="N16" s="139">
        <f t="shared" si="0"/>
        <v>784</v>
      </c>
      <c r="O16" s="145">
        <v>14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'09.10'!J17+'10.10'!I17</f>
        <v>992</v>
      </c>
      <c r="K17" s="152">
        <v>7</v>
      </c>
      <c r="L17" s="152">
        <v>0</v>
      </c>
      <c r="M17" s="152">
        <v>0</v>
      </c>
      <c r="N17" s="139">
        <f t="shared" si="0"/>
        <v>964</v>
      </c>
      <c r="O17" s="145">
        <v>21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'09.10'!J18+'10.10'!I18</f>
        <v>657</v>
      </c>
      <c r="K18" s="152">
        <v>0</v>
      </c>
      <c r="L18" s="152">
        <v>0</v>
      </c>
      <c r="M18" s="152">
        <v>0</v>
      </c>
      <c r="N18" s="139">
        <f t="shared" si="0"/>
        <v>646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39</v>
      </c>
      <c r="H19" s="146">
        <f t="shared" ref="H19:O19" si="3">SUM(H5:H18)</f>
        <v>0</v>
      </c>
      <c r="I19" s="148">
        <f t="shared" si="3"/>
        <v>39</v>
      </c>
      <c r="J19" s="162">
        <f>'09.10'!J19+'10.10'!I19</f>
        <v>10556</v>
      </c>
      <c r="K19" s="148">
        <f t="shared" si="3"/>
        <v>11</v>
      </c>
      <c r="L19" s="148">
        <f t="shared" si="3"/>
        <v>3</v>
      </c>
      <c r="M19" s="148">
        <f t="shared" si="3"/>
        <v>1</v>
      </c>
      <c r="N19" s="148">
        <f t="shared" si="3"/>
        <v>10407</v>
      </c>
      <c r="O19" s="150">
        <f t="shared" si="3"/>
        <v>138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'09.10'!J20+'10.10'!I20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'09.10'!J21+'10.10'!I21</f>
        <v>426</v>
      </c>
      <c r="K21" s="152">
        <v>0</v>
      </c>
      <c r="L21" s="152">
        <v>0</v>
      </c>
      <c r="M21" s="152">
        <v>0</v>
      </c>
      <c r="N21" s="144">
        <f t="shared" si="0"/>
        <v>422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'09.10'!J22+'10.10'!I22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'09.10'!J23+'10.10'!I23</f>
        <v>100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'09.10'!J24+'10.10'!I24</f>
        <v>1491</v>
      </c>
      <c r="K24" s="152">
        <v>4</v>
      </c>
      <c r="L24" s="152">
        <v>0</v>
      </c>
      <c r="M24" s="152">
        <v>0</v>
      </c>
      <c r="N24" s="144">
        <f t="shared" si="0"/>
        <v>1461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'09.10'!J25+'10.10'!I25</f>
        <v>2197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2161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'09.10'!J26+'10.10'!I26</f>
        <v>525</v>
      </c>
      <c r="K26" s="151">
        <v>2</v>
      </c>
      <c r="L26" s="151">
        <v>1</v>
      </c>
      <c r="M26" s="151">
        <v>0</v>
      </c>
      <c r="N26" s="139">
        <f t="shared" si="0"/>
        <v>503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'09.10'!J27+'10.10'!I27</f>
        <v>564</v>
      </c>
      <c r="K27" s="152">
        <v>0</v>
      </c>
      <c r="L27" s="152">
        <v>0</v>
      </c>
      <c r="M27" s="152">
        <v>0</v>
      </c>
      <c r="N27" s="144">
        <f t="shared" si="0"/>
        <v>563</v>
      </c>
      <c r="O27" s="145">
        <v>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'09.10'!J28+'10.10'!I28</f>
        <v>1183</v>
      </c>
      <c r="K28" s="152">
        <v>0</v>
      </c>
      <c r="L28" s="152">
        <v>0</v>
      </c>
      <c r="M28" s="152">
        <v>0</v>
      </c>
      <c r="N28" s="144">
        <f t="shared" si="0"/>
        <v>1172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'09.10'!J29+'10.10'!I29</f>
        <v>1265</v>
      </c>
      <c r="K29" s="152">
        <v>0</v>
      </c>
      <c r="L29" s="152">
        <v>0</v>
      </c>
      <c r="M29" s="152">
        <v>0</v>
      </c>
      <c r="N29" s="144">
        <f t="shared" si="0"/>
        <v>1257</v>
      </c>
      <c r="O29" s="145">
        <v>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'09.10'!J30+'10.10'!I30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'09.10'!J31+'10.10'!I31</f>
        <v>684</v>
      </c>
      <c r="K31" s="152">
        <v>1</v>
      </c>
      <c r="L31" s="152">
        <v>0</v>
      </c>
      <c r="M31" s="152">
        <v>0</v>
      </c>
      <c r="N31" s="144">
        <f t="shared" si="0"/>
        <v>675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'09.10'!J32+'10.10'!I32</f>
        <v>292</v>
      </c>
      <c r="K32" s="152">
        <v>1</v>
      </c>
      <c r="L32" s="152">
        <v>1</v>
      </c>
      <c r="M32" s="152">
        <v>0</v>
      </c>
      <c r="N32" s="144">
        <f t="shared" si="0"/>
        <v>286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'09.10'!J33+'10.10'!I33</f>
        <v>422</v>
      </c>
      <c r="K33" s="152">
        <v>0</v>
      </c>
      <c r="L33" s="152">
        <v>0</v>
      </c>
      <c r="M33" s="152">
        <v>0</v>
      </c>
      <c r="N33" s="144">
        <f t="shared" si="0"/>
        <v>419</v>
      </c>
      <c r="O33" s="145">
        <v>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'09.10'!J34+'10.10'!I34</f>
        <v>203</v>
      </c>
      <c r="K34" s="152">
        <v>0</v>
      </c>
      <c r="L34" s="152">
        <v>0</v>
      </c>
      <c r="M34" s="152">
        <v>0</v>
      </c>
      <c r="N34" s="144">
        <f t="shared" si="0"/>
        <v>197</v>
      </c>
      <c r="O34" s="145">
        <v>6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'09.10'!J35+'10.10'!I35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'09.10'!J36+'10.10'!I36</f>
        <v>110</v>
      </c>
      <c r="K36" s="152">
        <v>0</v>
      </c>
      <c r="L36" s="152">
        <v>0</v>
      </c>
      <c r="M36" s="152">
        <v>0</v>
      </c>
      <c r="N36" s="144">
        <f t="shared" si="0"/>
        <v>104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'09.10'!J37+'10.10'!I37</f>
        <v>1191</v>
      </c>
      <c r="K37" s="152">
        <v>1</v>
      </c>
      <c r="L37" s="152">
        <v>0</v>
      </c>
      <c r="M37" s="152">
        <v>0</v>
      </c>
      <c r="N37" s="144">
        <f t="shared" si="0"/>
        <v>1143</v>
      </c>
      <c r="O37" s="145">
        <v>47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f t="shared" ref="H38:O38" si="9">SUM(H26:H37)</f>
        <v>3</v>
      </c>
      <c r="I38" s="148">
        <f t="shared" si="9"/>
        <v>20</v>
      </c>
      <c r="J38" s="162">
        <f>'09.10'!J38+'10.10'!I38</f>
        <v>6995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6874</v>
      </c>
      <c r="O38" s="150">
        <f t="shared" si="9"/>
        <v>116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'09.10'!J39+'10.10'!I39</f>
        <v>808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18</v>
      </c>
      <c r="H40" s="156">
        <v>0</v>
      </c>
      <c r="I40" s="144">
        <f t="shared" ref="I40:I49" si="10">G40+H40</f>
        <v>18</v>
      </c>
      <c r="J40" s="161">
        <f>'09.10'!J40+'10.10'!I40</f>
        <v>1406</v>
      </c>
      <c r="K40" s="152">
        <v>1</v>
      </c>
      <c r="L40" s="152">
        <v>1</v>
      </c>
      <c r="M40" s="152">
        <v>0</v>
      </c>
      <c r="N40" s="144">
        <f t="shared" si="0"/>
        <v>1344</v>
      </c>
      <c r="O40" s="145">
        <v>61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'09.10'!J41+'10.10'!I41</f>
        <v>487</v>
      </c>
      <c r="K41" s="152">
        <v>1</v>
      </c>
      <c r="L41" s="152">
        <v>0</v>
      </c>
      <c r="M41" s="152">
        <v>0</v>
      </c>
      <c r="N41" s="144">
        <f t="shared" si="0"/>
        <v>455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'09.10'!J42+'10.10'!I42</f>
        <v>501</v>
      </c>
      <c r="K42" s="152">
        <v>0</v>
      </c>
      <c r="L42" s="152">
        <v>0</v>
      </c>
      <c r="M42" s="152">
        <v>0</v>
      </c>
      <c r="N42" s="144">
        <f t="shared" si="0"/>
        <v>491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36</v>
      </c>
      <c r="H43" s="156">
        <v>4</v>
      </c>
      <c r="I43" s="144">
        <f t="shared" si="10"/>
        <v>40</v>
      </c>
      <c r="J43" s="161">
        <f>'09.10'!J43+'10.10'!I43</f>
        <v>3308</v>
      </c>
      <c r="K43" s="152">
        <v>3</v>
      </c>
      <c r="L43" s="152">
        <v>1</v>
      </c>
      <c r="M43" s="152">
        <v>0</v>
      </c>
      <c r="N43" s="144">
        <f t="shared" si="0"/>
        <v>3162</v>
      </c>
      <c r="O43" s="145">
        <v>143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'09.10'!J44+'10.10'!I44</f>
        <v>582</v>
      </c>
      <c r="K44" s="152">
        <v>1</v>
      </c>
      <c r="L44" s="152">
        <v>0</v>
      </c>
      <c r="M44" s="152">
        <v>0</v>
      </c>
      <c r="N44" s="144">
        <f t="shared" si="0"/>
        <v>557</v>
      </c>
      <c r="O44" s="145">
        <v>24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'09.10'!J45+'10.10'!I45</f>
        <v>307</v>
      </c>
      <c r="K45" s="152">
        <v>0</v>
      </c>
      <c r="L45" s="152">
        <v>0</v>
      </c>
      <c r="M45" s="152">
        <v>0</v>
      </c>
      <c r="N45" s="144">
        <f t="shared" si="0"/>
        <v>300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0</v>
      </c>
      <c r="H46" s="156">
        <v>1</v>
      </c>
      <c r="I46" s="144">
        <f t="shared" si="10"/>
        <v>1</v>
      </c>
      <c r="J46" s="161">
        <f>'09.10'!J46+'10.10'!I46</f>
        <v>853</v>
      </c>
      <c r="K46" s="152">
        <v>0</v>
      </c>
      <c r="L46" s="152">
        <v>0</v>
      </c>
      <c r="M46" s="152">
        <v>0</v>
      </c>
      <c r="N46" s="144">
        <f t="shared" si="0"/>
        <v>838</v>
      </c>
      <c r="O46" s="145">
        <v>15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'09.10'!J47+'10.10'!I47</f>
        <v>140</v>
      </c>
      <c r="K47" s="152">
        <v>1</v>
      </c>
      <c r="L47" s="152">
        <v>1</v>
      </c>
      <c r="M47" s="152">
        <v>0</v>
      </c>
      <c r="N47" s="144">
        <f t="shared" si="0"/>
        <v>136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'09.10'!J48+'10.10'!I48</f>
        <v>238</v>
      </c>
      <c r="K48" s="152">
        <v>1</v>
      </c>
      <c r="L48" s="152">
        <v>0</v>
      </c>
      <c r="M48" s="152">
        <v>0</v>
      </c>
      <c r="N48" s="144">
        <f t="shared" si="0"/>
        <v>227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'09.10'!J49+'10.10'!I49</f>
        <v>1415</v>
      </c>
      <c r="K49" s="152">
        <v>4</v>
      </c>
      <c r="L49" s="152">
        <v>2</v>
      </c>
      <c r="M49" s="152">
        <v>1</v>
      </c>
      <c r="N49" s="144">
        <f t="shared" si="0"/>
        <v>1336</v>
      </c>
      <c r="O49" s="145">
        <v>75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100</v>
      </c>
      <c r="H50" s="146">
        <f t="shared" ref="H50:O50" si="12">SUM(H39:H49)</f>
        <v>6</v>
      </c>
      <c r="I50" s="148">
        <f t="shared" si="12"/>
        <v>106</v>
      </c>
      <c r="J50" s="162">
        <f>'09.10'!J50+'10.10'!I50</f>
        <v>10045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9649</v>
      </c>
      <c r="O50" s="150">
        <f t="shared" si="12"/>
        <v>381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'09.10'!J51+'10.10'!I51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0</v>
      </c>
      <c r="I52" s="144">
        <f t="shared" ref="I52:I59" si="14">G52+H52</f>
        <v>1</v>
      </c>
      <c r="J52" s="161">
        <f>'09.10'!J52+'10.10'!I52</f>
        <v>1045</v>
      </c>
      <c r="K52" s="152">
        <v>0</v>
      </c>
      <c r="L52" s="152">
        <v>0</v>
      </c>
      <c r="M52" s="152">
        <v>0</v>
      </c>
      <c r="N52" s="144">
        <f t="shared" si="0"/>
        <v>1027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'09.10'!J53+'10.10'!I53</f>
        <v>707</v>
      </c>
      <c r="K53" s="152">
        <v>1</v>
      </c>
      <c r="L53" s="152">
        <v>0</v>
      </c>
      <c r="M53" s="152">
        <v>0</v>
      </c>
      <c r="N53" s="144">
        <f t="shared" si="0"/>
        <v>702</v>
      </c>
      <c r="O53" s="145">
        <v>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4</v>
      </c>
      <c r="H54" s="156">
        <v>1</v>
      </c>
      <c r="I54" s="144">
        <f t="shared" si="14"/>
        <v>5</v>
      </c>
      <c r="J54" s="161">
        <f>'09.10'!J54+'10.10'!I54</f>
        <v>985</v>
      </c>
      <c r="K54" s="152">
        <v>0</v>
      </c>
      <c r="L54" s="152">
        <v>0</v>
      </c>
      <c r="M54" s="152">
        <v>0</v>
      </c>
      <c r="N54" s="144">
        <f t="shared" si="0"/>
        <v>968</v>
      </c>
      <c r="O54" s="145">
        <v>17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'09.10'!J55+'10.10'!I55</f>
        <v>258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'09.10'!J56+'10.10'!I56</f>
        <v>343</v>
      </c>
      <c r="K56" s="152">
        <v>0</v>
      </c>
      <c r="L56" s="152">
        <v>0</v>
      </c>
      <c r="M56" s="152">
        <v>0</v>
      </c>
      <c r="N56" s="144">
        <f t="shared" si="0"/>
        <v>336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'09.10'!J57+'10.10'!I57</f>
        <v>160</v>
      </c>
      <c r="K57" s="152">
        <v>0</v>
      </c>
      <c r="L57" s="152">
        <v>0</v>
      </c>
      <c r="M57" s="152">
        <v>0</v>
      </c>
      <c r="N57" s="144">
        <f t="shared" si="0"/>
        <v>159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'09.10'!J58+'10.10'!I58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'09.10'!J59+'10.10'!I59</f>
        <v>820</v>
      </c>
      <c r="K59" s="152">
        <v>3</v>
      </c>
      <c r="L59" s="152">
        <v>0</v>
      </c>
      <c r="M59" s="152">
        <v>0</v>
      </c>
      <c r="N59" s="144">
        <f t="shared" si="0"/>
        <v>806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13</v>
      </c>
      <c r="H60" s="146">
        <f t="shared" ref="H60:O60" si="15">SUM(H51:H59)</f>
        <v>1</v>
      </c>
      <c r="I60" s="148">
        <f t="shared" si="15"/>
        <v>14</v>
      </c>
      <c r="J60" s="162">
        <f>'09.10'!J60+'10.10'!I60</f>
        <v>4422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4358</v>
      </c>
      <c r="O60" s="150">
        <f t="shared" si="15"/>
        <v>59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'09.10'!J61+'10.10'!I61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'09.10'!J62+'10.10'!I62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'09.10'!J63+'10.10'!I63</f>
        <v>177</v>
      </c>
      <c r="K63" s="152">
        <v>0</v>
      </c>
      <c r="L63" s="152">
        <v>0</v>
      </c>
      <c r="M63" s="152">
        <v>0</v>
      </c>
      <c r="N63" s="144">
        <f t="shared" si="0"/>
        <v>175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'09.10'!J64+'10.10'!I64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'09.10'!J65+'10.10'!I65</f>
        <v>196</v>
      </c>
      <c r="K65" s="152">
        <v>0</v>
      </c>
      <c r="L65" s="152">
        <v>0</v>
      </c>
      <c r="M65" s="152">
        <v>0</v>
      </c>
      <c r="N65" s="144">
        <f t="shared" si="0"/>
        <v>195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'09.10'!J66+'10.10'!I66</f>
        <v>286</v>
      </c>
      <c r="K66" s="152">
        <v>1</v>
      </c>
      <c r="L66" s="152">
        <v>1</v>
      </c>
      <c r="M66" s="152">
        <v>1</v>
      </c>
      <c r="N66" s="144">
        <f t="shared" si="0"/>
        <v>284</v>
      </c>
      <c r="O66" s="145">
        <v>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'09.10'!J67+'10.10'!I67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'09.10'!J68+'10.10'!I68</f>
        <v>167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'09.10'!J69+'10.10'!I69</f>
        <v>724</v>
      </c>
      <c r="K69" s="152">
        <v>3</v>
      </c>
      <c r="L69" s="152">
        <v>0</v>
      </c>
      <c r="M69" s="152">
        <v>0</v>
      </c>
      <c r="N69" s="144">
        <f t="shared" si="0"/>
        <v>715</v>
      </c>
      <c r="O69" s="145">
        <v>6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'09.10'!J70+'10.10'!I70</f>
        <v>2026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2007</v>
      </c>
      <c r="O70" s="150">
        <f t="shared" si="17"/>
        <v>15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'09.10'!J71+'10.10'!I71</f>
        <v>562</v>
      </c>
      <c r="K71" s="151">
        <v>0</v>
      </c>
      <c r="L71" s="151">
        <v>0</v>
      </c>
      <c r="M71" s="151">
        <v>0</v>
      </c>
      <c r="N71" s="139">
        <f t="shared" ref="N71:N83" si="18">J71-K71-O71</f>
        <v>559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'09.10'!J72+'10.10'!I72</f>
        <v>637</v>
      </c>
      <c r="K72" s="152">
        <v>0</v>
      </c>
      <c r="L72" s="152">
        <v>0</v>
      </c>
      <c r="M72" s="152">
        <v>0</v>
      </c>
      <c r="N72" s="144">
        <f t="shared" si="18"/>
        <v>632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'09.10'!J73+'10.10'!I73</f>
        <v>650</v>
      </c>
      <c r="K73" s="152">
        <v>0</v>
      </c>
      <c r="L73" s="152">
        <v>0</v>
      </c>
      <c r="M73" s="152">
        <v>0</v>
      </c>
      <c r="N73" s="144">
        <f t="shared" si="18"/>
        <v>637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'09.10'!J74+'10.10'!I74</f>
        <v>885</v>
      </c>
      <c r="K74" s="152">
        <v>0</v>
      </c>
      <c r="L74" s="152">
        <v>0</v>
      </c>
      <c r="M74" s="152">
        <v>0</v>
      </c>
      <c r="N74" s="144">
        <f t="shared" si="18"/>
        <v>857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'09.10'!J75+'10.10'!I75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'09.10'!J76+'10.10'!I76</f>
        <v>538</v>
      </c>
      <c r="K76" s="152">
        <v>1</v>
      </c>
      <c r="L76" s="152">
        <v>1</v>
      </c>
      <c r="M76" s="152">
        <v>0</v>
      </c>
      <c r="N76" s="144">
        <f t="shared" si="18"/>
        <v>532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15</v>
      </c>
      <c r="H77" s="156">
        <v>0</v>
      </c>
      <c r="I77" s="144">
        <f t="shared" si="19"/>
        <v>15</v>
      </c>
      <c r="J77" s="161">
        <f>'09.10'!J77+'10.10'!I77</f>
        <v>2662</v>
      </c>
      <c r="K77" s="152">
        <v>7</v>
      </c>
      <c r="L77" s="152">
        <v>2</v>
      </c>
      <c r="M77" s="152">
        <v>0</v>
      </c>
      <c r="N77" s="144">
        <f t="shared" si="18"/>
        <v>2610</v>
      </c>
      <c r="O77" s="145">
        <v>45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37</v>
      </c>
      <c r="H78" s="146">
        <f t="shared" ref="H78:O78" si="20">SUM(H71:H77)</f>
        <v>0</v>
      </c>
      <c r="I78" s="148">
        <f t="shared" si="20"/>
        <v>37</v>
      </c>
      <c r="J78" s="162">
        <f>'09.10'!J78+'10.10'!I78</f>
        <v>6048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5941</v>
      </c>
      <c r="O78" s="150">
        <f t="shared" si="20"/>
        <v>99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'09.10'!J79+'10.10'!I79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'09.10'!J80+'10.10'!I80</f>
        <v>45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'09.10'!J81+'10.10'!I81</f>
        <v>182</v>
      </c>
      <c r="K81" s="152">
        <v>0</v>
      </c>
      <c r="L81" s="152">
        <v>0</v>
      </c>
      <c r="M81" s="152">
        <v>0</v>
      </c>
      <c r="N81" s="144">
        <f t="shared" si="18"/>
        <v>182</v>
      </c>
      <c r="O81" s="145">
        <v>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'09.10'!J82+'10.10'!I82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'09.10'!J83+'10.10'!I83</f>
        <v>453</v>
      </c>
      <c r="K83" s="152">
        <v>0</v>
      </c>
      <c r="L83" s="152">
        <v>0</v>
      </c>
      <c r="M83" s="152">
        <v>0</v>
      </c>
      <c r="N83" s="144">
        <f t="shared" si="18"/>
        <v>453</v>
      </c>
      <c r="O83" s="145">
        <v>0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'09.10'!J84+'10.10'!I84</f>
        <v>955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952</v>
      </c>
      <c r="O84" s="150">
        <f t="shared" si="22"/>
        <v>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215</v>
      </c>
      <c r="H85" s="135">
        <f t="shared" ref="H85:O85" si="23">H84+H78+H70+H60+H50+H38+H25+H19</f>
        <v>10</v>
      </c>
      <c r="I85" s="135">
        <f t="shared" si="23"/>
        <v>225</v>
      </c>
      <c r="J85" s="135">
        <f t="shared" si="23"/>
        <v>43244</v>
      </c>
      <c r="K85" s="135">
        <f t="shared" si="23"/>
        <v>53</v>
      </c>
      <c r="L85" s="135">
        <f t="shared" si="23"/>
        <v>16</v>
      </c>
      <c r="M85" s="135">
        <f t="shared" si="23"/>
        <v>4</v>
      </c>
      <c r="N85" s="135">
        <f>N84+N78+N70+N60+N50+N38+N25+N19</f>
        <v>42349</v>
      </c>
      <c r="O85" s="135">
        <f t="shared" si="23"/>
        <v>842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53"/>
      <c r="P90" s="68"/>
      <c r="Q90" s="68"/>
      <c r="R90" s="68"/>
      <c r="S90" s="25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53"/>
      <c r="P91" s="68"/>
      <c r="Q91" s="68"/>
      <c r="R91" s="68"/>
      <c r="S91" s="25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53"/>
      <c r="P92" s="68"/>
      <c r="Q92" s="68"/>
      <c r="R92" s="68"/>
      <c r="S92" s="25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3"/>
      <c r="K93" s="478"/>
      <c r="L93" s="478"/>
      <c r="M93" s="478"/>
      <c r="N93" s="478"/>
      <c r="O93" s="253"/>
      <c r="P93" s="68"/>
      <c r="Q93" s="68"/>
      <c r="R93" s="68"/>
      <c r="S93" s="25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3"/>
      <c r="K94" s="478"/>
      <c r="L94" s="478"/>
      <c r="M94" s="478"/>
      <c r="N94" s="478"/>
      <c r="O94" s="253"/>
      <c r="P94" s="68"/>
      <c r="Q94" s="68"/>
      <c r="R94" s="68"/>
      <c r="S94" s="25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55"/>
      <c r="K95" s="478"/>
      <c r="L95" s="478"/>
      <c r="M95" s="478"/>
      <c r="N95" s="478"/>
      <c r="O95" s="255"/>
      <c r="Q95" s="82"/>
      <c r="R95" s="82"/>
      <c r="S95" s="25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300-000000000000}">
  <dimension ref="A1:S111"/>
  <sheetViews>
    <sheetView view="pageBreakPreview" topLeftCell="C1" zoomScale="70" zoomScaleNormal="70" zoomScaleSheetLayoutView="70" workbookViewId="0">
      <pane xSplit="3" ySplit="4" topLeftCell="F80" activePane="bottomRight" state="frozen"/>
      <selection activeCell="J5" sqref="J5:J84"/>
      <selection pane="topRight" activeCell="J5" sqref="J5:J84"/>
      <selection pane="bottomLeft" activeCell="J5" sqref="J5:J84"/>
      <selection pane="bottomRight" activeCell="O83" sqref="O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=193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873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50" t="s">
        <v>275</v>
      </c>
      <c r="H4" s="250" t="s">
        <v>276</v>
      </c>
      <c r="I4" s="250" t="s">
        <v>277</v>
      </c>
      <c r="J4" s="121" t="str">
        <f>"me©‡gvU fwZ©
= "&amp;J85</f>
        <v>me©‡gvU fwZ©
= 43019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42093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'08.10'!J5+'09.10'!I5</f>
        <v>1464</v>
      </c>
      <c r="K5" s="151">
        <v>2</v>
      </c>
      <c r="L5" s="151">
        <v>1</v>
      </c>
      <c r="M5" s="151">
        <v>1</v>
      </c>
      <c r="N5" s="139">
        <f t="shared" ref="N5:N69" si="0">J5-K5-O5</f>
        <v>1456</v>
      </c>
      <c r="O5" s="140">
        <v>6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'08.10'!J6+'09.10'!I6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'08.10'!J7+'09.10'!I7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'08.10'!J8+'09.10'!I8</f>
        <v>1146</v>
      </c>
      <c r="K8" s="152">
        <v>0</v>
      </c>
      <c r="L8" s="152">
        <v>0</v>
      </c>
      <c r="M8" s="152">
        <v>0</v>
      </c>
      <c r="N8" s="139">
        <f t="shared" si="0"/>
        <v>1136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'08.10'!J9+'09.10'!I9</f>
        <v>543</v>
      </c>
      <c r="K9" s="152">
        <v>1</v>
      </c>
      <c r="L9" s="152">
        <v>0</v>
      </c>
      <c r="M9" s="152">
        <v>0</v>
      </c>
      <c r="N9" s="139">
        <f t="shared" si="0"/>
        <v>535</v>
      </c>
      <c r="O9" s="145">
        <v>7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'08.10'!J10+'09.10'!I10</f>
        <v>506</v>
      </c>
      <c r="K10" s="152">
        <v>0</v>
      </c>
      <c r="L10" s="152">
        <v>0</v>
      </c>
      <c r="M10" s="152">
        <v>0</v>
      </c>
      <c r="N10" s="139">
        <f t="shared" si="0"/>
        <v>496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'08.10'!J11+'09.10'!I11</f>
        <v>667</v>
      </c>
      <c r="K11" s="152">
        <v>1</v>
      </c>
      <c r="L11" s="152">
        <v>1</v>
      </c>
      <c r="M11" s="152">
        <v>0</v>
      </c>
      <c r="N11" s="139">
        <f t="shared" si="0"/>
        <v>664</v>
      </c>
      <c r="O11" s="145">
        <v>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</v>
      </c>
      <c r="H12" s="156">
        <v>0</v>
      </c>
      <c r="I12" s="144">
        <f t="shared" si="1"/>
        <v>2</v>
      </c>
      <c r="J12" s="161">
        <f>'08.10'!J12+'09.10'!I12</f>
        <v>1611</v>
      </c>
      <c r="K12" s="152">
        <v>0</v>
      </c>
      <c r="L12" s="152">
        <v>0</v>
      </c>
      <c r="M12" s="152">
        <v>0</v>
      </c>
      <c r="N12" s="139">
        <f t="shared" si="0"/>
        <v>1581</v>
      </c>
      <c r="O12" s="145">
        <v>30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'08.10'!J13+'09.10'!I13</f>
        <v>550</v>
      </c>
      <c r="K13" s="152">
        <v>0</v>
      </c>
      <c r="L13" s="152">
        <v>0</v>
      </c>
      <c r="M13" s="152">
        <v>0</v>
      </c>
      <c r="N13" s="139">
        <f t="shared" si="0"/>
        <v>543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'08.10'!J14+'09.10'!I14</f>
        <v>434</v>
      </c>
      <c r="K14" s="152">
        <v>0</v>
      </c>
      <c r="L14" s="152">
        <v>0</v>
      </c>
      <c r="M14" s="152">
        <v>0</v>
      </c>
      <c r="N14" s="139">
        <f t="shared" si="0"/>
        <v>430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'08.10'!J15+'09.10'!I15</f>
        <v>601</v>
      </c>
      <c r="K15" s="152">
        <v>0</v>
      </c>
      <c r="L15" s="152">
        <v>0</v>
      </c>
      <c r="M15" s="152">
        <v>0</v>
      </c>
      <c r="N15" s="139">
        <f t="shared" si="0"/>
        <v>593</v>
      </c>
      <c r="O15" s="145">
        <v>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'08.10'!J16+'09.10'!I16</f>
        <v>796</v>
      </c>
      <c r="K16" s="152">
        <v>0</v>
      </c>
      <c r="L16" s="152">
        <v>0</v>
      </c>
      <c r="M16" s="152">
        <v>0</v>
      </c>
      <c r="N16" s="139">
        <f t="shared" si="0"/>
        <v>772</v>
      </c>
      <c r="O16" s="145">
        <v>24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7</v>
      </c>
      <c r="H17" s="156">
        <v>0</v>
      </c>
      <c r="I17" s="144">
        <f t="shared" si="1"/>
        <v>7</v>
      </c>
      <c r="J17" s="161">
        <f>'08.10'!J17+'09.10'!I17</f>
        <v>987</v>
      </c>
      <c r="K17" s="152">
        <v>7</v>
      </c>
      <c r="L17" s="152">
        <v>0</v>
      </c>
      <c r="M17" s="152">
        <v>0</v>
      </c>
      <c r="N17" s="139">
        <f t="shared" si="0"/>
        <v>959</v>
      </c>
      <c r="O17" s="145">
        <v>21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'08.10'!J18+'09.10'!I18</f>
        <v>654</v>
      </c>
      <c r="K18" s="152">
        <v>0</v>
      </c>
      <c r="L18" s="152">
        <v>0</v>
      </c>
      <c r="M18" s="152">
        <v>0</v>
      </c>
      <c r="N18" s="139">
        <f t="shared" si="0"/>
        <v>641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31</v>
      </c>
      <c r="H19" s="146">
        <f t="shared" ref="H19:O19" si="3">SUM(H5:H18)</f>
        <v>0</v>
      </c>
      <c r="I19" s="148">
        <f t="shared" si="3"/>
        <v>31</v>
      </c>
      <c r="J19" s="162">
        <f>'08.10'!J19+'09.10'!I19</f>
        <v>10517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10360</v>
      </c>
      <c r="O19" s="150">
        <f t="shared" si="3"/>
        <v>146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'08.10'!J20+'09.10'!I20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'08.10'!J21+'09.10'!I21</f>
        <v>425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'08.10'!J22+'09.10'!I22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'08.10'!J23+'09.10'!I23</f>
        <v>99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'08.10'!J24+'09.10'!I24</f>
        <v>1488</v>
      </c>
      <c r="K24" s="152">
        <v>4</v>
      </c>
      <c r="L24" s="152">
        <v>0</v>
      </c>
      <c r="M24" s="152">
        <v>0</v>
      </c>
      <c r="N24" s="144">
        <f t="shared" si="0"/>
        <v>1459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'08.10'!J25+'09.10'!I25</f>
        <v>2192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2157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'08.10'!J26+'09.10'!I26</f>
        <v>523</v>
      </c>
      <c r="K26" s="151">
        <v>2</v>
      </c>
      <c r="L26" s="151">
        <v>1</v>
      </c>
      <c r="M26" s="151">
        <v>0</v>
      </c>
      <c r="N26" s="139">
        <f t="shared" si="0"/>
        <v>499</v>
      </c>
      <c r="O26" s="140">
        <v>22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'08.10'!J27+'09.10'!I27</f>
        <v>564</v>
      </c>
      <c r="K27" s="152">
        <v>0</v>
      </c>
      <c r="L27" s="152">
        <v>0</v>
      </c>
      <c r="M27" s="152">
        <v>0</v>
      </c>
      <c r="N27" s="144">
        <f t="shared" si="0"/>
        <v>559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'08.10'!J28+'09.10'!I28</f>
        <v>1182</v>
      </c>
      <c r="K28" s="152">
        <v>0</v>
      </c>
      <c r="L28" s="152">
        <v>0</v>
      </c>
      <c r="M28" s="152">
        <v>0</v>
      </c>
      <c r="N28" s="144">
        <f t="shared" si="0"/>
        <v>1171</v>
      </c>
      <c r="O28" s="145">
        <v>11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'08.10'!J29+'09.10'!I29</f>
        <v>1261</v>
      </c>
      <c r="K29" s="152">
        <v>0</v>
      </c>
      <c r="L29" s="152">
        <v>0</v>
      </c>
      <c r="M29" s="152">
        <v>0</v>
      </c>
      <c r="N29" s="144">
        <f t="shared" si="0"/>
        <v>1249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'08.10'!J30+'09.10'!I30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'08.10'!J31+'09.10'!I31</f>
        <v>683</v>
      </c>
      <c r="K31" s="152">
        <v>1</v>
      </c>
      <c r="L31" s="152">
        <v>0</v>
      </c>
      <c r="M31" s="152">
        <v>0</v>
      </c>
      <c r="N31" s="144">
        <f t="shared" si="0"/>
        <v>674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'08.10'!J32+'09.10'!I32</f>
        <v>290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'08.10'!J33+'09.10'!I33</f>
        <v>422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'08.10'!J34+'09.10'!I34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'08.10'!J35+'09.10'!I35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'08.10'!J36+'09.10'!I36</f>
        <v>107</v>
      </c>
      <c r="K36" s="152">
        <v>0</v>
      </c>
      <c r="L36" s="152">
        <v>0</v>
      </c>
      <c r="M36" s="152">
        <v>0</v>
      </c>
      <c r="N36" s="144">
        <f t="shared" si="0"/>
        <v>103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'08.10'!J37+'09.10'!I37</f>
        <v>1185</v>
      </c>
      <c r="K37" s="152">
        <v>1</v>
      </c>
      <c r="L37" s="152">
        <v>0</v>
      </c>
      <c r="M37" s="152">
        <v>0</v>
      </c>
      <c r="N37" s="144">
        <f t="shared" si="0"/>
        <v>1130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f t="shared" ref="H38:O38" si="9">SUM(H26:H37)</f>
        <v>4</v>
      </c>
      <c r="I38" s="148">
        <f t="shared" si="9"/>
        <v>21</v>
      </c>
      <c r="J38" s="162">
        <f>'08.10'!J38+'09.10'!I38</f>
        <v>6975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6844</v>
      </c>
      <c r="O38" s="150">
        <f t="shared" si="9"/>
        <v>126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'08.10'!J39+'09.10'!I39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'08.10'!J40+'09.10'!I40</f>
        <v>1388</v>
      </c>
      <c r="K40" s="152">
        <v>1</v>
      </c>
      <c r="L40" s="152">
        <v>1</v>
      </c>
      <c r="M40" s="152">
        <v>0</v>
      </c>
      <c r="N40" s="144">
        <f t="shared" si="0"/>
        <v>1327</v>
      </c>
      <c r="O40" s="145">
        <v>60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'08.10'!J41+'09.10'!I41</f>
        <v>480</v>
      </c>
      <c r="K41" s="152">
        <v>1</v>
      </c>
      <c r="L41" s="152">
        <v>0</v>
      </c>
      <c r="M41" s="152">
        <v>0</v>
      </c>
      <c r="N41" s="144">
        <f t="shared" si="0"/>
        <v>455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'08.10'!J42+'09.10'!I42</f>
        <v>497</v>
      </c>
      <c r="K42" s="152">
        <v>0</v>
      </c>
      <c r="L42" s="152">
        <v>0</v>
      </c>
      <c r="M42" s="152">
        <v>0</v>
      </c>
      <c r="N42" s="144">
        <f t="shared" si="0"/>
        <v>486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24</v>
      </c>
      <c r="H43" s="156">
        <v>3</v>
      </c>
      <c r="I43" s="144">
        <f t="shared" si="10"/>
        <v>27</v>
      </c>
      <c r="J43" s="161">
        <f>'08.10'!J43+'09.10'!I43</f>
        <v>3268</v>
      </c>
      <c r="K43" s="152">
        <v>3</v>
      </c>
      <c r="L43" s="152">
        <v>1</v>
      </c>
      <c r="M43" s="152">
        <v>0</v>
      </c>
      <c r="N43" s="144">
        <f t="shared" si="0"/>
        <v>3119</v>
      </c>
      <c r="O43" s="145">
        <v>146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'08.10'!J44+'09.10'!I44</f>
        <v>573</v>
      </c>
      <c r="K44" s="152">
        <v>1</v>
      </c>
      <c r="L44" s="152">
        <v>0</v>
      </c>
      <c r="M44" s="152">
        <v>0</v>
      </c>
      <c r="N44" s="144">
        <f t="shared" si="0"/>
        <v>554</v>
      </c>
      <c r="O44" s="145">
        <v>18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'08.10'!J45+'09.10'!I45</f>
        <v>306</v>
      </c>
      <c r="K45" s="152">
        <v>0</v>
      </c>
      <c r="L45" s="152">
        <v>0</v>
      </c>
      <c r="M45" s="152">
        <v>0</v>
      </c>
      <c r="N45" s="144">
        <f t="shared" si="0"/>
        <v>298</v>
      </c>
      <c r="O45" s="145">
        <v>8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'08.10'!J46+'09.10'!I46</f>
        <v>852</v>
      </c>
      <c r="K46" s="152">
        <v>0</v>
      </c>
      <c r="L46" s="152">
        <v>0</v>
      </c>
      <c r="M46" s="152">
        <v>0</v>
      </c>
      <c r="N46" s="144">
        <f t="shared" si="0"/>
        <v>835</v>
      </c>
      <c r="O46" s="145">
        <v>17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'08.10'!J47+'09.10'!I47</f>
        <v>140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'08.10'!J48+'09.10'!I48</f>
        <v>235</v>
      </c>
      <c r="K48" s="152">
        <v>1</v>
      </c>
      <c r="L48" s="152">
        <v>0</v>
      </c>
      <c r="M48" s="152">
        <v>0</v>
      </c>
      <c r="N48" s="144">
        <f t="shared" si="0"/>
        <v>222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28</v>
      </c>
      <c r="H49" s="156">
        <v>0</v>
      </c>
      <c r="I49" s="144">
        <f t="shared" si="10"/>
        <v>28</v>
      </c>
      <c r="J49" s="161">
        <f>'08.10'!J49+'09.10'!I49</f>
        <v>1393</v>
      </c>
      <c r="K49" s="152">
        <v>4</v>
      </c>
      <c r="L49" s="152">
        <v>2</v>
      </c>
      <c r="M49" s="152">
        <v>1</v>
      </c>
      <c r="N49" s="144">
        <f t="shared" si="0"/>
        <v>1313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79</v>
      </c>
      <c r="H50" s="146">
        <f t="shared" ref="H50:O50" si="12">SUM(H39:H49)</f>
        <v>3</v>
      </c>
      <c r="I50" s="148">
        <f t="shared" si="12"/>
        <v>82</v>
      </c>
      <c r="J50" s="162">
        <f>'08.10'!J50+'09.10'!I50</f>
        <v>9939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9547</v>
      </c>
      <c r="O50" s="150">
        <f t="shared" si="12"/>
        <v>377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'08.10'!J51+'09.10'!I51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'08.10'!J52+'09.10'!I52</f>
        <v>1044</v>
      </c>
      <c r="K52" s="152">
        <v>0</v>
      </c>
      <c r="L52" s="152">
        <v>0</v>
      </c>
      <c r="M52" s="152">
        <v>0</v>
      </c>
      <c r="N52" s="144">
        <f t="shared" si="0"/>
        <v>1026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'08.10'!J53+'09.10'!I53</f>
        <v>705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0</v>
      </c>
      <c r="I54" s="144">
        <f t="shared" si="14"/>
        <v>6</v>
      </c>
      <c r="J54" s="161">
        <f>'08.10'!J54+'09.10'!I54</f>
        <v>980</v>
      </c>
      <c r="K54" s="152">
        <v>0</v>
      </c>
      <c r="L54" s="152">
        <v>0</v>
      </c>
      <c r="M54" s="152">
        <v>0</v>
      </c>
      <c r="N54" s="144">
        <f t="shared" si="0"/>
        <v>956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'08.10'!J55+'09.10'!I55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'08.10'!J56+'09.10'!I56</f>
        <v>340</v>
      </c>
      <c r="K56" s="152">
        <v>0</v>
      </c>
      <c r="L56" s="152">
        <v>0</v>
      </c>
      <c r="M56" s="152">
        <v>0</v>
      </c>
      <c r="N56" s="144">
        <f t="shared" si="0"/>
        <v>334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'08.10'!J57+'09.10'!I57</f>
        <v>160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'08.10'!J58+'09.10'!I58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'08.10'!J59+'09.10'!I59</f>
        <v>818</v>
      </c>
      <c r="K59" s="152">
        <v>3</v>
      </c>
      <c r="L59" s="152">
        <v>0</v>
      </c>
      <c r="M59" s="152">
        <v>0</v>
      </c>
      <c r="N59" s="144">
        <f t="shared" si="0"/>
        <v>803</v>
      </c>
      <c r="O59" s="145">
        <v>12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9</v>
      </c>
      <c r="H60" s="146">
        <f t="shared" ref="H60:O60" si="15">SUM(H51:H59)</f>
        <v>0</v>
      </c>
      <c r="I60" s="148">
        <f t="shared" si="15"/>
        <v>9</v>
      </c>
      <c r="J60" s="162">
        <f>'08.10'!J60+'09.10'!I60</f>
        <v>4408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4332</v>
      </c>
      <c r="O60" s="150">
        <f t="shared" si="15"/>
        <v>71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'08.10'!J61+'09.10'!I61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'08.10'!J62+'09.10'!I62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>G63+H63</f>
        <v>3</v>
      </c>
      <c r="J63" s="161">
        <f>'08.10'!J63+'09.10'!I63</f>
        <v>177</v>
      </c>
      <c r="K63" s="152">
        <v>0</v>
      </c>
      <c r="L63" s="152">
        <v>0</v>
      </c>
      <c r="M63" s="152">
        <v>0</v>
      </c>
      <c r="N63" s="144">
        <f t="shared" si="0"/>
        <v>174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'08.10'!J64+'09.10'!I64</f>
        <v>184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'08.10'!J65+'09.10'!I65</f>
        <v>196</v>
      </c>
      <c r="K65" s="152">
        <v>0</v>
      </c>
      <c r="L65" s="152">
        <v>0</v>
      </c>
      <c r="M65" s="152">
        <v>0</v>
      </c>
      <c r="N65" s="144">
        <f t="shared" si="0"/>
        <v>194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'08.10'!J66+'09.10'!I66</f>
        <v>285</v>
      </c>
      <c r="K66" s="152">
        <v>1</v>
      </c>
      <c r="L66" s="152">
        <v>1</v>
      </c>
      <c r="M66" s="152">
        <v>1</v>
      </c>
      <c r="N66" s="144">
        <f t="shared" si="0"/>
        <v>282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'08.10'!J67+'09.10'!I67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'08.10'!J68+'09.10'!I68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'08.10'!J69+'09.10'!I69</f>
        <v>723</v>
      </c>
      <c r="K69" s="152">
        <v>3</v>
      </c>
      <c r="L69" s="152">
        <v>0</v>
      </c>
      <c r="M69" s="152">
        <v>0</v>
      </c>
      <c r="N69" s="144">
        <f t="shared" si="0"/>
        <v>715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'08.10'!J70+'09.10'!I70</f>
        <v>2023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2003</v>
      </c>
      <c r="O70" s="150">
        <f t="shared" si="17"/>
        <v>16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'08.10'!J71+'09.10'!I71</f>
        <v>561</v>
      </c>
      <c r="K71" s="151">
        <v>0</v>
      </c>
      <c r="L71" s="151">
        <v>0</v>
      </c>
      <c r="M71" s="151">
        <v>0</v>
      </c>
      <c r="N71" s="139">
        <f t="shared" ref="N71:N83" si="18">J71-K71-O71</f>
        <v>558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'08.10'!J72+'09.10'!I72</f>
        <v>633</v>
      </c>
      <c r="K72" s="152">
        <v>0</v>
      </c>
      <c r="L72" s="152">
        <v>0</v>
      </c>
      <c r="M72" s="152">
        <v>0</v>
      </c>
      <c r="N72" s="144">
        <f t="shared" si="18"/>
        <v>627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'08.10'!J73+'09.10'!I73</f>
        <v>646</v>
      </c>
      <c r="K73" s="152">
        <v>0</v>
      </c>
      <c r="L73" s="152">
        <v>0</v>
      </c>
      <c r="M73" s="152">
        <v>0</v>
      </c>
      <c r="N73" s="144">
        <f t="shared" si="18"/>
        <v>633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15</v>
      </c>
      <c r="H74" s="156">
        <v>0</v>
      </c>
      <c r="I74" s="144">
        <f t="shared" si="19"/>
        <v>15</v>
      </c>
      <c r="J74" s="161">
        <f>'08.10'!J74+'09.10'!I74</f>
        <v>874</v>
      </c>
      <c r="K74" s="152">
        <v>0</v>
      </c>
      <c r="L74" s="152">
        <v>0</v>
      </c>
      <c r="M74" s="152">
        <v>0</v>
      </c>
      <c r="N74" s="144">
        <f t="shared" si="18"/>
        <v>844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'08.10'!J75+'09.10'!I75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'08.10'!J76+'09.10'!I76</f>
        <v>536</v>
      </c>
      <c r="K76" s="152">
        <v>1</v>
      </c>
      <c r="L76" s="152">
        <v>1</v>
      </c>
      <c r="M76" s="152">
        <v>0</v>
      </c>
      <c r="N76" s="144">
        <f t="shared" si="18"/>
        <v>528</v>
      </c>
      <c r="O76" s="145">
        <v>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>
        <v>0</v>
      </c>
      <c r="I77" s="144">
        <f t="shared" si="19"/>
        <v>13</v>
      </c>
      <c r="J77" s="161">
        <f>'08.10'!J77+'09.10'!I77</f>
        <v>2647</v>
      </c>
      <c r="K77" s="152">
        <v>7</v>
      </c>
      <c r="L77" s="152">
        <v>2</v>
      </c>
      <c r="M77" s="152">
        <v>0</v>
      </c>
      <c r="N77" s="144">
        <f t="shared" si="18"/>
        <v>2599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35</v>
      </c>
      <c r="H78" s="146">
        <f t="shared" ref="H78:O78" si="20">SUM(H71:H77)</f>
        <v>0</v>
      </c>
      <c r="I78" s="148">
        <f t="shared" si="20"/>
        <v>35</v>
      </c>
      <c r="J78" s="162">
        <f>'08.10'!J78+'09.10'!I78</f>
        <v>6011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5903</v>
      </c>
      <c r="O78" s="150">
        <f t="shared" si="20"/>
        <v>100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'08.10'!J79+'09.10'!I79</f>
        <v>167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'08.10'!J80+'09.10'!I80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'08.10'!J81+'09.10'!I81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'08.10'!J82+'09.10'!I82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'08.10'!J83+'09.10'!I83</f>
        <v>453</v>
      </c>
      <c r="K83" s="152">
        <v>0</v>
      </c>
      <c r="L83" s="152">
        <v>0</v>
      </c>
      <c r="M83" s="152">
        <v>0</v>
      </c>
      <c r="N83" s="144">
        <f t="shared" si="18"/>
        <v>449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1</v>
      </c>
      <c r="I84" s="148">
        <f t="shared" si="22"/>
        <v>1</v>
      </c>
      <c r="J84" s="162">
        <f>'08.10'!J84+'09.10'!I84</f>
        <v>954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947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185</v>
      </c>
      <c r="H85" s="135">
        <f t="shared" ref="H85:O85" si="23">H84+H78+H70+H60+H50+H38+H25+H19</f>
        <v>8</v>
      </c>
      <c r="I85" s="135">
        <f t="shared" si="23"/>
        <v>193</v>
      </c>
      <c r="J85" s="135">
        <f t="shared" si="23"/>
        <v>43019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42093</v>
      </c>
      <c r="O85" s="135">
        <f t="shared" si="23"/>
        <v>873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51"/>
      <c r="P90" s="68"/>
      <c r="Q90" s="68"/>
      <c r="R90" s="68"/>
      <c r="S90" s="25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51"/>
      <c r="P91" s="68"/>
      <c r="Q91" s="68"/>
      <c r="R91" s="68"/>
      <c r="S91" s="25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51"/>
      <c r="P92" s="68"/>
      <c r="Q92" s="68"/>
      <c r="R92" s="68"/>
      <c r="S92" s="25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51"/>
      <c r="K93" s="478"/>
      <c r="L93" s="478"/>
      <c r="M93" s="478"/>
      <c r="N93" s="478"/>
      <c r="O93" s="251"/>
      <c r="P93" s="68"/>
      <c r="Q93" s="68"/>
      <c r="R93" s="68"/>
      <c r="S93" s="25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51"/>
      <c r="K94" s="478"/>
      <c r="L94" s="478"/>
      <c r="M94" s="478"/>
      <c r="N94" s="478"/>
      <c r="O94" s="251"/>
      <c r="P94" s="68"/>
      <c r="Q94" s="68"/>
      <c r="R94" s="68"/>
      <c r="S94" s="25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52"/>
      <c r="K95" s="478"/>
      <c r="L95" s="478"/>
      <c r="M95" s="478"/>
      <c r="N95" s="478"/>
      <c r="O95" s="252"/>
      <c r="Q95" s="82"/>
      <c r="R95" s="82"/>
      <c r="S95" s="25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4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81" sqref="G8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=204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868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48" t="s">
        <v>275</v>
      </c>
      <c r="H4" s="248" t="s">
        <v>276</v>
      </c>
      <c r="I4" s="248" t="s">
        <v>277</v>
      </c>
      <c r="J4" s="121" t="str">
        <f>"me©‡gvU fwZ©
= "&amp;J85</f>
        <v>me©‡gvU fwZ©
= 42826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41905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'07.10'!J5+'08.10'!I5</f>
        <v>1462</v>
      </c>
      <c r="K5" s="151">
        <v>2</v>
      </c>
      <c r="L5" s="151">
        <v>1</v>
      </c>
      <c r="M5" s="151">
        <v>1</v>
      </c>
      <c r="N5" s="139">
        <f t="shared" ref="N5:N69" si="0">J5-K5-O5</f>
        <v>1450</v>
      </c>
      <c r="O5" s="140">
        <v>10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'07.10'!J6+'08.10'!I6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'07.10'!J7+'08.10'!I7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'07.10'!J8+'08.10'!I8</f>
        <v>1145</v>
      </c>
      <c r="K8" s="152">
        <v>0</v>
      </c>
      <c r="L8" s="152">
        <v>0</v>
      </c>
      <c r="M8" s="152">
        <v>0</v>
      </c>
      <c r="N8" s="139">
        <f t="shared" si="0"/>
        <v>1132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'07.10'!J9+'08.10'!I9</f>
        <v>541</v>
      </c>
      <c r="K9" s="152">
        <v>1</v>
      </c>
      <c r="L9" s="152">
        <v>0</v>
      </c>
      <c r="M9" s="152">
        <v>0</v>
      </c>
      <c r="N9" s="139">
        <f t="shared" si="0"/>
        <v>534</v>
      </c>
      <c r="O9" s="145">
        <v>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'07.10'!J10+'08.10'!I10</f>
        <v>500</v>
      </c>
      <c r="K10" s="152">
        <v>0</v>
      </c>
      <c r="L10" s="152">
        <v>0</v>
      </c>
      <c r="M10" s="152">
        <v>0</v>
      </c>
      <c r="N10" s="139">
        <f t="shared" si="0"/>
        <v>493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'07.10'!J11+'08.10'!I11</f>
        <v>667</v>
      </c>
      <c r="K11" s="152">
        <v>1</v>
      </c>
      <c r="L11" s="152">
        <v>1</v>
      </c>
      <c r="M11" s="152">
        <v>0</v>
      </c>
      <c r="N11" s="139">
        <f t="shared" si="0"/>
        <v>663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6</v>
      </c>
      <c r="H12" s="156">
        <v>0</v>
      </c>
      <c r="I12" s="144">
        <f t="shared" si="1"/>
        <v>6</v>
      </c>
      <c r="J12" s="161">
        <f>'07.10'!J12+'08.10'!I12</f>
        <v>1609</v>
      </c>
      <c r="K12" s="152">
        <v>0</v>
      </c>
      <c r="L12" s="152">
        <v>0</v>
      </c>
      <c r="M12" s="152">
        <v>0</v>
      </c>
      <c r="N12" s="139">
        <f t="shared" si="0"/>
        <v>1580</v>
      </c>
      <c r="O12" s="145">
        <v>29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'07.10'!J13+'08.10'!I13</f>
        <v>549</v>
      </c>
      <c r="K13" s="152">
        <v>0</v>
      </c>
      <c r="L13" s="152">
        <v>0</v>
      </c>
      <c r="M13" s="152">
        <v>0</v>
      </c>
      <c r="N13" s="139">
        <f t="shared" si="0"/>
        <v>542</v>
      </c>
      <c r="O13" s="145">
        <v>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'07.10'!J14+'08.10'!I14</f>
        <v>432</v>
      </c>
      <c r="K14" s="152">
        <v>0</v>
      </c>
      <c r="L14" s="152">
        <v>0</v>
      </c>
      <c r="M14" s="152">
        <v>0</v>
      </c>
      <c r="N14" s="139">
        <f t="shared" si="0"/>
        <v>430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'07.10'!J15+'08.10'!I15</f>
        <v>596</v>
      </c>
      <c r="K15" s="152">
        <v>0</v>
      </c>
      <c r="L15" s="152">
        <v>0</v>
      </c>
      <c r="M15" s="152">
        <v>0</v>
      </c>
      <c r="N15" s="139">
        <f t="shared" si="0"/>
        <v>588</v>
      </c>
      <c r="O15" s="145">
        <v>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'07.10'!J16+'08.10'!I16</f>
        <v>794</v>
      </c>
      <c r="K16" s="152">
        <v>0</v>
      </c>
      <c r="L16" s="152">
        <v>0</v>
      </c>
      <c r="M16" s="152">
        <v>0</v>
      </c>
      <c r="N16" s="139">
        <f t="shared" si="0"/>
        <v>772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'07.10'!J17+'08.10'!I17</f>
        <v>980</v>
      </c>
      <c r="K17" s="152">
        <v>7</v>
      </c>
      <c r="L17" s="152">
        <v>0</v>
      </c>
      <c r="M17" s="152">
        <v>0</v>
      </c>
      <c r="N17" s="139">
        <f t="shared" si="0"/>
        <v>949</v>
      </c>
      <c r="O17" s="145">
        <v>24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'07.10'!J18+'08.10'!I18</f>
        <v>653</v>
      </c>
      <c r="K18" s="152">
        <v>0</v>
      </c>
      <c r="L18" s="152">
        <v>0</v>
      </c>
      <c r="M18" s="152">
        <v>0</v>
      </c>
      <c r="N18" s="139">
        <f t="shared" si="0"/>
        <v>641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38</v>
      </c>
      <c r="H19" s="146">
        <f t="shared" ref="H19:O19" si="3">SUM(H5:H18)</f>
        <v>0</v>
      </c>
      <c r="I19" s="148">
        <f t="shared" si="3"/>
        <v>38</v>
      </c>
      <c r="J19" s="162">
        <f>'07.10'!J19+'08.10'!I19</f>
        <v>10486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10328</v>
      </c>
      <c r="O19" s="150">
        <f t="shared" si="3"/>
        <v>147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'07.10'!J20+'08.10'!I20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'07.10'!J21+'08.10'!I21</f>
        <v>425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'07.10'!J22+'08.10'!I22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'07.10'!J23+'08.10'!I23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'07.10'!J24+'08.10'!I24</f>
        <v>1483</v>
      </c>
      <c r="K24" s="152">
        <v>4</v>
      </c>
      <c r="L24" s="152">
        <v>0</v>
      </c>
      <c r="M24" s="152">
        <v>0</v>
      </c>
      <c r="N24" s="144">
        <f t="shared" si="0"/>
        <v>1457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'07.10'!J25+'08.10'!I25</f>
        <v>2186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2155</v>
      </c>
      <c r="O25" s="150">
        <f>SUM(O20:O24)</f>
        <v>27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'07.10'!J26+'08.10'!I26</f>
        <v>518</v>
      </c>
      <c r="K26" s="151">
        <v>2</v>
      </c>
      <c r="L26" s="151">
        <v>1</v>
      </c>
      <c r="M26" s="151">
        <v>0</v>
      </c>
      <c r="N26" s="139">
        <f t="shared" si="0"/>
        <v>495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'07.10'!J27+'08.10'!I27</f>
        <v>564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1</v>
      </c>
      <c r="I28" s="144">
        <f t="shared" si="7"/>
        <v>4</v>
      </c>
      <c r="J28" s="161">
        <f>'07.10'!J28+'08.10'!I28</f>
        <v>1182</v>
      </c>
      <c r="K28" s="152">
        <v>0</v>
      </c>
      <c r="L28" s="152">
        <v>0</v>
      </c>
      <c r="M28" s="152">
        <v>0</v>
      </c>
      <c r="N28" s="144">
        <f t="shared" si="0"/>
        <v>1169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'07.10'!J29+'08.10'!I29</f>
        <v>1258</v>
      </c>
      <c r="K29" s="152">
        <v>0</v>
      </c>
      <c r="L29" s="152">
        <v>0</v>
      </c>
      <c r="M29" s="152">
        <v>0</v>
      </c>
      <c r="N29" s="144">
        <f t="shared" si="0"/>
        <v>1251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'07.10'!J30+'08.10'!I30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'07.10'!J31+'08.10'!I31</f>
        <v>682</v>
      </c>
      <c r="K31" s="152">
        <v>1</v>
      </c>
      <c r="L31" s="152">
        <v>0</v>
      </c>
      <c r="M31" s="152">
        <v>0</v>
      </c>
      <c r="N31" s="144">
        <f t="shared" si="0"/>
        <v>670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'07.10'!J32+'08.10'!I32</f>
        <v>289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'07.10'!J33+'08.10'!I33</f>
        <v>418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'07.10'!J34+'08.10'!I34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'07.10'!J35+'08.10'!I35</f>
        <v>100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'07.10'!J36+'08.10'!I36</f>
        <v>106</v>
      </c>
      <c r="K36" s="152">
        <v>0</v>
      </c>
      <c r="L36" s="152">
        <v>0</v>
      </c>
      <c r="M36" s="152">
        <v>0</v>
      </c>
      <c r="N36" s="144">
        <f t="shared" si="0"/>
        <v>100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'07.10'!J37+'08.10'!I37</f>
        <v>1179</v>
      </c>
      <c r="K37" s="152">
        <v>1</v>
      </c>
      <c r="L37" s="152">
        <v>0</v>
      </c>
      <c r="M37" s="152">
        <v>0</v>
      </c>
      <c r="N37" s="144">
        <f t="shared" si="0"/>
        <v>1129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13</v>
      </c>
      <c r="H38" s="146">
        <f t="shared" ref="H38:O38" si="9">SUM(H26:H37)</f>
        <v>4</v>
      </c>
      <c r="I38" s="148">
        <f t="shared" si="9"/>
        <v>17</v>
      </c>
      <c r="J38" s="162">
        <f>'07.10'!J38+'08.10'!I38</f>
        <v>6954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6830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'07.10'!J39+'08.10'!I39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25</v>
      </c>
      <c r="H40" s="156">
        <v>0</v>
      </c>
      <c r="I40" s="144">
        <f t="shared" ref="I40:I49" si="10">G40+H40</f>
        <v>25</v>
      </c>
      <c r="J40" s="161">
        <f>'07.10'!J40+'08.10'!I40</f>
        <v>1377</v>
      </c>
      <c r="K40" s="152">
        <v>1</v>
      </c>
      <c r="L40" s="152">
        <v>1</v>
      </c>
      <c r="M40" s="152">
        <v>0</v>
      </c>
      <c r="N40" s="144">
        <f t="shared" si="0"/>
        <v>1312</v>
      </c>
      <c r="O40" s="145">
        <v>64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12</v>
      </c>
      <c r="H41" s="156">
        <v>0</v>
      </c>
      <c r="I41" s="144">
        <f t="shared" si="10"/>
        <v>12</v>
      </c>
      <c r="J41" s="161">
        <f>'07.10'!J41+'08.10'!I41</f>
        <v>476</v>
      </c>
      <c r="K41" s="152">
        <v>1</v>
      </c>
      <c r="L41" s="152">
        <v>0</v>
      </c>
      <c r="M41" s="152">
        <v>0</v>
      </c>
      <c r="N41" s="144">
        <f t="shared" si="0"/>
        <v>448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'07.10'!J42+'08.10'!I42</f>
        <v>493</v>
      </c>
      <c r="K42" s="152">
        <v>0</v>
      </c>
      <c r="L42" s="152">
        <v>0</v>
      </c>
      <c r="M42" s="152">
        <v>0</v>
      </c>
      <c r="N42" s="144">
        <f t="shared" si="0"/>
        <v>482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31</v>
      </c>
      <c r="H43" s="156">
        <v>0</v>
      </c>
      <c r="I43" s="144">
        <f t="shared" si="10"/>
        <v>31</v>
      </c>
      <c r="J43" s="161">
        <f>'07.10'!J43+'08.10'!I43</f>
        <v>3241</v>
      </c>
      <c r="K43" s="152">
        <v>3</v>
      </c>
      <c r="L43" s="152">
        <v>1</v>
      </c>
      <c r="M43" s="152">
        <v>0</v>
      </c>
      <c r="N43" s="144">
        <f t="shared" si="0"/>
        <v>3082</v>
      </c>
      <c r="O43" s="145">
        <v>156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'07.10'!J44+'08.10'!I44</f>
        <v>572</v>
      </c>
      <c r="K44" s="152">
        <v>1</v>
      </c>
      <c r="L44" s="152">
        <v>0</v>
      </c>
      <c r="M44" s="152">
        <v>0</v>
      </c>
      <c r="N44" s="144">
        <f t="shared" si="0"/>
        <v>548</v>
      </c>
      <c r="O44" s="145">
        <v>23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'07.10'!J45+'08.10'!I45</f>
        <v>306</v>
      </c>
      <c r="K45" s="152">
        <v>0</v>
      </c>
      <c r="L45" s="152">
        <v>0</v>
      </c>
      <c r="M45" s="152">
        <v>0</v>
      </c>
      <c r="N45" s="144">
        <f t="shared" si="0"/>
        <v>296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</v>
      </c>
      <c r="H46" s="156">
        <v>0</v>
      </c>
      <c r="I46" s="144">
        <f t="shared" si="10"/>
        <v>1</v>
      </c>
      <c r="J46" s="161">
        <f>'07.10'!J46+'08.10'!I46</f>
        <v>848</v>
      </c>
      <c r="K46" s="152">
        <v>0</v>
      </c>
      <c r="L46" s="152">
        <v>0</v>
      </c>
      <c r="M46" s="152">
        <v>0</v>
      </c>
      <c r="N46" s="144">
        <f t="shared" si="0"/>
        <v>829</v>
      </c>
      <c r="O46" s="145">
        <v>19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'07.10'!J47+'08.10'!I47</f>
        <v>139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'07.10'!J48+'08.10'!I48</f>
        <v>233</v>
      </c>
      <c r="K48" s="152">
        <v>1</v>
      </c>
      <c r="L48" s="152">
        <v>0</v>
      </c>
      <c r="M48" s="152">
        <v>0</v>
      </c>
      <c r="N48" s="144">
        <f t="shared" si="0"/>
        <v>218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'07.10'!J49+'08.10'!I49</f>
        <v>1365</v>
      </c>
      <c r="K49" s="152">
        <v>4</v>
      </c>
      <c r="L49" s="152">
        <v>2</v>
      </c>
      <c r="M49" s="152">
        <v>1</v>
      </c>
      <c r="N49" s="144">
        <f t="shared" si="0"/>
        <v>1290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106</v>
      </c>
      <c r="H50" s="146">
        <f t="shared" ref="H50:O50" si="12">SUM(H39:H49)</f>
        <v>0</v>
      </c>
      <c r="I50" s="148">
        <f t="shared" si="12"/>
        <v>106</v>
      </c>
      <c r="J50" s="162">
        <f>'07.10'!J50+'08.10'!I50</f>
        <v>9857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9443</v>
      </c>
      <c r="O50" s="150">
        <f t="shared" si="12"/>
        <v>399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'07.10'!J51+'08.10'!I51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'07.10'!J52+'08.10'!I52</f>
        <v>1044</v>
      </c>
      <c r="K52" s="152">
        <v>0</v>
      </c>
      <c r="L52" s="152">
        <v>0</v>
      </c>
      <c r="M52" s="152">
        <v>0</v>
      </c>
      <c r="N52" s="144">
        <f t="shared" si="0"/>
        <v>1026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0</v>
      </c>
      <c r="H53" s="156">
        <v>0</v>
      </c>
      <c r="I53" s="144">
        <f t="shared" si="14"/>
        <v>0</v>
      </c>
      <c r="J53" s="161">
        <f>'07.10'!J53+'08.10'!I53</f>
        <v>703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5</v>
      </c>
      <c r="H54" s="156">
        <v>0</v>
      </c>
      <c r="I54" s="144">
        <f t="shared" si="14"/>
        <v>5</v>
      </c>
      <c r="J54" s="161">
        <f>'07.10'!J54+'08.10'!I54</f>
        <v>974</v>
      </c>
      <c r="K54" s="152">
        <v>0</v>
      </c>
      <c r="L54" s="152">
        <v>0</v>
      </c>
      <c r="M54" s="152">
        <v>0</v>
      </c>
      <c r="N54" s="144">
        <f t="shared" si="0"/>
        <v>950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'07.10'!J55+'08.10'!I55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'07.10'!J56+'08.10'!I56</f>
        <v>340</v>
      </c>
      <c r="K56" s="152">
        <v>0</v>
      </c>
      <c r="L56" s="152">
        <v>0</v>
      </c>
      <c r="M56" s="152">
        <v>0</v>
      </c>
      <c r="N56" s="144">
        <f t="shared" si="0"/>
        <v>334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'07.10'!J57+'08.10'!I57</f>
        <v>160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'07.10'!J58+'08.10'!I58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'07.10'!J59+'08.10'!I59</f>
        <v>817</v>
      </c>
      <c r="K59" s="152">
        <v>3</v>
      </c>
      <c r="L59" s="152">
        <v>0</v>
      </c>
      <c r="M59" s="152">
        <v>0</v>
      </c>
      <c r="N59" s="144">
        <f t="shared" si="0"/>
        <v>794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13</v>
      </c>
      <c r="H60" s="146">
        <f t="shared" ref="H60:O60" si="15">SUM(H51:H59)</f>
        <v>0</v>
      </c>
      <c r="I60" s="148">
        <f t="shared" si="15"/>
        <v>13</v>
      </c>
      <c r="J60" s="162">
        <f>'07.10'!J60+'08.10'!I60</f>
        <v>4399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4317</v>
      </c>
      <c r="O60" s="150">
        <f t="shared" si="15"/>
        <v>77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'07.10'!J61+'08.10'!I61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'07.10'!J62+'08.10'!I62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'07.10'!J63+'08.10'!I63</f>
        <v>174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'07.10'!J64+'08.10'!I64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'07.10'!J65+'08.10'!I65</f>
        <v>195</v>
      </c>
      <c r="K65" s="152">
        <v>0</v>
      </c>
      <c r="L65" s="152">
        <v>0</v>
      </c>
      <c r="M65" s="152">
        <v>0</v>
      </c>
      <c r="N65" s="144">
        <f t="shared" si="0"/>
        <v>194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'07.10'!J66+'08.10'!I66</f>
        <v>284</v>
      </c>
      <c r="K66" s="152">
        <v>1</v>
      </c>
      <c r="L66" s="152">
        <v>1</v>
      </c>
      <c r="M66" s="152">
        <v>1</v>
      </c>
      <c r="N66" s="144">
        <f t="shared" si="0"/>
        <v>281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'07.10'!J67+'08.10'!I67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'07.10'!J68+'08.10'!I68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'07.10'!J69+'08.10'!I69</f>
        <v>721</v>
      </c>
      <c r="K69" s="152">
        <v>3</v>
      </c>
      <c r="L69" s="152">
        <v>0</v>
      </c>
      <c r="M69" s="152">
        <v>0</v>
      </c>
      <c r="N69" s="144">
        <f t="shared" si="0"/>
        <v>713</v>
      </c>
      <c r="O69" s="145">
        <v>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'07.10'!J70+'08.10'!I70</f>
        <v>2015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1998</v>
      </c>
      <c r="O70" s="150">
        <f t="shared" si="17"/>
        <v>13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'07.10'!J71+'08.10'!I71</f>
        <v>561</v>
      </c>
      <c r="K71" s="151">
        <v>0</v>
      </c>
      <c r="L71" s="151">
        <v>0</v>
      </c>
      <c r="M71" s="151">
        <v>0</v>
      </c>
      <c r="N71" s="139">
        <f t="shared" ref="N71:N83" si="18">J71-K71-O71</f>
        <v>558</v>
      </c>
      <c r="O71" s="140">
        <v>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'07.10'!J72+'08.10'!I72</f>
        <v>630</v>
      </c>
      <c r="K72" s="152">
        <v>0</v>
      </c>
      <c r="L72" s="152">
        <v>0</v>
      </c>
      <c r="M72" s="152">
        <v>0</v>
      </c>
      <c r="N72" s="144">
        <f t="shared" si="18"/>
        <v>625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'07.10'!J73+'08.10'!I73</f>
        <v>643</v>
      </c>
      <c r="K73" s="152">
        <v>0</v>
      </c>
      <c r="L73" s="152">
        <v>0</v>
      </c>
      <c r="M73" s="152">
        <v>0</v>
      </c>
      <c r="N73" s="144">
        <f t="shared" si="18"/>
        <v>630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2</v>
      </c>
      <c r="H74" s="156">
        <v>0</v>
      </c>
      <c r="I74" s="144">
        <f t="shared" si="19"/>
        <v>2</v>
      </c>
      <c r="J74" s="161">
        <f>'07.10'!J74+'08.10'!I74</f>
        <v>859</v>
      </c>
      <c r="K74" s="152">
        <v>0</v>
      </c>
      <c r="L74" s="152">
        <v>0</v>
      </c>
      <c r="M74" s="152">
        <v>0</v>
      </c>
      <c r="N74" s="144">
        <f t="shared" si="18"/>
        <v>841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'07.10'!J75+'08.10'!I75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'07.10'!J76+'08.10'!I76</f>
        <v>535</v>
      </c>
      <c r="K76" s="152">
        <v>1</v>
      </c>
      <c r="L76" s="152">
        <v>1</v>
      </c>
      <c r="M76" s="152">
        <v>0</v>
      </c>
      <c r="N76" s="144">
        <f t="shared" si="18"/>
        <v>528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'07.10'!J77+'08.10'!I77</f>
        <v>2634</v>
      </c>
      <c r="K77" s="152">
        <v>7</v>
      </c>
      <c r="L77" s="152">
        <v>2</v>
      </c>
      <c r="M77" s="152">
        <v>0</v>
      </c>
      <c r="N77" s="144">
        <f t="shared" si="18"/>
        <v>2591</v>
      </c>
      <c r="O77" s="145">
        <v>36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22</v>
      </c>
      <c r="H78" s="146">
        <f t="shared" ref="H78:O78" si="20">SUM(H71:H77)</f>
        <v>1</v>
      </c>
      <c r="I78" s="148">
        <f t="shared" si="20"/>
        <v>23</v>
      </c>
      <c r="J78" s="162">
        <f>'07.10'!J78+'08.10'!I78</f>
        <v>5976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5887</v>
      </c>
      <c r="O78" s="150">
        <f t="shared" si="20"/>
        <v>81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'07.10'!J79+'08.10'!I79</f>
        <v>166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'07.10'!J80+'08.10'!I80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'07.10'!J81+'08.10'!I81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'07.10'!J82+'08.10'!I82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'07.10'!J83+'08.10'!I83</f>
        <v>453</v>
      </c>
      <c r="K83" s="152">
        <v>0</v>
      </c>
      <c r="L83" s="152">
        <v>0</v>
      </c>
      <c r="M83" s="152">
        <v>0</v>
      </c>
      <c r="N83" s="144">
        <f t="shared" si="18"/>
        <v>449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'07.10'!J84+'08.10'!I84</f>
        <v>953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947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199</v>
      </c>
      <c r="H85" s="135">
        <f t="shared" ref="H85:O85" si="23">H84+H78+H70+H60+H50+H38+H25+H19</f>
        <v>5</v>
      </c>
      <c r="I85" s="135">
        <f t="shared" si="23"/>
        <v>204</v>
      </c>
      <c r="J85" s="135">
        <f t="shared" si="23"/>
        <v>42826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41905</v>
      </c>
      <c r="O85" s="135">
        <f t="shared" si="23"/>
        <v>868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47"/>
      <c r="P90" s="68"/>
      <c r="Q90" s="68"/>
      <c r="R90" s="68"/>
      <c r="S90" s="24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47"/>
      <c r="P91" s="68"/>
      <c r="Q91" s="68"/>
      <c r="R91" s="68"/>
      <c r="S91" s="24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47"/>
      <c r="P92" s="68"/>
      <c r="Q92" s="68"/>
      <c r="R92" s="68"/>
      <c r="S92" s="24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7"/>
      <c r="K93" s="478"/>
      <c r="L93" s="478"/>
      <c r="M93" s="478"/>
      <c r="N93" s="478"/>
      <c r="O93" s="247"/>
      <c r="P93" s="68"/>
      <c r="Q93" s="68"/>
      <c r="R93" s="68"/>
      <c r="S93" s="24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7"/>
      <c r="K94" s="478"/>
      <c r="L94" s="478"/>
      <c r="M94" s="478"/>
      <c r="N94" s="478"/>
      <c r="O94" s="247"/>
      <c r="P94" s="68"/>
      <c r="Q94" s="68"/>
      <c r="R94" s="68"/>
      <c r="S94" s="24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9"/>
      <c r="K95" s="478"/>
      <c r="L95" s="478"/>
      <c r="M95" s="478"/>
      <c r="N95" s="478"/>
      <c r="O95" s="249"/>
      <c r="Q95" s="82"/>
      <c r="R95" s="82"/>
      <c r="S95" s="24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500-000000000000}">
  <dimension ref="A1:S111"/>
  <sheetViews>
    <sheetView view="pageBreakPreview" topLeftCell="C1" zoomScale="70" zoomScaleNormal="70" zoomScaleSheetLayoutView="70" workbookViewId="0">
      <pane xSplit="3" ySplit="4" topLeftCell="F38" activePane="bottomRight" state="frozen"/>
      <selection activeCell="J5" sqref="J5:J84"/>
      <selection pane="topRight" activeCell="J5" sqref="J5:J84"/>
      <selection pane="bottomLeft" activeCell="J5" sqref="J5:J84"/>
      <selection pane="bottomRight" activeCell="K42" sqref="K4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=258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872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45" t="s">
        <v>275</v>
      </c>
      <c r="H4" s="245" t="s">
        <v>276</v>
      </c>
      <c r="I4" s="245" t="s">
        <v>277</v>
      </c>
      <c r="J4" s="121" t="str">
        <f>"me©‡gvU fwZ©
= "&amp;J85</f>
        <v>me©‡gvU fwZ©
= 42622</v>
      </c>
      <c r="K4" s="120" t="str">
        <f>" †W½y m‡›`‡n ch©v‡jvPbvi Rb¨ †cÖwiZ g„„Zz¨ = "&amp;K85</f>
        <v xml:space="preserve"> †W½y m‡›`‡n ch©v‡jvPbvi Rb¨ †cÖwiZ g„„Zz¨ = 53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41697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6</v>
      </c>
      <c r="H5" s="154">
        <v>0</v>
      </c>
      <c r="I5" s="139">
        <f>G5+H5</f>
        <v>6</v>
      </c>
      <c r="J5" s="160">
        <f>'06.10'!J5+'07.10'!I5</f>
        <v>1459</v>
      </c>
      <c r="K5" s="151">
        <v>2</v>
      </c>
      <c r="L5" s="151">
        <v>1</v>
      </c>
      <c r="M5" s="151">
        <v>1</v>
      </c>
      <c r="N5" s="139">
        <f t="shared" ref="N5:N69" si="0">J5-K5-O5</f>
        <v>1446</v>
      </c>
      <c r="O5" s="140">
        <v>11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'06.10'!J6+'07.10'!I6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'06.10'!J7+'07.10'!I7</f>
        <v>475</v>
      </c>
      <c r="K7" s="152">
        <v>0</v>
      </c>
      <c r="L7" s="152">
        <v>0</v>
      </c>
      <c r="M7" s="152">
        <v>0</v>
      </c>
      <c r="N7" s="139">
        <f t="shared" si="0"/>
        <v>471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'06.10'!J8+'07.10'!I8</f>
        <v>1141</v>
      </c>
      <c r="K8" s="152">
        <v>0</v>
      </c>
      <c r="L8" s="152">
        <v>0</v>
      </c>
      <c r="M8" s="152">
        <v>0</v>
      </c>
      <c r="N8" s="139">
        <f t="shared" si="0"/>
        <v>1130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6</v>
      </c>
      <c r="H9" s="156">
        <v>0</v>
      </c>
      <c r="I9" s="144">
        <f t="shared" si="1"/>
        <v>6</v>
      </c>
      <c r="J9" s="161">
        <f>'06.10'!J9+'07.10'!I9</f>
        <v>541</v>
      </c>
      <c r="K9" s="152">
        <v>1</v>
      </c>
      <c r="L9" s="152">
        <v>0</v>
      </c>
      <c r="M9" s="152">
        <v>0</v>
      </c>
      <c r="N9" s="139">
        <f t="shared" si="0"/>
        <v>533</v>
      </c>
      <c r="O9" s="145">
        <v>7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'06.10'!J10+'07.10'!I10</f>
        <v>496</v>
      </c>
      <c r="K10" s="152">
        <v>0</v>
      </c>
      <c r="L10" s="152">
        <v>0</v>
      </c>
      <c r="M10" s="152">
        <v>0</v>
      </c>
      <c r="N10" s="139">
        <f t="shared" si="0"/>
        <v>492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'06.10'!J11+'07.10'!I11</f>
        <v>667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16</v>
      </c>
      <c r="H12" s="156">
        <v>0</v>
      </c>
      <c r="I12" s="144">
        <f t="shared" si="1"/>
        <v>16</v>
      </c>
      <c r="J12" s="161">
        <f>'06.10'!J12+'07.10'!I12</f>
        <v>1603</v>
      </c>
      <c r="K12" s="152">
        <v>0</v>
      </c>
      <c r="L12" s="152">
        <v>0</v>
      </c>
      <c r="M12" s="152">
        <v>0</v>
      </c>
      <c r="N12" s="139">
        <f t="shared" si="0"/>
        <v>1573</v>
      </c>
      <c r="O12" s="145">
        <v>30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'06.10'!J13+'07.10'!I13</f>
        <v>548</v>
      </c>
      <c r="K13" s="152">
        <v>0</v>
      </c>
      <c r="L13" s="152">
        <v>0</v>
      </c>
      <c r="M13" s="152">
        <v>0</v>
      </c>
      <c r="N13" s="139">
        <f t="shared" si="0"/>
        <v>542</v>
      </c>
      <c r="O13" s="145">
        <v>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'06.10'!J14+'07.10'!I14</f>
        <v>431</v>
      </c>
      <c r="K14" s="152">
        <v>0</v>
      </c>
      <c r="L14" s="152">
        <v>0</v>
      </c>
      <c r="M14" s="152">
        <v>0</v>
      </c>
      <c r="N14" s="139">
        <f t="shared" si="0"/>
        <v>427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'06.10'!J15+'07.10'!I15</f>
        <v>592</v>
      </c>
      <c r="K15" s="152">
        <v>0</v>
      </c>
      <c r="L15" s="152">
        <v>0</v>
      </c>
      <c r="M15" s="152">
        <v>0</v>
      </c>
      <c r="N15" s="139">
        <f t="shared" si="0"/>
        <v>587</v>
      </c>
      <c r="O15" s="145">
        <v>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'06.10'!J16+'07.10'!I16</f>
        <v>790</v>
      </c>
      <c r="K16" s="152">
        <v>0</v>
      </c>
      <c r="L16" s="152">
        <v>0</v>
      </c>
      <c r="M16" s="152">
        <v>0</v>
      </c>
      <c r="N16" s="139">
        <f t="shared" si="0"/>
        <v>768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7</v>
      </c>
      <c r="H17" s="156">
        <v>1</v>
      </c>
      <c r="I17" s="144">
        <f t="shared" si="1"/>
        <v>8</v>
      </c>
      <c r="J17" s="161">
        <f>'06.10'!J17+'07.10'!I17</f>
        <v>975</v>
      </c>
      <c r="K17" s="152">
        <v>7</v>
      </c>
      <c r="L17" s="152">
        <v>0</v>
      </c>
      <c r="M17" s="152">
        <v>0</v>
      </c>
      <c r="N17" s="139">
        <f t="shared" si="0"/>
        <v>949</v>
      </c>
      <c r="O17" s="145">
        <v>19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'06.10'!J18+'07.10'!I18</f>
        <v>647</v>
      </c>
      <c r="K18" s="152">
        <v>0</v>
      </c>
      <c r="L18" s="152">
        <v>0</v>
      </c>
      <c r="M18" s="152">
        <v>0</v>
      </c>
      <c r="N18" s="139">
        <f t="shared" si="0"/>
        <v>636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58</v>
      </c>
      <c r="H19" s="146">
        <f t="shared" ref="H19:O19" si="3">SUM(H5:H18)</f>
        <v>1</v>
      </c>
      <c r="I19" s="148">
        <f t="shared" si="3"/>
        <v>59</v>
      </c>
      <c r="J19" s="162">
        <f>'06.10'!J19+'07.10'!I19</f>
        <v>10448</v>
      </c>
      <c r="K19" s="148">
        <f t="shared" si="3"/>
        <v>11</v>
      </c>
      <c r="L19" s="148">
        <f t="shared" si="3"/>
        <v>2</v>
      </c>
      <c r="M19" s="148">
        <f t="shared" si="3"/>
        <v>1</v>
      </c>
      <c r="N19" s="148">
        <f t="shared" si="3"/>
        <v>10299</v>
      </c>
      <c r="O19" s="150">
        <f t="shared" si="3"/>
        <v>138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'06.10'!J20+'07.10'!I20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'06.10'!J21+'07.10'!I21</f>
        <v>424</v>
      </c>
      <c r="K21" s="152">
        <v>0</v>
      </c>
      <c r="L21" s="152">
        <v>0</v>
      </c>
      <c r="M21" s="152">
        <v>0</v>
      </c>
      <c r="N21" s="144">
        <f t="shared" si="0"/>
        <v>420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'06.10'!J22+'07.10'!I22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'06.10'!J23+'07.10'!I23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'06.10'!J24+'07.10'!I24</f>
        <v>1480</v>
      </c>
      <c r="K24" s="152">
        <v>4</v>
      </c>
      <c r="L24" s="152">
        <v>0</v>
      </c>
      <c r="M24" s="152">
        <v>0</v>
      </c>
      <c r="N24" s="144">
        <f t="shared" si="0"/>
        <v>1450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'06.10'!J25+'07.10'!I25</f>
        <v>2182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2148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6</v>
      </c>
      <c r="I26" s="139">
        <f>G26+H26</f>
        <v>9</v>
      </c>
      <c r="J26" s="160">
        <f>'06.10'!J26+'07.10'!I26</f>
        <v>514</v>
      </c>
      <c r="K26" s="151">
        <v>2</v>
      </c>
      <c r="L26" s="151">
        <v>1</v>
      </c>
      <c r="M26" s="151">
        <v>0</v>
      </c>
      <c r="N26" s="139">
        <f t="shared" si="0"/>
        <v>491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'06.10'!J27+'07.10'!I27</f>
        <v>564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'06.10'!J28+'07.10'!I28</f>
        <v>1178</v>
      </c>
      <c r="K28" s="152">
        <v>0</v>
      </c>
      <c r="L28" s="152">
        <v>0</v>
      </c>
      <c r="M28" s="152">
        <v>0</v>
      </c>
      <c r="N28" s="144">
        <f t="shared" si="0"/>
        <v>1165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0</v>
      </c>
      <c r="H29" s="156">
        <v>0</v>
      </c>
      <c r="I29" s="144">
        <f t="shared" si="7"/>
        <v>0</v>
      </c>
      <c r="J29" s="161">
        <f>'06.10'!J29+'07.10'!I29</f>
        <v>1258</v>
      </c>
      <c r="K29" s="152">
        <v>0</v>
      </c>
      <c r="L29" s="152">
        <v>0</v>
      </c>
      <c r="M29" s="152">
        <v>0</v>
      </c>
      <c r="N29" s="144">
        <f t="shared" si="0"/>
        <v>1251</v>
      </c>
      <c r="O29" s="145">
        <v>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'06.10'!J30+'07.10'!I30</f>
        <v>456</v>
      </c>
      <c r="K30" s="152">
        <v>0</v>
      </c>
      <c r="L30" s="152">
        <v>0</v>
      </c>
      <c r="M30" s="152">
        <v>0</v>
      </c>
      <c r="N30" s="144">
        <f t="shared" si="0"/>
        <v>456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'06.10'!J31+'07.10'!I31</f>
        <v>681</v>
      </c>
      <c r="K31" s="152">
        <v>1</v>
      </c>
      <c r="L31" s="152">
        <v>0</v>
      </c>
      <c r="M31" s="152">
        <v>0</v>
      </c>
      <c r="N31" s="144">
        <f t="shared" si="0"/>
        <v>670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'06.10'!J32+'07.10'!I32</f>
        <v>289</v>
      </c>
      <c r="K32" s="152">
        <v>1</v>
      </c>
      <c r="L32" s="152">
        <v>1</v>
      </c>
      <c r="M32" s="152">
        <v>0</v>
      </c>
      <c r="N32" s="144">
        <f t="shared" si="0"/>
        <v>285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'06.10'!J33+'07.10'!I33</f>
        <v>418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'06.10'!J34+'07.10'!I34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'06.10'!J35+'07.10'!I35</f>
        <v>99</v>
      </c>
      <c r="K35" s="152">
        <v>0</v>
      </c>
      <c r="L35" s="152">
        <v>0</v>
      </c>
      <c r="M35" s="152">
        <v>0</v>
      </c>
      <c r="N35" s="144">
        <f t="shared" si="0"/>
        <v>99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'06.10'!J36+'07.10'!I36</f>
        <v>106</v>
      </c>
      <c r="K36" s="152">
        <v>0</v>
      </c>
      <c r="L36" s="152">
        <v>0</v>
      </c>
      <c r="M36" s="152">
        <v>0</v>
      </c>
      <c r="N36" s="144">
        <f t="shared" si="0"/>
        <v>100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'06.10'!J37+'07.10'!I37</f>
        <v>1172</v>
      </c>
      <c r="K37" s="152">
        <v>1</v>
      </c>
      <c r="L37" s="152">
        <v>0</v>
      </c>
      <c r="M37" s="152">
        <v>0</v>
      </c>
      <c r="N37" s="144">
        <f t="shared" si="0"/>
        <v>1118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17</v>
      </c>
      <c r="H38" s="146">
        <f t="shared" ref="H38:O38" si="9">SUM(H26:H37)</f>
        <v>6</v>
      </c>
      <c r="I38" s="148">
        <f t="shared" si="9"/>
        <v>23</v>
      </c>
      <c r="J38" s="162">
        <f>'06.10'!J38+'07.10'!I38</f>
        <v>6937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6811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'06.10'!J39+'07.10'!I39</f>
        <v>807</v>
      </c>
      <c r="K39" s="151">
        <v>3</v>
      </c>
      <c r="L39" s="151">
        <v>2</v>
      </c>
      <c r="M39" s="151">
        <v>1</v>
      </c>
      <c r="N39" s="139">
        <f t="shared" si="0"/>
        <v>803</v>
      </c>
      <c r="O39" s="140">
        <v>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'06.10'!J40+'07.10'!I40</f>
        <v>1352</v>
      </c>
      <c r="K40" s="152">
        <v>1</v>
      </c>
      <c r="L40" s="152">
        <v>1</v>
      </c>
      <c r="M40" s="152">
        <v>0</v>
      </c>
      <c r="N40" s="144">
        <f t="shared" si="0"/>
        <v>1285</v>
      </c>
      <c r="O40" s="145">
        <v>66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'06.10'!J41+'07.10'!I41</f>
        <v>464</v>
      </c>
      <c r="K41" s="152">
        <v>1</v>
      </c>
      <c r="L41" s="152">
        <v>0</v>
      </c>
      <c r="M41" s="152">
        <v>0</v>
      </c>
      <c r="N41" s="144">
        <f t="shared" si="0"/>
        <v>448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'06.10'!J42+'07.10'!I42</f>
        <v>490</v>
      </c>
      <c r="K42" s="152">
        <v>0</v>
      </c>
      <c r="L42" s="152">
        <v>0</v>
      </c>
      <c r="M42" s="152">
        <v>0</v>
      </c>
      <c r="N42" s="144">
        <f t="shared" si="0"/>
        <v>478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36</v>
      </c>
      <c r="H43" s="156">
        <v>1</v>
      </c>
      <c r="I43" s="144">
        <f t="shared" si="10"/>
        <v>37</v>
      </c>
      <c r="J43" s="161">
        <f>'06.10'!J43+'07.10'!I43</f>
        <v>3210</v>
      </c>
      <c r="K43" s="152">
        <v>3</v>
      </c>
      <c r="L43" s="152">
        <v>1</v>
      </c>
      <c r="M43" s="152">
        <v>0</v>
      </c>
      <c r="N43" s="144">
        <f t="shared" si="0"/>
        <v>3049</v>
      </c>
      <c r="O43" s="145">
        <v>158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'06.10'!J44+'07.10'!I44</f>
        <v>565</v>
      </c>
      <c r="K44" s="152">
        <v>1</v>
      </c>
      <c r="L44" s="152">
        <v>0</v>
      </c>
      <c r="M44" s="152">
        <v>0</v>
      </c>
      <c r="N44" s="144">
        <f t="shared" si="0"/>
        <v>542</v>
      </c>
      <c r="O44" s="145">
        <v>22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'06.10'!J45+'07.10'!I45</f>
        <v>305</v>
      </c>
      <c r="K45" s="152">
        <v>0</v>
      </c>
      <c r="L45" s="152">
        <v>0</v>
      </c>
      <c r="M45" s="152">
        <v>0</v>
      </c>
      <c r="N45" s="144">
        <f t="shared" si="0"/>
        <v>296</v>
      </c>
      <c r="O45" s="145">
        <v>9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</v>
      </c>
      <c r="H46" s="156">
        <v>0</v>
      </c>
      <c r="I46" s="144">
        <f t="shared" si="10"/>
        <v>2</v>
      </c>
      <c r="J46" s="161">
        <f>'06.10'!J46+'07.10'!I46</f>
        <v>847</v>
      </c>
      <c r="K46" s="152">
        <v>0</v>
      </c>
      <c r="L46" s="152">
        <v>0</v>
      </c>
      <c r="M46" s="152">
        <v>0</v>
      </c>
      <c r="N46" s="144">
        <f t="shared" si="0"/>
        <v>824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'06.10'!J47+'07.10'!I47</f>
        <v>137</v>
      </c>
      <c r="K47" s="152">
        <v>1</v>
      </c>
      <c r="L47" s="152">
        <v>1</v>
      </c>
      <c r="M47" s="152">
        <v>0</v>
      </c>
      <c r="N47" s="144">
        <f t="shared" si="0"/>
        <v>135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'06.10'!J48+'07.10'!I48</f>
        <v>231</v>
      </c>
      <c r="K48" s="152">
        <v>1</v>
      </c>
      <c r="L48" s="152">
        <v>0</v>
      </c>
      <c r="M48" s="152">
        <v>0</v>
      </c>
      <c r="N48" s="144">
        <f t="shared" si="0"/>
        <v>219</v>
      </c>
      <c r="O48" s="145">
        <v>11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>
        <v>0</v>
      </c>
      <c r="I49" s="144">
        <f t="shared" si="10"/>
        <v>18</v>
      </c>
      <c r="J49" s="161">
        <f>'06.10'!J49+'07.10'!I49</f>
        <v>1343</v>
      </c>
      <c r="K49" s="152">
        <v>4</v>
      </c>
      <c r="L49" s="152">
        <v>2</v>
      </c>
      <c r="M49" s="152">
        <v>1</v>
      </c>
      <c r="N49" s="144">
        <f t="shared" si="0"/>
        <v>1265</v>
      </c>
      <c r="O49" s="145">
        <v>74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113</v>
      </c>
      <c r="H50" s="146">
        <f t="shared" ref="H50:O50" si="12">SUM(H39:H49)</f>
        <v>1</v>
      </c>
      <c r="I50" s="148">
        <f t="shared" si="12"/>
        <v>114</v>
      </c>
      <c r="J50" s="162">
        <f>'06.10'!J50+'07.10'!I50</f>
        <v>9751</v>
      </c>
      <c r="K50" s="148">
        <f t="shared" si="12"/>
        <v>15</v>
      </c>
      <c r="L50" s="148">
        <f t="shared" si="12"/>
        <v>7</v>
      </c>
      <c r="M50" s="148">
        <f t="shared" si="12"/>
        <v>2</v>
      </c>
      <c r="N50" s="148">
        <f t="shared" si="12"/>
        <v>9344</v>
      </c>
      <c r="O50" s="150">
        <f t="shared" si="12"/>
        <v>392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'06.10'!J51+'07.10'!I51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'06.10'!J52+'07.10'!I52</f>
        <v>1042</v>
      </c>
      <c r="K52" s="152">
        <v>0</v>
      </c>
      <c r="L52" s="152">
        <v>0</v>
      </c>
      <c r="M52" s="152">
        <v>0</v>
      </c>
      <c r="N52" s="144">
        <f t="shared" si="0"/>
        <v>1025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'06.10'!J53+'07.10'!I53</f>
        <v>703</v>
      </c>
      <c r="K53" s="152">
        <v>1</v>
      </c>
      <c r="L53" s="152">
        <v>0</v>
      </c>
      <c r="M53" s="152">
        <v>0</v>
      </c>
      <c r="N53" s="144">
        <f t="shared" si="0"/>
        <v>695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'06.10'!J54+'07.10'!I54</f>
        <v>969</v>
      </c>
      <c r="K54" s="152">
        <v>0</v>
      </c>
      <c r="L54" s="152">
        <v>0</v>
      </c>
      <c r="M54" s="152">
        <v>0</v>
      </c>
      <c r="N54" s="144">
        <f t="shared" si="0"/>
        <v>944</v>
      </c>
      <c r="O54" s="145">
        <v>25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'06.10'!J55+'07.10'!I55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'06.10'!J56+'07.10'!I56</f>
        <v>339</v>
      </c>
      <c r="K56" s="152">
        <v>0</v>
      </c>
      <c r="L56" s="152">
        <v>0</v>
      </c>
      <c r="M56" s="152">
        <v>0</v>
      </c>
      <c r="N56" s="144">
        <f t="shared" si="0"/>
        <v>331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'06.10'!J57+'07.10'!I57</f>
        <v>159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'06.10'!J58+'07.10'!I58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'06.10'!J59+'07.10'!I59</f>
        <v>813</v>
      </c>
      <c r="K59" s="152">
        <v>3</v>
      </c>
      <c r="L59" s="152">
        <v>0</v>
      </c>
      <c r="M59" s="152">
        <v>0</v>
      </c>
      <c r="N59" s="144">
        <f t="shared" si="0"/>
        <v>792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17</v>
      </c>
      <c r="H60" s="146">
        <f t="shared" ref="H60:O60" si="15">SUM(H51:H59)</f>
        <v>2</v>
      </c>
      <c r="I60" s="148">
        <f t="shared" si="15"/>
        <v>19</v>
      </c>
      <c r="J60" s="162">
        <f>'06.10'!J60+'07.10'!I60</f>
        <v>4386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4305</v>
      </c>
      <c r="O60" s="150">
        <f t="shared" si="15"/>
        <v>76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'06.10'!J61+'07.10'!I61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'06.10'!J62+'07.10'!I62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'06.10'!J63+'07.10'!I63</f>
        <v>174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'06.10'!J64+'07.10'!I64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'06.10'!J65+'07.10'!I65</f>
        <v>195</v>
      </c>
      <c r="K65" s="152">
        <v>0</v>
      </c>
      <c r="L65" s="152">
        <v>0</v>
      </c>
      <c r="M65" s="152">
        <v>0</v>
      </c>
      <c r="N65" s="144">
        <f t="shared" si="0"/>
        <v>190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'06.10'!J66+'07.10'!I66</f>
        <v>284</v>
      </c>
      <c r="K66" s="152">
        <v>1</v>
      </c>
      <c r="L66" s="152">
        <v>1</v>
      </c>
      <c r="M66" s="152">
        <v>1</v>
      </c>
      <c r="N66" s="144">
        <f t="shared" si="0"/>
        <v>281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'06.10'!J67+'07.10'!I67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'06.10'!J68+'07.10'!I68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'06.10'!J69+'07.10'!I69</f>
        <v>719</v>
      </c>
      <c r="K69" s="152">
        <v>3</v>
      </c>
      <c r="L69" s="152">
        <v>0</v>
      </c>
      <c r="M69" s="152">
        <v>0</v>
      </c>
      <c r="N69" s="144">
        <f t="shared" si="0"/>
        <v>708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'06.10'!J70+'07.10'!I70</f>
        <v>2013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1989</v>
      </c>
      <c r="O70" s="150">
        <f t="shared" si="17"/>
        <v>20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'06.10'!J71+'07.10'!I71</f>
        <v>558</v>
      </c>
      <c r="K71" s="151">
        <v>0</v>
      </c>
      <c r="L71" s="151">
        <v>0</v>
      </c>
      <c r="M71" s="151">
        <v>0</v>
      </c>
      <c r="N71" s="139">
        <f t="shared" ref="N71:N83" si="18">J71-K71-O71</f>
        <v>554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'06.10'!J72+'07.10'!I72</f>
        <v>629</v>
      </c>
      <c r="K72" s="152">
        <v>0</v>
      </c>
      <c r="L72" s="152">
        <v>0</v>
      </c>
      <c r="M72" s="152">
        <v>0</v>
      </c>
      <c r="N72" s="144">
        <f t="shared" si="18"/>
        <v>624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'06.10'!J73+'07.10'!I73</f>
        <v>640</v>
      </c>
      <c r="K73" s="152">
        <v>0</v>
      </c>
      <c r="L73" s="152">
        <v>0</v>
      </c>
      <c r="M73" s="152">
        <v>0</v>
      </c>
      <c r="N73" s="144">
        <f t="shared" si="18"/>
        <v>627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'06.10'!J74+'07.10'!I74</f>
        <v>857</v>
      </c>
      <c r="K74" s="152">
        <v>0</v>
      </c>
      <c r="L74" s="152">
        <v>0</v>
      </c>
      <c r="M74" s="152">
        <v>0</v>
      </c>
      <c r="N74" s="144">
        <f t="shared" si="18"/>
        <v>836</v>
      </c>
      <c r="O74" s="145">
        <v>21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'06.10'!J75+'07.10'!I75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'06.10'!J76+'07.10'!I76</f>
        <v>533</v>
      </c>
      <c r="K76" s="152">
        <v>1</v>
      </c>
      <c r="L76" s="152">
        <v>1</v>
      </c>
      <c r="M76" s="152">
        <v>0</v>
      </c>
      <c r="N76" s="144">
        <f t="shared" si="18"/>
        <v>526</v>
      </c>
      <c r="O76" s="145">
        <v>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10</v>
      </c>
      <c r="H77" s="156">
        <v>0</v>
      </c>
      <c r="I77" s="144">
        <f t="shared" si="19"/>
        <v>10</v>
      </c>
      <c r="J77" s="161">
        <f>'06.10'!J77+'07.10'!I77</f>
        <v>2622</v>
      </c>
      <c r="K77" s="152">
        <v>7</v>
      </c>
      <c r="L77" s="152">
        <v>2</v>
      </c>
      <c r="M77" s="152">
        <v>0</v>
      </c>
      <c r="N77" s="144">
        <f t="shared" si="18"/>
        <v>2574</v>
      </c>
      <c r="O77" s="145">
        <v>41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30</v>
      </c>
      <c r="H78" s="146">
        <f t="shared" ref="H78:O78" si="20">SUM(H71:H77)</f>
        <v>1</v>
      </c>
      <c r="I78" s="148">
        <f t="shared" si="20"/>
        <v>31</v>
      </c>
      <c r="J78" s="162">
        <f>'06.10'!J78+'07.10'!I78</f>
        <v>5953</v>
      </c>
      <c r="K78" s="148">
        <f t="shared" si="20"/>
        <v>8</v>
      </c>
      <c r="L78" s="148">
        <f t="shared" si="20"/>
        <v>3</v>
      </c>
      <c r="M78" s="148">
        <f t="shared" si="20"/>
        <v>0</v>
      </c>
      <c r="N78" s="148">
        <f t="shared" si="20"/>
        <v>5855</v>
      </c>
      <c r="O78" s="150">
        <f t="shared" si="20"/>
        <v>90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'06.10'!J79+'07.10'!I79</f>
        <v>166</v>
      </c>
      <c r="K79" s="151">
        <v>1</v>
      </c>
      <c r="L79" s="151">
        <v>0</v>
      </c>
      <c r="M79" s="151">
        <v>0</v>
      </c>
      <c r="N79" s="139">
        <f t="shared" si="18"/>
        <v>165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'06.10'!J80+'07.10'!I80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'06.10'!J81+'07.10'!I81</f>
        <v>182</v>
      </c>
      <c r="K81" s="152">
        <v>0</v>
      </c>
      <c r="L81" s="152">
        <v>0</v>
      </c>
      <c r="M81" s="152">
        <v>0</v>
      </c>
      <c r="N81" s="144">
        <f t="shared" si="18"/>
        <v>181</v>
      </c>
      <c r="O81" s="145">
        <v>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'06.10'!J82+'07.10'!I82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'06.10'!J83+'07.10'!I83</f>
        <v>452</v>
      </c>
      <c r="K83" s="152">
        <v>0</v>
      </c>
      <c r="L83" s="152">
        <v>0</v>
      </c>
      <c r="M83" s="152">
        <v>0</v>
      </c>
      <c r="N83" s="144">
        <f t="shared" si="18"/>
        <v>448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'06.10'!J84+'07.10'!I84</f>
        <v>952</v>
      </c>
      <c r="K84" s="148">
        <f t="shared" si="22"/>
        <v>1</v>
      </c>
      <c r="L84" s="148">
        <f t="shared" si="22"/>
        <v>0</v>
      </c>
      <c r="M84" s="148">
        <f t="shared" si="22"/>
        <v>0</v>
      </c>
      <c r="N84" s="148">
        <f t="shared" si="22"/>
        <v>946</v>
      </c>
      <c r="O84" s="150">
        <f t="shared" si="22"/>
        <v>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247</v>
      </c>
      <c r="H85" s="135">
        <f t="shared" ref="H85:O85" si="23">H84+H78+H70+H60+H50+H38+H25+H19</f>
        <v>11</v>
      </c>
      <c r="I85" s="135">
        <f t="shared" si="23"/>
        <v>258</v>
      </c>
      <c r="J85" s="135">
        <f t="shared" si="23"/>
        <v>42622</v>
      </c>
      <c r="K85" s="135">
        <f t="shared" si="23"/>
        <v>53</v>
      </c>
      <c r="L85" s="135">
        <f t="shared" si="23"/>
        <v>15</v>
      </c>
      <c r="M85" s="135">
        <f t="shared" si="23"/>
        <v>4</v>
      </c>
      <c r="N85" s="135">
        <f>N84+N78+N70+N60+N50+N38+N25+N19</f>
        <v>41697</v>
      </c>
      <c r="O85" s="135">
        <f t="shared" si="23"/>
        <v>872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44"/>
      <c r="P90" s="68"/>
      <c r="Q90" s="68"/>
      <c r="R90" s="68"/>
      <c r="S90" s="24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44"/>
      <c r="P91" s="68"/>
      <c r="Q91" s="68"/>
      <c r="R91" s="68"/>
      <c r="S91" s="24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44"/>
      <c r="P92" s="68"/>
      <c r="Q92" s="68"/>
      <c r="R92" s="68"/>
      <c r="S92" s="24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4"/>
      <c r="K93" s="478"/>
      <c r="L93" s="478"/>
      <c r="M93" s="478"/>
      <c r="N93" s="478"/>
      <c r="O93" s="244"/>
      <c r="P93" s="68"/>
      <c r="Q93" s="68"/>
      <c r="R93" s="68"/>
      <c r="S93" s="24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4"/>
      <c r="K94" s="478"/>
      <c r="L94" s="478"/>
      <c r="M94" s="478"/>
      <c r="N94" s="478"/>
      <c r="O94" s="244"/>
      <c r="P94" s="68"/>
      <c r="Q94" s="68"/>
      <c r="R94" s="68"/>
      <c r="S94" s="24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6"/>
      <c r="K95" s="478"/>
      <c r="L95" s="478"/>
      <c r="M95" s="478"/>
      <c r="N95" s="478"/>
      <c r="O95" s="246"/>
      <c r="Q95" s="82"/>
      <c r="R95" s="82"/>
      <c r="S95" s="24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600-000000000000}">
  <dimension ref="A1:S111"/>
  <sheetViews>
    <sheetView view="pageBreakPreview" topLeftCell="C1" zoomScale="70" zoomScaleNormal="70" zoomScaleSheetLayoutView="70" workbookViewId="0">
      <pane xSplit="3" ySplit="4" topLeftCell="F32" activePane="bottomRight" state="frozen"/>
      <selection activeCell="J5" sqref="J5:J84"/>
      <selection pane="topRight" activeCell="J5" sqref="J5:J84"/>
      <selection pane="bottomLeft" activeCell="J5" sqref="J5:J84"/>
      <selection pane="bottomRight" activeCell="G49" sqref="G4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=241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868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41" t="s">
        <v>275</v>
      </c>
      <c r="H4" s="241" t="s">
        <v>276</v>
      </c>
      <c r="I4" s="241" t="s">
        <v>277</v>
      </c>
      <c r="J4" s="121" t="str">
        <f>"me©‡gvU fwZ©
= "&amp;J85</f>
        <v>me©‡gvU fwZ©
= 42364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41448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'05.10'!J5+'06.10'!I5</f>
        <v>1453</v>
      </c>
      <c r="K5" s="151">
        <v>2</v>
      </c>
      <c r="L5" s="151">
        <v>1</v>
      </c>
      <c r="M5" s="151">
        <v>1</v>
      </c>
      <c r="N5" s="139">
        <f t="shared" ref="N5:N69" si="0">J5-K5-O5</f>
        <v>1441</v>
      </c>
      <c r="O5" s="140">
        <v>10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'05.10'!J6+'06.10'!I6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'05.10'!J7+'06.10'!I7</f>
        <v>474</v>
      </c>
      <c r="K7" s="152">
        <v>0</v>
      </c>
      <c r="L7" s="152">
        <v>0</v>
      </c>
      <c r="M7" s="152">
        <v>0</v>
      </c>
      <c r="N7" s="139">
        <f t="shared" si="0"/>
        <v>469</v>
      </c>
      <c r="O7" s="145">
        <v>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'05.10'!J8+'06.10'!I8</f>
        <v>1139</v>
      </c>
      <c r="K8" s="152">
        <v>0</v>
      </c>
      <c r="L8" s="152">
        <v>0</v>
      </c>
      <c r="M8" s="152">
        <v>0</v>
      </c>
      <c r="N8" s="139">
        <f t="shared" si="0"/>
        <v>1127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'05.10'!J9+'06.10'!I9</f>
        <v>535</v>
      </c>
      <c r="K9" s="152">
        <v>1</v>
      </c>
      <c r="L9" s="152">
        <v>0</v>
      </c>
      <c r="M9" s="152">
        <v>0</v>
      </c>
      <c r="N9" s="139">
        <f t="shared" si="0"/>
        <v>532</v>
      </c>
      <c r="O9" s="145">
        <v>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'05.10'!J10+'06.10'!I10</f>
        <v>494</v>
      </c>
      <c r="K10" s="152">
        <v>0</v>
      </c>
      <c r="L10" s="152">
        <v>0</v>
      </c>
      <c r="M10" s="152">
        <v>0</v>
      </c>
      <c r="N10" s="139">
        <f t="shared" si="0"/>
        <v>490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'05.10'!J11+'06.10'!I11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5</v>
      </c>
      <c r="H12" s="156">
        <v>0</v>
      </c>
      <c r="I12" s="144">
        <f t="shared" si="1"/>
        <v>5</v>
      </c>
      <c r="J12" s="161">
        <f>'05.10'!J12+'06.10'!I12</f>
        <v>1587</v>
      </c>
      <c r="K12" s="152">
        <v>0</v>
      </c>
      <c r="L12" s="152">
        <v>0</v>
      </c>
      <c r="M12" s="152">
        <v>0</v>
      </c>
      <c r="N12" s="139">
        <f t="shared" si="0"/>
        <v>1562</v>
      </c>
      <c r="O12" s="145">
        <v>25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1</v>
      </c>
      <c r="I13" s="144">
        <f t="shared" si="1"/>
        <v>5</v>
      </c>
      <c r="J13" s="161">
        <f>'05.10'!J13+'06.10'!I13</f>
        <v>546</v>
      </c>
      <c r="K13" s="152">
        <v>0</v>
      </c>
      <c r="L13" s="152">
        <v>0</v>
      </c>
      <c r="M13" s="152">
        <v>0</v>
      </c>
      <c r="N13" s="139">
        <f t="shared" si="0"/>
        <v>538</v>
      </c>
      <c r="O13" s="145">
        <v>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'05.10'!J14+'06.10'!I14</f>
        <v>430</v>
      </c>
      <c r="K14" s="152">
        <v>0</v>
      </c>
      <c r="L14" s="152">
        <v>0</v>
      </c>
      <c r="M14" s="152">
        <v>0</v>
      </c>
      <c r="N14" s="139">
        <f t="shared" si="0"/>
        <v>426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'05.10'!J15+'06.10'!I15</f>
        <v>591</v>
      </c>
      <c r="K15" s="152">
        <v>0</v>
      </c>
      <c r="L15" s="152">
        <v>0</v>
      </c>
      <c r="M15" s="152">
        <v>0</v>
      </c>
      <c r="N15" s="139">
        <f t="shared" si="0"/>
        <v>580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'05.10'!J16+'06.10'!I16</f>
        <v>780</v>
      </c>
      <c r="K16" s="152">
        <v>0</v>
      </c>
      <c r="L16" s="152">
        <v>0</v>
      </c>
      <c r="M16" s="152">
        <v>0</v>
      </c>
      <c r="N16" s="139">
        <f t="shared" si="0"/>
        <v>766</v>
      </c>
      <c r="O16" s="145">
        <v>14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7</v>
      </c>
      <c r="H17" s="156">
        <v>2</v>
      </c>
      <c r="I17" s="144">
        <f t="shared" si="1"/>
        <v>9</v>
      </c>
      <c r="J17" s="161">
        <f>'05.10'!J17+'06.10'!I17</f>
        <v>967</v>
      </c>
      <c r="K17" s="152">
        <v>6</v>
      </c>
      <c r="L17" s="152">
        <v>0</v>
      </c>
      <c r="M17" s="152">
        <v>0</v>
      </c>
      <c r="N17" s="139">
        <f t="shared" si="0"/>
        <v>946</v>
      </c>
      <c r="O17" s="145">
        <v>15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0</v>
      </c>
      <c r="H18" s="156"/>
      <c r="I18" s="144">
        <f t="shared" si="1"/>
        <v>0</v>
      </c>
      <c r="J18" s="161">
        <f>'05.10'!J18+'06.10'!I18</f>
        <v>644</v>
      </c>
      <c r="K18" s="152">
        <v>0</v>
      </c>
      <c r="L18" s="152">
        <v>0</v>
      </c>
      <c r="M18" s="152">
        <v>0</v>
      </c>
      <c r="N18" s="139">
        <f t="shared" si="0"/>
        <v>634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30</v>
      </c>
      <c r="H19" s="146">
        <f t="shared" ref="H19:O19" si="3">SUM(H5:H18)</f>
        <v>3</v>
      </c>
      <c r="I19" s="148">
        <f t="shared" si="3"/>
        <v>33</v>
      </c>
      <c r="J19" s="162">
        <f>'05.10'!J19+'06.10'!I19</f>
        <v>10389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10256</v>
      </c>
      <c r="O19" s="150">
        <f t="shared" si="3"/>
        <v>123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'05.10'!J20+'06.10'!I20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'05.10'!J21+'06.10'!I21</f>
        <v>422</v>
      </c>
      <c r="K21" s="152">
        <v>0</v>
      </c>
      <c r="L21" s="152">
        <v>0</v>
      </c>
      <c r="M21" s="152">
        <v>0</v>
      </c>
      <c r="N21" s="144">
        <f t="shared" si="0"/>
        <v>419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'05.10'!J22+'06.10'!I22</f>
        <v>159</v>
      </c>
      <c r="K22" s="152">
        <v>0</v>
      </c>
      <c r="L22" s="152">
        <v>0</v>
      </c>
      <c r="M22" s="152">
        <v>0</v>
      </c>
      <c r="N22" s="144">
        <f t="shared" si="0"/>
        <v>159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'05.10'!J23+'06.10'!I23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'05.10'!J24+'06.10'!I24</f>
        <v>1479</v>
      </c>
      <c r="K24" s="152">
        <v>4</v>
      </c>
      <c r="L24" s="152">
        <v>0</v>
      </c>
      <c r="M24" s="152">
        <v>0</v>
      </c>
      <c r="N24" s="144">
        <f t="shared" si="0"/>
        <v>1449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'05.10'!J25+'06.10'!I25</f>
        <v>2179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2146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5</v>
      </c>
      <c r="I26" s="139">
        <f>G26+H26</f>
        <v>9</v>
      </c>
      <c r="J26" s="160">
        <f>'05.10'!J26+'06.10'!I26</f>
        <v>505</v>
      </c>
      <c r="K26" s="151">
        <v>2</v>
      </c>
      <c r="L26" s="151">
        <v>1</v>
      </c>
      <c r="M26" s="151">
        <v>0</v>
      </c>
      <c r="N26" s="139">
        <f t="shared" si="0"/>
        <v>482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'05.10'!J27+'06.10'!I27</f>
        <v>563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5</v>
      </c>
      <c r="H28" s="156">
        <v>0</v>
      </c>
      <c r="I28" s="144">
        <f t="shared" si="7"/>
        <v>5</v>
      </c>
      <c r="J28" s="161">
        <f>'05.10'!J28+'06.10'!I28</f>
        <v>1177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'05.10'!J29+'06.10'!I29</f>
        <v>1258</v>
      </c>
      <c r="K29" s="152">
        <v>0</v>
      </c>
      <c r="L29" s="152">
        <v>0</v>
      </c>
      <c r="M29" s="152">
        <v>0</v>
      </c>
      <c r="N29" s="144">
        <f t="shared" si="0"/>
        <v>1249</v>
      </c>
      <c r="O29" s="145">
        <v>9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'05.10'!J30+'06.10'!I30</f>
        <v>456</v>
      </c>
      <c r="K30" s="152">
        <v>0</v>
      </c>
      <c r="L30" s="152">
        <v>0</v>
      </c>
      <c r="M30" s="152">
        <v>0</v>
      </c>
      <c r="N30" s="144">
        <f t="shared" si="0"/>
        <v>454</v>
      </c>
      <c r="O30" s="145">
        <v>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'05.10'!J31+'06.10'!I31</f>
        <v>681</v>
      </c>
      <c r="K31" s="152">
        <v>1</v>
      </c>
      <c r="L31" s="152">
        <v>0</v>
      </c>
      <c r="M31" s="152">
        <v>0</v>
      </c>
      <c r="N31" s="144">
        <f t="shared" si="0"/>
        <v>678</v>
      </c>
      <c r="O31" s="145">
        <v>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'05.10'!J32+'06.10'!I32</f>
        <v>289</v>
      </c>
      <c r="K32" s="152">
        <v>1</v>
      </c>
      <c r="L32" s="152">
        <v>1</v>
      </c>
      <c r="M32" s="152">
        <v>0</v>
      </c>
      <c r="N32" s="144">
        <f t="shared" si="0"/>
        <v>284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'05.10'!J33+'06.10'!I33</f>
        <v>417</v>
      </c>
      <c r="K33" s="152">
        <v>0</v>
      </c>
      <c r="L33" s="152">
        <v>0</v>
      </c>
      <c r="M33" s="152">
        <v>0</v>
      </c>
      <c r="N33" s="144">
        <f t="shared" si="0"/>
        <v>417</v>
      </c>
      <c r="O33" s="145">
        <v>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'05.10'!J34+'06.10'!I34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'05.10'!J35+'06.10'!I35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'05.10'!J36+'06.10'!I36</f>
        <v>106</v>
      </c>
      <c r="K36" s="152">
        <v>0</v>
      </c>
      <c r="L36" s="152">
        <v>0</v>
      </c>
      <c r="M36" s="152">
        <v>0</v>
      </c>
      <c r="N36" s="144">
        <f t="shared" si="0"/>
        <v>99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18</v>
      </c>
      <c r="H37" s="156"/>
      <c r="I37" s="144">
        <f t="shared" si="7"/>
        <v>18</v>
      </c>
      <c r="J37" s="161">
        <f>'05.10'!J37+'06.10'!I37</f>
        <v>1161</v>
      </c>
      <c r="K37" s="152">
        <v>1</v>
      </c>
      <c r="L37" s="152">
        <v>0</v>
      </c>
      <c r="M37" s="152">
        <v>0</v>
      </c>
      <c r="N37" s="144">
        <f t="shared" si="0"/>
        <v>1107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36</v>
      </c>
      <c r="H38" s="146">
        <f t="shared" ref="H38:O38" si="9">SUM(H26:H37)</f>
        <v>5</v>
      </c>
      <c r="I38" s="148">
        <f t="shared" si="9"/>
        <v>41</v>
      </c>
      <c r="J38" s="162">
        <f>'05.10'!J38+'06.10'!I38</f>
        <v>6914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6790</v>
      </c>
      <c r="O38" s="150">
        <f t="shared" si="9"/>
        <v>119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'05.10'!J39+'06.10'!I39</f>
        <v>806</v>
      </c>
      <c r="K39" s="151">
        <v>3</v>
      </c>
      <c r="L39" s="151">
        <v>2</v>
      </c>
      <c r="M39" s="151">
        <v>1</v>
      </c>
      <c r="N39" s="139">
        <f t="shared" si="0"/>
        <v>801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'05.10'!J40+'06.10'!I40</f>
        <v>1324</v>
      </c>
      <c r="K40" s="152">
        <v>1</v>
      </c>
      <c r="L40" s="152">
        <v>1</v>
      </c>
      <c r="M40" s="152">
        <v>0</v>
      </c>
      <c r="N40" s="144">
        <f t="shared" si="0"/>
        <v>1267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'05.10'!J41+'06.10'!I41</f>
        <v>457</v>
      </c>
      <c r="K41" s="152">
        <v>0</v>
      </c>
      <c r="L41" s="152">
        <v>0</v>
      </c>
      <c r="M41" s="152">
        <v>0</v>
      </c>
      <c r="N41" s="144">
        <f t="shared" si="0"/>
        <v>442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'05.10'!J42+'06.10'!I42</f>
        <v>485</v>
      </c>
      <c r="K42" s="152">
        <v>0</v>
      </c>
      <c r="L42" s="152">
        <v>0</v>
      </c>
      <c r="M42" s="152">
        <v>0</v>
      </c>
      <c r="N42" s="144">
        <f t="shared" si="0"/>
        <v>474</v>
      </c>
      <c r="O42" s="145">
        <v>11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36</v>
      </c>
      <c r="H43" s="156">
        <v>4</v>
      </c>
      <c r="I43" s="144">
        <f t="shared" si="10"/>
        <v>40</v>
      </c>
      <c r="J43" s="161">
        <f>'05.10'!J43+'06.10'!I43</f>
        <v>3173</v>
      </c>
      <c r="K43" s="152">
        <v>2</v>
      </c>
      <c r="L43" s="152">
        <v>1</v>
      </c>
      <c r="M43" s="152">
        <v>0</v>
      </c>
      <c r="N43" s="144">
        <f t="shared" si="0"/>
        <v>3009</v>
      </c>
      <c r="O43" s="145">
        <v>162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'05.10'!J44+'06.10'!I44</f>
        <v>556</v>
      </c>
      <c r="K44" s="152">
        <v>1</v>
      </c>
      <c r="L44" s="152">
        <v>0</v>
      </c>
      <c r="M44" s="152">
        <v>0</v>
      </c>
      <c r="N44" s="144">
        <f t="shared" si="0"/>
        <v>526</v>
      </c>
      <c r="O44" s="145">
        <v>29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'05.10'!J45+'06.10'!I45</f>
        <v>301</v>
      </c>
      <c r="K45" s="152">
        <v>0</v>
      </c>
      <c r="L45" s="152">
        <v>0</v>
      </c>
      <c r="M45" s="152">
        <v>0</v>
      </c>
      <c r="N45" s="144">
        <f t="shared" si="0"/>
        <v>295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8</v>
      </c>
      <c r="H46" s="156">
        <v>0</v>
      </c>
      <c r="I46" s="144">
        <f t="shared" si="10"/>
        <v>8</v>
      </c>
      <c r="J46" s="161">
        <f>'05.10'!J46+'06.10'!I46</f>
        <v>845</v>
      </c>
      <c r="K46" s="152">
        <v>0</v>
      </c>
      <c r="L46" s="152">
        <v>0</v>
      </c>
      <c r="M46" s="152">
        <v>0</v>
      </c>
      <c r="N46" s="144">
        <f t="shared" si="0"/>
        <v>821</v>
      </c>
      <c r="O46" s="145">
        <v>24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'05.10'!J47+'06.10'!I47</f>
        <v>137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'05.10'!J48+'06.10'!I48</f>
        <v>228</v>
      </c>
      <c r="K48" s="152">
        <v>1</v>
      </c>
      <c r="L48" s="152">
        <v>0</v>
      </c>
      <c r="M48" s="152">
        <v>0</v>
      </c>
      <c r="N48" s="144">
        <f t="shared" si="0"/>
        <v>218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'05.10'!J49+'06.10'!I49</f>
        <v>1325</v>
      </c>
      <c r="K49" s="152">
        <v>4</v>
      </c>
      <c r="L49" s="152">
        <v>2</v>
      </c>
      <c r="M49" s="152">
        <v>1</v>
      </c>
      <c r="N49" s="144">
        <f t="shared" si="0"/>
        <v>1238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104</v>
      </c>
      <c r="H50" s="146">
        <f t="shared" ref="H50:O50" si="12">SUM(H39:H49)</f>
        <v>4</v>
      </c>
      <c r="I50" s="148">
        <f t="shared" si="12"/>
        <v>108</v>
      </c>
      <c r="J50" s="162">
        <f>'05.10'!J50+'06.10'!I50</f>
        <v>9637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9225</v>
      </c>
      <c r="O50" s="150">
        <f t="shared" si="12"/>
        <v>399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'05.10'!J51+'06.10'!I51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'05.10'!J52+'06.10'!I52</f>
        <v>1039</v>
      </c>
      <c r="K52" s="152">
        <v>0</v>
      </c>
      <c r="L52" s="152">
        <v>0</v>
      </c>
      <c r="M52" s="152">
        <v>0</v>
      </c>
      <c r="N52" s="144">
        <f t="shared" si="0"/>
        <v>1023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'05.10'!J53+'06.10'!I53</f>
        <v>701</v>
      </c>
      <c r="K53" s="152">
        <v>1</v>
      </c>
      <c r="L53" s="152">
        <v>0</v>
      </c>
      <c r="M53" s="152">
        <v>0</v>
      </c>
      <c r="N53" s="144">
        <f t="shared" si="0"/>
        <v>693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</v>
      </c>
      <c r="H54" s="156">
        <v>0</v>
      </c>
      <c r="I54" s="144">
        <f t="shared" si="14"/>
        <v>2</v>
      </c>
      <c r="J54" s="161">
        <f>'05.10'!J54+'06.10'!I54</f>
        <v>961</v>
      </c>
      <c r="K54" s="152">
        <v>0</v>
      </c>
      <c r="L54" s="152">
        <v>0</v>
      </c>
      <c r="M54" s="152">
        <v>0</v>
      </c>
      <c r="N54" s="144">
        <f t="shared" si="0"/>
        <v>934</v>
      </c>
      <c r="O54" s="145">
        <v>27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'05.10'!J55+'06.10'!I55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'05.10'!J56+'06.10'!I56</f>
        <v>336</v>
      </c>
      <c r="K56" s="152">
        <v>0</v>
      </c>
      <c r="L56" s="152">
        <v>0</v>
      </c>
      <c r="M56" s="152">
        <v>0</v>
      </c>
      <c r="N56" s="144">
        <f t="shared" si="0"/>
        <v>329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'05.10'!J57+'06.10'!I57</f>
        <v>159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'05.10'!J58+'06.10'!I58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'05.10'!J59+'06.10'!I59</f>
        <v>810</v>
      </c>
      <c r="K59" s="152">
        <v>3</v>
      </c>
      <c r="L59" s="152">
        <v>0</v>
      </c>
      <c r="M59" s="152">
        <v>0</v>
      </c>
      <c r="N59" s="144">
        <f t="shared" si="0"/>
        <v>788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14</v>
      </c>
      <c r="H60" s="146">
        <f t="shared" ref="H60:O60" si="15">SUM(H51:H59)</f>
        <v>0</v>
      </c>
      <c r="I60" s="148">
        <f t="shared" si="15"/>
        <v>14</v>
      </c>
      <c r="J60" s="162">
        <f>'05.10'!J60+'06.10'!I60</f>
        <v>4367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4285</v>
      </c>
      <c r="O60" s="150">
        <f t="shared" si="15"/>
        <v>77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'05.10'!J61+'06.10'!I61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'05.10'!J62+'06.10'!I62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'05.10'!J63+'06.10'!I63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'05.10'!J64+'06.10'!I64</f>
        <v>183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'05.10'!J65+'06.10'!I65</f>
        <v>194</v>
      </c>
      <c r="K65" s="152">
        <v>0</v>
      </c>
      <c r="L65" s="152">
        <v>0</v>
      </c>
      <c r="M65" s="152">
        <v>0</v>
      </c>
      <c r="N65" s="144">
        <f t="shared" si="0"/>
        <v>190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'05.10'!J66+'06.10'!I66</f>
        <v>283</v>
      </c>
      <c r="K66" s="152">
        <v>1</v>
      </c>
      <c r="L66" s="152">
        <v>1</v>
      </c>
      <c r="M66" s="152">
        <v>1</v>
      </c>
      <c r="N66" s="144">
        <f t="shared" si="0"/>
        <v>280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'05.10'!J67+'06.10'!I67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'05.10'!J68+'06.10'!I68</f>
        <v>166</v>
      </c>
      <c r="K68" s="152">
        <v>0</v>
      </c>
      <c r="L68" s="152">
        <v>0</v>
      </c>
      <c r="M68" s="152">
        <v>0</v>
      </c>
      <c r="N68" s="144">
        <f t="shared" si="0"/>
        <v>165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'05.10'!J69+'06.10'!I69</f>
        <v>715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</v>
      </c>
      <c r="H70" s="146">
        <f t="shared" ref="H70:O70" si="17">SUM(H61:H69)</f>
        <v>0</v>
      </c>
      <c r="I70" s="148">
        <f t="shared" si="17"/>
        <v>1</v>
      </c>
      <c r="J70" s="162">
        <f>'05.10'!J70+'06.10'!I70</f>
        <v>2005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1983</v>
      </c>
      <c r="O70" s="150">
        <f t="shared" si="17"/>
        <v>18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'05.10'!J71+'06.10'!I71</f>
        <v>555</v>
      </c>
      <c r="K71" s="151">
        <v>0</v>
      </c>
      <c r="L71" s="151">
        <v>0</v>
      </c>
      <c r="M71" s="151">
        <v>0</v>
      </c>
      <c r="N71" s="139">
        <f t="shared" ref="N71:N83" si="18">J71-K71-O71</f>
        <v>551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'05.10'!J72+'06.10'!I72</f>
        <v>626</v>
      </c>
      <c r="K72" s="152">
        <v>0</v>
      </c>
      <c r="L72" s="152">
        <v>0</v>
      </c>
      <c r="M72" s="152">
        <v>0</v>
      </c>
      <c r="N72" s="144">
        <f t="shared" si="18"/>
        <v>620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'05.10'!J73+'06.10'!I73</f>
        <v>634</v>
      </c>
      <c r="K73" s="152">
        <v>0</v>
      </c>
      <c r="L73" s="152">
        <v>0</v>
      </c>
      <c r="M73" s="152">
        <v>0</v>
      </c>
      <c r="N73" s="144">
        <f t="shared" si="18"/>
        <v>618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'05.10'!J74+'06.10'!I74</f>
        <v>851</v>
      </c>
      <c r="K74" s="152">
        <v>0</v>
      </c>
      <c r="L74" s="152">
        <v>0</v>
      </c>
      <c r="M74" s="152">
        <v>0</v>
      </c>
      <c r="N74" s="144">
        <f t="shared" si="18"/>
        <v>833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'05.10'!J75+'06.10'!I75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'05.10'!J76+'06.10'!I76</f>
        <v>530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17</v>
      </c>
      <c r="H77" s="156"/>
      <c r="I77" s="144">
        <f t="shared" si="19"/>
        <v>17</v>
      </c>
      <c r="J77" s="161">
        <f>'05.10'!J77+'06.10'!I77</f>
        <v>2612</v>
      </c>
      <c r="K77" s="152">
        <v>6</v>
      </c>
      <c r="L77" s="152">
        <v>2</v>
      </c>
      <c r="M77" s="152">
        <v>0</v>
      </c>
      <c r="N77" s="144">
        <f t="shared" si="18"/>
        <v>2561</v>
      </c>
      <c r="O77" s="145">
        <v>45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'05.10'!J78+'06.10'!I78</f>
        <v>5922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5818</v>
      </c>
      <c r="O78" s="150">
        <f t="shared" si="20"/>
        <v>97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'05.10'!J79+'06.10'!I79</f>
        <v>166</v>
      </c>
      <c r="K79" s="151">
        <v>0</v>
      </c>
      <c r="L79" s="151">
        <v>0</v>
      </c>
      <c r="M79" s="151">
        <v>0</v>
      </c>
      <c r="N79" s="139">
        <f t="shared" si="18"/>
        <v>166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'05.10'!J80+'06.10'!I80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'05.10'!J81+'06.10'!I81</f>
        <v>182</v>
      </c>
      <c r="K81" s="152">
        <v>0</v>
      </c>
      <c r="L81" s="152">
        <v>0</v>
      </c>
      <c r="M81" s="152">
        <v>0</v>
      </c>
      <c r="N81" s="144">
        <f t="shared" si="18"/>
        <v>180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'05.10'!J82+'06.10'!I82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'05.10'!J83+'06.10'!I83</f>
        <v>451</v>
      </c>
      <c r="K83" s="152">
        <v>0</v>
      </c>
      <c r="L83" s="152">
        <v>0</v>
      </c>
      <c r="M83" s="152">
        <v>0</v>
      </c>
      <c r="N83" s="144">
        <f t="shared" si="18"/>
        <v>447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'05.10'!J84+'06.10'!I84</f>
        <v>951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945</v>
      </c>
      <c r="O84" s="150">
        <f t="shared" si="22"/>
        <v>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229</v>
      </c>
      <c r="H85" s="135">
        <f t="shared" ref="H85:O85" si="23">H84+H78+H70+H60+H50+H38+H25+H19</f>
        <v>12</v>
      </c>
      <c r="I85" s="135">
        <f t="shared" si="23"/>
        <v>241</v>
      </c>
      <c r="J85" s="135">
        <f t="shared" si="23"/>
        <v>42364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41448</v>
      </c>
      <c r="O85" s="135">
        <f t="shared" si="23"/>
        <v>868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42"/>
      <c r="P90" s="68"/>
      <c r="Q90" s="68"/>
      <c r="R90" s="68"/>
      <c r="S90" s="24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42"/>
      <c r="P91" s="68"/>
      <c r="Q91" s="68"/>
      <c r="R91" s="68"/>
      <c r="S91" s="24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42"/>
      <c r="P92" s="68"/>
      <c r="Q92" s="68"/>
      <c r="R92" s="68"/>
      <c r="S92" s="24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42"/>
      <c r="K93" s="478"/>
      <c r="L93" s="478"/>
      <c r="M93" s="478"/>
      <c r="N93" s="478"/>
      <c r="O93" s="242"/>
      <c r="P93" s="68"/>
      <c r="Q93" s="68"/>
      <c r="R93" s="68"/>
      <c r="S93" s="24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42"/>
      <c r="K94" s="478"/>
      <c r="L94" s="478"/>
      <c r="M94" s="478"/>
      <c r="N94" s="478"/>
      <c r="O94" s="242"/>
      <c r="P94" s="68"/>
      <c r="Q94" s="68"/>
      <c r="R94" s="68"/>
      <c r="S94" s="24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3"/>
      <c r="K95" s="478"/>
      <c r="L95" s="478"/>
      <c r="M95" s="478"/>
      <c r="N95" s="478"/>
      <c r="O95" s="243"/>
      <c r="Q95" s="82"/>
      <c r="R95" s="82"/>
      <c r="S95" s="24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7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G16" sqref="G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=209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982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42123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41093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'04.10'!J5+'05.10'!I5</f>
        <v>1450</v>
      </c>
      <c r="K5" s="151">
        <v>2</v>
      </c>
      <c r="L5" s="151">
        <v>1</v>
      </c>
      <c r="M5" s="151">
        <v>1</v>
      </c>
      <c r="N5" s="139">
        <f t="shared" ref="N5:N69" si="0">J5-K5-O5</f>
        <v>1439</v>
      </c>
      <c r="O5" s="140">
        <v>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'04.10'!J6+'05.10'!I6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'04.10'!J7+'05.10'!I7</f>
        <v>473</v>
      </c>
      <c r="K7" s="152">
        <v>0</v>
      </c>
      <c r="L7" s="152">
        <v>0</v>
      </c>
      <c r="M7" s="152">
        <v>0</v>
      </c>
      <c r="N7" s="139">
        <f t="shared" si="0"/>
        <v>468</v>
      </c>
      <c r="O7" s="145">
        <v>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'04.10'!J8+'05.10'!I8</f>
        <v>1136</v>
      </c>
      <c r="K8" s="152">
        <v>0</v>
      </c>
      <c r="L8" s="152">
        <v>0</v>
      </c>
      <c r="M8" s="152">
        <v>0</v>
      </c>
      <c r="N8" s="139">
        <f t="shared" si="0"/>
        <v>1124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'04.10'!J9+'05.10'!I9</f>
        <v>535</v>
      </c>
      <c r="K9" s="152">
        <v>1</v>
      </c>
      <c r="L9" s="152">
        <v>0</v>
      </c>
      <c r="M9" s="152">
        <v>0</v>
      </c>
      <c r="N9" s="139">
        <f t="shared" si="0"/>
        <v>528</v>
      </c>
      <c r="O9" s="145">
        <v>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'04.10'!J10+'05.10'!I10</f>
        <v>492</v>
      </c>
      <c r="K10" s="152">
        <v>0</v>
      </c>
      <c r="L10" s="152">
        <v>0</v>
      </c>
      <c r="M10" s="152">
        <v>0</v>
      </c>
      <c r="N10" s="139">
        <f t="shared" si="0"/>
        <v>487</v>
      </c>
      <c r="O10" s="145">
        <v>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'04.10'!J11+'05.10'!I11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8</v>
      </c>
      <c r="H12" s="156">
        <v>0</v>
      </c>
      <c r="I12" s="144">
        <f t="shared" si="1"/>
        <v>8</v>
      </c>
      <c r="J12" s="161">
        <f>'04.10'!J12+'05.10'!I12</f>
        <v>1582</v>
      </c>
      <c r="K12" s="152">
        <v>0</v>
      </c>
      <c r="L12" s="152">
        <v>0</v>
      </c>
      <c r="M12" s="152">
        <v>0</v>
      </c>
      <c r="N12" s="139">
        <f t="shared" si="0"/>
        <v>1539</v>
      </c>
      <c r="O12" s="145">
        <v>43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'04.10'!J13+'05.10'!I13</f>
        <v>541</v>
      </c>
      <c r="K13" s="152">
        <v>0</v>
      </c>
      <c r="L13" s="152">
        <v>0</v>
      </c>
      <c r="M13" s="152">
        <v>0</v>
      </c>
      <c r="N13" s="139">
        <f t="shared" si="0"/>
        <v>529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'04.10'!J14+'05.10'!I14</f>
        <v>430</v>
      </c>
      <c r="K14" s="152">
        <v>0</v>
      </c>
      <c r="L14" s="152">
        <v>0</v>
      </c>
      <c r="M14" s="152">
        <v>0</v>
      </c>
      <c r="N14" s="139">
        <f t="shared" si="0"/>
        <v>425</v>
      </c>
      <c r="O14" s="145">
        <v>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'04.10'!J15+'05.10'!I15</f>
        <v>588</v>
      </c>
      <c r="K15" s="152">
        <v>0</v>
      </c>
      <c r="L15" s="152">
        <v>0</v>
      </c>
      <c r="M15" s="152">
        <v>0</v>
      </c>
      <c r="N15" s="139">
        <f t="shared" si="0"/>
        <v>577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'04.10'!J16+'05.10'!I16</f>
        <v>778</v>
      </c>
      <c r="K16" s="152">
        <v>0</v>
      </c>
      <c r="L16" s="152">
        <v>0</v>
      </c>
      <c r="M16" s="152">
        <v>0</v>
      </c>
      <c r="N16" s="139">
        <f t="shared" si="0"/>
        <v>761</v>
      </c>
      <c r="O16" s="145">
        <v>17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7</v>
      </c>
      <c r="H17" s="156">
        <v>1</v>
      </c>
      <c r="I17" s="144">
        <f t="shared" si="1"/>
        <v>8</v>
      </c>
      <c r="J17" s="161">
        <f>'04.10'!J17+'05.10'!I17</f>
        <v>958</v>
      </c>
      <c r="K17" s="152">
        <v>6</v>
      </c>
      <c r="L17" s="152">
        <v>0</v>
      </c>
      <c r="M17" s="152">
        <v>0</v>
      </c>
      <c r="N17" s="139">
        <f t="shared" si="0"/>
        <v>935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'04.10'!J18+'05.10'!I18</f>
        <v>644</v>
      </c>
      <c r="K18" s="152">
        <v>0</v>
      </c>
      <c r="L18" s="152">
        <v>0</v>
      </c>
      <c r="M18" s="152">
        <v>0</v>
      </c>
      <c r="N18" s="139">
        <f t="shared" si="0"/>
        <v>632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30</v>
      </c>
      <c r="H19" s="146">
        <f t="shared" ref="H19:O19" si="3">SUM(H5:H18)</f>
        <v>2</v>
      </c>
      <c r="I19" s="148">
        <f t="shared" si="3"/>
        <v>32</v>
      </c>
      <c r="J19" s="162">
        <f>'04.10'!J19+'05.10'!I19</f>
        <v>10356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10189</v>
      </c>
      <c r="O19" s="150">
        <f t="shared" si="3"/>
        <v>157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'04.10'!J20+'05.10'!I20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'04.10'!J21+'05.10'!I21</f>
        <v>422</v>
      </c>
      <c r="K21" s="152">
        <v>0</v>
      </c>
      <c r="L21" s="152">
        <v>0</v>
      </c>
      <c r="M21" s="152">
        <v>0</v>
      </c>
      <c r="N21" s="144">
        <f t="shared" si="0"/>
        <v>417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'04.10'!J22+'05.10'!I22</f>
        <v>159</v>
      </c>
      <c r="K22" s="152">
        <v>0</v>
      </c>
      <c r="L22" s="152">
        <v>0</v>
      </c>
      <c r="M22" s="152">
        <v>0</v>
      </c>
      <c r="N22" s="144">
        <f t="shared" si="0"/>
        <v>158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'04.10'!J23+'05.10'!I23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'04.10'!J24+'05.10'!I24</f>
        <v>1475</v>
      </c>
      <c r="K24" s="152">
        <v>4</v>
      </c>
      <c r="L24" s="152">
        <v>0</v>
      </c>
      <c r="M24" s="152">
        <v>0</v>
      </c>
      <c r="N24" s="144">
        <f t="shared" si="0"/>
        <v>1444</v>
      </c>
      <c r="O24" s="145">
        <v>27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4</v>
      </c>
      <c r="H25" s="146">
        <f t="shared" ref="H25:N25" si="6">SUM(H20:H24)</f>
        <v>0</v>
      </c>
      <c r="I25" s="148">
        <f t="shared" si="6"/>
        <v>4</v>
      </c>
      <c r="J25" s="162">
        <f>'04.10'!J25+'05.10'!I25</f>
        <v>2175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2138</v>
      </c>
      <c r="O25" s="150">
        <f>SUM(O20:O24)</f>
        <v>33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7</v>
      </c>
      <c r="I26" s="139">
        <f>G26+H26</f>
        <v>7</v>
      </c>
      <c r="J26" s="160">
        <f>'04.10'!J26+'05.10'!I26</f>
        <v>496</v>
      </c>
      <c r="K26" s="151">
        <v>2</v>
      </c>
      <c r="L26" s="151">
        <v>1</v>
      </c>
      <c r="M26" s="151">
        <v>0</v>
      </c>
      <c r="N26" s="139">
        <f t="shared" si="0"/>
        <v>478</v>
      </c>
      <c r="O26" s="140">
        <v>16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'04.10'!J27+'05.10'!I27</f>
        <v>561</v>
      </c>
      <c r="K27" s="152">
        <v>0</v>
      </c>
      <c r="L27" s="152">
        <v>0</v>
      </c>
      <c r="M27" s="152">
        <v>0</v>
      </c>
      <c r="N27" s="144">
        <f t="shared" si="0"/>
        <v>557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0</v>
      </c>
      <c r="I28" s="144">
        <f t="shared" si="7"/>
        <v>1</v>
      </c>
      <c r="J28" s="161">
        <f>'04.10'!J28+'05.10'!I28</f>
        <v>1172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9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'04.10'!J29+'05.10'!I29</f>
        <v>1257</v>
      </c>
      <c r="K29" s="152">
        <v>0</v>
      </c>
      <c r="L29" s="152">
        <v>0</v>
      </c>
      <c r="M29" s="152">
        <v>0</v>
      </c>
      <c r="N29" s="144">
        <f t="shared" si="0"/>
        <v>1243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'04.10'!J30+'05.10'!I30</f>
        <v>455</v>
      </c>
      <c r="K30" s="152">
        <v>0</v>
      </c>
      <c r="L30" s="152">
        <v>0</v>
      </c>
      <c r="M30" s="152">
        <v>0</v>
      </c>
      <c r="N30" s="144">
        <f t="shared" si="0"/>
        <v>450</v>
      </c>
      <c r="O30" s="145">
        <v>5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'04.10'!J31+'05.10'!I31</f>
        <v>679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14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'04.10'!J32+'05.10'!I32</f>
        <v>287</v>
      </c>
      <c r="K32" s="152">
        <v>1</v>
      </c>
      <c r="L32" s="152">
        <v>1</v>
      </c>
      <c r="M32" s="152">
        <v>0</v>
      </c>
      <c r="N32" s="144">
        <f t="shared" si="0"/>
        <v>283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12</v>
      </c>
      <c r="H33" s="156">
        <v>0</v>
      </c>
      <c r="I33" s="144">
        <f t="shared" si="7"/>
        <v>12</v>
      </c>
      <c r="J33" s="161">
        <f>'04.10'!J33+'05.10'!I33</f>
        <v>417</v>
      </c>
      <c r="K33" s="152">
        <v>0</v>
      </c>
      <c r="L33" s="152">
        <v>0</v>
      </c>
      <c r="M33" s="152">
        <v>0</v>
      </c>
      <c r="N33" s="144">
        <f t="shared" si="0"/>
        <v>387</v>
      </c>
      <c r="O33" s="145">
        <v>30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'04.10'!J34+'05.10'!I34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'04.10'!J35+'05.10'!I35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'04.10'!J36+'05.10'!I36</f>
        <v>105</v>
      </c>
      <c r="K36" s="152">
        <v>0</v>
      </c>
      <c r="L36" s="152">
        <v>0</v>
      </c>
      <c r="M36" s="152">
        <v>0</v>
      </c>
      <c r="N36" s="144">
        <f t="shared" si="0"/>
        <v>99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'04.10'!J37+'05.10'!I37</f>
        <v>1143</v>
      </c>
      <c r="K37" s="152">
        <v>1</v>
      </c>
      <c r="L37" s="152">
        <v>0</v>
      </c>
      <c r="M37" s="152">
        <v>0</v>
      </c>
      <c r="N37" s="144">
        <f t="shared" si="0"/>
        <v>1094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34</v>
      </c>
      <c r="H38" s="146">
        <f t="shared" ref="H38:O38" si="9">SUM(H26:H37)</f>
        <v>7</v>
      </c>
      <c r="I38" s="148">
        <f t="shared" si="9"/>
        <v>41</v>
      </c>
      <c r="J38" s="162">
        <f>'04.10'!J38+'05.10'!I38</f>
        <v>6873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6718</v>
      </c>
      <c r="O38" s="150">
        <f t="shared" si="9"/>
        <v>150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'04.10'!J39+'05.10'!I39</f>
        <v>806</v>
      </c>
      <c r="K39" s="151">
        <v>3</v>
      </c>
      <c r="L39" s="151">
        <v>2</v>
      </c>
      <c r="M39" s="151">
        <v>1</v>
      </c>
      <c r="N39" s="139">
        <f t="shared" si="0"/>
        <v>800</v>
      </c>
      <c r="O39" s="140">
        <v>3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'04.10'!J40+'05.10'!I40</f>
        <v>1308</v>
      </c>
      <c r="K40" s="152">
        <v>1</v>
      </c>
      <c r="L40" s="152">
        <v>1</v>
      </c>
      <c r="M40" s="152">
        <v>0</v>
      </c>
      <c r="N40" s="144">
        <f t="shared" si="0"/>
        <v>1243</v>
      </c>
      <c r="O40" s="145">
        <v>64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'04.10'!J41+'05.10'!I41</f>
        <v>449</v>
      </c>
      <c r="K41" s="152">
        <v>0</v>
      </c>
      <c r="L41" s="152">
        <v>0</v>
      </c>
      <c r="M41" s="152">
        <v>0</v>
      </c>
      <c r="N41" s="144">
        <f t="shared" si="0"/>
        <v>434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'04.10'!J42+'05.10'!I42</f>
        <v>480</v>
      </c>
      <c r="K42" s="152">
        <v>0</v>
      </c>
      <c r="L42" s="152">
        <v>0</v>
      </c>
      <c r="M42" s="152">
        <v>0</v>
      </c>
      <c r="N42" s="144">
        <f t="shared" si="0"/>
        <v>470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30</v>
      </c>
      <c r="H43" s="156">
        <v>4</v>
      </c>
      <c r="I43" s="144">
        <f t="shared" si="10"/>
        <v>34</v>
      </c>
      <c r="J43" s="161">
        <f>'04.10'!J43+'05.10'!I43</f>
        <v>3133</v>
      </c>
      <c r="K43" s="152">
        <v>2</v>
      </c>
      <c r="L43" s="152">
        <v>1</v>
      </c>
      <c r="M43" s="152">
        <v>0</v>
      </c>
      <c r="N43" s="144">
        <f t="shared" si="0"/>
        <v>2957</v>
      </c>
      <c r="O43" s="145">
        <v>174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'04.10'!J44+'05.10'!I44</f>
        <v>551</v>
      </c>
      <c r="K44" s="152">
        <v>1</v>
      </c>
      <c r="L44" s="152">
        <v>0</v>
      </c>
      <c r="M44" s="152">
        <v>0</v>
      </c>
      <c r="N44" s="144">
        <f t="shared" si="0"/>
        <v>522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0</v>
      </c>
      <c r="H45" s="156">
        <v>0</v>
      </c>
      <c r="I45" s="144">
        <f t="shared" si="10"/>
        <v>0</v>
      </c>
      <c r="J45" s="161">
        <f>'04.10'!J45+'05.10'!I45</f>
        <v>298</v>
      </c>
      <c r="K45" s="152">
        <v>0</v>
      </c>
      <c r="L45" s="152">
        <v>0</v>
      </c>
      <c r="M45" s="152">
        <v>0</v>
      </c>
      <c r="N45" s="144">
        <f t="shared" si="0"/>
        <v>294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5</v>
      </c>
      <c r="H46" s="156">
        <v>0</v>
      </c>
      <c r="I46" s="144">
        <f t="shared" si="10"/>
        <v>5</v>
      </c>
      <c r="J46" s="161">
        <f>'04.10'!J46+'05.10'!I46</f>
        <v>837</v>
      </c>
      <c r="K46" s="152">
        <v>0</v>
      </c>
      <c r="L46" s="152">
        <v>0</v>
      </c>
      <c r="M46" s="152">
        <v>0</v>
      </c>
      <c r="N46" s="144">
        <f t="shared" si="0"/>
        <v>803</v>
      </c>
      <c r="O46" s="145">
        <v>34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'04.10'!J47+'05.10'!I47</f>
        <v>137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'04.10'!J48+'05.10'!I48</f>
        <v>225</v>
      </c>
      <c r="K48" s="152">
        <v>1</v>
      </c>
      <c r="L48" s="152">
        <v>0</v>
      </c>
      <c r="M48" s="152">
        <v>0</v>
      </c>
      <c r="N48" s="144">
        <f t="shared" si="0"/>
        <v>217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'04.10'!J49+'05.10'!I49</f>
        <v>1305</v>
      </c>
      <c r="K49" s="152">
        <v>4</v>
      </c>
      <c r="L49" s="152">
        <v>2</v>
      </c>
      <c r="M49" s="152">
        <v>1</v>
      </c>
      <c r="N49" s="144">
        <f t="shared" si="0"/>
        <v>1223</v>
      </c>
      <c r="O49" s="145">
        <v>78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75</v>
      </c>
      <c r="H50" s="146">
        <f t="shared" ref="H50:O50" si="12">SUM(H39:H49)</f>
        <v>4</v>
      </c>
      <c r="I50" s="148">
        <f t="shared" si="12"/>
        <v>79</v>
      </c>
      <c r="J50" s="162">
        <f>'04.10'!J50+'05.10'!I50</f>
        <v>9529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9097</v>
      </c>
      <c r="O50" s="150">
        <f t="shared" si="12"/>
        <v>419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'04.10'!J51+'05.10'!I51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'04.10'!J52+'05.10'!I52</f>
        <v>1037</v>
      </c>
      <c r="K52" s="152">
        <v>0</v>
      </c>
      <c r="L52" s="152">
        <v>0</v>
      </c>
      <c r="M52" s="152">
        <v>0</v>
      </c>
      <c r="N52" s="144">
        <f t="shared" si="0"/>
        <v>1023</v>
      </c>
      <c r="O52" s="145">
        <v>14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'04.10'!J53+'05.10'!I53</f>
        <v>699</v>
      </c>
      <c r="K53" s="152">
        <v>1</v>
      </c>
      <c r="L53" s="152">
        <v>0</v>
      </c>
      <c r="M53" s="152">
        <v>0</v>
      </c>
      <c r="N53" s="144">
        <f t="shared" si="0"/>
        <v>690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4</v>
      </c>
      <c r="H54" s="156">
        <v>0</v>
      </c>
      <c r="I54" s="144">
        <f t="shared" si="14"/>
        <v>4</v>
      </c>
      <c r="J54" s="161">
        <f>'04.10'!J54+'05.10'!I54</f>
        <v>959</v>
      </c>
      <c r="K54" s="152">
        <v>0</v>
      </c>
      <c r="L54" s="152">
        <v>0</v>
      </c>
      <c r="M54" s="152">
        <v>0</v>
      </c>
      <c r="N54" s="144">
        <f t="shared" si="0"/>
        <v>927</v>
      </c>
      <c r="O54" s="145">
        <v>32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'04.10'!J55+'05.10'!I55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'04.10'!J56+'05.10'!I56</f>
        <v>333</v>
      </c>
      <c r="K56" s="152">
        <v>0</v>
      </c>
      <c r="L56" s="152">
        <v>0</v>
      </c>
      <c r="M56" s="152">
        <v>0</v>
      </c>
      <c r="N56" s="144">
        <f t="shared" si="0"/>
        <v>326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'04.10'!J57+'05.10'!I57</f>
        <v>158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'04.10'!J58+'05.10'!I58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'04.10'!J59+'05.10'!I59</f>
        <v>806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10</v>
      </c>
      <c r="H60" s="146">
        <f t="shared" ref="H60:O60" si="15">SUM(H51:H59)</f>
        <v>0</v>
      </c>
      <c r="I60" s="148">
        <f t="shared" si="15"/>
        <v>10</v>
      </c>
      <c r="J60" s="162">
        <f>'04.10'!J60+'05.10'!I60</f>
        <v>4353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4269</v>
      </c>
      <c r="O60" s="150">
        <f t="shared" si="15"/>
        <v>79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'04.10'!J61+'05.10'!I61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'04.10'!J62+'05.10'!I62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'04.10'!J63+'05.10'!I63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'04.10'!J64+'05.10'!I64</f>
        <v>182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'04.10'!J65+'05.10'!I65</f>
        <v>194</v>
      </c>
      <c r="K65" s="152">
        <v>0</v>
      </c>
      <c r="L65" s="152">
        <v>0</v>
      </c>
      <c r="M65" s="152">
        <v>0</v>
      </c>
      <c r="N65" s="144">
        <f t="shared" si="0"/>
        <v>189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'04.10'!J66+'05.10'!I66</f>
        <v>283</v>
      </c>
      <c r="K66" s="152">
        <v>1</v>
      </c>
      <c r="L66" s="152">
        <v>1</v>
      </c>
      <c r="M66" s="152">
        <v>1</v>
      </c>
      <c r="N66" s="144">
        <f t="shared" si="0"/>
        <v>279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'04.10'!J67+'05.10'!I67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'04.10'!J68+'05.10'!I68</f>
        <v>166</v>
      </c>
      <c r="K68" s="152">
        <v>0</v>
      </c>
      <c r="L68" s="152">
        <v>0</v>
      </c>
      <c r="M68" s="152">
        <v>0</v>
      </c>
      <c r="N68" s="144">
        <f t="shared" si="0"/>
        <v>163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'04.10'!J69+'05.10'!I69</f>
        <v>715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'04.10'!J70+'05.10'!I70</f>
        <v>2004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1979</v>
      </c>
      <c r="O70" s="150">
        <f t="shared" si="17"/>
        <v>21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'04.10'!J71+'05.10'!I71</f>
        <v>554</v>
      </c>
      <c r="K71" s="151">
        <v>0</v>
      </c>
      <c r="L71" s="151">
        <v>0</v>
      </c>
      <c r="M71" s="151">
        <v>0</v>
      </c>
      <c r="N71" s="139">
        <f t="shared" ref="N71:N83" si="18">J71-K71-O71</f>
        <v>550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'04.10'!J72+'05.10'!I72</f>
        <v>621</v>
      </c>
      <c r="K72" s="152">
        <v>0</v>
      </c>
      <c r="L72" s="152">
        <v>0</v>
      </c>
      <c r="M72" s="152">
        <v>0</v>
      </c>
      <c r="N72" s="144">
        <f t="shared" si="18"/>
        <v>613</v>
      </c>
      <c r="O72" s="145">
        <v>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'04.10'!J73+'05.10'!I73</f>
        <v>628</v>
      </c>
      <c r="K73" s="152">
        <v>0</v>
      </c>
      <c r="L73" s="152">
        <v>0</v>
      </c>
      <c r="M73" s="152">
        <v>0</v>
      </c>
      <c r="N73" s="144">
        <f t="shared" si="18"/>
        <v>615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3</v>
      </c>
      <c r="H74" s="156">
        <v>0</v>
      </c>
      <c r="I74" s="144">
        <f t="shared" si="19"/>
        <v>3</v>
      </c>
      <c r="J74" s="161">
        <f>'04.10'!J74+'05.10'!I74</f>
        <v>842</v>
      </c>
      <c r="K74" s="152">
        <v>0</v>
      </c>
      <c r="L74" s="152">
        <v>0</v>
      </c>
      <c r="M74" s="152">
        <v>0</v>
      </c>
      <c r="N74" s="144">
        <f t="shared" si="18"/>
        <v>826</v>
      </c>
      <c r="O74" s="145">
        <v>16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'04.10'!J75+'05.10'!I75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'04.10'!J76+'05.10'!I76</f>
        <v>530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23</v>
      </c>
      <c r="H77" s="156"/>
      <c r="I77" s="144">
        <f t="shared" si="19"/>
        <v>23</v>
      </c>
      <c r="J77" s="161">
        <f>'04.10'!J77+'05.10'!I77</f>
        <v>2595</v>
      </c>
      <c r="K77" s="152">
        <v>6</v>
      </c>
      <c r="L77" s="152">
        <v>2</v>
      </c>
      <c r="M77" s="152">
        <v>0</v>
      </c>
      <c r="N77" s="144">
        <f t="shared" si="18"/>
        <v>2526</v>
      </c>
      <c r="O77" s="145">
        <v>63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'04.10'!J78+'05.10'!I78</f>
        <v>5884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5765</v>
      </c>
      <c r="O78" s="150">
        <f t="shared" si="20"/>
        <v>112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'04.10'!J79+'05.10'!I79</f>
        <v>166</v>
      </c>
      <c r="K79" s="151">
        <v>0</v>
      </c>
      <c r="L79" s="151">
        <v>0</v>
      </c>
      <c r="M79" s="151">
        <v>0</v>
      </c>
      <c r="N79" s="139">
        <f t="shared" si="18"/>
        <v>166</v>
      </c>
      <c r="O79" s="140">
        <v>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'04.10'!J80+'05.10'!I80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'04.10'!J81+'05.10'!I81</f>
        <v>181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'04.10'!J82+'05.10'!I82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'04.10'!J83+'05.10'!I83</f>
        <v>450</v>
      </c>
      <c r="K83" s="152">
        <v>0</v>
      </c>
      <c r="L83" s="152">
        <v>0</v>
      </c>
      <c r="M83" s="152">
        <v>0</v>
      </c>
      <c r="N83" s="144">
        <f t="shared" si="18"/>
        <v>443</v>
      </c>
      <c r="O83" s="145">
        <v>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'04.10'!J84+'05.10'!I84</f>
        <v>949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938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196</v>
      </c>
      <c r="H85" s="135">
        <f t="shared" ref="H85:O85" si="23">H84+H78+H70+H60+H50+H38+H25+H19</f>
        <v>13</v>
      </c>
      <c r="I85" s="135">
        <f t="shared" si="23"/>
        <v>209</v>
      </c>
      <c r="J85" s="135">
        <f t="shared" si="23"/>
        <v>42123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41093</v>
      </c>
      <c r="O85" s="135">
        <f t="shared" si="23"/>
        <v>982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8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P49" sqref="P4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320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=248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901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41914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40965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'03.10'!J5+'04.10'!I5</f>
        <v>1448</v>
      </c>
      <c r="K5" s="151">
        <v>2</v>
      </c>
      <c r="L5" s="151">
        <v>1</v>
      </c>
      <c r="M5" s="151">
        <v>1</v>
      </c>
      <c r="N5" s="139">
        <f t="shared" ref="N5:N69" si="0">J5-K5-O5</f>
        <v>1432</v>
      </c>
      <c r="O5" s="140">
        <v>14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'03.10'!J6+'04.10'!I6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'03.10'!J7+'04.10'!I7</f>
        <v>473</v>
      </c>
      <c r="K7" s="152">
        <v>0</v>
      </c>
      <c r="L7" s="152">
        <v>0</v>
      </c>
      <c r="M7" s="152">
        <v>0</v>
      </c>
      <c r="N7" s="139">
        <f t="shared" si="0"/>
        <v>468</v>
      </c>
      <c r="O7" s="145">
        <v>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'03.10'!J8+'04.10'!I8</f>
        <v>1132</v>
      </c>
      <c r="K8" s="152">
        <v>0</v>
      </c>
      <c r="L8" s="152">
        <v>0</v>
      </c>
      <c r="M8" s="152">
        <v>0</v>
      </c>
      <c r="N8" s="139">
        <f t="shared" si="0"/>
        <v>1124</v>
      </c>
      <c r="O8" s="145">
        <v>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'03.10'!J9+'04.10'!I9</f>
        <v>532</v>
      </c>
      <c r="K9" s="152">
        <v>1</v>
      </c>
      <c r="L9" s="152">
        <v>0</v>
      </c>
      <c r="M9" s="152">
        <v>0</v>
      </c>
      <c r="N9" s="139">
        <f t="shared" si="0"/>
        <v>528</v>
      </c>
      <c r="O9" s="145">
        <v>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'03.10'!J10+'04.10'!I10</f>
        <v>491</v>
      </c>
      <c r="K10" s="152">
        <v>0</v>
      </c>
      <c r="L10" s="152">
        <v>0</v>
      </c>
      <c r="M10" s="152">
        <v>0</v>
      </c>
      <c r="N10" s="139">
        <f t="shared" si="0"/>
        <v>484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'03.10'!J11+'04.10'!I11</f>
        <v>666</v>
      </c>
      <c r="K11" s="152">
        <v>1</v>
      </c>
      <c r="L11" s="152">
        <v>1</v>
      </c>
      <c r="M11" s="152">
        <v>0</v>
      </c>
      <c r="N11" s="139">
        <f t="shared" si="0"/>
        <v>662</v>
      </c>
      <c r="O11" s="145">
        <v>3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7</v>
      </c>
      <c r="H12" s="156">
        <v>0</v>
      </c>
      <c r="I12" s="144">
        <f t="shared" si="1"/>
        <v>7</v>
      </c>
      <c r="J12" s="161">
        <f>'03.10'!J12+'04.10'!I12</f>
        <v>1574</v>
      </c>
      <c r="K12" s="152">
        <v>0</v>
      </c>
      <c r="L12" s="152">
        <v>0</v>
      </c>
      <c r="M12" s="152">
        <v>0</v>
      </c>
      <c r="N12" s="139">
        <f t="shared" si="0"/>
        <v>1534</v>
      </c>
      <c r="O12" s="145">
        <v>40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'03.10'!J13+'04.10'!I13</f>
        <v>541</v>
      </c>
      <c r="K13" s="152">
        <v>0</v>
      </c>
      <c r="L13" s="152">
        <v>0</v>
      </c>
      <c r="M13" s="152">
        <v>0</v>
      </c>
      <c r="N13" s="139">
        <f t="shared" si="0"/>
        <v>529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'03.10'!J14+'04.10'!I14</f>
        <v>430</v>
      </c>
      <c r="K14" s="152">
        <v>0</v>
      </c>
      <c r="L14" s="152">
        <v>0</v>
      </c>
      <c r="M14" s="152">
        <v>0</v>
      </c>
      <c r="N14" s="139">
        <f t="shared" si="0"/>
        <v>422</v>
      </c>
      <c r="O14" s="145">
        <v>8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'03.10'!J15+'04.10'!I15</f>
        <v>586</v>
      </c>
      <c r="K15" s="152">
        <v>0</v>
      </c>
      <c r="L15" s="152">
        <v>0</v>
      </c>
      <c r="M15" s="152">
        <v>0</v>
      </c>
      <c r="N15" s="139">
        <f t="shared" si="0"/>
        <v>576</v>
      </c>
      <c r="O15" s="145">
        <v>10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</v>
      </c>
      <c r="H16" s="156">
        <v>0</v>
      </c>
      <c r="I16" s="144">
        <f t="shared" si="1"/>
        <v>1</v>
      </c>
      <c r="J16" s="161">
        <f>'03.10'!J16+'04.10'!I16</f>
        <v>776</v>
      </c>
      <c r="K16" s="152">
        <v>0</v>
      </c>
      <c r="L16" s="152">
        <v>0</v>
      </c>
      <c r="M16" s="152">
        <v>0</v>
      </c>
      <c r="N16" s="139">
        <f t="shared" si="0"/>
        <v>761</v>
      </c>
      <c r="O16" s="145">
        <v>15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'03.10'!J17+'04.10'!I17</f>
        <v>950</v>
      </c>
      <c r="K17" s="152">
        <v>6</v>
      </c>
      <c r="L17" s="152">
        <v>0</v>
      </c>
      <c r="M17" s="152">
        <v>0</v>
      </c>
      <c r="N17" s="139">
        <f t="shared" si="0"/>
        <v>931</v>
      </c>
      <c r="O17" s="145">
        <v>13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'03.10'!J18+'04.10'!I18</f>
        <v>642</v>
      </c>
      <c r="K18" s="152">
        <v>0</v>
      </c>
      <c r="L18" s="152">
        <v>0</v>
      </c>
      <c r="M18" s="152">
        <v>0</v>
      </c>
      <c r="N18" s="139">
        <f t="shared" si="0"/>
        <v>632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40</v>
      </c>
      <c r="H19" s="146">
        <f t="shared" ref="H19:O19" si="3">SUM(H5:H18)</f>
        <v>1</v>
      </c>
      <c r="I19" s="148">
        <f t="shared" si="3"/>
        <v>41</v>
      </c>
      <c r="J19" s="162">
        <f>'03.10'!J19+'04.10'!I19</f>
        <v>10324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10166</v>
      </c>
      <c r="O19" s="150">
        <f t="shared" si="3"/>
        <v>148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'03.10'!J20+'04.10'!I20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'03.10'!J21+'04.10'!I21</f>
        <v>422</v>
      </c>
      <c r="K21" s="152">
        <v>0</v>
      </c>
      <c r="L21" s="152">
        <v>0</v>
      </c>
      <c r="M21" s="152">
        <v>0</v>
      </c>
      <c r="N21" s="144">
        <f t="shared" si="0"/>
        <v>417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'03.10'!J22+'04.10'!I22</f>
        <v>159</v>
      </c>
      <c r="K22" s="152">
        <v>0</v>
      </c>
      <c r="L22" s="152">
        <v>0</v>
      </c>
      <c r="M22" s="152">
        <v>0</v>
      </c>
      <c r="N22" s="144">
        <f t="shared" si="0"/>
        <v>158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'03.10'!J23+'04.10'!I23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'03.10'!J24+'04.10'!I24</f>
        <v>1471</v>
      </c>
      <c r="K24" s="152">
        <v>4</v>
      </c>
      <c r="L24" s="152">
        <v>0</v>
      </c>
      <c r="M24" s="152">
        <v>0</v>
      </c>
      <c r="N24" s="144">
        <f t="shared" si="0"/>
        <v>1444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'03.10'!J25+'04.10'!I25</f>
        <v>2171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2138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0</v>
      </c>
      <c r="I26" s="139">
        <f>G26+H26</f>
        <v>2</v>
      </c>
      <c r="J26" s="160">
        <f>'03.10'!J26+'04.10'!I26</f>
        <v>489</v>
      </c>
      <c r="K26" s="151">
        <v>2</v>
      </c>
      <c r="L26" s="151">
        <v>1</v>
      </c>
      <c r="M26" s="151">
        <v>0</v>
      </c>
      <c r="N26" s="139">
        <f t="shared" si="0"/>
        <v>471</v>
      </c>
      <c r="O26" s="140">
        <v>16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'03.10'!J27+'04.10'!I27</f>
        <v>560</v>
      </c>
      <c r="K27" s="152">
        <v>0</v>
      </c>
      <c r="L27" s="152">
        <v>0</v>
      </c>
      <c r="M27" s="152">
        <v>0</v>
      </c>
      <c r="N27" s="144">
        <f t="shared" si="0"/>
        <v>556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'03.10'!J28+'04.10'!I28</f>
        <v>1171</v>
      </c>
      <c r="K28" s="152">
        <v>0</v>
      </c>
      <c r="L28" s="152">
        <v>0</v>
      </c>
      <c r="M28" s="152">
        <v>0</v>
      </c>
      <c r="N28" s="144">
        <f t="shared" si="0"/>
        <v>1163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8</v>
      </c>
      <c r="H29" s="156">
        <v>0</v>
      </c>
      <c r="I29" s="144">
        <f t="shared" si="7"/>
        <v>8</v>
      </c>
      <c r="J29" s="161">
        <f>'03.10'!J29+'04.10'!I29</f>
        <v>1256</v>
      </c>
      <c r="K29" s="152">
        <v>0</v>
      </c>
      <c r="L29" s="152">
        <v>0</v>
      </c>
      <c r="M29" s="152">
        <v>0</v>
      </c>
      <c r="N29" s="144">
        <f t="shared" si="0"/>
        <v>1241</v>
      </c>
      <c r="O29" s="145">
        <v>15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'03.10'!J30+'04.10'!I30</f>
        <v>454</v>
      </c>
      <c r="K30" s="152">
        <v>0</v>
      </c>
      <c r="L30" s="152">
        <v>0</v>
      </c>
      <c r="M30" s="152">
        <v>0</v>
      </c>
      <c r="N30" s="144">
        <f t="shared" si="0"/>
        <v>449</v>
      </c>
      <c r="O30" s="145">
        <v>5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'03.10'!J31+'04.10'!I31</f>
        <v>676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'03.10'!J32+'04.10'!I32</f>
        <v>287</v>
      </c>
      <c r="K32" s="152">
        <v>1</v>
      </c>
      <c r="L32" s="152">
        <v>1</v>
      </c>
      <c r="M32" s="152">
        <v>0</v>
      </c>
      <c r="N32" s="144">
        <f t="shared" si="0"/>
        <v>282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'03.10'!J33+'04.10'!I33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'03.10'!J34+'04.10'!I34</f>
        <v>202</v>
      </c>
      <c r="K34" s="152">
        <v>0</v>
      </c>
      <c r="L34" s="152">
        <v>0</v>
      </c>
      <c r="M34" s="152">
        <v>0</v>
      </c>
      <c r="N34" s="144">
        <f t="shared" si="0"/>
        <v>202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'03.10'!J35+'04.10'!I35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'03.10'!J36+'04.10'!I36</f>
        <v>99</v>
      </c>
      <c r="K36" s="152">
        <v>0</v>
      </c>
      <c r="L36" s="152">
        <v>0</v>
      </c>
      <c r="M36" s="152">
        <v>0</v>
      </c>
      <c r="N36" s="144">
        <f t="shared" si="0"/>
        <v>95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'03.10'!J37+'04.10'!I37</f>
        <v>1134</v>
      </c>
      <c r="K37" s="152">
        <v>1</v>
      </c>
      <c r="L37" s="152">
        <v>0</v>
      </c>
      <c r="M37" s="152">
        <v>0</v>
      </c>
      <c r="N37" s="144">
        <f t="shared" si="0"/>
        <v>1089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22</v>
      </c>
      <c r="H38" s="146">
        <f t="shared" ref="H38:O38" si="9">SUM(H26:H37)</f>
        <v>0</v>
      </c>
      <c r="I38" s="148">
        <f t="shared" si="9"/>
        <v>22</v>
      </c>
      <c r="J38" s="162">
        <f>'03.10'!J38+'04.10'!I38</f>
        <v>6832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6714</v>
      </c>
      <c r="O38" s="150">
        <f t="shared" si="9"/>
        <v>113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'03.10'!J39+'04.10'!I39</f>
        <v>806</v>
      </c>
      <c r="K39" s="151">
        <v>3</v>
      </c>
      <c r="L39" s="151">
        <v>2</v>
      </c>
      <c r="M39" s="151">
        <v>1</v>
      </c>
      <c r="N39" s="139">
        <f t="shared" si="0"/>
        <v>797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18</v>
      </c>
      <c r="H40" s="156">
        <v>0</v>
      </c>
      <c r="I40" s="144">
        <f t="shared" ref="I40:I49" si="10">G40+H40</f>
        <v>18</v>
      </c>
      <c r="J40" s="161">
        <f>'03.10'!J40+'04.10'!I40</f>
        <v>1295</v>
      </c>
      <c r="K40" s="152">
        <v>1</v>
      </c>
      <c r="L40" s="152">
        <v>1</v>
      </c>
      <c r="M40" s="152">
        <v>0</v>
      </c>
      <c r="N40" s="144">
        <f t="shared" si="0"/>
        <v>1237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'03.10'!J41+'04.10'!I41</f>
        <v>448</v>
      </c>
      <c r="K41" s="152">
        <v>0</v>
      </c>
      <c r="L41" s="152">
        <v>0</v>
      </c>
      <c r="M41" s="152">
        <v>0</v>
      </c>
      <c r="N41" s="144">
        <f t="shared" si="0"/>
        <v>429</v>
      </c>
      <c r="O41" s="145">
        <v>19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'03.10'!J42+'04.10'!I42</f>
        <v>478</v>
      </c>
      <c r="K42" s="152">
        <v>0</v>
      </c>
      <c r="L42" s="152">
        <v>0</v>
      </c>
      <c r="M42" s="152">
        <v>0</v>
      </c>
      <c r="N42" s="144">
        <f t="shared" si="0"/>
        <v>469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42</v>
      </c>
      <c r="H43" s="156">
        <v>2</v>
      </c>
      <c r="I43" s="144">
        <f t="shared" si="10"/>
        <v>44</v>
      </c>
      <c r="J43" s="161">
        <f>'03.10'!J43+'04.10'!I43</f>
        <v>3099</v>
      </c>
      <c r="K43" s="152">
        <v>2</v>
      </c>
      <c r="L43" s="152">
        <v>1</v>
      </c>
      <c r="M43" s="152">
        <v>0</v>
      </c>
      <c r="N43" s="144">
        <f t="shared" si="0"/>
        <v>2933</v>
      </c>
      <c r="O43" s="145">
        <v>164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'03.10'!J44+'04.10'!I44</f>
        <v>549</v>
      </c>
      <c r="K44" s="152">
        <v>1</v>
      </c>
      <c r="L44" s="152">
        <v>0</v>
      </c>
      <c r="M44" s="152">
        <v>0</v>
      </c>
      <c r="N44" s="144">
        <f t="shared" si="0"/>
        <v>520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'03.10'!J45+'04.10'!I45</f>
        <v>298</v>
      </c>
      <c r="K45" s="152">
        <v>0</v>
      </c>
      <c r="L45" s="152">
        <v>0</v>
      </c>
      <c r="M45" s="152">
        <v>0</v>
      </c>
      <c r="N45" s="144">
        <f t="shared" si="0"/>
        <v>294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9</v>
      </c>
      <c r="H46" s="156">
        <v>0</v>
      </c>
      <c r="I46" s="144">
        <f t="shared" si="10"/>
        <v>9</v>
      </c>
      <c r="J46" s="161">
        <f>'03.10'!J46+'04.10'!I46</f>
        <v>832</v>
      </c>
      <c r="K46" s="152">
        <v>0</v>
      </c>
      <c r="L46" s="152">
        <v>0</v>
      </c>
      <c r="M46" s="152">
        <v>0</v>
      </c>
      <c r="N46" s="144">
        <f t="shared" si="0"/>
        <v>802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'03.10'!J47+'04.10'!I47</f>
        <v>136</v>
      </c>
      <c r="K47" s="152">
        <v>1</v>
      </c>
      <c r="L47" s="152">
        <v>1</v>
      </c>
      <c r="M47" s="152">
        <v>0</v>
      </c>
      <c r="N47" s="144">
        <f t="shared" si="0"/>
        <v>134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'03.10'!J48+'04.10'!I48</f>
        <v>222</v>
      </c>
      <c r="K48" s="152">
        <v>1</v>
      </c>
      <c r="L48" s="152">
        <v>0</v>
      </c>
      <c r="M48" s="152">
        <v>0</v>
      </c>
      <c r="N48" s="144">
        <f t="shared" si="0"/>
        <v>216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31</v>
      </c>
      <c r="H49" s="156"/>
      <c r="I49" s="144">
        <f t="shared" si="10"/>
        <v>31</v>
      </c>
      <c r="J49" s="161">
        <f>'03.10'!J49+'04.10'!I49</f>
        <v>1287</v>
      </c>
      <c r="K49" s="152">
        <v>4</v>
      </c>
      <c r="L49" s="152">
        <v>2</v>
      </c>
      <c r="M49" s="152">
        <v>1</v>
      </c>
      <c r="N49" s="144">
        <f t="shared" si="0"/>
        <v>1196</v>
      </c>
      <c r="O49" s="145">
        <v>87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122</v>
      </c>
      <c r="H50" s="146">
        <f t="shared" ref="H50:O50" si="12">SUM(H39:H49)</f>
        <v>2</v>
      </c>
      <c r="I50" s="148">
        <f t="shared" si="12"/>
        <v>124</v>
      </c>
      <c r="J50" s="162">
        <f>'03.10'!J50+'04.10'!I50</f>
        <v>9450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9027</v>
      </c>
      <c r="O50" s="150">
        <f t="shared" si="12"/>
        <v>410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'03.10'!J51+'04.10'!I51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'03.10'!J52+'04.10'!I52</f>
        <v>1037</v>
      </c>
      <c r="K52" s="152">
        <v>0</v>
      </c>
      <c r="L52" s="152">
        <v>0</v>
      </c>
      <c r="M52" s="152">
        <v>0</v>
      </c>
      <c r="N52" s="144">
        <f t="shared" si="0"/>
        <v>1021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'03.10'!J53+'04.10'!I53</f>
        <v>695</v>
      </c>
      <c r="K53" s="152">
        <v>1</v>
      </c>
      <c r="L53" s="152">
        <v>0</v>
      </c>
      <c r="M53" s="152">
        <v>0</v>
      </c>
      <c r="N53" s="144">
        <f t="shared" si="0"/>
        <v>688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10</v>
      </c>
      <c r="H54" s="156">
        <v>0</v>
      </c>
      <c r="I54" s="144">
        <f t="shared" si="14"/>
        <v>10</v>
      </c>
      <c r="J54" s="161">
        <f>'03.10'!J54+'04.10'!I54</f>
        <v>955</v>
      </c>
      <c r="K54" s="152">
        <v>0</v>
      </c>
      <c r="L54" s="152">
        <v>0</v>
      </c>
      <c r="M54" s="152">
        <v>0</v>
      </c>
      <c r="N54" s="144">
        <f t="shared" si="0"/>
        <v>927</v>
      </c>
      <c r="O54" s="145">
        <v>28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'03.10'!J55+'04.10'!I55</f>
        <v>257</v>
      </c>
      <c r="K55" s="152">
        <v>1</v>
      </c>
      <c r="L55" s="152">
        <v>0</v>
      </c>
      <c r="M55" s="152">
        <v>0</v>
      </c>
      <c r="N55" s="144">
        <f t="shared" si="0"/>
        <v>256</v>
      </c>
      <c r="O55" s="145">
        <v>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'03.10'!J56+'04.10'!I56</f>
        <v>333</v>
      </c>
      <c r="K56" s="152">
        <v>0</v>
      </c>
      <c r="L56" s="152">
        <v>0</v>
      </c>
      <c r="M56" s="152">
        <v>0</v>
      </c>
      <c r="N56" s="144">
        <f t="shared" si="0"/>
        <v>326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'03.10'!J57+'04.10'!I57</f>
        <v>158</v>
      </c>
      <c r="K57" s="152">
        <v>0</v>
      </c>
      <c r="L57" s="152">
        <v>0</v>
      </c>
      <c r="M57" s="152">
        <v>0</v>
      </c>
      <c r="N57" s="144">
        <f t="shared" si="0"/>
        <v>158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'03.10'!J58+'04.10'!I58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'03.10'!J59+'04.10'!I59</f>
        <v>804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22</v>
      </c>
      <c r="H60" s="146">
        <f t="shared" ref="H60:O60" si="15">SUM(H51:H59)</f>
        <v>0</v>
      </c>
      <c r="I60" s="148">
        <f t="shared" si="15"/>
        <v>22</v>
      </c>
      <c r="J60" s="162">
        <f>'03.10'!J60+'04.10'!I60</f>
        <v>4343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4265</v>
      </c>
      <c r="O60" s="150">
        <f t="shared" si="15"/>
        <v>73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'03.10'!J61+'04.10'!I61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'03.10'!J62+'04.10'!I62</f>
        <v>112</v>
      </c>
      <c r="K62" s="152">
        <v>0</v>
      </c>
      <c r="L62" s="152">
        <v>0</v>
      </c>
      <c r="M62" s="152">
        <v>0</v>
      </c>
      <c r="N62" s="144">
        <f t="shared" si="0"/>
        <v>112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'03.10'!J63+'04.10'!I63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'03.10'!J64+'04.10'!I64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'03.10'!J65+'04.10'!I65</f>
        <v>194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'03.10'!J66+'04.10'!I66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'03.10'!J67+'04.10'!I67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'03.10'!J68+'04.10'!I68</f>
        <v>166</v>
      </c>
      <c r="K68" s="152">
        <v>0</v>
      </c>
      <c r="L68" s="152">
        <v>0</v>
      </c>
      <c r="M68" s="152">
        <v>0</v>
      </c>
      <c r="N68" s="144">
        <f t="shared" si="0"/>
        <v>163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'03.10'!J69+'04.10'!I69</f>
        <v>714</v>
      </c>
      <c r="K69" s="152">
        <v>3</v>
      </c>
      <c r="L69" s="152">
        <v>0</v>
      </c>
      <c r="M69" s="152">
        <v>0</v>
      </c>
      <c r="N69" s="144">
        <f t="shared" si="0"/>
        <v>703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'03.10'!J70+'04.10'!I70</f>
        <v>2002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1976</v>
      </c>
      <c r="O70" s="150">
        <f t="shared" si="17"/>
        <v>22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'03.10'!J71+'04.10'!I71</f>
        <v>553</v>
      </c>
      <c r="K71" s="151">
        <v>0</v>
      </c>
      <c r="L71" s="151">
        <v>0</v>
      </c>
      <c r="M71" s="151">
        <v>0</v>
      </c>
      <c r="N71" s="139">
        <f t="shared" ref="N71:N83" si="18">J71-K71-O71</f>
        <v>549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'03.10'!J72+'04.10'!I72</f>
        <v>617</v>
      </c>
      <c r="K72" s="152">
        <v>0</v>
      </c>
      <c r="L72" s="152">
        <v>0</v>
      </c>
      <c r="M72" s="152">
        <v>0</v>
      </c>
      <c r="N72" s="144">
        <f t="shared" si="18"/>
        <v>611</v>
      </c>
      <c r="O72" s="145">
        <v>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'03.10'!J73+'04.10'!I73</f>
        <v>624</v>
      </c>
      <c r="K73" s="152">
        <v>0</v>
      </c>
      <c r="L73" s="152">
        <v>0</v>
      </c>
      <c r="M73" s="152">
        <v>0</v>
      </c>
      <c r="N73" s="144">
        <f t="shared" si="18"/>
        <v>613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'03.10'!J74+'04.10'!I74</f>
        <v>839</v>
      </c>
      <c r="K74" s="152">
        <v>0</v>
      </c>
      <c r="L74" s="152">
        <v>0</v>
      </c>
      <c r="M74" s="152">
        <v>0</v>
      </c>
      <c r="N74" s="144">
        <f t="shared" si="18"/>
        <v>819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'03.10'!J75+'04.10'!I75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0</v>
      </c>
      <c r="H76" s="156">
        <v>0</v>
      </c>
      <c r="I76" s="144">
        <f t="shared" si="19"/>
        <v>0</v>
      </c>
      <c r="J76" s="161">
        <f>'03.10'!J76+'04.10'!I76</f>
        <v>527</v>
      </c>
      <c r="K76" s="152">
        <v>1</v>
      </c>
      <c r="L76" s="152">
        <v>1</v>
      </c>
      <c r="M76" s="152">
        <v>0</v>
      </c>
      <c r="N76" s="144">
        <f t="shared" si="18"/>
        <v>521</v>
      </c>
      <c r="O76" s="145">
        <v>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15</v>
      </c>
      <c r="H77" s="156"/>
      <c r="I77" s="144">
        <f t="shared" si="19"/>
        <v>15</v>
      </c>
      <c r="J77" s="161">
        <f>'03.10'!J77+'04.10'!I77</f>
        <v>2572</v>
      </c>
      <c r="K77" s="152">
        <v>6</v>
      </c>
      <c r="L77" s="152">
        <v>2</v>
      </c>
      <c r="M77" s="152">
        <v>0</v>
      </c>
      <c r="N77" s="144">
        <f t="shared" si="18"/>
        <v>2515</v>
      </c>
      <c r="O77" s="145">
        <v>51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29</v>
      </c>
      <c r="H78" s="146">
        <f t="shared" ref="H78:O78" si="20">SUM(H71:H77)</f>
        <v>0</v>
      </c>
      <c r="I78" s="148">
        <f t="shared" si="20"/>
        <v>29</v>
      </c>
      <c r="J78" s="162">
        <f>'03.10'!J78+'04.10'!I78</f>
        <v>5846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5742</v>
      </c>
      <c r="O78" s="150">
        <f t="shared" si="20"/>
        <v>97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'03.10'!J79+'04.10'!I79</f>
        <v>166</v>
      </c>
      <c r="K79" s="151">
        <v>0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'03.10'!J80+'04.10'!I80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'03.10'!J81+'04.10'!I81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'03.10'!J82+'04.10'!I82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'03.10'!J83+'04.10'!I83</f>
        <v>448</v>
      </c>
      <c r="K83" s="152">
        <v>0</v>
      </c>
      <c r="L83" s="152">
        <v>0</v>
      </c>
      <c r="M83" s="152">
        <v>0</v>
      </c>
      <c r="N83" s="144">
        <f t="shared" si="18"/>
        <v>443</v>
      </c>
      <c r="O83" s="145">
        <v>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0</v>
      </c>
      <c r="I84" s="148">
        <f t="shared" si="22"/>
        <v>0</v>
      </c>
      <c r="J84" s="162">
        <f>'03.10'!J84+'04.10'!I84</f>
        <v>946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937</v>
      </c>
      <c r="O84" s="150">
        <f t="shared" si="22"/>
        <v>9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245</v>
      </c>
      <c r="H85" s="135">
        <f t="shared" ref="H85:O85" si="23">H84+H78+H70+H60+H50+H38+H25+H19</f>
        <v>3</v>
      </c>
      <c r="I85" s="135">
        <f t="shared" si="23"/>
        <v>248</v>
      </c>
      <c r="J85" s="135">
        <f t="shared" si="23"/>
        <v>41914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40965</v>
      </c>
      <c r="O85" s="135">
        <f t="shared" si="23"/>
        <v>901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900-000000000000}">
  <dimension ref="A1:S111"/>
  <sheetViews>
    <sheetView view="pageBreakPreview" topLeftCell="C1" zoomScale="70" zoomScaleNormal="70" zoomScaleSheetLayoutView="70" workbookViewId="0">
      <pane xSplit="3" ySplit="4" topLeftCell="F5" activePane="bottomRight" state="frozen"/>
      <selection activeCell="J5" sqref="J5:J84"/>
      <selection pane="topRight" activeCell="J5" sqref="J5:J84"/>
      <selection pane="bottomLeft" activeCell="J5" sqref="J5:J84"/>
      <selection pane="bottomRight" activeCell="I12" sqref="I1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=261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914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41666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40704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'02.10'!J5+'03.10'!I5</f>
        <v>1441</v>
      </c>
      <c r="K5" s="151">
        <v>2</v>
      </c>
      <c r="L5" s="151">
        <v>1</v>
      </c>
      <c r="M5" s="151">
        <v>1</v>
      </c>
      <c r="N5" s="139">
        <f t="shared" ref="N5:N69" si="0">J5-K5-O5</f>
        <v>1420</v>
      </c>
      <c r="O5" s="140">
        <v>19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'02.10'!J6+'03.10'!I6</f>
        <v>83</v>
      </c>
      <c r="K6" s="152">
        <v>0</v>
      </c>
      <c r="L6" s="152">
        <v>0</v>
      </c>
      <c r="M6" s="152">
        <v>0</v>
      </c>
      <c r="N6" s="139">
        <f t="shared" si="0"/>
        <v>83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'02.10'!J7+'03.10'!I7</f>
        <v>470</v>
      </c>
      <c r="K7" s="152">
        <v>0</v>
      </c>
      <c r="L7" s="152">
        <v>0</v>
      </c>
      <c r="M7" s="152">
        <v>0</v>
      </c>
      <c r="N7" s="139">
        <f t="shared" si="0"/>
        <v>466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1</v>
      </c>
      <c r="I8" s="144">
        <f t="shared" si="1"/>
        <v>2</v>
      </c>
      <c r="J8" s="161">
        <f>'02.10'!J8+'03.10'!I8</f>
        <v>1128</v>
      </c>
      <c r="K8" s="152">
        <v>0</v>
      </c>
      <c r="L8" s="152">
        <v>0</v>
      </c>
      <c r="M8" s="152">
        <v>0</v>
      </c>
      <c r="N8" s="139">
        <f t="shared" si="0"/>
        <v>1122</v>
      </c>
      <c r="O8" s="145">
        <v>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'02.10'!J9+'03.10'!I9</f>
        <v>532</v>
      </c>
      <c r="K9" s="152">
        <v>1</v>
      </c>
      <c r="L9" s="152">
        <v>0</v>
      </c>
      <c r="M9" s="152">
        <v>0</v>
      </c>
      <c r="N9" s="139">
        <f t="shared" si="0"/>
        <v>526</v>
      </c>
      <c r="O9" s="145">
        <v>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'02.10'!J10+'03.10'!I10</f>
        <v>490</v>
      </c>
      <c r="K10" s="152">
        <v>0</v>
      </c>
      <c r="L10" s="152">
        <v>0</v>
      </c>
      <c r="M10" s="152">
        <v>0</v>
      </c>
      <c r="N10" s="139">
        <f t="shared" si="0"/>
        <v>479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0</v>
      </c>
      <c r="H11" s="156">
        <v>0</v>
      </c>
      <c r="I11" s="144">
        <f t="shared" si="1"/>
        <v>0</v>
      </c>
      <c r="J11" s="161">
        <f>'02.10'!J11+'03.10'!I11</f>
        <v>665</v>
      </c>
      <c r="K11" s="152">
        <v>1</v>
      </c>
      <c r="L11" s="152">
        <v>1</v>
      </c>
      <c r="M11" s="152">
        <v>0</v>
      </c>
      <c r="N11" s="139">
        <f t="shared" si="0"/>
        <v>660</v>
      </c>
      <c r="O11" s="145">
        <v>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'02.10'!J12+'03.10'!I12</f>
        <v>1567</v>
      </c>
      <c r="K12" s="152">
        <v>0</v>
      </c>
      <c r="L12" s="152">
        <v>0</v>
      </c>
      <c r="M12" s="152">
        <v>0</v>
      </c>
      <c r="N12" s="139">
        <f t="shared" si="0"/>
        <v>1514</v>
      </c>
      <c r="O12" s="145">
        <v>53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'02.10'!J13+'03.10'!I13</f>
        <v>540</v>
      </c>
      <c r="K13" s="152">
        <v>0</v>
      </c>
      <c r="L13" s="152">
        <v>0</v>
      </c>
      <c r="M13" s="152">
        <v>0</v>
      </c>
      <c r="N13" s="139">
        <f t="shared" si="0"/>
        <v>521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'02.10'!J14+'03.10'!I14</f>
        <v>426</v>
      </c>
      <c r="K14" s="152">
        <v>0</v>
      </c>
      <c r="L14" s="152">
        <v>0</v>
      </c>
      <c r="M14" s="152">
        <v>0</v>
      </c>
      <c r="N14" s="139">
        <f t="shared" si="0"/>
        <v>419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'02.10'!J15+'03.10'!I15</f>
        <v>583</v>
      </c>
      <c r="K15" s="152">
        <v>0</v>
      </c>
      <c r="L15" s="152">
        <v>0</v>
      </c>
      <c r="M15" s="152">
        <v>0</v>
      </c>
      <c r="N15" s="139">
        <f t="shared" si="0"/>
        <v>569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'02.10'!J16+'03.10'!I16</f>
        <v>775</v>
      </c>
      <c r="K16" s="152">
        <v>0</v>
      </c>
      <c r="L16" s="152">
        <v>0</v>
      </c>
      <c r="M16" s="152">
        <v>0</v>
      </c>
      <c r="N16" s="139">
        <f t="shared" si="0"/>
        <v>757</v>
      </c>
      <c r="O16" s="145">
        <v>18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6</v>
      </c>
      <c r="H17" s="156">
        <v>0</v>
      </c>
      <c r="I17" s="144">
        <f t="shared" si="1"/>
        <v>6</v>
      </c>
      <c r="J17" s="161">
        <f>'02.10'!J17+'03.10'!I17</f>
        <v>945</v>
      </c>
      <c r="K17" s="152">
        <v>6</v>
      </c>
      <c r="L17" s="152">
        <v>0</v>
      </c>
      <c r="M17" s="152">
        <v>0</v>
      </c>
      <c r="N17" s="139">
        <f t="shared" si="0"/>
        <v>923</v>
      </c>
      <c r="O17" s="145">
        <v>16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'02.10'!J18+'03.10'!I18</f>
        <v>638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50</v>
      </c>
      <c r="H19" s="146">
        <f t="shared" ref="H19:O19" si="3">SUM(H5:H18)</f>
        <v>1</v>
      </c>
      <c r="I19" s="148">
        <f t="shared" si="3"/>
        <v>51</v>
      </c>
      <c r="J19" s="162">
        <f>'02.10'!J19+'03.10'!I19</f>
        <v>10283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10086</v>
      </c>
      <c r="O19" s="150">
        <f t="shared" si="3"/>
        <v>187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'02.10'!J20+'03.10'!I20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'02.10'!J21+'03.10'!I21</f>
        <v>420</v>
      </c>
      <c r="K21" s="152">
        <v>0</v>
      </c>
      <c r="L21" s="152">
        <v>0</v>
      </c>
      <c r="M21" s="152">
        <v>0</v>
      </c>
      <c r="N21" s="144">
        <f t="shared" si="0"/>
        <v>415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'02.10'!J22+'03.10'!I22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'02.10'!J23+'03.10'!I23</f>
        <v>98</v>
      </c>
      <c r="K23" s="152">
        <v>0</v>
      </c>
      <c r="L23" s="152">
        <v>0</v>
      </c>
      <c r="M23" s="152">
        <v>0</v>
      </c>
      <c r="N23" s="144">
        <f t="shared" si="0"/>
        <v>98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'02.10'!J24+'03.10'!I24</f>
        <v>1467</v>
      </c>
      <c r="K24" s="152">
        <v>4</v>
      </c>
      <c r="L24" s="152">
        <v>0</v>
      </c>
      <c r="M24" s="152">
        <v>0</v>
      </c>
      <c r="N24" s="144">
        <f t="shared" si="0"/>
        <v>1440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'02.10'!J25+'03.10'!I25</f>
        <v>2165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2131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'02.10'!J26+'03.10'!I26</f>
        <v>487</v>
      </c>
      <c r="K26" s="151">
        <v>2</v>
      </c>
      <c r="L26" s="151">
        <v>1</v>
      </c>
      <c r="M26" s="151">
        <v>0</v>
      </c>
      <c r="N26" s="139">
        <f t="shared" si="0"/>
        <v>468</v>
      </c>
      <c r="O26" s="140">
        <v>17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'02.10'!J27+'03.10'!I27</f>
        <v>559</v>
      </c>
      <c r="K27" s="152">
        <v>0</v>
      </c>
      <c r="L27" s="152">
        <v>0</v>
      </c>
      <c r="M27" s="152">
        <v>0</v>
      </c>
      <c r="N27" s="144">
        <f t="shared" si="0"/>
        <v>556</v>
      </c>
      <c r="O27" s="145">
        <v>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'02.10'!J28+'03.10'!I28</f>
        <v>1167</v>
      </c>
      <c r="K28" s="152">
        <v>0</v>
      </c>
      <c r="L28" s="152">
        <v>0</v>
      </c>
      <c r="M28" s="152">
        <v>0</v>
      </c>
      <c r="N28" s="144">
        <f t="shared" si="0"/>
        <v>1159</v>
      </c>
      <c r="O28" s="145">
        <v>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'02.10'!J29+'03.10'!I29</f>
        <v>1248</v>
      </c>
      <c r="K29" s="152">
        <v>0</v>
      </c>
      <c r="L29" s="152">
        <v>0</v>
      </c>
      <c r="M29" s="152">
        <v>0</v>
      </c>
      <c r="N29" s="144">
        <f t="shared" si="0"/>
        <v>1239</v>
      </c>
      <c r="O29" s="145">
        <v>9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'02.10'!J30+'03.10'!I30</f>
        <v>453</v>
      </c>
      <c r="K30" s="152">
        <v>0</v>
      </c>
      <c r="L30" s="152">
        <v>0</v>
      </c>
      <c r="M30" s="152">
        <v>0</v>
      </c>
      <c r="N30" s="144">
        <f t="shared" si="0"/>
        <v>449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'02.10'!J31+'03.10'!I31</f>
        <v>676</v>
      </c>
      <c r="K31" s="152">
        <v>1</v>
      </c>
      <c r="L31" s="152">
        <v>0</v>
      </c>
      <c r="M31" s="152">
        <v>0</v>
      </c>
      <c r="N31" s="144">
        <f t="shared" si="0"/>
        <v>664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'02.10'!J32+'03.10'!I32</f>
        <v>286</v>
      </c>
      <c r="K32" s="152">
        <v>1</v>
      </c>
      <c r="L32" s="152">
        <v>1</v>
      </c>
      <c r="M32" s="152">
        <v>0</v>
      </c>
      <c r="N32" s="144">
        <f t="shared" si="0"/>
        <v>279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'02.10'!J33+'03.10'!I33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'02.10'!J34+'03.10'!I34</f>
        <v>202</v>
      </c>
      <c r="K34" s="152">
        <v>0</v>
      </c>
      <c r="L34" s="152">
        <v>0</v>
      </c>
      <c r="M34" s="152">
        <v>0</v>
      </c>
      <c r="N34" s="144">
        <f t="shared" si="0"/>
        <v>201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'02.10'!J35+'03.10'!I35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'02.10'!J36+'03.10'!I36</f>
        <v>99</v>
      </c>
      <c r="K36" s="152">
        <v>0</v>
      </c>
      <c r="L36" s="152">
        <v>0</v>
      </c>
      <c r="M36" s="152">
        <v>0</v>
      </c>
      <c r="N36" s="144">
        <f t="shared" si="0"/>
        <v>95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'02.10'!J37+'03.10'!I37</f>
        <v>1129</v>
      </c>
      <c r="K37" s="152">
        <v>1</v>
      </c>
      <c r="L37" s="152">
        <v>0</v>
      </c>
      <c r="M37" s="152">
        <v>0</v>
      </c>
      <c r="N37" s="144">
        <f t="shared" si="0"/>
        <v>1081</v>
      </c>
      <c r="O37" s="145">
        <v>47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23</v>
      </c>
      <c r="H38" s="146">
        <f t="shared" ref="H38:O38" si="9">SUM(H26:H37)</f>
        <v>2</v>
      </c>
      <c r="I38" s="148">
        <f t="shared" si="9"/>
        <v>25</v>
      </c>
      <c r="J38" s="162">
        <f>'02.10'!J38+'03.10'!I38</f>
        <v>6810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6693</v>
      </c>
      <c r="O38" s="150">
        <f t="shared" si="9"/>
        <v>112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5</v>
      </c>
      <c r="I39" s="139">
        <f>G39+H39</f>
        <v>7</v>
      </c>
      <c r="J39" s="160">
        <f>'02.10'!J39+'03.10'!I39</f>
        <v>806</v>
      </c>
      <c r="K39" s="151">
        <v>3</v>
      </c>
      <c r="L39" s="151">
        <v>2</v>
      </c>
      <c r="M39" s="151">
        <v>1</v>
      </c>
      <c r="N39" s="139">
        <f t="shared" si="0"/>
        <v>795</v>
      </c>
      <c r="O39" s="140">
        <v>8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24</v>
      </c>
      <c r="H40" s="156">
        <v>0</v>
      </c>
      <c r="I40" s="144">
        <f t="shared" ref="I40:I49" si="10">G40+H40</f>
        <v>24</v>
      </c>
      <c r="J40" s="161">
        <f>'02.10'!J40+'03.10'!I40</f>
        <v>1277</v>
      </c>
      <c r="K40" s="152">
        <v>1</v>
      </c>
      <c r="L40" s="152">
        <v>1</v>
      </c>
      <c r="M40" s="152">
        <v>0</v>
      </c>
      <c r="N40" s="144">
        <f t="shared" si="0"/>
        <v>1226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'02.10'!J41+'03.10'!I41</f>
        <v>443</v>
      </c>
      <c r="K41" s="152">
        <v>0</v>
      </c>
      <c r="L41" s="152">
        <v>0</v>
      </c>
      <c r="M41" s="152">
        <v>0</v>
      </c>
      <c r="N41" s="144">
        <f t="shared" si="0"/>
        <v>427</v>
      </c>
      <c r="O41" s="145">
        <v>16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'02.10'!J42+'03.10'!I42</f>
        <v>476</v>
      </c>
      <c r="K42" s="152">
        <v>0</v>
      </c>
      <c r="L42" s="152">
        <v>0</v>
      </c>
      <c r="M42" s="152">
        <v>0</v>
      </c>
      <c r="N42" s="144">
        <f t="shared" si="0"/>
        <v>468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46</v>
      </c>
      <c r="H43" s="156">
        <v>2</v>
      </c>
      <c r="I43" s="144">
        <f t="shared" si="10"/>
        <v>48</v>
      </c>
      <c r="J43" s="161">
        <f>'02.10'!J43+'03.10'!I43</f>
        <v>3055</v>
      </c>
      <c r="K43" s="152">
        <v>2</v>
      </c>
      <c r="L43" s="152">
        <v>1</v>
      </c>
      <c r="M43" s="152">
        <v>0</v>
      </c>
      <c r="N43" s="144">
        <f t="shared" si="0"/>
        <v>2888</v>
      </c>
      <c r="O43" s="145">
        <v>165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'02.10'!J44+'03.10'!I44</f>
        <v>540</v>
      </c>
      <c r="K44" s="152">
        <v>1</v>
      </c>
      <c r="L44" s="152">
        <v>0</v>
      </c>
      <c r="M44" s="152">
        <v>0</v>
      </c>
      <c r="N44" s="144">
        <f t="shared" si="0"/>
        <v>517</v>
      </c>
      <c r="O44" s="145">
        <v>22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'02.10'!J45+'03.10'!I45</f>
        <v>296</v>
      </c>
      <c r="K45" s="152">
        <v>0</v>
      </c>
      <c r="L45" s="152">
        <v>0</v>
      </c>
      <c r="M45" s="152">
        <v>0</v>
      </c>
      <c r="N45" s="144">
        <f t="shared" si="0"/>
        <v>290</v>
      </c>
      <c r="O45" s="145">
        <v>6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'02.10'!J46+'03.10'!I46</f>
        <v>823</v>
      </c>
      <c r="K46" s="152">
        <v>0</v>
      </c>
      <c r="L46" s="152">
        <v>0</v>
      </c>
      <c r="M46" s="152">
        <v>0</v>
      </c>
      <c r="N46" s="144">
        <f t="shared" si="0"/>
        <v>795</v>
      </c>
      <c r="O46" s="145">
        <v>28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'02.10'!J47+'03.10'!I47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'02.10'!J48+'03.10'!I48</f>
        <v>220</v>
      </c>
      <c r="K48" s="152">
        <v>1</v>
      </c>
      <c r="L48" s="152">
        <v>0</v>
      </c>
      <c r="M48" s="152">
        <v>0</v>
      </c>
      <c r="N48" s="144">
        <f t="shared" si="0"/>
        <v>213</v>
      </c>
      <c r="O48" s="145">
        <v>6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'02.10'!J49+'03.10'!I49</f>
        <v>1256</v>
      </c>
      <c r="K49" s="152">
        <v>4</v>
      </c>
      <c r="L49" s="152">
        <v>2</v>
      </c>
      <c r="M49" s="152">
        <v>1</v>
      </c>
      <c r="N49" s="144">
        <f t="shared" si="0"/>
        <v>1176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117</v>
      </c>
      <c r="H50" s="146">
        <f t="shared" ref="H50:O50" si="12">SUM(H39:H49)</f>
        <v>7</v>
      </c>
      <c r="I50" s="148">
        <f t="shared" si="12"/>
        <v>124</v>
      </c>
      <c r="J50" s="162">
        <f>'02.10'!J50+'03.10'!I50</f>
        <v>9326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8927</v>
      </c>
      <c r="O50" s="150">
        <f t="shared" si="12"/>
        <v>386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'02.10'!J51+'03.10'!I51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</v>
      </c>
      <c r="H52" s="156">
        <v>1</v>
      </c>
      <c r="I52" s="144">
        <f t="shared" ref="I52:I59" si="14">G52+H52</f>
        <v>2</v>
      </c>
      <c r="J52" s="161">
        <f>'02.10'!J52+'03.10'!I52</f>
        <v>1037</v>
      </c>
      <c r="K52" s="152">
        <v>0</v>
      </c>
      <c r="L52" s="152">
        <v>0</v>
      </c>
      <c r="M52" s="152">
        <v>0</v>
      </c>
      <c r="N52" s="144">
        <f t="shared" si="0"/>
        <v>1020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'02.10'!J53+'03.10'!I53</f>
        <v>692</v>
      </c>
      <c r="K53" s="152">
        <v>1</v>
      </c>
      <c r="L53" s="152">
        <v>0</v>
      </c>
      <c r="M53" s="152">
        <v>0</v>
      </c>
      <c r="N53" s="144">
        <f t="shared" si="0"/>
        <v>685</v>
      </c>
      <c r="O53" s="145">
        <v>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'02.10'!J54+'03.10'!I54</f>
        <v>945</v>
      </c>
      <c r="K54" s="152">
        <v>0</v>
      </c>
      <c r="L54" s="152">
        <v>0</v>
      </c>
      <c r="M54" s="152">
        <v>0</v>
      </c>
      <c r="N54" s="144">
        <f t="shared" si="0"/>
        <v>930</v>
      </c>
      <c r="O54" s="145">
        <v>15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'02.10'!J55+'03.10'!I55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'02.10'!J56+'03.10'!I56</f>
        <v>331</v>
      </c>
      <c r="K56" s="152">
        <v>0</v>
      </c>
      <c r="L56" s="152">
        <v>0</v>
      </c>
      <c r="M56" s="152">
        <v>0</v>
      </c>
      <c r="N56" s="144">
        <f t="shared" si="0"/>
        <v>324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'02.10'!J57+'03.10'!I57</f>
        <v>158</v>
      </c>
      <c r="K57" s="152">
        <v>0</v>
      </c>
      <c r="L57" s="152">
        <v>0</v>
      </c>
      <c r="M57" s="152">
        <v>0</v>
      </c>
      <c r="N57" s="144">
        <f t="shared" si="0"/>
        <v>157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'02.10'!J58+'03.10'!I58</f>
        <v>104</v>
      </c>
      <c r="K58" s="152">
        <v>0</v>
      </c>
      <c r="L58" s="152">
        <v>0</v>
      </c>
      <c r="M58" s="152">
        <v>0</v>
      </c>
      <c r="N58" s="144">
        <f t="shared" si="0"/>
        <v>104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'02.10'!J59+'03.10'!I59</f>
        <v>797</v>
      </c>
      <c r="K59" s="152">
        <v>3</v>
      </c>
      <c r="L59" s="152">
        <v>0</v>
      </c>
      <c r="M59" s="152">
        <v>0</v>
      </c>
      <c r="N59" s="144">
        <f t="shared" si="0"/>
        <v>785</v>
      </c>
      <c r="O59" s="145">
        <v>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12</v>
      </c>
      <c r="H60" s="146">
        <f t="shared" ref="H60:O60" si="15">SUM(H51:H59)</f>
        <v>3</v>
      </c>
      <c r="I60" s="148">
        <f t="shared" si="15"/>
        <v>15</v>
      </c>
      <c r="J60" s="162">
        <f>'02.10'!J60+'03.10'!I60</f>
        <v>4321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4260</v>
      </c>
      <c r="O60" s="150">
        <f t="shared" si="15"/>
        <v>56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'02.10'!J61+'03.10'!I61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'02.10'!J62+'03.10'!I62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'02.10'!J63+'03.10'!I63</f>
        <v>172</v>
      </c>
      <c r="K63" s="152">
        <v>0</v>
      </c>
      <c r="L63" s="152">
        <v>0</v>
      </c>
      <c r="M63" s="152">
        <v>0</v>
      </c>
      <c r="N63" s="144">
        <f t="shared" si="0"/>
        <v>172</v>
      </c>
      <c r="O63" s="145">
        <v>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'02.10'!J64+'03.10'!I64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'02.10'!J65+'03.10'!I65</f>
        <v>193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'02.10'!J66+'03.10'!I66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'02.10'!J67+'03.10'!I67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'02.10'!J68+'03.10'!I68</f>
        <v>166</v>
      </c>
      <c r="K68" s="152">
        <v>0</v>
      </c>
      <c r="L68" s="152">
        <v>0</v>
      </c>
      <c r="M68" s="152">
        <v>0</v>
      </c>
      <c r="N68" s="144">
        <f t="shared" si="0"/>
        <v>162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'02.10'!J69+'03.10'!I69</f>
        <v>711</v>
      </c>
      <c r="K69" s="152">
        <v>3</v>
      </c>
      <c r="L69" s="152">
        <v>0</v>
      </c>
      <c r="M69" s="152">
        <v>0</v>
      </c>
      <c r="N69" s="144">
        <f t="shared" si="0"/>
        <v>701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</v>
      </c>
      <c r="H70" s="146">
        <f t="shared" ref="H70:O70" si="17">SUM(H61:H69)</f>
        <v>0</v>
      </c>
      <c r="I70" s="148">
        <f t="shared" si="17"/>
        <v>2</v>
      </c>
      <c r="J70" s="162">
        <f>'02.10'!J70+'03.10'!I70</f>
        <v>1998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1972</v>
      </c>
      <c r="O70" s="150">
        <f t="shared" si="17"/>
        <v>22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'02.10'!J71+'03.10'!I71</f>
        <v>553</v>
      </c>
      <c r="K71" s="151">
        <v>0</v>
      </c>
      <c r="L71" s="151">
        <v>0</v>
      </c>
      <c r="M71" s="151">
        <v>0</v>
      </c>
      <c r="N71" s="139">
        <f t="shared" ref="N71:N83" si="18">J71-K71-O71</f>
        <v>549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'02.10'!J72+'03.10'!I72</f>
        <v>615</v>
      </c>
      <c r="K72" s="152">
        <v>0</v>
      </c>
      <c r="L72" s="152">
        <v>0</v>
      </c>
      <c r="M72" s="152">
        <v>0</v>
      </c>
      <c r="N72" s="144">
        <f t="shared" si="18"/>
        <v>610</v>
      </c>
      <c r="O72" s="145">
        <v>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'02.10'!J73+'03.10'!I73</f>
        <v>619</v>
      </c>
      <c r="K73" s="152">
        <v>0</v>
      </c>
      <c r="L73" s="152">
        <v>0</v>
      </c>
      <c r="M73" s="152">
        <v>0</v>
      </c>
      <c r="N73" s="144">
        <f t="shared" si="18"/>
        <v>608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'02.10'!J74+'03.10'!I74</f>
        <v>832</v>
      </c>
      <c r="K74" s="152">
        <v>0</v>
      </c>
      <c r="L74" s="152">
        <v>0</v>
      </c>
      <c r="M74" s="152">
        <v>0</v>
      </c>
      <c r="N74" s="144">
        <f t="shared" si="18"/>
        <v>803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'02.10'!J75+'03.10'!I75</f>
        <v>114</v>
      </c>
      <c r="K75" s="152">
        <v>0</v>
      </c>
      <c r="L75" s="152">
        <v>0</v>
      </c>
      <c r="M75" s="152">
        <v>0</v>
      </c>
      <c r="N75" s="144">
        <f t="shared" si="18"/>
        <v>114</v>
      </c>
      <c r="O75" s="145">
        <v>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'02.10'!J76+'03.10'!I76</f>
        <v>527</v>
      </c>
      <c r="K76" s="152">
        <v>1</v>
      </c>
      <c r="L76" s="152">
        <v>1</v>
      </c>
      <c r="M76" s="152">
        <v>0</v>
      </c>
      <c r="N76" s="144">
        <f t="shared" si="18"/>
        <v>517</v>
      </c>
      <c r="O76" s="145">
        <v>9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'02.10'!J77+'03.10'!I77</f>
        <v>2557</v>
      </c>
      <c r="K77" s="152">
        <v>6</v>
      </c>
      <c r="L77" s="152">
        <v>2</v>
      </c>
      <c r="M77" s="152">
        <v>0</v>
      </c>
      <c r="N77" s="144">
        <f t="shared" si="18"/>
        <v>2499</v>
      </c>
      <c r="O77" s="145">
        <v>52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36</v>
      </c>
      <c r="H78" s="146">
        <f t="shared" ref="H78:O78" si="20">SUM(H71:H77)</f>
        <v>0</v>
      </c>
      <c r="I78" s="148">
        <f t="shared" si="20"/>
        <v>36</v>
      </c>
      <c r="J78" s="162">
        <f>'02.10'!J78+'03.10'!I78</f>
        <v>5817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5700</v>
      </c>
      <c r="O78" s="150">
        <f t="shared" si="20"/>
        <v>110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'02.10'!J79+'03.10'!I79</f>
        <v>166</v>
      </c>
      <c r="K79" s="151">
        <v>0</v>
      </c>
      <c r="L79" s="151">
        <v>0</v>
      </c>
      <c r="M79" s="151">
        <v>0</v>
      </c>
      <c r="N79" s="139">
        <f t="shared" si="18"/>
        <v>165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'02.10'!J80+'03.10'!I80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'02.10'!J81+'03.10'!I81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'02.10'!J82+'03.10'!I82</f>
        <v>108</v>
      </c>
      <c r="K82" s="152">
        <v>0</v>
      </c>
      <c r="L82" s="152">
        <v>0</v>
      </c>
      <c r="M82" s="152">
        <v>0</v>
      </c>
      <c r="N82" s="144">
        <f t="shared" si="18"/>
        <v>108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'02.10'!J83+'03.10'!I83</f>
        <v>448</v>
      </c>
      <c r="K83" s="152">
        <v>0</v>
      </c>
      <c r="L83" s="152">
        <v>0</v>
      </c>
      <c r="M83" s="152">
        <v>0</v>
      </c>
      <c r="N83" s="144">
        <f t="shared" si="18"/>
        <v>441</v>
      </c>
      <c r="O83" s="145">
        <v>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'02.10'!J84+'03.10'!I84</f>
        <v>946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935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248</v>
      </c>
      <c r="H85" s="135">
        <f t="shared" ref="H85:O85" si="23">H84+H78+H70+H60+H50+H38+H25+H19</f>
        <v>13</v>
      </c>
      <c r="I85" s="135">
        <f t="shared" si="23"/>
        <v>261</v>
      </c>
      <c r="J85" s="135">
        <f t="shared" si="23"/>
        <v>41666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40704</v>
      </c>
      <c r="O85" s="135">
        <f t="shared" si="23"/>
        <v>914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A00-000000000000}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=234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936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41405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40421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'01.10'!J5+'02.10'!I5</f>
        <v>1436</v>
      </c>
      <c r="K5" s="151">
        <v>2</v>
      </c>
      <c r="L5" s="151">
        <v>1</v>
      </c>
      <c r="M5" s="151">
        <v>1</v>
      </c>
      <c r="N5" s="139">
        <f t="shared" ref="N5:N69" si="0">J5-K5-O5</f>
        <v>1418</v>
      </c>
      <c r="O5" s="140">
        <v>16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'01.10'!J6+'02.10'!I6</f>
        <v>83</v>
      </c>
      <c r="K6" s="152">
        <v>0</v>
      </c>
      <c r="L6" s="152">
        <v>0</v>
      </c>
      <c r="M6" s="152">
        <v>0</v>
      </c>
      <c r="N6" s="139">
        <f t="shared" si="0"/>
        <v>82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'01.10'!J7+'02.10'!I7</f>
        <v>469</v>
      </c>
      <c r="K7" s="152">
        <v>0</v>
      </c>
      <c r="L7" s="152">
        <v>0</v>
      </c>
      <c r="M7" s="152">
        <v>0</v>
      </c>
      <c r="N7" s="139">
        <f t="shared" si="0"/>
        <v>465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'01.10'!J8+'02.10'!I8</f>
        <v>1126</v>
      </c>
      <c r="K8" s="152">
        <v>0</v>
      </c>
      <c r="L8" s="152">
        <v>0</v>
      </c>
      <c r="M8" s="152">
        <v>0</v>
      </c>
      <c r="N8" s="139">
        <f t="shared" si="0"/>
        <v>1119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'01.10'!J9+'02.10'!I9</f>
        <v>530</v>
      </c>
      <c r="K9" s="152">
        <v>1</v>
      </c>
      <c r="L9" s="152">
        <v>0</v>
      </c>
      <c r="M9" s="152">
        <v>0</v>
      </c>
      <c r="N9" s="139">
        <f t="shared" si="0"/>
        <v>519</v>
      </c>
      <c r="O9" s="145">
        <v>10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'01.10'!J10+'02.10'!I10</f>
        <v>486</v>
      </c>
      <c r="K10" s="152">
        <v>0</v>
      </c>
      <c r="L10" s="152">
        <v>0</v>
      </c>
      <c r="M10" s="152">
        <v>0</v>
      </c>
      <c r="N10" s="139">
        <f t="shared" si="0"/>
        <v>476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'01.10'!J11+'02.10'!I11</f>
        <v>665</v>
      </c>
      <c r="K11" s="152">
        <v>1</v>
      </c>
      <c r="L11" s="152">
        <v>1</v>
      </c>
      <c r="M11" s="152">
        <v>0</v>
      </c>
      <c r="N11" s="139">
        <f t="shared" si="0"/>
        <v>659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13</v>
      </c>
      <c r="H12" s="156">
        <v>0</v>
      </c>
      <c r="I12" s="144">
        <f t="shared" si="1"/>
        <v>13</v>
      </c>
      <c r="J12" s="161">
        <f>'01.10'!J12+'02.10'!I12</f>
        <v>1555</v>
      </c>
      <c r="K12" s="152">
        <v>0</v>
      </c>
      <c r="L12" s="152">
        <v>0</v>
      </c>
      <c r="M12" s="152">
        <v>0</v>
      </c>
      <c r="N12" s="139">
        <f t="shared" si="0"/>
        <v>1498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'01.10'!J13+'02.10'!I13</f>
        <v>536</v>
      </c>
      <c r="K13" s="152">
        <v>0</v>
      </c>
      <c r="L13" s="152">
        <v>0</v>
      </c>
      <c r="M13" s="152">
        <v>0</v>
      </c>
      <c r="N13" s="139">
        <f t="shared" si="0"/>
        <v>517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'01.10'!J14+'02.10'!I14</f>
        <v>424</v>
      </c>
      <c r="K14" s="152">
        <v>0</v>
      </c>
      <c r="L14" s="152">
        <v>0</v>
      </c>
      <c r="M14" s="152">
        <v>0</v>
      </c>
      <c r="N14" s="139">
        <f t="shared" si="0"/>
        <v>417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'01.10'!J15+'02.10'!I15</f>
        <v>577</v>
      </c>
      <c r="K15" s="152">
        <v>0</v>
      </c>
      <c r="L15" s="152">
        <v>0</v>
      </c>
      <c r="M15" s="152">
        <v>0</v>
      </c>
      <c r="N15" s="139">
        <f t="shared" si="0"/>
        <v>568</v>
      </c>
      <c r="O15" s="145">
        <v>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'01.10'!J16+'02.10'!I16</f>
        <v>770</v>
      </c>
      <c r="K16" s="152">
        <v>0</v>
      </c>
      <c r="L16" s="152">
        <v>0</v>
      </c>
      <c r="M16" s="152">
        <v>0</v>
      </c>
      <c r="N16" s="139">
        <f t="shared" si="0"/>
        <v>749</v>
      </c>
      <c r="O16" s="145">
        <v>21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1</v>
      </c>
      <c r="I17" s="144">
        <f t="shared" si="1"/>
        <v>5</v>
      </c>
      <c r="J17" s="161">
        <f>'01.10'!J17+'02.10'!I17</f>
        <v>939</v>
      </c>
      <c r="K17" s="152">
        <v>6</v>
      </c>
      <c r="L17" s="152">
        <v>0</v>
      </c>
      <c r="M17" s="152">
        <v>0</v>
      </c>
      <c r="N17" s="139">
        <f t="shared" si="0"/>
        <v>915</v>
      </c>
      <c r="O17" s="145">
        <v>18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'01.10'!J18+'02.10'!I18</f>
        <v>636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48</v>
      </c>
      <c r="H19" s="146">
        <f t="shared" ref="H19:O19" si="3">SUM(H5:H18)</f>
        <v>2</v>
      </c>
      <c r="I19" s="148">
        <f t="shared" si="3"/>
        <v>50</v>
      </c>
      <c r="J19" s="162">
        <f>'01.10'!J19+'02.10'!I19</f>
        <v>10232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10029</v>
      </c>
      <c r="O19" s="150">
        <f t="shared" si="3"/>
        <v>193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'01.10'!J20+'02.10'!I20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'01.10'!J21+'02.10'!I21</f>
        <v>419</v>
      </c>
      <c r="K21" s="152">
        <v>0</v>
      </c>
      <c r="L21" s="152">
        <v>0</v>
      </c>
      <c r="M21" s="152">
        <v>0</v>
      </c>
      <c r="N21" s="144">
        <f t="shared" si="0"/>
        <v>413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'01.10'!J22+'02.10'!I22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'01.10'!J23+'02.10'!I23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'01.10'!J24+'02.10'!I24</f>
        <v>1461</v>
      </c>
      <c r="K24" s="152">
        <v>4</v>
      </c>
      <c r="L24" s="152">
        <v>0</v>
      </c>
      <c r="M24" s="152">
        <v>0</v>
      </c>
      <c r="N24" s="144">
        <f t="shared" si="0"/>
        <v>1435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'01.10'!J25+'02.10'!I25</f>
        <v>2158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2123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'01.10'!J26+'02.10'!I26</f>
        <v>484</v>
      </c>
      <c r="K26" s="151">
        <v>2</v>
      </c>
      <c r="L26" s="151">
        <v>1</v>
      </c>
      <c r="M26" s="151">
        <v>0</v>
      </c>
      <c r="N26" s="139">
        <f t="shared" si="0"/>
        <v>463</v>
      </c>
      <c r="O26" s="140">
        <v>19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'01.10'!J27+'02.10'!I27</f>
        <v>559</v>
      </c>
      <c r="K27" s="152">
        <v>0</v>
      </c>
      <c r="L27" s="152">
        <v>0</v>
      </c>
      <c r="M27" s="152">
        <v>0</v>
      </c>
      <c r="N27" s="144">
        <f t="shared" si="0"/>
        <v>555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0</v>
      </c>
      <c r="H28" s="156">
        <v>0</v>
      </c>
      <c r="I28" s="144">
        <f t="shared" si="7"/>
        <v>0</v>
      </c>
      <c r="J28" s="161">
        <f>'01.10'!J28+'02.10'!I28</f>
        <v>1163</v>
      </c>
      <c r="K28" s="152">
        <v>0</v>
      </c>
      <c r="L28" s="152">
        <v>0</v>
      </c>
      <c r="M28" s="152">
        <v>0</v>
      </c>
      <c r="N28" s="144">
        <f t="shared" si="0"/>
        <v>1154</v>
      </c>
      <c r="O28" s="145">
        <v>9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'01.10'!J29+'02.10'!I29</f>
        <v>1244</v>
      </c>
      <c r="K29" s="152">
        <v>0</v>
      </c>
      <c r="L29" s="152">
        <v>0</v>
      </c>
      <c r="M29" s="152">
        <v>0</v>
      </c>
      <c r="N29" s="144">
        <f t="shared" si="0"/>
        <v>1239</v>
      </c>
      <c r="O29" s="145">
        <v>5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'01.10'!J30+'02.10'!I30</f>
        <v>453</v>
      </c>
      <c r="K30" s="152">
        <v>0</v>
      </c>
      <c r="L30" s="152">
        <v>0</v>
      </c>
      <c r="M30" s="152">
        <v>0</v>
      </c>
      <c r="N30" s="144">
        <f t="shared" si="0"/>
        <v>447</v>
      </c>
      <c r="O30" s="145">
        <v>6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0</v>
      </c>
      <c r="I31" s="144">
        <f t="shared" si="7"/>
        <v>0</v>
      </c>
      <c r="J31" s="161">
        <f>'01.10'!J31+'02.10'!I31</f>
        <v>674</v>
      </c>
      <c r="K31" s="152">
        <v>1</v>
      </c>
      <c r="L31" s="152">
        <v>0</v>
      </c>
      <c r="M31" s="152">
        <v>0</v>
      </c>
      <c r="N31" s="144">
        <f t="shared" si="0"/>
        <v>658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'01.10'!J32+'02.10'!I32</f>
        <v>286</v>
      </c>
      <c r="K32" s="152">
        <v>1</v>
      </c>
      <c r="L32" s="152">
        <v>1</v>
      </c>
      <c r="M32" s="152">
        <v>0</v>
      </c>
      <c r="N32" s="144">
        <f t="shared" si="0"/>
        <v>279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'01.10'!J33+'02.10'!I33</f>
        <v>405</v>
      </c>
      <c r="K33" s="152">
        <v>0</v>
      </c>
      <c r="L33" s="152">
        <v>0</v>
      </c>
      <c r="M33" s="152">
        <v>0</v>
      </c>
      <c r="N33" s="144">
        <f t="shared" si="0"/>
        <v>404</v>
      </c>
      <c r="O33" s="145">
        <v>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'01.10'!J34+'02.10'!I34</f>
        <v>202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2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'01.10'!J35+'02.10'!I35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'01.10'!J36+'02.10'!I36</f>
        <v>98</v>
      </c>
      <c r="K36" s="152">
        <v>0</v>
      </c>
      <c r="L36" s="152">
        <v>0</v>
      </c>
      <c r="M36" s="152">
        <v>0</v>
      </c>
      <c r="N36" s="144">
        <f t="shared" si="0"/>
        <v>94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'01.10'!J37+'02.10'!I37</f>
        <v>1118</v>
      </c>
      <c r="K37" s="152">
        <v>1</v>
      </c>
      <c r="L37" s="152">
        <v>0</v>
      </c>
      <c r="M37" s="152">
        <v>0</v>
      </c>
      <c r="N37" s="144">
        <f t="shared" si="0"/>
        <v>1068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21</v>
      </c>
      <c r="H38" s="146">
        <f t="shared" ref="H38:O38" si="9">SUM(H26:H37)</f>
        <v>4</v>
      </c>
      <c r="I38" s="148">
        <f t="shared" si="9"/>
        <v>25</v>
      </c>
      <c r="J38" s="162">
        <f>'01.10'!J38+'02.10'!I38</f>
        <v>6785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6659</v>
      </c>
      <c r="O38" s="150">
        <f t="shared" si="9"/>
        <v>121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'01.10'!J39+'02.10'!I39</f>
        <v>799</v>
      </c>
      <c r="K39" s="151">
        <v>3</v>
      </c>
      <c r="L39" s="151">
        <v>2</v>
      </c>
      <c r="M39" s="151">
        <v>1</v>
      </c>
      <c r="N39" s="139">
        <f t="shared" si="0"/>
        <v>794</v>
      </c>
      <c r="O39" s="140">
        <v>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10</v>
      </c>
      <c r="H40" s="156">
        <v>0</v>
      </c>
      <c r="I40" s="144">
        <f t="shared" ref="I40:I49" si="10">G40+H40</f>
        <v>10</v>
      </c>
      <c r="J40" s="161">
        <f>'01.10'!J40+'02.10'!I40</f>
        <v>1253</v>
      </c>
      <c r="K40" s="152">
        <v>1</v>
      </c>
      <c r="L40" s="152">
        <v>1</v>
      </c>
      <c r="M40" s="152">
        <v>0</v>
      </c>
      <c r="N40" s="144">
        <f t="shared" si="0"/>
        <v>1215</v>
      </c>
      <c r="O40" s="145">
        <v>37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'01.10'!J41+'02.10'!I41</f>
        <v>438</v>
      </c>
      <c r="K41" s="152">
        <v>0</v>
      </c>
      <c r="L41" s="152">
        <v>0</v>
      </c>
      <c r="M41" s="152">
        <v>0</v>
      </c>
      <c r="N41" s="144">
        <f t="shared" si="0"/>
        <v>423</v>
      </c>
      <c r="O41" s="145">
        <v>15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</v>
      </c>
      <c r="H42" s="156">
        <v>0</v>
      </c>
      <c r="I42" s="144">
        <f t="shared" si="10"/>
        <v>1</v>
      </c>
      <c r="J42" s="161">
        <f>'01.10'!J42+'02.10'!I42</f>
        <v>471</v>
      </c>
      <c r="K42" s="152">
        <v>0</v>
      </c>
      <c r="L42" s="152">
        <v>0</v>
      </c>
      <c r="M42" s="152">
        <v>0</v>
      </c>
      <c r="N42" s="144">
        <f t="shared" si="0"/>
        <v>459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37</v>
      </c>
      <c r="H43" s="156">
        <v>3</v>
      </c>
      <c r="I43" s="144">
        <f t="shared" si="10"/>
        <v>40</v>
      </c>
      <c r="J43" s="161">
        <f>'01.10'!J43+'02.10'!I43</f>
        <v>3007</v>
      </c>
      <c r="K43" s="152">
        <v>2</v>
      </c>
      <c r="L43" s="152">
        <v>1</v>
      </c>
      <c r="M43" s="152">
        <v>0</v>
      </c>
      <c r="N43" s="144">
        <f t="shared" si="0"/>
        <v>2856</v>
      </c>
      <c r="O43" s="145">
        <v>149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'01.10'!J44+'02.10'!I44</f>
        <v>536</v>
      </c>
      <c r="K44" s="152">
        <v>1</v>
      </c>
      <c r="L44" s="152">
        <v>0</v>
      </c>
      <c r="M44" s="152">
        <v>0</v>
      </c>
      <c r="N44" s="144">
        <f t="shared" si="0"/>
        <v>509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'01.10'!J45+'02.10'!I45</f>
        <v>294</v>
      </c>
      <c r="K45" s="152">
        <v>0</v>
      </c>
      <c r="L45" s="152">
        <v>0</v>
      </c>
      <c r="M45" s="152">
        <v>0</v>
      </c>
      <c r="N45" s="144">
        <f t="shared" si="0"/>
        <v>290</v>
      </c>
      <c r="O45" s="145">
        <v>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'01.10'!J46+'02.10'!I46</f>
        <v>816</v>
      </c>
      <c r="K46" s="152">
        <v>0</v>
      </c>
      <c r="L46" s="152">
        <v>0</v>
      </c>
      <c r="M46" s="152">
        <v>0</v>
      </c>
      <c r="N46" s="144">
        <f t="shared" si="0"/>
        <v>786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'01.10'!J47+'02.10'!I47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'01.10'!J48+'02.10'!I48</f>
        <v>219</v>
      </c>
      <c r="K48" s="152">
        <v>1</v>
      </c>
      <c r="L48" s="152">
        <v>0</v>
      </c>
      <c r="M48" s="152">
        <v>0</v>
      </c>
      <c r="N48" s="144">
        <f t="shared" si="0"/>
        <v>213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'01.10'!J49+'02.10'!I49</f>
        <v>1235</v>
      </c>
      <c r="K49" s="152">
        <v>4</v>
      </c>
      <c r="L49" s="152">
        <v>2</v>
      </c>
      <c r="M49" s="152">
        <v>1</v>
      </c>
      <c r="N49" s="144">
        <f t="shared" si="0"/>
        <v>1155</v>
      </c>
      <c r="O49" s="145">
        <v>76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92</v>
      </c>
      <c r="H50" s="146">
        <f t="shared" ref="H50:O50" si="12">SUM(H39:H49)</f>
        <v>3</v>
      </c>
      <c r="I50" s="148">
        <f t="shared" si="12"/>
        <v>95</v>
      </c>
      <c r="J50" s="162">
        <f>'01.10'!J50+'02.10'!I50</f>
        <v>9202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8832</v>
      </c>
      <c r="O50" s="150">
        <f t="shared" si="12"/>
        <v>357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'01.10'!J51+'02.10'!I51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'01.10'!J52+'02.10'!I52</f>
        <v>1035</v>
      </c>
      <c r="K52" s="152">
        <v>0</v>
      </c>
      <c r="L52" s="152">
        <v>0</v>
      </c>
      <c r="M52" s="152">
        <v>0</v>
      </c>
      <c r="N52" s="144">
        <f t="shared" si="0"/>
        <v>1016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'01.10'!J53+'02.10'!I53</f>
        <v>690</v>
      </c>
      <c r="K53" s="152">
        <v>1</v>
      </c>
      <c r="L53" s="152">
        <v>0</v>
      </c>
      <c r="M53" s="152">
        <v>0</v>
      </c>
      <c r="N53" s="144">
        <f t="shared" si="0"/>
        <v>681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</v>
      </c>
      <c r="H54" s="156">
        <v>1</v>
      </c>
      <c r="I54" s="144">
        <f t="shared" si="14"/>
        <v>2</v>
      </c>
      <c r="J54" s="161">
        <f>'01.10'!J54+'02.10'!I54</f>
        <v>937</v>
      </c>
      <c r="K54" s="152">
        <v>0</v>
      </c>
      <c r="L54" s="152">
        <v>0</v>
      </c>
      <c r="M54" s="152">
        <v>0</v>
      </c>
      <c r="N54" s="144">
        <f t="shared" si="0"/>
        <v>921</v>
      </c>
      <c r="O54" s="145">
        <v>16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'01.10'!J55+'02.10'!I55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'01.10'!J56+'02.10'!I56</f>
        <v>330</v>
      </c>
      <c r="K56" s="152">
        <v>0</v>
      </c>
      <c r="L56" s="152">
        <v>0</v>
      </c>
      <c r="M56" s="152">
        <v>0</v>
      </c>
      <c r="N56" s="144">
        <f t="shared" si="0"/>
        <v>322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'01.10'!J57+'02.10'!I57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'01.10'!J58+'02.10'!I58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'01.10'!J59+'02.10'!I59</f>
        <v>795</v>
      </c>
      <c r="K59" s="152">
        <v>3</v>
      </c>
      <c r="L59" s="152">
        <v>0</v>
      </c>
      <c r="M59" s="152">
        <v>0</v>
      </c>
      <c r="N59" s="144">
        <f t="shared" si="0"/>
        <v>777</v>
      </c>
      <c r="O59" s="145">
        <v>15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'01.10'!J60+'02.10'!I60</f>
        <v>4306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4231</v>
      </c>
      <c r="O60" s="150">
        <f t="shared" si="15"/>
        <v>70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'01.10'!J61+'02.10'!I61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'01.10'!J62+'02.10'!I62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'01.10'!J63+'02.10'!I63</f>
        <v>172</v>
      </c>
      <c r="K63" s="152">
        <v>0</v>
      </c>
      <c r="L63" s="152">
        <v>0</v>
      </c>
      <c r="M63" s="152">
        <v>0</v>
      </c>
      <c r="N63" s="144">
        <f t="shared" si="0"/>
        <v>169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'01.10'!J64+'02.10'!I64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'01.10'!J65+'02.10'!I65</f>
        <v>192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'01.10'!J66+'02.10'!I66</f>
        <v>283</v>
      </c>
      <c r="K66" s="152">
        <v>1</v>
      </c>
      <c r="L66" s="152">
        <v>1</v>
      </c>
      <c r="M66" s="152">
        <v>1</v>
      </c>
      <c r="N66" s="144">
        <f t="shared" si="0"/>
        <v>277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'01.10'!J67+'02.10'!I67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'01.10'!J68+'02.10'!I68</f>
        <v>165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'01.10'!J69+'02.10'!I69</f>
        <v>711</v>
      </c>
      <c r="K69" s="152">
        <v>3</v>
      </c>
      <c r="L69" s="152">
        <v>0</v>
      </c>
      <c r="M69" s="152">
        <v>0</v>
      </c>
      <c r="N69" s="144">
        <f t="shared" si="0"/>
        <v>695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'01.10'!J70+'02.10'!I70</f>
        <v>1996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1962</v>
      </c>
      <c r="O70" s="150">
        <f t="shared" si="17"/>
        <v>30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'01.10'!J71+'02.10'!I71</f>
        <v>549</v>
      </c>
      <c r="K71" s="151">
        <v>0</v>
      </c>
      <c r="L71" s="151">
        <v>0</v>
      </c>
      <c r="M71" s="151">
        <v>0</v>
      </c>
      <c r="N71" s="139">
        <f t="shared" ref="N71:N83" si="18">J71-K71-O71</f>
        <v>545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'01.10'!J72+'02.10'!I72</f>
        <v>614</v>
      </c>
      <c r="K72" s="152">
        <v>0</v>
      </c>
      <c r="L72" s="152">
        <v>0</v>
      </c>
      <c r="M72" s="152">
        <v>0</v>
      </c>
      <c r="N72" s="144">
        <f t="shared" si="18"/>
        <v>605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'01.10'!J73+'02.10'!I73</f>
        <v>614</v>
      </c>
      <c r="K73" s="152">
        <v>0</v>
      </c>
      <c r="L73" s="152">
        <v>0</v>
      </c>
      <c r="M73" s="152">
        <v>0</v>
      </c>
      <c r="N73" s="144">
        <f t="shared" si="18"/>
        <v>603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'01.10'!J74+'02.10'!I74</f>
        <v>822</v>
      </c>
      <c r="K74" s="152">
        <v>0</v>
      </c>
      <c r="L74" s="152">
        <v>0</v>
      </c>
      <c r="M74" s="152">
        <v>0</v>
      </c>
      <c r="N74" s="144">
        <f t="shared" si="18"/>
        <v>791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'01.10'!J75+'02.10'!I75</f>
        <v>114</v>
      </c>
      <c r="K75" s="152">
        <v>0</v>
      </c>
      <c r="L75" s="152">
        <v>0</v>
      </c>
      <c r="M75" s="152">
        <v>0</v>
      </c>
      <c r="N75" s="144">
        <f t="shared" si="18"/>
        <v>112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'01.10'!J76+'02.10'!I76</f>
        <v>524</v>
      </c>
      <c r="K76" s="152">
        <v>1</v>
      </c>
      <c r="L76" s="152">
        <v>1</v>
      </c>
      <c r="M76" s="152">
        <v>0</v>
      </c>
      <c r="N76" s="144">
        <f t="shared" si="18"/>
        <v>513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8</v>
      </c>
      <c r="H77" s="156"/>
      <c r="I77" s="144">
        <f t="shared" si="19"/>
        <v>8</v>
      </c>
      <c r="J77" s="161">
        <f>'01.10'!J77+'02.10'!I77</f>
        <v>2544</v>
      </c>
      <c r="K77" s="152">
        <v>6</v>
      </c>
      <c r="L77" s="152">
        <v>2</v>
      </c>
      <c r="M77" s="152">
        <v>0</v>
      </c>
      <c r="N77" s="144">
        <f t="shared" si="18"/>
        <v>2484</v>
      </c>
      <c r="O77" s="145">
        <v>54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31</v>
      </c>
      <c r="H78" s="146">
        <f t="shared" ref="H78:O78" si="20">SUM(H71:H77)</f>
        <v>0</v>
      </c>
      <c r="I78" s="148">
        <f t="shared" si="20"/>
        <v>31</v>
      </c>
      <c r="J78" s="162">
        <f>'01.10'!J78+'02.10'!I78</f>
        <v>5781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5653</v>
      </c>
      <c r="O78" s="150">
        <f t="shared" si="20"/>
        <v>121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'01.10'!J79+'02.10'!I79</f>
        <v>166</v>
      </c>
      <c r="K79" s="151">
        <v>0</v>
      </c>
      <c r="L79" s="151">
        <v>0</v>
      </c>
      <c r="M79" s="151">
        <v>0</v>
      </c>
      <c r="N79" s="139">
        <f t="shared" si="18"/>
        <v>164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'01.10'!J80+'02.10'!I80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'01.10'!J81+'02.10'!I81</f>
        <v>180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'01.10'!J82+'02.10'!I82</f>
        <v>108</v>
      </c>
      <c r="K82" s="152">
        <v>0</v>
      </c>
      <c r="L82" s="152">
        <v>0</v>
      </c>
      <c r="M82" s="152">
        <v>0</v>
      </c>
      <c r="N82" s="144">
        <f t="shared" si="18"/>
        <v>107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>G83+H83</f>
        <v>4</v>
      </c>
      <c r="J83" s="161">
        <f>'01.10'!J83+'02.10'!I83</f>
        <v>447</v>
      </c>
      <c r="K83" s="152">
        <v>0</v>
      </c>
      <c r="L83" s="152">
        <v>0</v>
      </c>
      <c r="M83" s="152">
        <v>0</v>
      </c>
      <c r="N83" s="144">
        <f t="shared" si="18"/>
        <v>440</v>
      </c>
      <c r="O83" s="145">
        <v>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'01.10'!J84+'02.10'!I84</f>
        <v>945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932</v>
      </c>
      <c r="O84" s="150">
        <f t="shared" si="22"/>
        <v>13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224</v>
      </c>
      <c r="H85" s="135">
        <f t="shared" ref="H85:O85" si="23">H84+H78+H70+H60+H50+H38+H25+H19</f>
        <v>10</v>
      </c>
      <c r="I85" s="135">
        <f t="shared" si="23"/>
        <v>234</v>
      </c>
      <c r="J85" s="135">
        <f t="shared" si="23"/>
        <v>41405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40421</v>
      </c>
      <c r="O85" s="135">
        <f t="shared" si="23"/>
        <v>936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B00-000000000000}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=265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925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41171</v>
      </c>
      <c r="K4" s="120" t="str">
        <f>" †W½y m‡›`‡n ch©v‡jvPbvi Rb¨ †cÖwiZ g„„Zz¨ = "&amp;K85</f>
        <v xml:space="preserve"> †W½y m‡›`‡n ch©v‡jvPbvi Rb¨ †cÖwiZ g„„Zz¨ = 48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40198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'30.09'!J5+'01.10'!I5</f>
        <v>1432</v>
      </c>
      <c r="K5" s="151">
        <v>2</v>
      </c>
      <c r="L5" s="151">
        <v>1</v>
      </c>
      <c r="M5" s="151">
        <v>1</v>
      </c>
      <c r="N5" s="139">
        <f t="shared" ref="N5:N69" si="0">J5-K5-O5</f>
        <v>1422</v>
      </c>
      <c r="O5" s="140">
        <v>8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'30.09'!J6+'01.10'!I6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'30.09'!J7+'01.10'!I7</f>
        <v>467</v>
      </c>
      <c r="K7" s="152">
        <v>0</v>
      </c>
      <c r="L7" s="152">
        <v>0</v>
      </c>
      <c r="M7" s="152">
        <v>0</v>
      </c>
      <c r="N7" s="139">
        <f t="shared" si="0"/>
        <v>463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'30.09'!J8+'01.10'!I8</f>
        <v>1122</v>
      </c>
      <c r="K8" s="152">
        <v>0</v>
      </c>
      <c r="L8" s="152">
        <v>0</v>
      </c>
      <c r="M8" s="152">
        <v>0</v>
      </c>
      <c r="N8" s="139">
        <f t="shared" si="0"/>
        <v>1115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'30.09'!J9+'01.10'!I9</f>
        <v>529</v>
      </c>
      <c r="K9" s="152">
        <v>1</v>
      </c>
      <c r="L9" s="152">
        <v>0</v>
      </c>
      <c r="M9" s="152">
        <v>0</v>
      </c>
      <c r="N9" s="139">
        <f t="shared" si="0"/>
        <v>516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'30.09'!J10+'01.10'!I10</f>
        <v>485</v>
      </c>
      <c r="K10" s="152">
        <v>0</v>
      </c>
      <c r="L10" s="152">
        <v>0</v>
      </c>
      <c r="M10" s="152">
        <v>0</v>
      </c>
      <c r="N10" s="139">
        <f t="shared" si="0"/>
        <v>467</v>
      </c>
      <c r="O10" s="145">
        <v>18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'30.09'!J11+'01.10'!I11</f>
        <v>664</v>
      </c>
      <c r="K11" s="152">
        <v>1</v>
      </c>
      <c r="L11" s="152">
        <v>1</v>
      </c>
      <c r="M11" s="152">
        <v>0</v>
      </c>
      <c r="N11" s="139">
        <f t="shared" si="0"/>
        <v>655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'30.09'!J12+'01.10'!I12</f>
        <v>1542</v>
      </c>
      <c r="K12" s="152">
        <v>0</v>
      </c>
      <c r="L12" s="152">
        <v>0</v>
      </c>
      <c r="M12" s="152">
        <v>0</v>
      </c>
      <c r="N12" s="139">
        <f t="shared" si="0"/>
        <v>1485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'30.09'!J13+'01.10'!I13</f>
        <v>532</v>
      </c>
      <c r="K13" s="152">
        <v>0</v>
      </c>
      <c r="L13" s="152">
        <v>0</v>
      </c>
      <c r="M13" s="152">
        <v>0</v>
      </c>
      <c r="N13" s="139">
        <f t="shared" si="0"/>
        <v>516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'30.09'!J14+'01.10'!I14</f>
        <v>420</v>
      </c>
      <c r="K14" s="152">
        <v>0</v>
      </c>
      <c r="L14" s="152">
        <v>0</v>
      </c>
      <c r="M14" s="152">
        <v>0</v>
      </c>
      <c r="N14" s="139">
        <f t="shared" si="0"/>
        <v>416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'30.09'!J15+'01.10'!I15</f>
        <v>572</v>
      </c>
      <c r="K15" s="152">
        <v>0</v>
      </c>
      <c r="L15" s="152">
        <v>0</v>
      </c>
      <c r="M15" s="152">
        <v>0</v>
      </c>
      <c r="N15" s="139">
        <f t="shared" si="0"/>
        <v>563</v>
      </c>
      <c r="O15" s="145">
        <v>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'30.09'!J16+'01.10'!I16</f>
        <v>767</v>
      </c>
      <c r="K16" s="152">
        <v>0</v>
      </c>
      <c r="L16" s="152">
        <v>0</v>
      </c>
      <c r="M16" s="152">
        <v>0</v>
      </c>
      <c r="N16" s="139">
        <f t="shared" si="0"/>
        <v>745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2</v>
      </c>
      <c r="I17" s="144">
        <f t="shared" si="1"/>
        <v>5</v>
      </c>
      <c r="J17" s="161">
        <f>'30.09'!J17+'01.10'!I17</f>
        <v>934</v>
      </c>
      <c r="K17" s="152">
        <v>6</v>
      </c>
      <c r="L17" s="152">
        <v>0</v>
      </c>
      <c r="M17" s="152">
        <v>0</v>
      </c>
      <c r="N17" s="139">
        <f t="shared" si="0"/>
        <v>911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'30.09'!J18+'01.10'!I18</f>
        <v>634</v>
      </c>
      <c r="K18" s="152">
        <v>0</v>
      </c>
      <c r="L18" s="152">
        <v>0</v>
      </c>
      <c r="M18" s="152">
        <v>0</v>
      </c>
      <c r="N18" s="139">
        <f t="shared" si="0"/>
        <v>627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61</v>
      </c>
      <c r="H19" s="146">
        <f t="shared" ref="H19:O19" si="3">SUM(H5:H18)</f>
        <v>2</v>
      </c>
      <c r="I19" s="148">
        <f t="shared" si="3"/>
        <v>63</v>
      </c>
      <c r="J19" s="162">
        <f>'30.09'!J19+'01.10'!I19</f>
        <v>10182</v>
      </c>
      <c r="K19" s="148">
        <f t="shared" si="3"/>
        <v>10</v>
      </c>
      <c r="L19" s="148">
        <f t="shared" si="3"/>
        <v>2</v>
      </c>
      <c r="M19" s="148">
        <f t="shared" si="3"/>
        <v>1</v>
      </c>
      <c r="N19" s="148">
        <f t="shared" si="3"/>
        <v>9981</v>
      </c>
      <c r="O19" s="150">
        <f t="shared" si="3"/>
        <v>191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'30.09'!J20+'01.10'!I20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'30.09'!J21+'01.10'!I21</f>
        <v>418</v>
      </c>
      <c r="K21" s="152">
        <v>0</v>
      </c>
      <c r="L21" s="152">
        <v>0</v>
      </c>
      <c r="M21" s="152">
        <v>0</v>
      </c>
      <c r="N21" s="144">
        <f t="shared" si="0"/>
        <v>413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'30.09'!J22+'01.10'!I22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'30.09'!J23+'01.10'!I23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'30.09'!J24+'01.10'!I24</f>
        <v>1456</v>
      </c>
      <c r="K24" s="152">
        <v>4</v>
      </c>
      <c r="L24" s="152">
        <v>0</v>
      </c>
      <c r="M24" s="152">
        <v>0</v>
      </c>
      <c r="N24" s="144">
        <f t="shared" si="0"/>
        <v>1428</v>
      </c>
      <c r="O24" s="145">
        <v>24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9</v>
      </c>
      <c r="H25" s="146">
        <f t="shared" ref="H25:N25" si="6">SUM(H20:H24)</f>
        <v>0</v>
      </c>
      <c r="I25" s="148">
        <f t="shared" si="6"/>
        <v>9</v>
      </c>
      <c r="J25" s="162">
        <f>'30.09'!J25+'01.10'!I25</f>
        <v>2152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2116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'30.09'!J26+'01.10'!I26</f>
        <v>477</v>
      </c>
      <c r="K26" s="151">
        <v>2</v>
      </c>
      <c r="L26" s="151">
        <v>1</v>
      </c>
      <c r="M26" s="151">
        <v>0</v>
      </c>
      <c r="N26" s="139">
        <f t="shared" si="0"/>
        <v>462</v>
      </c>
      <c r="O26" s="140">
        <v>13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'30.09'!J27+'01.10'!I27</f>
        <v>559</v>
      </c>
      <c r="K27" s="152">
        <v>0</v>
      </c>
      <c r="L27" s="152">
        <v>0</v>
      </c>
      <c r="M27" s="152">
        <v>0</v>
      </c>
      <c r="N27" s="144">
        <f t="shared" si="0"/>
        <v>552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'30.09'!J28+'01.10'!I28</f>
        <v>1163</v>
      </c>
      <c r="K28" s="152">
        <v>0</v>
      </c>
      <c r="L28" s="152">
        <v>0</v>
      </c>
      <c r="M28" s="152">
        <v>0</v>
      </c>
      <c r="N28" s="144">
        <f t="shared" si="0"/>
        <v>1147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'30.09'!J29+'01.10'!I29</f>
        <v>1243</v>
      </c>
      <c r="K29" s="152">
        <v>0</v>
      </c>
      <c r="L29" s="152">
        <v>0</v>
      </c>
      <c r="M29" s="152">
        <v>0</v>
      </c>
      <c r="N29" s="144">
        <f t="shared" si="0"/>
        <v>1230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'30.09'!J30+'01.10'!I30</f>
        <v>452</v>
      </c>
      <c r="K30" s="152">
        <v>0</v>
      </c>
      <c r="L30" s="152">
        <v>0</v>
      </c>
      <c r="M30" s="152">
        <v>0</v>
      </c>
      <c r="N30" s="144">
        <f t="shared" si="0"/>
        <v>448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'30.09'!J31+'01.10'!I31</f>
        <v>674</v>
      </c>
      <c r="K31" s="152">
        <v>1</v>
      </c>
      <c r="L31" s="152">
        <v>0</v>
      </c>
      <c r="M31" s="152">
        <v>0</v>
      </c>
      <c r="N31" s="144">
        <f t="shared" si="0"/>
        <v>653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'30.09'!J32+'01.10'!I32</f>
        <v>284</v>
      </c>
      <c r="K32" s="152">
        <v>1</v>
      </c>
      <c r="L32" s="152">
        <v>1</v>
      </c>
      <c r="M32" s="152">
        <v>0</v>
      </c>
      <c r="N32" s="144">
        <f t="shared" si="0"/>
        <v>280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'30.09'!J33+'01.10'!I33</f>
        <v>405</v>
      </c>
      <c r="K33" s="152">
        <v>0</v>
      </c>
      <c r="L33" s="152">
        <v>0</v>
      </c>
      <c r="M33" s="152">
        <v>0</v>
      </c>
      <c r="N33" s="144">
        <f t="shared" si="0"/>
        <v>400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'30.09'!J34+'01.10'!I34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'30.09'!J35+'01.10'!I35</f>
        <v>99</v>
      </c>
      <c r="K35" s="152">
        <v>0</v>
      </c>
      <c r="L35" s="152">
        <v>0</v>
      </c>
      <c r="M35" s="152">
        <v>0</v>
      </c>
      <c r="N35" s="144">
        <f t="shared" si="0"/>
        <v>98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'30.09'!J36+'01.10'!I36</f>
        <v>98</v>
      </c>
      <c r="K36" s="152">
        <v>0</v>
      </c>
      <c r="L36" s="152">
        <v>0</v>
      </c>
      <c r="M36" s="152">
        <v>0</v>
      </c>
      <c r="N36" s="144">
        <f t="shared" si="0"/>
        <v>84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6</v>
      </c>
      <c r="H37" s="156"/>
      <c r="I37" s="144">
        <f t="shared" si="7"/>
        <v>6</v>
      </c>
      <c r="J37" s="161">
        <f>'30.09'!J37+'01.10'!I37</f>
        <v>1105</v>
      </c>
      <c r="K37" s="152">
        <v>1</v>
      </c>
      <c r="L37" s="152">
        <v>0</v>
      </c>
      <c r="M37" s="152">
        <v>0</v>
      </c>
      <c r="N37" s="144">
        <f t="shared" si="0"/>
        <v>1061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19</v>
      </c>
      <c r="H38" s="146">
        <f t="shared" ref="H38:O38" si="9">SUM(H26:H37)</f>
        <v>1</v>
      </c>
      <c r="I38" s="148">
        <f t="shared" si="9"/>
        <v>20</v>
      </c>
      <c r="J38" s="162">
        <f>'30.09'!J38+'01.10'!I38</f>
        <v>6760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6615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'30.09'!J39+'01.10'!I39</f>
        <v>799</v>
      </c>
      <c r="K39" s="151">
        <v>3</v>
      </c>
      <c r="L39" s="151">
        <v>2</v>
      </c>
      <c r="M39" s="151">
        <v>1</v>
      </c>
      <c r="N39" s="139">
        <f t="shared" si="0"/>
        <v>792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'30.09'!J40+'01.10'!I40</f>
        <v>1243</v>
      </c>
      <c r="K40" s="152">
        <v>1</v>
      </c>
      <c r="L40" s="152">
        <v>1</v>
      </c>
      <c r="M40" s="152">
        <v>0</v>
      </c>
      <c r="N40" s="144">
        <f t="shared" si="0"/>
        <v>1200</v>
      </c>
      <c r="O40" s="145">
        <v>42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'30.09'!J41+'01.10'!I41</f>
        <v>435</v>
      </c>
      <c r="K41" s="152">
        <v>0</v>
      </c>
      <c r="L41" s="152">
        <v>0</v>
      </c>
      <c r="M41" s="152">
        <v>0</v>
      </c>
      <c r="N41" s="144">
        <f t="shared" si="0"/>
        <v>422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'30.09'!J42+'01.10'!I42</f>
        <v>470</v>
      </c>
      <c r="K42" s="152">
        <v>0</v>
      </c>
      <c r="L42" s="152">
        <v>0</v>
      </c>
      <c r="M42" s="152">
        <v>0</v>
      </c>
      <c r="N42" s="144">
        <f t="shared" si="0"/>
        <v>463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47</v>
      </c>
      <c r="H43" s="156">
        <v>1</v>
      </c>
      <c r="I43" s="144">
        <f t="shared" si="10"/>
        <v>48</v>
      </c>
      <c r="J43" s="161">
        <f>'30.09'!J43+'01.10'!I43</f>
        <v>2967</v>
      </c>
      <c r="K43" s="152">
        <v>2</v>
      </c>
      <c r="L43" s="152">
        <v>1</v>
      </c>
      <c r="M43" s="152">
        <v>0</v>
      </c>
      <c r="N43" s="144">
        <f t="shared" si="0"/>
        <v>2833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'30.09'!J44+'01.10'!I44</f>
        <v>528</v>
      </c>
      <c r="K44" s="152">
        <v>1</v>
      </c>
      <c r="L44" s="152">
        <v>0</v>
      </c>
      <c r="M44" s="152">
        <v>0</v>
      </c>
      <c r="N44" s="144">
        <f t="shared" si="0"/>
        <v>499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'30.09'!J45+'01.10'!I45</f>
        <v>293</v>
      </c>
      <c r="K45" s="152">
        <v>0</v>
      </c>
      <c r="L45" s="152">
        <v>0</v>
      </c>
      <c r="M45" s="152">
        <v>0</v>
      </c>
      <c r="N45" s="144">
        <f t="shared" si="0"/>
        <v>286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'30.09'!J46+'01.10'!I46</f>
        <v>806</v>
      </c>
      <c r="K46" s="152">
        <v>0</v>
      </c>
      <c r="L46" s="152">
        <v>0</v>
      </c>
      <c r="M46" s="152">
        <v>0</v>
      </c>
      <c r="N46" s="144">
        <f t="shared" si="0"/>
        <v>783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'30.09'!J47+'01.10'!I47</f>
        <v>134</v>
      </c>
      <c r="K47" s="152">
        <v>1</v>
      </c>
      <c r="L47" s="152">
        <v>1</v>
      </c>
      <c r="M47" s="152">
        <v>0</v>
      </c>
      <c r="N47" s="144">
        <f t="shared" si="0"/>
        <v>132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'30.09'!J48+'01.10'!I48</f>
        <v>218</v>
      </c>
      <c r="K48" s="152">
        <v>1</v>
      </c>
      <c r="L48" s="152">
        <v>0</v>
      </c>
      <c r="M48" s="152">
        <v>0</v>
      </c>
      <c r="N48" s="144">
        <f t="shared" si="0"/>
        <v>212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21</v>
      </c>
      <c r="H49" s="156"/>
      <c r="I49" s="144">
        <f t="shared" si="10"/>
        <v>21</v>
      </c>
      <c r="J49" s="161">
        <f>'30.09'!J49+'01.10'!I49</f>
        <v>1214</v>
      </c>
      <c r="K49" s="152">
        <v>4</v>
      </c>
      <c r="L49" s="152">
        <v>2</v>
      </c>
      <c r="M49" s="152">
        <v>1</v>
      </c>
      <c r="N49" s="144">
        <f t="shared" si="0"/>
        <v>1143</v>
      </c>
      <c r="O49" s="145">
        <v>67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97</v>
      </c>
      <c r="H50" s="146">
        <f t="shared" ref="H50:O50" si="12">SUM(H39:H49)</f>
        <v>1</v>
      </c>
      <c r="I50" s="148">
        <f t="shared" si="12"/>
        <v>98</v>
      </c>
      <c r="J50" s="162">
        <f>'30.09'!J50+'01.10'!I50</f>
        <v>9107</v>
      </c>
      <c r="K50" s="148">
        <f t="shared" si="12"/>
        <v>13</v>
      </c>
      <c r="L50" s="148">
        <f t="shared" si="12"/>
        <v>7</v>
      </c>
      <c r="M50" s="148">
        <f t="shared" si="12"/>
        <v>2</v>
      </c>
      <c r="N50" s="148">
        <f t="shared" si="12"/>
        <v>8765</v>
      </c>
      <c r="O50" s="150">
        <f t="shared" si="12"/>
        <v>329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'30.09'!J51+'01.10'!I51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'30.09'!J52+'01.10'!I52</f>
        <v>1032</v>
      </c>
      <c r="K52" s="152">
        <v>0</v>
      </c>
      <c r="L52" s="152">
        <v>0</v>
      </c>
      <c r="M52" s="152">
        <v>0</v>
      </c>
      <c r="N52" s="144">
        <f t="shared" si="0"/>
        <v>1016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'30.09'!J53+'01.10'!I53</f>
        <v>688</v>
      </c>
      <c r="K53" s="152">
        <v>1</v>
      </c>
      <c r="L53" s="152">
        <v>0</v>
      </c>
      <c r="M53" s="152">
        <v>0</v>
      </c>
      <c r="N53" s="144">
        <f t="shared" si="0"/>
        <v>678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7</v>
      </c>
      <c r="H54" s="156">
        <v>1</v>
      </c>
      <c r="I54" s="144">
        <f t="shared" si="14"/>
        <v>8</v>
      </c>
      <c r="J54" s="161">
        <f>'30.09'!J54+'01.10'!I54</f>
        <v>935</v>
      </c>
      <c r="K54" s="152">
        <v>0</v>
      </c>
      <c r="L54" s="152">
        <v>0</v>
      </c>
      <c r="M54" s="152">
        <v>0</v>
      </c>
      <c r="N54" s="144">
        <f t="shared" si="0"/>
        <v>916</v>
      </c>
      <c r="O54" s="145">
        <v>19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'30.09'!J55+'01.10'!I55</f>
        <v>257</v>
      </c>
      <c r="K55" s="152">
        <v>1</v>
      </c>
      <c r="L55" s="152">
        <v>0</v>
      </c>
      <c r="M55" s="152">
        <v>0</v>
      </c>
      <c r="N55" s="144">
        <f t="shared" si="0"/>
        <v>255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'30.09'!J56+'01.10'!I56</f>
        <v>325</v>
      </c>
      <c r="K56" s="152">
        <v>0</v>
      </c>
      <c r="L56" s="152">
        <v>0</v>
      </c>
      <c r="M56" s="152">
        <v>0</v>
      </c>
      <c r="N56" s="144">
        <f t="shared" si="0"/>
        <v>322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'30.09'!J57+'01.10'!I57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'30.09'!J58+'01.10'!I58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'30.09'!J59+'01.10'!I59</f>
        <v>792</v>
      </c>
      <c r="K59" s="152">
        <v>3</v>
      </c>
      <c r="L59" s="152">
        <v>0</v>
      </c>
      <c r="M59" s="152">
        <v>0</v>
      </c>
      <c r="N59" s="144">
        <f t="shared" si="0"/>
        <v>776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16</v>
      </c>
      <c r="H60" s="146">
        <f t="shared" ref="H60:O60" si="15">SUM(H51:H59)</f>
        <v>1</v>
      </c>
      <c r="I60" s="148">
        <f t="shared" si="15"/>
        <v>17</v>
      </c>
      <c r="J60" s="162">
        <f>'30.09'!J60+'01.10'!I60</f>
        <v>4291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4222</v>
      </c>
      <c r="O60" s="150">
        <f t="shared" si="15"/>
        <v>64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'30.09'!J61+'01.10'!I61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'30.09'!J62+'01.10'!I62</f>
        <v>112</v>
      </c>
      <c r="K62" s="152">
        <v>0</v>
      </c>
      <c r="L62" s="152">
        <v>0</v>
      </c>
      <c r="M62" s="152">
        <v>0</v>
      </c>
      <c r="N62" s="144">
        <f t="shared" si="0"/>
        <v>111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'30.09'!J63+'01.10'!I63</f>
        <v>171</v>
      </c>
      <c r="K63" s="152">
        <v>0</v>
      </c>
      <c r="L63" s="152">
        <v>0</v>
      </c>
      <c r="M63" s="152">
        <v>0</v>
      </c>
      <c r="N63" s="144">
        <f t="shared" si="0"/>
        <v>166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'30.09'!J64+'01.10'!I64</f>
        <v>181</v>
      </c>
      <c r="K64" s="152">
        <v>0</v>
      </c>
      <c r="L64" s="152">
        <v>0</v>
      </c>
      <c r="M64" s="152">
        <v>0</v>
      </c>
      <c r="N64" s="144">
        <f t="shared" si="0"/>
        <v>181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'30.09'!J65+'01.10'!I65</f>
        <v>191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'30.09'!J66+'01.10'!I66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'30.09'!J67+'01.10'!I67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'30.09'!J68+'01.10'!I68</f>
        <v>165</v>
      </c>
      <c r="K68" s="152">
        <v>0</v>
      </c>
      <c r="L68" s="152">
        <v>0</v>
      </c>
      <c r="M68" s="152">
        <v>0</v>
      </c>
      <c r="N68" s="144">
        <f t="shared" si="0"/>
        <v>162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'30.09'!J69+'01.10'!I69</f>
        <v>708</v>
      </c>
      <c r="K69" s="152">
        <v>3</v>
      </c>
      <c r="L69" s="152">
        <v>0</v>
      </c>
      <c r="M69" s="152">
        <v>0</v>
      </c>
      <c r="N69" s="144">
        <f t="shared" si="0"/>
        <v>692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7</v>
      </c>
      <c r="H70" s="146">
        <f t="shared" ref="H70:O70" si="17">SUM(H61:H69)</f>
        <v>0</v>
      </c>
      <c r="I70" s="148">
        <f t="shared" si="17"/>
        <v>7</v>
      </c>
      <c r="J70" s="162">
        <f>'30.09'!J70+'01.10'!I70</f>
        <v>1989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1954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'30.09'!J71+'01.10'!I71</f>
        <v>548</v>
      </c>
      <c r="K71" s="151">
        <v>0</v>
      </c>
      <c r="L71" s="151">
        <v>0</v>
      </c>
      <c r="M71" s="151">
        <v>0</v>
      </c>
      <c r="N71" s="139">
        <f t="shared" ref="N71:N83" si="18">J71-K71-O71</f>
        <v>544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'30.09'!J72+'01.10'!I72</f>
        <v>612</v>
      </c>
      <c r="K72" s="152">
        <v>0</v>
      </c>
      <c r="L72" s="152">
        <v>0</v>
      </c>
      <c r="M72" s="152">
        <v>0</v>
      </c>
      <c r="N72" s="144">
        <f t="shared" si="18"/>
        <v>603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'30.09'!J73+'01.10'!I73</f>
        <v>608</v>
      </c>
      <c r="K73" s="152">
        <v>0</v>
      </c>
      <c r="L73" s="152">
        <v>0</v>
      </c>
      <c r="M73" s="152">
        <v>0</v>
      </c>
      <c r="N73" s="144">
        <f t="shared" si="18"/>
        <v>597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'30.09'!J74+'01.10'!I74</f>
        <v>810</v>
      </c>
      <c r="K74" s="152">
        <v>0</v>
      </c>
      <c r="L74" s="152">
        <v>0</v>
      </c>
      <c r="M74" s="152">
        <v>0</v>
      </c>
      <c r="N74" s="144">
        <f t="shared" si="18"/>
        <v>781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'30.09'!J75+'01.10'!I75</f>
        <v>114</v>
      </c>
      <c r="K75" s="152">
        <v>0</v>
      </c>
      <c r="L75" s="152">
        <v>0</v>
      </c>
      <c r="M75" s="152">
        <v>0</v>
      </c>
      <c r="N75" s="144">
        <f t="shared" si="18"/>
        <v>111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'30.09'!J76+'01.10'!I76</f>
        <v>522</v>
      </c>
      <c r="K76" s="152">
        <v>1</v>
      </c>
      <c r="L76" s="152">
        <v>1</v>
      </c>
      <c r="M76" s="152">
        <v>0</v>
      </c>
      <c r="N76" s="144">
        <f t="shared" si="18"/>
        <v>513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14</v>
      </c>
      <c r="H77" s="156"/>
      <c r="I77" s="144">
        <f t="shared" si="19"/>
        <v>14</v>
      </c>
      <c r="J77" s="161">
        <f>'30.09'!J77+'01.10'!I77</f>
        <v>2536</v>
      </c>
      <c r="K77" s="152">
        <v>6</v>
      </c>
      <c r="L77" s="152">
        <v>2</v>
      </c>
      <c r="M77" s="152">
        <v>0</v>
      </c>
      <c r="N77" s="144">
        <f t="shared" si="18"/>
        <v>2467</v>
      </c>
      <c r="O77" s="145">
        <v>63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45</v>
      </c>
      <c r="H78" s="146">
        <f t="shared" ref="H78:O78" si="20">SUM(H71:H77)</f>
        <v>1</v>
      </c>
      <c r="I78" s="148">
        <f t="shared" si="20"/>
        <v>46</v>
      </c>
      <c r="J78" s="162">
        <f>'30.09'!J78+'01.10'!I78</f>
        <v>5750</v>
      </c>
      <c r="K78" s="148">
        <f t="shared" si="20"/>
        <v>7</v>
      </c>
      <c r="L78" s="148">
        <f t="shared" si="20"/>
        <v>3</v>
      </c>
      <c r="M78" s="148">
        <f t="shared" si="20"/>
        <v>0</v>
      </c>
      <c r="N78" s="148">
        <f t="shared" si="20"/>
        <v>5616</v>
      </c>
      <c r="O78" s="150">
        <f t="shared" si="20"/>
        <v>127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'30.09'!J79+'01.10'!I79</f>
        <v>166</v>
      </c>
      <c r="K79" s="151">
        <v>0</v>
      </c>
      <c r="L79" s="151">
        <v>0</v>
      </c>
      <c r="M79" s="151">
        <v>0</v>
      </c>
      <c r="N79" s="139">
        <f t="shared" si="18"/>
        <v>163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'30.09'!J80+'01.10'!I80</f>
        <v>44</v>
      </c>
      <c r="K80" s="152">
        <v>0</v>
      </c>
      <c r="L80" s="152">
        <v>0</v>
      </c>
      <c r="M80" s="152">
        <v>0</v>
      </c>
      <c r="N80" s="144">
        <f t="shared" si="18"/>
        <v>44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'30.09'!J81+'01.10'!I81</f>
        <v>179</v>
      </c>
      <c r="K81" s="152">
        <v>0</v>
      </c>
      <c r="L81" s="152">
        <v>0</v>
      </c>
      <c r="M81" s="152">
        <v>0</v>
      </c>
      <c r="N81" s="144">
        <f t="shared" si="18"/>
        <v>177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'30.09'!J82+'01.10'!I82</f>
        <v>108</v>
      </c>
      <c r="K82" s="152">
        <v>0</v>
      </c>
      <c r="L82" s="152">
        <v>0</v>
      </c>
      <c r="M82" s="152">
        <v>0</v>
      </c>
      <c r="N82" s="144">
        <f t="shared" si="18"/>
        <v>106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>G83+H83</f>
        <v>2</v>
      </c>
      <c r="J83" s="161">
        <f>'30.09'!J83+'01.10'!I83</f>
        <v>443</v>
      </c>
      <c r="K83" s="152">
        <v>0</v>
      </c>
      <c r="L83" s="152">
        <v>0</v>
      </c>
      <c r="M83" s="152">
        <v>0</v>
      </c>
      <c r="N83" s="144">
        <f t="shared" si="18"/>
        <v>439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'30.09'!J84+'01.10'!I84</f>
        <v>940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929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257</v>
      </c>
      <c r="H85" s="135">
        <f t="shared" ref="H85:O85" si="23">H84+H78+H70+H60+H50+H38+H25+H19</f>
        <v>8</v>
      </c>
      <c r="I85" s="135">
        <f t="shared" si="23"/>
        <v>265</v>
      </c>
      <c r="J85" s="135">
        <f t="shared" si="23"/>
        <v>41171</v>
      </c>
      <c r="K85" s="135">
        <f t="shared" si="23"/>
        <v>48</v>
      </c>
      <c r="L85" s="135">
        <f t="shared" si="23"/>
        <v>15</v>
      </c>
      <c r="M85" s="135">
        <f t="shared" si="23"/>
        <v>4</v>
      </c>
      <c r="N85" s="135">
        <f>N84+N78+N70+N60+N50+N38+N25+N19</f>
        <v>40198</v>
      </c>
      <c r="O85" s="135">
        <f t="shared" si="23"/>
        <v>925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C00-000000000000}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N84" sqref="N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=248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926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40906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39937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'29.09'!J5+'30.09'!I5</f>
        <v>1425</v>
      </c>
      <c r="K5" s="151">
        <v>2</v>
      </c>
      <c r="L5" s="151">
        <v>1</v>
      </c>
      <c r="M5" s="151">
        <v>1</v>
      </c>
      <c r="N5" s="139">
        <f t="shared" ref="N5:N69" si="0">J5-K5-O5</f>
        <v>1415</v>
      </c>
      <c r="O5" s="140">
        <v>8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'29.09'!J6+'30.09'!I6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'29.09'!J7+'30.09'!I7</f>
        <v>466</v>
      </c>
      <c r="K7" s="152">
        <v>0</v>
      </c>
      <c r="L7" s="152">
        <v>0</v>
      </c>
      <c r="M7" s="152">
        <v>0</v>
      </c>
      <c r="N7" s="139">
        <f t="shared" si="0"/>
        <v>462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'29.09'!J8+'30.09'!I8</f>
        <v>1119</v>
      </c>
      <c r="K8" s="152">
        <v>0</v>
      </c>
      <c r="L8" s="152">
        <v>0</v>
      </c>
      <c r="M8" s="152">
        <v>0</v>
      </c>
      <c r="N8" s="139">
        <f t="shared" si="0"/>
        <v>1112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'29.09'!J9+'30.09'!I9</f>
        <v>527</v>
      </c>
      <c r="K9" s="152">
        <v>1</v>
      </c>
      <c r="L9" s="152">
        <v>0</v>
      </c>
      <c r="M9" s="152">
        <v>0</v>
      </c>
      <c r="N9" s="139">
        <f t="shared" si="0"/>
        <v>514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'29.09'!J10+'30.09'!I10</f>
        <v>478</v>
      </c>
      <c r="K10" s="152">
        <v>0</v>
      </c>
      <c r="L10" s="152">
        <v>0</v>
      </c>
      <c r="M10" s="152">
        <v>0</v>
      </c>
      <c r="N10" s="139">
        <f t="shared" si="0"/>
        <v>460</v>
      </c>
      <c r="O10" s="145">
        <v>18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'29.09'!J11+'30.09'!I11</f>
        <v>660</v>
      </c>
      <c r="K11" s="152">
        <v>1</v>
      </c>
      <c r="L11" s="152">
        <v>1</v>
      </c>
      <c r="M11" s="152">
        <v>0</v>
      </c>
      <c r="N11" s="139">
        <f t="shared" si="0"/>
        <v>651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'29.09'!J12+'30.09'!I12</f>
        <v>1520</v>
      </c>
      <c r="K12" s="152">
        <v>0</v>
      </c>
      <c r="L12" s="152">
        <v>0</v>
      </c>
      <c r="M12" s="152">
        <v>0</v>
      </c>
      <c r="N12" s="139">
        <f t="shared" si="0"/>
        <v>1463</v>
      </c>
      <c r="O12" s="145">
        <v>57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'29.09'!J13+'30.09'!I13</f>
        <v>529</v>
      </c>
      <c r="K13" s="152">
        <v>0</v>
      </c>
      <c r="L13" s="152">
        <v>0</v>
      </c>
      <c r="M13" s="152">
        <v>0</v>
      </c>
      <c r="N13" s="139">
        <f t="shared" si="0"/>
        <v>513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'29.09'!J14+'30.09'!I14</f>
        <v>417</v>
      </c>
      <c r="K14" s="152">
        <v>0</v>
      </c>
      <c r="L14" s="152">
        <v>0</v>
      </c>
      <c r="M14" s="152">
        <v>0</v>
      </c>
      <c r="N14" s="139">
        <f t="shared" si="0"/>
        <v>413</v>
      </c>
      <c r="O14" s="145">
        <v>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'29.09'!J15+'30.09'!I15</f>
        <v>570</v>
      </c>
      <c r="K15" s="152">
        <v>0</v>
      </c>
      <c r="L15" s="152">
        <v>0</v>
      </c>
      <c r="M15" s="152">
        <v>0</v>
      </c>
      <c r="N15" s="139">
        <f t="shared" si="0"/>
        <v>561</v>
      </c>
      <c r="O15" s="145">
        <v>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'29.09'!J16+'30.09'!I16</f>
        <v>765</v>
      </c>
      <c r="K16" s="152">
        <v>0</v>
      </c>
      <c r="L16" s="152">
        <v>0</v>
      </c>
      <c r="M16" s="152">
        <v>0</v>
      </c>
      <c r="N16" s="139">
        <f t="shared" si="0"/>
        <v>743</v>
      </c>
      <c r="O16" s="145">
        <v>22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2</v>
      </c>
      <c r="I17" s="144">
        <f t="shared" si="1"/>
        <v>5</v>
      </c>
      <c r="J17" s="161">
        <f>'29.09'!J17+'30.09'!I17</f>
        <v>929</v>
      </c>
      <c r="K17" s="152">
        <v>5</v>
      </c>
      <c r="L17" s="152">
        <v>0</v>
      </c>
      <c r="M17" s="152">
        <v>0</v>
      </c>
      <c r="N17" s="139">
        <f t="shared" si="0"/>
        <v>907</v>
      </c>
      <c r="O17" s="145">
        <v>17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'29.09'!J18+'30.09'!I18</f>
        <v>632</v>
      </c>
      <c r="K18" s="152">
        <v>0</v>
      </c>
      <c r="L18" s="152">
        <v>0</v>
      </c>
      <c r="M18" s="152">
        <v>0</v>
      </c>
      <c r="N18" s="139">
        <f t="shared" si="0"/>
        <v>626</v>
      </c>
      <c r="O18" s="145">
        <v>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61</v>
      </c>
      <c r="H19" s="146">
        <f t="shared" ref="H19:O19" si="3">SUM(H5:H18)</f>
        <v>2</v>
      </c>
      <c r="I19" s="148">
        <f t="shared" si="3"/>
        <v>63</v>
      </c>
      <c r="J19" s="162">
        <f>'29.09'!J19+'30.09'!I19</f>
        <v>10119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9920</v>
      </c>
      <c r="O19" s="150">
        <f t="shared" si="3"/>
        <v>190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'29.09'!J20+'30.09'!I20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'29.09'!J21+'30.09'!I21</f>
        <v>415</v>
      </c>
      <c r="K21" s="152">
        <v>0</v>
      </c>
      <c r="L21" s="152">
        <v>0</v>
      </c>
      <c r="M21" s="152">
        <v>0</v>
      </c>
      <c r="N21" s="144">
        <f t="shared" si="0"/>
        <v>409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'29.09'!J22+'30.09'!I22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'29.09'!J23+'30.09'!I23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'29.09'!J24+'30.09'!I24</f>
        <v>1450</v>
      </c>
      <c r="K24" s="152">
        <v>4</v>
      </c>
      <c r="L24" s="152">
        <v>0</v>
      </c>
      <c r="M24" s="152">
        <v>0</v>
      </c>
      <c r="N24" s="144">
        <f t="shared" si="0"/>
        <v>1423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6</v>
      </c>
      <c r="H25" s="146">
        <f t="shared" ref="H25:N25" si="6">SUM(H20:H24)</f>
        <v>0</v>
      </c>
      <c r="I25" s="148">
        <f t="shared" si="6"/>
        <v>6</v>
      </c>
      <c r="J25" s="162">
        <f>'29.09'!J25+'30.09'!I25</f>
        <v>2143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2107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2</v>
      </c>
      <c r="I26" s="139">
        <f>G26+H26</f>
        <v>3</v>
      </c>
      <c r="J26" s="160">
        <f>'29.09'!J26+'30.09'!I26</f>
        <v>476</v>
      </c>
      <c r="K26" s="151">
        <v>2</v>
      </c>
      <c r="L26" s="151">
        <v>1</v>
      </c>
      <c r="M26" s="151">
        <v>0</v>
      </c>
      <c r="N26" s="139">
        <f t="shared" si="0"/>
        <v>461</v>
      </c>
      <c r="O26" s="140">
        <v>13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'29.09'!J27+'30.09'!I27</f>
        <v>558</v>
      </c>
      <c r="K27" s="152">
        <v>0</v>
      </c>
      <c r="L27" s="152">
        <v>0</v>
      </c>
      <c r="M27" s="152">
        <v>0</v>
      </c>
      <c r="N27" s="144">
        <f t="shared" si="0"/>
        <v>551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'29.09'!J28+'30.09'!I28</f>
        <v>1160</v>
      </c>
      <c r="K28" s="152">
        <v>0</v>
      </c>
      <c r="L28" s="152">
        <v>0</v>
      </c>
      <c r="M28" s="152">
        <v>0</v>
      </c>
      <c r="N28" s="144">
        <f t="shared" si="0"/>
        <v>1144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</v>
      </c>
      <c r="H29" s="156">
        <v>0</v>
      </c>
      <c r="I29" s="144">
        <f t="shared" si="7"/>
        <v>1</v>
      </c>
      <c r="J29" s="161">
        <f>'29.09'!J29+'30.09'!I29</f>
        <v>1242</v>
      </c>
      <c r="K29" s="152">
        <v>0</v>
      </c>
      <c r="L29" s="152">
        <v>0</v>
      </c>
      <c r="M29" s="152">
        <v>0</v>
      </c>
      <c r="N29" s="144">
        <f t="shared" si="0"/>
        <v>1229</v>
      </c>
      <c r="O29" s="145">
        <v>13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'29.09'!J30+'30.09'!I30</f>
        <v>450</v>
      </c>
      <c r="K30" s="152">
        <v>0</v>
      </c>
      <c r="L30" s="152">
        <v>0</v>
      </c>
      <c r="M30" s="152">
        <v>0</v>
      </c>
      <c r="N30" s="144">
        <f t="shared" si="0"/>
        <v>446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'29.09'!J31+'30.09'!I31</f>
        <v>671</v>
      </c>
      <c r="K31" s="152">
        <v>1</v>
      </c>
      <c r="L31" s="152">
        <v>0</v>
      </c>
      <c r="M31" s="152">
        <v>0</v>
      </c>
      <c r="N31" s="144">
        <f t="shared" si="0"/>
        <v>650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'29.09'!J32+'30.09'!I32</f>
        <v>284</v>
      </c>
      <c r="K32" s="152">
        <v>1</v>
      </c>
      <c r="L32" s="152">
        <v>1</v>
      </c>
      <c r="M32" s="152">
        <v>0</v>
      </c>
      <c r="N32" s="144">
        <f t="shared" si="0"/>
        <v>280</v>
      </c>
      <c r="O32" s="145">
        <v>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'29.09'!J33+'30.09'!I33</f>
        <v>405</v>
      </c>
      <c r="K33" s="152">
        <v>0</v>
      </c>
      <c r="L33" s="152">
        <v>0</v>
      </c>
      <c r="M33" s="152">
        <v>0</v>
      </c>
      <c r="N33" s="144">
        <f t="shared" si="0"/>
        <v>400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'29.09'!J34+'30.09'!I34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'29.09'!J35+'30.09'!I35</f>
        <v>98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'29.09'!J36+'30.09'!I36</f>
        <v>96</v>
      </c>
      <c r="K36" s="152">
        <v>0</v>
      </c>
      <c r="L36" s="152">
        <v>0</v>
      </c>
      <c r="M36" s="152">
        <v>0</v>
      </c>
      <c r="N36" s="144">
        <f t="shared" si="0"/>
        <v>82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'29.09'!J37+'30.09'!I37</f>
        <v>1099</v>
      </c>
      <c r="K37" s="152">
        <v>1</v>
      </c>
      <c r="L37" s="152">
        <v>0</v>
      </c>
      <c r="M37" s="152">
        <v>0</v>
      </c>
      <c r="N37" s="144">
        <f t="shared" si="0"/>
        <v>1050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26</v>
      </c>
      <c r="H38" s="146">
        <f t="shared" ref="H38:O38" si="9">SUM(H26:H37)</f>
        <v>3</v>
      </c>
      <c r="I38" s="148">
        <f t="shared" si="9"/>
        <v>29</v>
      </c>
      <c r="J38" s="162">
        <f>'29.09'!J38+'30.09'!I38</f>
        <v>6740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6590</v>
      </c>
      <c r="O38" s="150">
        <f t="shared" si="9"/>
        <v>145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'29.09'!J39+'30.09'!I39</f>
        <v>799</v>
      </c>
      <c r="K39" s="151">
        <v>3</v>
      </c>
      <c r="L39" s="151">
        <v>2</v>
      </c>
      <c r="M39" s="151">
        <v>1</v>
      </c>
      <c r="N39" s="139">
        <f t="shared" si="0"/>
        <v>792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'29.09'!J40+'30.09'!I40</f>
        <v>1231</v>
      </c>
      <c r="K40" s="152">
        <v>1</v>
      </c>
      <c r="L40" s="152">
        <v>1</v>
      </c>
      <c r="M40" s="152">
        <v>0</v>
      </c>
      <c r="N40" s="144">
        <f t="shared" si="0"/>
        <v>1188</v>
      </c>
      <c r="O40" s="145">
        <v>42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'29.09'!J41+'30.09'!I41</f>
        <v>433</v>
      </c>
      <c r="K41" s="152">
        <v>0</v>
      </c>
      <c r="L41" s="152">
        <v>0</v>
      </c>
      <c r="M41" s="152">
        <v>0</v>
      </c>
      <c r="N41" s="144">
        <f t="shared" si="0"/>
        <v>420</v>
      </c>
      <c r="O41" s="145">
        <v>13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'29.09'!J42+'30.09'!I42</f>
        <v>465</v>
      </c>
      <c r="K42" s="152">
        <v>0</v>
      </c>
      <c r="L42" s="152">
        <v>0</v>
      </c>
      <c r="M42" s="152">
        <v>0</v>
      </c>
      <c r="N42" s="144">
        <f t="shared" si="0"/>
        <v>458</v>
      </c>
      <c r="O42" s="145">
        <v>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47</v>
      </c>
      <c r="H43" s="156">
        <v>1</v>
      </c>
      <c r="I43" s="144">
        <f t="shared" si="10"/>
        <v>48</v>
      </c>
      <c r="J43" s="161">
        <f>'29.09'!J43+'30.09'!I43</f>
        <v>2919</v>
      </c>
      <c r="K43" s="152">
        <v>2</v>
      </c>
      <c r="L43" s="152">
        <v>1</v>
      </c>
      <c r="M43" s="152">
        <v>0</v>
      </c>
      <c r="N43" s="144">
        <f t="shared" si="0"/>
        <v>2785</v>
      </c>
      <c r="O43" s="145">
        <v>132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</v>
      </c>
      <c r="H44" s="156">
        <v>0</v>
      </c>
      <c r="I44" s="144">
        <f t="shared" si="10"/>
        <v>1</v>
      </c>
      <c r="J44" s="161">
        <f>'29.09'!J44+'30.09'!I44</f>
        <v>527</v>
      </c>
      <c r="K44" s="152">
        <v>1</v>
      </c>
      <c r="L44" s="152">
        <v>0</v>
      </c>
      <c r="M44" s="152">
        <v>0</v>
      </c>
      <c r="N44" s="144">
        <f t="shared" si="0"/>
        <v>498</v>
      </c>
      <c r="O44" s="145">
        <v>28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'29.09'!J45+'30.09'!I45</f>
        <v>292</v>
      </c>
      <c r="K45" s="152">
        <v>0</v>
      </c>
      <c r="L45" s="152">
        <v>0</v>
      </c>
      <c r="M45" s="152">
        <v>0</v>
      </c>
      <c r="N45" s="144">
        <f t="shared" si="0"/>
        <v>285</v>
      </c>
      <c r="O45" s="145">
        <v>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'29.09'!J46+'30.09'!I46</f>
        <v>799</v>
      </c>
      <c r="K46" s="152">
        <v>0</v>
      </c>
      <c r="L46" s="152">
        <v>0</v>
      </c>
      <c r="M46" s="152">
        <v>0</v>
      </c>
      <c r="N46" s="144">
        <f t="shared" si="0"/>
        <v>776</v>
      </c>
      <c r="O46" s="145">
        <v>23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'29.09'!J47+'30.09'!I47</f>
        <v>133</v>
      </c>
      <c r="K47" s="152">
        <v>1</v>
      </c>
      <c r="L47" s="152">
        <v>1</v>
      </c>
      <c r="M47" s="152">
        <v>0</v>
      </c>
      <c r="N47" s="144">
        <f t="shared" si="0"/>
        <v>131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0</v>
      </c>
      <c r="H48" s="156">
        <v>0</v>
      </c>
      <c r="I48" s="144">
        <f t="shared" si="10"/>
        <v>0</v>
      </c>
      <c r="J48" s="161">
        <f>'29.09'!J48+'30.09'!I48</f>
        <v>218</v>
      </c>
      <c r="K48" s="152">
        <v>1</v>
      </c>
      <c r="L48" s="152">
        <v>0</v>
      </c>
      <c r="M48" s="152">
        <v>0</v>
      </c>
      <c r="N48" s="144">
        <f t="shared" si="0"/>
        <v>212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'29.09'!J49+'30.09'!I49</f>
        <v>1193</v>
      </c>
      <c r="K49" s="152">
        <v>2</v>
      </c>
      <c r="L49" s="152">
        <v>2</v>
      </c>
      <c r="M49" s="152">
        <v>1</v>
      </c>
      <c r="N49" s="144">
        <f t="shared" si="0"/>
        <v>1128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91</v>
      </c>
      <c r="H50" s="146">
        <f t="shared" ref="H50:O50" si="12">SUM(H39:H49)</f>
        <v>1</v>
      </c>
      <c r="I50" s="148">
        <f t="shared" si="12"/>
        <v>92</v>
      </c>
      <c r="J50" s="162">
        <f>'29.09'!J50+'30.09'!I50</f>
        <v>9009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8673</v>
      </c>
      <c r="O50" s="150">
        <f t="shared" si="12"/>
        <v>325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'29.09'!J51+'30.09'!I51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'29.09'!J52+'30.09'!I52</f>
        <v>1028</v>
      </c>
      <c r="K52" s="152">
        <v>0</v>
      </c>
      <c r="L52" s="152">
        <v>0</v>
      </c>
      <c r="M52" s="152">
        <v>0</v>
      </c>
      <c r="N52" s="144">
        <f t="shared" si="0"/>
        <v>1012</v>
      </c>
      <c r="O52" s="145">
        <v>16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'29.09'!J53+'30.09'!I53</f>
        <v>686</v>
      </c>
      <c r="K53" s="152">
        <v>1</v>
      </c>
      <c r="L53" s="152">
        <v>0</v>
      </c>
      <c r="M53" s="152">
        <v>0</v>
      </c>
      <c r="N53" s="144">
        <f t="shared" si="0"/>
        <v>675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4</v>
      </c>
      <c r="H54" s="156">
        <v>1</v>
      </c>
      <c r="I54" s="144">
        <f t="shared" si="14"/>
        <v>5</v>
      </c>
      <c r="J54" s="161">
        <f>'29.09'!J54+'30.09'!I54</f>
        <v>927</v>
      </c>
      <c r="K54" s="152">
        <v>0</v>
      </c>
      <c r="L54" s="152">
        <v>0</v>
      </c>
      <c r="M54" s="152">
        <v>0</v>
      </c>
      <c r="N54" s="144">
        <f t="shared" si="0"/>
        <v>909</v>
      </c>
      <c r="O54" s="145">
        <v>18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'29.09'!J55+'30.09'!I55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'29.09'!J56+'30.09'!I56</f>
        <v>325</v>
      </c>
      <c r="K56" s="152">
        <v>0</v>
      </c>
      <c r="L56" s="152">
        <v>0</v>
      </c>
      <c r="M56" s="152">
        <v>0</v>
      </c>
      <c r="N56" s="144">
        <f t="shared" si="0"/>
        <v>320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'29.09'!J57+'30.09'!I57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'29.09'!J58+'30.09'!I58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>
        <v>0</v>
      </c>
      <c r="I59" s="144">
        <f t="shared" si="14"/>
        <v>3</v>
      </c>
      <c r="J59" s="161">
        <f>'29.09'!J59+'30.09'!I59</f>
        <v>790</v>
      </c>
      <c r="K59" s="152">
        <v>3</v>
      </c>
      <c r="L59" s="152">
        <v>0</v>
      </c>
      <c r="M59" s="152">
        <v>0</v>
      </c>
      <c r="N59" s="144">
        <f t="shared" si="0"/>
        <v>774</v>
      </c>
      <c r="O59" s="145">
        <v>13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14</v>
      </c>
      <c r="H60" s="146">
        <f t="shared" ref="H60:O60" si="15">SUM(H51:H59)</f>
        <v>1</v>
      </c>
      <c r="I60" s="148">
        <f t="shared" si="15"/>
        <v>15</v>
      </c>
      <c r="J60" s="162">
        <f>'29.09'!J60+'30.09'!I60</f>
        <v>4274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4203</v>
      </c>
      <c r="O60" s="150">
        <f t="shared" si="15"/>
        <v>66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'29.09'!J61+'30.09'!I61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'29.09'!J62+'30.09'!I62</f>
        <v>111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'29.09'!J63+'30.09'!I63</f>
        <v>171</v>
      </c>
      <c r="K63" s="152">
        <v>0</v>
      </c>
      <c r="L63" s="152">
        <v>0</v>
      </c>
      <c r="M63" s="152">
        <v>0</v>
      </c>
      <c r="N63" s="144">
        <f t="shared" si="0"/>
        <v>166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'29.09'!J64+'30.09'!I64</f>
        <v>180</v>
      </c>
      <c r="K64" s="152">
        <v>0</v>
      </c>
      <c r="L64" s="152">
        <v>0</v>
      </c>
      <c r="M64" s="152">
        <v>0</v>
      </c>
      <c r="N64" s="144">
        <f t="shared" si="0"/>
        <v>180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'29.09'!J65+'30.09'!I65</f>
        <v>191</v>
      </c>
      <c r="K65" s="152">
        <v>0</v>
      </c>
      <c r="L65" s="152">
        <v>0</v>
      </c>
      <c r="M65" s="152">
        <v>0</v>
      </c>
      <c r="N65" s="144">
        <f t="shared" si="0"/>
        <v>188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'29.09'!J66+'30.09'!I66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'29.09'!J67+'30.09'!I67</f>
        <v>50</v>
      </c>
      <c r="K67" s="152">
        <v>0</v>
      </c>
      <c r="L67" s="152">
        <v>0</v>
      </c>
      <c r="M67" s="152">
        <v>0</v>
      </c>
      <c r="N67" s="144">
        <f t="shared" si="0"/>
        <v>50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'29.09'!J68+'30.09'!I68</f>
        <v>164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5</v>
      </c>
      <c r="H69" s="154"/>
      <c r="I69" s="144">
        <f t="shared" si="16"/>
        <v>5</v>
      </c>
      <c r="J69" s="161">
        <f>'29.09'!J69+'30.09'!I69</f>
        <v>704</v>
      </c>
      <c r="K69" s="152">
        <v>3</v>
      </c>
      <c r="L69" s="152">
        <v>0</v>
      </c>
      <c r="M69" s="152">
        <v>0</v>
      </c>
      <c r="N69" s="144">
        <f t="shared" si="0"/>
        <v>691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'29.09'!J70+'30.09'!I70</f>
        <v>1982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1950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'29.09'!J71+'30.09'!I71</f>
        <v>544</v>
      </c>
      <c r="K71" s="151">
        <v>0</v>
      </c>
      <c r="L71" s="151">
        <v>0</v>
      </c>
      <c r="M71" s="151">
        <v>0</v>
      </c>
      <c r="N71" s="139">
        <f t="shared" ref="N71:N83" si="18">J71-K71-O71</f>
        <v>540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'29.09'!J72+'30.09'!I72</f>
        <v>608</v>
      </c>
      <c r="K72" s="152">
        <v>0</v>
      </c>
      <c r="L72" s="152">
        <v>0</v>
      </c>
      <c r="M72" s="152">
        <v>0</v>
      </c>
      <c r="N72" s="144">
        <f t="shared" si="18"/>
        <v>599</v>
      </c>
      <c r="O72" s="145">
        <v>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'29.09'!J73+'30.09'!I73</f>
        <v>602</v>
      </c>
      <c r="K73" s="152">
        <v>0</v>
      </c>
      <c r="L73" s="152">
        <v>0</v>
      </c>
      <c r="M73" s="152">
        <v>0</v>
      </c>
      <c r="N73" s="144">
        <f t="shared" si="18"/>
        <v>591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'29.09'!J74+'30.09'!I74</f>
        <v>796</v>
      </c>
      <c r="K74" s="152">
        <v>0</v>
      </c>
      <c r="L74" s="152">
        <v>0</v>
      </c>
      <c r="M74" s="152">
        <v>0</v>
      </c>
      <c r="N74" s="144">
        <f t="shared" si="18"/>
        <v>772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'29.09'!J75+'30.09'!I75</f>
        <v>114</v>
      </c>
      <c r="K75" s="152">
        <v>0</v>
      </c>
      <c r="L75" s="152">
        <v>0</v>
      </c>
      <c r="M75" s="152">
        <v>0</v>
      </c>
      <c r="N75" s="144">
        <f t="shared" si="18"/>
        <v>111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'29.09'!J76+'30.09'!I76</f>
        <v>518</v>
      </c>
      <c r="K76" s="152">
        <v>1</v>
      </c>
      <c r="L76" s="152">
        <v>1</v>
      </c>
      <c r="M76" s="152">
        <v>0</v>
      </c>
      <c r="N76" s="144">
        <f t="shared" si="18"/>
        <v>509</v>
      </c>
      <c r="O76" s="145">
        <v>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'29.09'!J77+'30.09'!I77</f>
        <v>2522</v>
      </c>
      <c r="K77" s="152">
        <v>4</v>
      </c>
      <c r="L77" s="152">
        <v>2</v>
      </c>
      <c r="M77" s="152">
        <v>0</v>
      </c>
      <c r="N77" s="144">
        <f t="shared" si="18"/>
        <v>2449</v>
      </c>
      <c r="O77" s="145">
        <v>69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'29.09'!J78+'30.09'!I78</f>
        <v>5704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5571</v>
      </c>
      <c r="O78" s="150">
        <f t="shared" si="20"/>
        <v>128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'29.09'!J79+'30.09'!I79</f>
        <v>164</v>
      </c>
      <c r="K79" s="151">
        <v>0</v>
      </c>
      <c r="L79" s="151">
        <v>0</v>
      </c>
      <c r="M79" s="151">
        <v>0</v>
      </c>
      <c r="N79" s="139">
        <f t="shared" si="18"/>
        <v>163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'29.09'!J80+'30.09'!I80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'29.09'!J81+'30.09'!I81</f>
        <v>178</v>
      </c>
      <c r="K81" s="152">
        <v>0</v>
      </c>
      <c r="L81" s="152">
        <v>0</v>
      </c>
      <c r="M81" s="152">
        <v>0</v>
      </c>
      <c r="N81" s="144">
        <f t="shared" si="18"/>
        <v>174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2</v>
      </c>
      <c r="H82" s="154">
        <v>0</v>
      </c>
      <c r="I82" s="144">
        <f>G82+H82</f>
        <v>2</v>
      </c>
      <c r="J82" s="161">
        <f>'29.09'!J82+'30.09'!I82</f>
        <v>108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'29.09'!J83+'30.09'!I83</f>
        <v>441</v>
      </c>
      <c r="K83" s="152">
        <v>0</v>
      </c>
      <c r="L83" s="152">
        <v>0</v>
      </c>
      <c r="M83" s="152">
        <v>0</v>
      </c>
      <c r="N83" s="144">
        <f t="shared" si="18"/>
        <v>438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'29.09'!J84+'30.09'!I84</f>
        <v>935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923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241</v>
      </c>
      <c r="H85" s="135">
        <f t="shared" ref="H85:O85" si="23">H84+H78+H70+H60+H50+H38+H25+H19</f>
        <v>7</v>
      </c>
      <c r="I85" s="135">
        <f t="shared" si="23"/>
        <v>248</v>
      </c>
      <c r="J85" s="135">
        <f t="shared" si="23"/>
        <v>40906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39937</v>
      </c>
      <c r="O85" s="135">
        <f t="shared" si="23"/>
        <v>926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D00-000000000000}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5" sqref="J5:J84"/>
      <selection pane="topRight" activeCell="J5" sqref="J5:J84"/>
      <selection pane="bottomLeft" activeCell="J5" sqref="J5:J84"/>
      <selection pane="bottomRight" activeCell="I71" sqref="I71:I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=244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994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40658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39621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'28.09'!J5+'29.09'!I5</f>
        <v>1418</v>
      </c>
      <c r="K5" s="151">
        <v>2</v>
      </c>
      <c r="L5" s="151">
        <v>1</v>
      </c>
      <c r="M5" s="151">
        <v>1</v>
      </c>
      <c r="N5" s="139">
        <f t="shared" ref="N5:N69" si="0">J5-K5-O5</f>
        <v>1403</v>
      </c>
      <c r="O5" s="140">
        <v>13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3</v>
      </c>
      <c r="H6" s="156">
        <v>0</v>
      </c>
      <c r="I6" s="144">
        <f t="shared" ref="I6:I18" si="1">G6+H6</f>
        <v>3</v>
      </c>
      <c r="J6" s="161">
        <f>'28.09'!J6+'29.09'!I6</f>
        <v>82</v>
      </c>
      <c r="K6" s="152">
        <v>0</v>
      </c>
      <c r="L6" s="152">
        <v>0</v>
      </c>
      <c r="M6" s="152">
        <v>0</v>
      </c>
      <c r="N6" s="139">
        <f t="shared" si="0"/>
        <v>80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'28.09'!J7+'29.09'!I7</f>
        <v>465</v>
      </c>
      <c r="K7" s="152">
        <v>0</v>
      </c>
      <c r="L7" s="152">
        <v>0</v>
      </c>
      <c r="M7" s="152">
        <v>0</v>
      </c>
      <c r="N7" s="139">
        <f t="shared" si="0"/>
        <v>459</v>
      </c>
      <c r="O7" s="145">
        <v>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1</v>
      </c>
      <c r="I8" s="144">
        <f t="shared" si="1"/>
        <v>1</v>
      </c>
      <c r="J8" s="161">
        <f>'28.09'!J8+'29.09'!I8</f>
        <v>1116</v>
      </c>
      <c r="K8" s="152">
        <v>0</v>
      </c>
      <c r="L8" s="152">
        <v>0</v>
      </c>
      <c r="M8" s="152">
        <v>0</v>
      </c>
      <c r="N8" s="139">
        <f t="shared" si="0"/>
        <v>1109</v>
      </c>
      <c r="O8" s="145">
        <v>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'28.09'!J9+'29.09'!I9</f>
        <v>525</v>
      </c>
      <c r="K9" s="152">
        <v>1</v>
      </c>
      <c r="L9" s="152">
        <v>0</v>
      </c>
      <c r="M9" s="152">
        <v>0</v>
      </c>
      <c r="N9" s="139">
        <f t="shared" si="0"/>
        <v>509</v>
      </c>
      <c r="O9" s="145">
        <v>15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'28.09'!J10+'29.09'!I10</f>
        <v>471</v>
      </c>
      <c r="K10" s="152">
        <v>0</v>
      </c>
      <c r="L10" s="152">
        <v>0</v>
      </c>
      <c r="M10" s="152">
        <v>0</v>
      </c>
      <c r="N10" s="139">
        <f t="shared" si="0"/>
        <v>458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'28.09'!J11+'29.09'!I11</f>
        <v>656</v>
      </c>
      <c r="K11" s="152">
        <v>1</v>
      </c>
      <c r="L11" s="152">
        <v>1</v>
      </c>
      <c r="M11" s="152">
        <v>0</v>
      </c>
      <c r="N11" s="139">
        <f t="shared" si="0"/>
        <v>650</v>
      </c>
      <c r="O11" s="145">
        <v>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10</v>
      </c>
      <c r="H12" s="156">
        <v>0</v>
      </c>
      <c r="I12" s="144">
        <f t="shared" si="1"/>
        <v>10</v>
      </c>
      <c r="J12" s="161">
        <f>'28.09'!J12+'29.09'!I12</f>
        <v>1498</v>
      </c>
      <c r="K12" s="152">
        <v>0</v>
      </c>
      <c r="L12" s="152">
        <v>0</v>
      </c>
      <c r="M12" s="152">
        <v>0</v>
      </c>
      <c r="N12" s="139">
        <f t="shared" si="0"/>
        <v>1438</v>
      </c>
      <c r="O12" s="145">
        <v>60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'28.09'!J13+'29.09'!I13</f>
        <v>526</v>
      </c>
      <c r="K13" s="152">
        <v>0</v>
      </c>
      <c r="L13" s="152">
        <v>0</v>
      </c>
      <c r="M13" s="152">
        <v>0</v>
      </c>
      <c r="N13" s="139">
        <f t="shared" si="0"/>
        <v>510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'28.09'!J14+'29.09'!I14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'28.09'!J15+'29.09'!I15</f>
        <v>568</v>
      </c>
      <c r="K15" s="152">
        <v>0</v>
      </c>
      <c r="L15" s="152">
        <v>0</v>
      </c>
      <c r="M15" s="152">
        <v>0</v>
      </c>
      <c r="N15" s="139">
        <f t="shared" si="0"/>
        <v>555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2</v>
      </c>
      <c r="H16" s="156">
        <v>0</v>
      </c>
      <c r="I16" s="144">
        <f t="shared" si="1"/>
        <v>2</v>
      </c>
      <c r="J16" s="161">
        <f>'28.09'!J16+'29.09'!I16</f>
        <v>763</v>
      </c>
      <c r="K16" s="152">
        <v>0</v>
      </c>
      <c r="L16" s="152">
        <v>0</v>
      </c>
      <c r="M16" s="152">
        <v>0</v>
      </c>
      <c r="N16" s="139">
        <f t="shared" si="0"/>
        <v>740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3</v>
      </c>
      <c r="I17" s="144">
        <f t="shared" si="1"/>
        <v>8</v>
      </c>
      <c r="J17" s="161">
        <f>'28.09'!J17+'29.09'!I17</f>
        <v>924</v>
      </c>
      <c r="K17" s="152">
        <v>5</v>
      </c>
      <c r="L17" s="152">
        <v>0</v>
      </c>
      <c r="M17" s="152">
        <v>0</v>
      </c>
      <c r="N17" s="139">
        <f t="shared" si="0"/>
        <v>891</v>
      </c>
      <c r="O17" s="145">
        <v>28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'28.09'!J18+'29.09'!I18</f>
        <v>630</v>
      </c>
      <c r="K18" s="152">
        <v>0</v>
      </c>
      <c r="L18" s="152">
        <v>0</v>
      </c>
      <c r="M18" s="152">
        <v>0</v>
      </c>
      <c r="N18" s="139">
        <f t="shared" si="0"/>
        <v>623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47</v>
      </c>
      <c r="H19" s="146">
        <f t="shared" ref="H19:O19" si="3">SUM(H5:H18)</f>
        <v>4</v>
      </c>
      <c r="I19" s="148">
        <f t="shared" si="3"/>
        <v>51</v>
      </c>
      <c r="J19" s="162">
        <f>'28.09'!J19+'29.09'!I19</f>
        <v>10056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9837</v>
      </c>
      <c r="O19" s="150">
        <f t="shared" si="3"/>
        <v>210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'28.09'!J20+'29.09'!I20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'28.09'!J21+'29.09'!I21</f>
        <v>415</v>
      </c>
      <c r="K21" s="152">
        <v>0</v>
      </c>
      <c r="L21" s="152">
        <v>0</v>
      </c>
      <c r="M21" s="152">
        <v>0</v>
      </c>
      <c r="N21" s="144">
        <f t="shared" si="0"/>
        <v>412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'28.09'!J22+'29.09'!I22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'28.09'!J23+'29.09'!I23</f>
        <v>98</v>
      </c>
      <c r="K23" s="152">
        <v>0</v>
      </c>
      <c r="L23" s="152">
        <v>0</v>
      </c>
      <c r="M23" s="152">
        <v>0</v>
      </c>
      <c r="N23" s="144">
        <f t="shared" si="0"/>
        <v>97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'28.09'!J24+'29.09'!I24</f>
        <v>1444</v>
      </c>
      <c r="K24" s="152">
        <v>4</v>
      </c>
      <c r="L24" s="152">
        <v>0</v>
      </c>
      <c r="M24" s="152">
        <v>0</v>
      </c>
      <c r="N24" s="144">
        <f t="shared" si="0"/>
        <v>1418</v>
      </c>
      <c r="O24" s="145">
        <v>22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'28.09'!J25+'29.09'!I25</f>
        <v>2137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2105</v>
      </c>
      <c r="O25" s="150">
        <f>SUM(O20:O24)</f>
        <v>28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5</v>
      </c>
      <c r="I26" s="139">
        <f>G26+H26</f>
        <v>7</v>
      </c>
      <c r="J26" s="160">
        <f>'28.09'!J26+'29.09'!I26</f>
        <v>473</v>
      </c>
      <c r="K26" s="151">
        <v>2</v>
      </c>
      <c r="L26" s="151">
        <v>1</v>
      </c>
      <c r="M26" s="151">
        <v>0</v>
      </c>
      <c r="N26" s="139">
        <f t="shared" si="0"/>
        <v>457</v>
      </c>
      <c r="O26" s="140">
        <v>14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'28.09'!J27+'29.09'!I27</f>
        <v>557</v>
      </c>
      <c r="K27" s="152">
        <v>0</v>
      </c>
      <c r="L27" s="152">
        <v>0</v>
      </c>
      <c r="M27" s="152">
        <v>0</v>
      </c>
      <c r="N27" s="144">
        <f t="shared" si="0"/>
        <v>550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'28.09'!J28+'29.09'!I28</f>
        <v>1157</v>
      </c>
      <c r="K28" s="152">
        <v>0</v>
      </c>
      <c r="L28" s="152">
        <v>0</v>
      </c>
      <c r="M28" s="152">
        <v>0</v>
      </c>
      <c r="N28" s="144">
        <f t="shared" si="0"/>
        <v>1143</v>
      </c>
      <c r="O28" s="145">
        <v>14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'28.09'!J29+'29.09'!I29</f>
        <v>1241</v>
      </c>
      <c r="K29" s="152">
        <v>0</v>
      </c>
      <c r="L29" s="152">
        <v>0</v>
      </c>
      <c r="M29" s="152">
        <v>0</v>
      </c>
      <c r="N29" s="144">
        <f t="shared" si="0"/>
        <v>1224</v>
      </c>
      <c r="O29" s="145">
        <v>17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'28.09'!J30+'29.09'!I30</f>
        <v>448</v>
      </c>
      <c r="K30" s="152">
        <v>0</v>
      </c>
      <c r="L30" s="152">
        <v>0</v>
      </c>
      <c r="M30" s="152">
        <v>0</v>
      </c>
      <c r="N30" s="144">
        <f t="shared" si="0"/>
        <v>444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'28.09'!J31+'29.09'!I31</f>
        <v>668</v>
      </c>
      <c r="K31" s="152">
        <v>1</v>
      </c>
      <c r="L31" s="152">
        <v>0</v>
      </c>
      <c r="M31" s="152">
        <v>0</v>
      </c>
      <c r="N31" s="144">
        <f t="shared" si="0"/>
        <v>648</v>
      </c>
      <c r="O31" s="145">
        <v>19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'28.09'!J32+'29.09'!I32</f>
        <v>284</v>
      </c>
      <c r="K32" s="152">
        <v>1</v>
      </c>
      <c r="L32" s="152">
        <v>1</v>
      </c>
      <c r="M32" s="152">
        <v>0</v>
      </c>
      <c r="N32" s="144">
        <f t="shared" si="0"/>
        <v>277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'28.09'!J33+'29.09'!I33</f>
        <v>405</v>
      </c>
      <c r="K33" s="152">
        <v>0</v>
      </c>
      <c r="L33" s="152">
        <v>0</v>
      </c>
      <c r="M33" s="152">
        <v>0</v>
      </c>
      <c r="N33" s="144">
        <f t="shared" si="0"/>
        <v>394</v>
      </c>
      <c r="O33" s="145">
        <v>11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'28.09'!J34+'29.09'!I34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'28.09'!J35+'29.09'!I35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'28.09'!J36+'29.09'!I36</f>
        <v>94</v>
      </c>
      <c r="K36" s="152">
        <v>0</v>
      </c>
      <c r="L36" s="152">
        <v>0</v>
      </c>
      <c r="M36" s="152">
        <v>0</v>
      </c>
      <c r="N36" s="144">
        <f t="shared" si="0"/>
        <v>80</v>
      </c>
      <c r="O36" s="145">
        <v>14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>
        <v>0</v>
      </c>
      <c r="I37" s="144">
        <f t="shared" si="7"/>
        <v>9</v>
      </c>
      <c r="J37" s="161">
        <f>'28.09'!J37+'29.09'!I37</f>
        <v>1086</v>
      </c>
      <c r="K37" s="152">
        <v>1</v>
      </c>
      <c r="L37" s="152">
        <v>0</v>
      </c>
      <c r="M37" s="152">
        <v>0</v>
      </c>
      <c r="N37" s="144">
        <f t="shared" si="0"/>
        <v>1041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31</v>
      </c>
      <c r="H38" s="146">
        <f t="shared" ref="H38:O38" si="9">SUM(H26:H37)</f>
        <v>6</v>
      </c>
      <c r="I38" s="148">
        <f t="shared" si="9"/>
        <v>37</v>
      </c>
      <c r="J38" s="162">
        <f>'28.09'!J38+'29.09'!I38</f>
        <v>6711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6555</v>
      </c>
      <c r="O38" s="150">
        <f t="shared" si="9"/>
        <v>151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'28.09'!J39+'29.09'!I39</f>
        <v>799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8</v>
      </c>
      <c r="H40" s="156">
        <v>0</v>
      </c>
      <c r="I40" s="144">
        <f t="shared" ref="I40:I49" si="10">G40+H40</f>
        <v>8</v>
      </c>
      <c r="J40" s="161">
        <f>'28.09'!J40+'29.09'!I40</f>
        <v>1219</v>
      </c>
      <c r="K40" s="152">
        <v>1</v>
      </c>
      <c r="L40" s="152">
        <v>1</v>
      </c>
      <c r="M40" s="152">
        <v>0</v>
      </c>
      <c r="N40" s="144">
        <f t="shared" si="0"/>
        <v>1175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'28.09'!J41+'29.09'!I41</f>
        <v>431</v>
      </c>
      <c r="K41" s="152">
        <v>0</v>
      </c>
      <c r="L41" s="152">
        <v>0</v>
      </c>
      <c r="M41" s="152">
        <v>0</v>
      </c>
      <c r="N41" s="144">
        <f t="shared" si="0"/>
        <v>420</v>
      </c>
      <c r="O41" s="145">
        <v>11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'28.09'!J42+'29.09'!I42</f>
        <v>460</v>
      </c>
      <c r="K42" s="152">
        <v>0</v>
      </c>
      <c r="L42" s="152">
        <v>0</v>
      </c>
      <c r="M42" s="152">
        <v>0</v>
      </c>
      <c r="N42" s="144">
        <f t="shared" si="0"/>
        <v>452</v>
      </c>
      <c r="O42" s="145">
        <v>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29</v>
      </c>
      <c r="H43" s="156">
        <v>0</v>
      </c>
      <c r="I43" s="144">
        <f t="shared" si="10"/>
        <v>29</v>
      </c>
      <c r="J43" s="161">
        <f>'28.09'!J43+'29.09'!I43</f>
        <v>2871</v>
      </c>
      <c r="K43" s="152">
        <v>2</v>
      </c>
      <c r="L43" s="152">
        <v>1</v>
      </c>
      <c r="M43" s="152">
        <v>0</v>
      </c>
      <c r="N43" s="144">
        <f t="shared" si="0"/>
        <v>2741</v>
      </c>
      <c r="O43" s="145">
        <v>128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'28.09'!J44+'29.09'!I44</f>
        <v>526</v>
      </c>
      <c r="K44" s="152">
        <v>1</v>
      </c>
      <c r="L44" s="152">
        <v>0</v>
      </c>
      <c r="M44" s="152">
        <v>0</v>
      </c>
      <c r="N44" s="144">
        <f t="shared" si="0"/>
        <v>496</v>
      </c>
      <c r="O44" s="145">
        <v>29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'28.09'!J45+'29.09'!I45</f>
        <v>291</v>
      </c>
      <c r="K45" s="152">
        <v>0</v>
      </c>
      <c r="L45" s="152">
        <v>0</v>
      </c>
      <c r="M45" s="152">
        <v>0</v>
      </c>
      <c r="N45" s="144">
        <f t="shared" si="0"/>
        <v>276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4</v>
      </c>
      <c r="H46" s="156">
        <v>0</v>
      </c>
      <c r="I46" s="144">
        <f t="shared" si="10"/>
        <v>4</v>
      </c>
      <c r="J46" s="161">
        <f>'28.09'!J46+'29.09'!I46</f>
        <v>792</v>
      </c>
      <c r="K46" s="152">
        <v>0</v>
      </c>
      <c r="L46" s="152">
        <v>0</v>
      </c>
      <c r="M46" s="152">
        <v>0</v>
      </c>
      <c r="N46" s="144">
        <f t="shared" si="0"/>
        <v>759</v>
      </c>
      <c r="O46" s="145">
        <v>33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'28.09'!J47+'29.09'!I47</f>
        <v>132</v>
      </c>
      <c r="K47" s="152">
        <v>1</v>
      </c>
      <c r="L47" s="152">
        <v>1</v>
      </c>
      <c r="M47" s="152">
        <v>0</v>
      </c>
      <c r="N47" s="144">
        <f t="shared" si="0"/>
        <v>131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'28.09'!J48+'29.09'!I48</f>
        <v>218</v>
      </c>
      <c r="K48" s="152">
        <v>1</v>
      </c>
      <c r="L48" s="152">
        <v>0</v>
      </c>
      <c r="M48" s="152">
        <v>0</v>
      </c>
      <c r="N48" s="144">
        <f t="shared" si="0"/>
        <v>211</v>
      </c>
      <c r="O48" s="145">
        <v>6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'28.09'!J49+'29.09'!I49</f>
        <v>1178</v>
      </c>
      <c r="K49" s="152">
        <v>2</v>
      </c>
      <c r="L49" s="152">
        <v>2</v>
      </c>
      <c r="M49" s="152">
        <v>1</v>
      </c>
      <c r="N49" s="144">
        <f t="shared" si="0"/>
        <v>1113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80</v>
      </c>
      <c r="H50" s="146">
        <f t="shared" ref="H50:O50" si="12">SUM(H39:H49)</f>
        <v>1</v>
      </c>
      <c r="I50" s="148">
        <f t="shared" si="12"/>
        <v>81</v>
      </c>
      <c r="J50" s="162">
        <f>'28.09'!J50+'29.09'!I50</f>
        <v>8917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8564</v>
      </c>
      <c r="O50" s="150">
        <f t="shared" si="12"/>
        <v>342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'28.09'!J51+'29.09'!I51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'28.09'!J52+'29.09'!I52</f>
        <v>1026</v>
      </c>
      <c r="K52" s="152">
        <v>0</v>
      </c>
      <c r="L52" s="152">
        <v>0</v>
      </c>
      <c r="M52" s="152">
        <v>0</v>
      </c>
      <c r="N52" s="144">
        <f t="shared" si="0"/>
        <v>1009</v>
      </c>
      <c r="O52" s="145">
        <v>17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'28.09'!J53+'29.09'!I53</f>
        <v>683</v>
      </c>
      <c r="K53" s="152">
        <v>1</v>
      </c>
      <c r="L53" s="152">
        <v>0</v>
      </c>
      <c r="M53" s="152">
        <v>0</v>
      </c>
      <c r="N53" s="144">
        <f t="shared" si="0"/>
        <v>665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'28.09'!J54+'29.09'!I54</f>
        <v>922</v>
      </c>
      <c r="K54" s="152">
        <v>0</v>
      </c>
      <c r="L54" s="152">
        <v>0</v>
      </c>
      <c r="M54" s="152">
        <v>0</v>
      </c>
      <c r="N54" s="144">
        <f t="shared" si="0"/>
        <v>897</v>
      </c>
      <c r="O54" s="145">
        <v>25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'28.09'!J55+'29.09'!I55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'28.09'!J56+'29.09'!I56</f>
        <v>323</v>
      </c>
      <c r="K56" s="152">
        <v>0</v>
      </c>
      <c r="L56" s="152">
        <v>0</v>
      </c>
      <c r="M56" s="152">
        <v>0</v>
      </c>
      <c r="N56" s="144">
        <f t="shared" si="0"/>
        <v>318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'28.09'!J57+'29.09'!I57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'28.09'!J58+'29.09'!I58</f>
        <v>104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'28.09'!J59+'29.09'!I59</f>
        <v>787</v>
      </c>
      <c r="K59" s="152">
        <v>3</v>
      </c>
      <c r="L59" s="152">
        <v>0</v>
      </c>
      <c r="M59" s="152">
        <v>0</v>
      </c>
      <c r="N59" s="144">
        <f t="shared" si="0"/>
        <v>762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19</v>
      </c>
      <c r="H60" s="146">
        <f t="shared" ref="H60:O60" si="15">SUM(H51:H59)</f>
        <v>2</v>
      </c>
      <c r="I60" s="148">
        <f t="shared" si="15"/>
        <v>21</v>
      </c>
      <c r="J60" s="162">
        <f>'28.09'!J60+'29.09'!I60</f>
        <v>4259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4164</v>
      </c>
      <c r="O60" s="150">
        <f t="shared" si="15"/>
        <v>90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'28.09'!J61+'29.09'!I61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'28.09'!J62+'29.09'!I62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4</v>
      </c>
      <c r="H63" s="154">
        <v>0</v>
      </c>
      <c r="I63" s="144">
        <f>G63+H63</f>
        <v>4</v>
      </c>
      <c r="J63" s="161">
        <f>'28.09'!J63+'29.09'!I63</f>
        <v>171</v>
      </c>
      <c r="K63" s="152">
        <v>0</v>
      </c>
      <c r="L63" s="152">
        <v>0</v>
      </c>
      <c r="M63" s="152">
        <v>0</v>
      </c>
      <c r="N63" s="144">
        <f t="shared" si="0"/>
        <v>164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'28.09'!J64+'29.09'!I64</f>
        <v>179</v>
      </c>
      <c r="K64" s="152">
        <v>0</v>
      </c>
      <c r="L64" s="152">
        <v>0</v>
      </c>
      <c r="M64" s="152">
        <v>0</v>
      </c>
      <c r="N64" s="144">
        <f t="shared" si="0"/>
        <v>178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'28.09'!J65+'29.09'!I65</f>
        <v>191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4</v>
      </c>
      <c r="H66" s="154">
        <v>0</v>
      </c>
      <c r="I66" s="144">
        <f t="shared" si="16"/>
        <v>4</v>
      </c>
      <c r="J66" s="161">
        <f>'28.09'!J66+'29.09'!I66</f>
        <v>281</v>
      </c>
      <c r="K66" s="152">
        <v>1</v>
      </c>
      <c r="L66" s="152">
        <v>1</v>
      </c>
      <c r="M66" s="152">
        <v>1</v>
      </c>
      <c r="N66" s="144">
        <f t="shared" si="0"/>
        <v>274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'28.09'!J67+'29.09'!I67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'28.09'!J68+'29.09'!I68</f>
        <v>163</v>
      </c>
      <c r="K68" s="152">
        <v>0</v>
      </c>
      <c r="L68" s="152">
        <v>0</v>
      </c>
      <c r="M68" s="152">
        <v>0</v>
      </c>
      <c r="N68" s="144">
        <f t="shared" si="0"/>
        <v>161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0</v>
      </c>
      <c r="H69" s="154"/>
      <c r="I69" s="144">
        <f t="shared" si="16"/>
        <v>0</v>
      </c>
      <c r="J69" s="161">
        <f>'28.09'!J69+'29.09'!I69</f>
        <v>699</v>
      </c>
      <c r="K69" s="152">
        <v>3</v>
      </c>
      <c r="L69" s="152">
        <v>0</v>
      </c>
      <c r="M69" s="152">
        <v>0</v>
      </c>
      <c r="N69" s="144">
        <f t="shared" si="0"/>
        <v>689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'28.09'!J70+'29.09'!I70</f>
        <v>1974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1942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3</v>
      </c>
      <c r="H71" s="154">
        <v>0</v>
      </c>
      <c r="I71" s="139">
        <f>G71+H71</f>
        <v>3</v>
      </c>
      <c r="J71" s="160">
        <f>'28.09'!J71+'29.09'!I71</f>
        <v>544</v>
      </c>
      <c r="K71" s="151">
        <v>0</v>
      </c>
      <c r="L71" s="151">
        <v>0</v>
      </c>
      <c r="M71" s="151">
        <v>0</v>
      </c>
      <c r="N71" s="139">
        <f t="shared" ref="N71:N83" si="18">J71-K71-O71</f>
        <v>540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'28.09'!J72+'29.09'!I72</f>
        <v>607</v>
      </c>
      <c r="K72" s="152">
        <v>0</v>
      </c>
      <c r="L72" s="152">
        <v>0</v>
      </c>
      <c r="M72" s="152">
        <v>0</v>
      </c>
      <c r="N72" s="144">
        <f t="shared" si="18"/>
        <v>596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'28.09'!J73+'29.09'!I73</f>
        <v>599</v>
      </c>
      <c r="K73" s="152">
        <v>0</v>
      </c>
      <c r="L73" s="152">
        <v>0</v>
      </c>
      <c r="M73" s="152">
        <v>0</v>
      </c>
      <c r="N73" s="144">
        <f t="shared" si="18"/>
        <v>588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'28.09'!J74+'29.09'!I74</f>
        <v>787</v>
      </c>
      <c r="K74" s="152">
        <v>0</v>
      </c>
      <c r="L74" s="152">
        <v>0</v>
      </c>
      <c r="M74" s="152">
        <v>0</v>
      </c>
      <c r="N74" s="144">
        <f t="shared" si="18"/>
        <v>765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'28.09'!J75+'29.09'!I75</f>
        <v>114</v>
      </c>
      <c r="K75" s="152">
        <v>0</v>
      </c>
      <c r="L75" s="152">
        <v>0</v>
      </c>
      <c r="M75" s="152">
        <v>0</v>
      </c>
      <c r="N75" s="144">
        <f t="shared" si="18"/>
        <v>110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'28.09'!J76+'29.09'!I76</f>
        <v>514</v>
      </c>
      <c r="K76" s="152">
        <v>1</v>
      </c>
      <c r="L76" s="152">
        <v>1</v>
      </c>
      <c r="M76" s="152">
        <v>0</v>
      </c>
      <c r="N76" s="144">
        <f t="shared" si="18"/>
        <v>503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12</v>
      </c>
      <c r="H77" s="156"/>
      <c r="I77" s="144">
        <f t="shared" si="19"/>
        <v>12</v>
      </c>
      <c r="J77" s="161">
        <f>'28.09'!J77+'29.09'!I77</f>
        <v>2509</v>
      </c>
      <c r="K77" s="152">
        <v>4</v>
      </c>
      <c r="L77" s="152">
        <v>2</v>
      </c>
      <c r="M77" s="152">
        <v>0</v>
      </c>
      <c r="N77" s="144">
        <f t="shared" si="18"/>
        <v>2432</v>
      </c>
      <c r="O77" s="145">
        <v>73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36</v>
      </c>
      <c r="H78" s="146">
        <f t="shared" ref="H78:O78" si="20">SUM(H71:H77)</f>
        <v>0</v>
      </c>
      <c r="I78" s="148">
        <f t="shared" si="20"/>
        <v>36</v>
      </c>
      <c r="J78" s="162">
        <f>'28.09'!J78+'29.09'!I78</f>
        <v>5674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5534</v>
      </c>
      <c r="O78" s="150">
        <f t="shared" si="20"/>
        <v>135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'28.09'!J79+'29.09'!I79</f>
        <v>164</v>
      </c>
      <c r="K79" s="151">
        <v>0</v>
      </c>
      <c r="L79" s="151">
        <v>0</v>
      </c>
      <c r="M79" s="151">
        <v>0</v>
      </c>
      <c r="N79" s="139">
        <f t="shared" si="18"/>
        <v>162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'28.09'!J80+'29.09'!I80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'28.09'!J81+'29.09'!I81</f>
        <v>176</v>
      </c>
      <c r="K81" s="152">
        <v>0</v>
      </c>
      <c r="L81" s="152">
        <v>0</v>
      </c>
      <c r="M81" s="152">
        <v>0</v>
      </c>
      <c r="N81" s="144">
        <f t="shared" si="18"/>
        <v>173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'28.09'!J82+'29.09'!I82</f>
        <v>106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'28.09'!J83+'29.09'!I83</f>
        <v>440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'28.09'!J84+'29.09'!I84</f>
        <v>930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920</v>
      </c>
      <c r="O84" s="150">
        <f t="shared" si="22"/>
        <v>10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231</v>
      </c>
      <c r="H85" s="135">
        <f t="shared" ref="H85:O85" si="23">H84+H78+H70+H60+H50+H38+H25+H19</f>
        <v>13</v>
      </c>
      <c r="I85" s="135">
        <f t="shared" si="23"/>
        <v>244</v>
      </c>
      <c r="J85" s="135">
        <f t="shared" si="23"/>
        <v>40658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39621</v>
      </c>
      <c r="O85" s="135">
        <f t="shared" si="23"/>
        <v>994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E00-000000000000}">
  <dimension ref="A1:S111"/>
  <sheetViews>
    <sheetView view="pageBreakPreview" topLeftCell="C1" zoomScale="70" zoomScaleNormal="70" zoomScaleSheetLayoutView="70" workbookViewId="0">
      <pane xSplit="3" ySplit="4" topLeftCell="I68" activePane="bottomRight" state="frozen"/>
      <selection activeCell="J3" sqref="J3:N3"/>
      <selection pane="topRight" activeCell="J3" sqref="J3:N3"/>
      <selection pane="bottomLeft" activeCell="J3" sqref="J3:N3"/>
      <selection pane="bottomRight" activeCell="I71" sqref="I71:I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=258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1080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8" t="s">
        <v>275</v>
      </c>
      <c r="H4" s="238" t="s">
        <v>276</v>
      </c>
      <c r="I4" s="238" t="s">
        <v>277</v>
      </c>
      <c r="J4" s="121" t="str">
        <f>"me©‡gvU fwZ©
= "&amp;J85</f>
        <v>me©‡gvU fwZ©
= 40414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39291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6</v>
      </c>
      <c r="H5" s="154">
        <v>0</v>
      </c>
      <c r="I5" s="139">
        <f>G5+H5</f>
        <v>6</v>
      </c>
      <c r="J5" s="160">
        <f>'27.09'!J5+'28.09'!I5</f>
        <v>1417</v>
      </c>
      <c r="K5" s="151">
        <v>2</v>
      </c>
      <c r="L5" s="151">
        <v>1</v>
      </c>
      <c r="M5" s="151">
        <v>1</v>
      </c>
      <c r="N5" s="139">
        <f t="shared" ref="N5:N69" si="0">J5-K5-O5</f>
        <v>1392</v>
      </c>
      <c r="O5" s="140">
        <v>23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'27.09'!J6+'28.09'!I6</f>
        <v>79</v>
      </c>
      <c r="K6" s="152">
        <v>0</v>
      </c>
      <c r="L6" s="152">
        <v>0</v>
      </c>
      <c r="M6" s="152">
        <v>0</v>
      </c>
      <c r="N6" s="139">
        <f t="shared" si="0"/>
        <v>79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'27.09'!J7+'28.09'!I7</f>
        <v>464</v>
      </c>
      <c r="K7" s="152">
        <v>0</v>
      </c>
      <c r="L7" s="152">
        <v>0</v>
      </c>
      <c r="M7" s="152">
        <v>0</v>
      </c>
      <c r="N7" s="139">
        <f t="shared" si="0"/>
        <v>458</v>
      </c>
      <c r="O7" s="145">
        <v>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'27.09'!J8+'28.09'!I8</f>
        <v>1115</v>
      </c>
      <c r="K8" s="152">
        <v>0</v>
      </c>
      <c r="L8" s="152">
        <v>0</v>
      </c>
      <c r="M8" s="152">
        <v>0</v>
      </c>
      <c r="N8" s="139">
        <f t="shared" si="0"/>
        <v>1107</v>
      </c>
      <c r="O8" s="145">
        <v>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'27.09'!J9+'28.09'!I9</f>
        <v>520</v>
      </c>
      <c r="K9" s="152">
        <v>1</v>
      </c>
      <c r="L9" s="152">
        <v>0</v>
      </c>
      <c r="M9" s="152">
        <v>0</v>
      </c>
      <c r="N9" s="139">
        <f t="shared" si="0"/>
        <v>505</v>
      </c>
      <c r="O9" s="145">
        <v>14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'27.09'!J10+'28.09'!I10</f>
        <v>465</v>
      </c>
      <c r="K10" s="152">
        <v>0</v>
      </c>
      <c r="L10" s="152">
        <v>0</v>
      </c>
      <c r="M10" s="152">
        <v>0</v>
      </c>
      <c r="N10" s="139">
        <f t="shared" si="0"/>
        <v>454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'27.09'!J11+'28.09'!I11</f>
        <v>655</v>
      </c>
      <c r="K11" s="152">
        <v>1</v>
      </c>
      <c r="L11" s="152">
        <v>1</v>
      </c>
      <c r="M11" s="152">
        <v>0</v>
      </c>
      <c r="N11" s="139">
        <f t="shared" si="0"/>
        <v>646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'27.09'!J12+'28.09'!I12</f>
        <v>1488</v>
      </c>
      <c r="K12" s="152">
        <v>0</v>
      </c>
      <c r="L12" s="152">
        <v>0</v>
      </c>
      <c r="M12" s="152">
        <v>0</v>
      </c>
      <c r="N12" s="139">
        <f t="shared" si="0"/>
        <v>1424</v>
      </c>
      <c r="O12" s="145">
        <v>64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'27.09'!J13+'28.09'!I13</f>
        <v>520</v>
      </c>
      <c r="K13" s="152">
        <v>0</v>
      </c>
      <c r="L13" s="152">
        <v>0</v>
      </c>
      <c r="M13" s="152">
        <v>0</v>
      </c>
      <c r="N13" s="139">
        <f t="shared" si="0"/>
        <v>505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'27.09'!J14+'28.09'!I14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'27.09'!J15+'28.09'!I15</f>
        <v>563</v>
      </c>
      <c r="K15" s="152">
        <v>0</v>
      </c>
      <c r="L15" s="152">
        <v>0</v>
      </c>
      <c r="M15" s="152">
        <v>0</v>
      </c>
      <c r="N15" s="139">
        <f t="shared" si="0"/>
        <v>548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'27.09'!J16+'28.09'!I16</f>
        <v>761</v>
      </c>
      <c r="K16" s="152">
        <v>0</v>
      </c>
      <c r="L16" s="152">
        <v>0</v>
      </c>
      <c r="M16" s="152">
        <v>0</v>
      </c>
      <c r="N16" s="139">
        <f t="shared" si="0"/>
        <v>733</v>
      </c>
      <c r="O16" s="145">
        <v>28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3</v>
      </c>
      <c r="H17" s="156">
        <v>3</v>
      </c>
      <c r="I17" s="144">
        <f t="shared" si="1"/>
        <v>6</v>
      </c>
      <c r="J17" s="161">
        <f>'27.09'!J17+'28.09'!I17</f>
        <v>916</v>
      </c>
      <c r="K17" s="152">
        <v>5</v>
      </c>
      <c r="L17" s="152">
        <v>0</v>
      </c>
      <c r="M17" s="152">
        <v>0</v>
      </c>
      <c r="N17" s="139">
        <f t="shared" si="0"/>
        <v>882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'27.09'!J18+'28.09'!I18</f>
        <v>628</v>
      </c>
      <c r="K18" s="152">
        <v>0</v>
      </c>
      <c r="L18" s="152">
        <v>0</v>
      </c>
      <c r="M18" s="152">
        <v>0</v>
      </c>
      <c r="N18" s="139">
        <f t="shared" si="0"/>
        <v>618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60</v>
      </c>
      <c r="H19" s="146">
        <f t="shared" ref="H19:O19" si="3">SUM(H5:H18)</f>
        <v>3</v>
      </c>
      <c r="I19" s="148">
        <f t="shared" si="3"/>
        <v>63</v>
      </c>
      <c r="J19" s="162">
        <f>'27.09'!J19+'28.09'!I19</f>
        <v>10005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9763</v>
      </c>
      <c r="O19" s="150">
        <f t="shared" si="3"/>
        <v>233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'27.09'!J20+'28.09'!I20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'27.09'!J21+'28.09'!I21</f>
        <v>415</v>
      </c>
      <c r="K21" s="152">
        <v>0</v>
      </c>
      <c r="L21" s="152">
        <v>0</v>
      </c>
      <c r="M21" s="152">
        <v>0</v>
      </c>
      <c r="N21" s="144">
        <f t="shared" si="0"/>
        <v>411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'27.09'!J22+'28.09'!I22</f>
        <v>159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'27.09'!J23+'28.09'!I23</f>
        <v>97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'27.09'!J24+'28.09'!I24</f>
        <v>1438</v>
      </c>
      <c r="K24" s="152">
        <v>4</v>
      </c>
      <c r="L24" s="152">
        <v>0</v>
      </c>
      <c r="M24" s="152">
        <v>0</v>
      </c>
      <c r="N24" s="144">
        <f t="shared" si="0"/>
        <v>1411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'27.09'!J25+'28.09'!I25</f>
        <v>2130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2095</v>
      </c>
      <c r="O25" s="150">
        <f>SUM(O20:O24)</f>
        <v>31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5</v>
      </c>
      <c r="I26" s="139">
        <f>G26+H26</f>
        <v>6</v>
      </c>
      <c r="J26" s="160">
        <f>'27.09'!J26+'28.09'!I26</f>
        <v>466</v>
      </c>
      <c r="K26" s="151">
        <v>2</v>
      </c>
      <c r="L26" s="151">
        <v>1</v>
      </c>
      <c r="M26" s="151">
        <v>0</v>
      </c>
      <c r="N26" s="139">
        <f t="shared" si="0"/>
        <v>451</v>
      </c>
      <c r="O26" s="140">
        <v>13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'27.09'!J27+'28.09'!I27</f>
        <v>554</v>
      </c>
      <c r="K27" s="152">
        <v>0</v>
      </c>
      <c r="L27" s="152">
        <v>0</v>
      </c>
      <c r="M27" s="152">
        <v>0</v>
      </c>
      <c r="N27" s="144">
        <f t="shared" si="0"/>
        <v>535</v>
      </c>
      <c r="O27" s="145">
        <v>19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'27.09'!J28+'28.09'!I28</f>
        <v>1155</v>
      </c>
      <c r="K28" s="152">
        <v>0</v>
      </c>
      <c r="L28" s="152">
        <v>0</v>
      </c>
      <c r="M28" s="152">
        <v>0</v>
      </c>
      <c r="N28" s="144">
        <f t="shared" si="0"/>
        <v>1142</v>
      </c>
      <c r="O28" s="145">
        <v>13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'27.09'!J29+'28.09'!I29</f>
        <v>1237</v>
      </c>
      <c r="K29" s="152">
        <v>0</v>
      </c>
      <c r="L29" s="152">
        <v>0</v>
      </c>
      <c r="M29" s="152">
        <v>0</v>
      </c>
      <c r="N29" s="144">
        <f t="shared" si="0"/>
        <v>1220</v>
      </c>
      <c r="O29" s="145">
        <v>17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'27.09'!J30+'28.09'!I30</f>
        <v>444</v>
      </c>
      <c r="K30" s="152">
        <v>0</v>
      </c>
      <c r="L30" s="152">
        <v>0</v>
      </c>
      <c r="M30" s="152">
        <v>0</v>
      </c>
      <c r="N30" s="144">
        <f t="shared" si="0"/>
        <v>442</v>
      </c>
      <c r="O30" s="145">
        <v>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'27.09'!J31+'28.09'!I31</f>
        <v>666</v>
      </c>
      <c r="K31" s="152">
        <v>1</v>
      </c>
      <c r="L31" s="152">
        <v>0</v>
      </c>
      <c r="M31" s="152">
        <v>0</v>
      </c>
      <c r="N31" s="144">
        <f t="shared" si="0"/>
        <v>647</v>
      </c>
      <c r="O31" s="145">
        <v>18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'27.09'!J32+'28.09'!I32</f>
        <v>282</v>
      </c>
      <c r="K32" s="152">
        <v>1</v>
      </c>
      <c r="L32" s="152">
        <v>1</v>
      </c>
      <c r="M32" s="152">
        <v>0</v>
      </c>
      <c r="N32" s="144">
        <f t="shared" si="0"/>
        <v>277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'27.09'!J33+'28.09'!I33</f>
        <v>403</v>
      </c>
      <c r="K33" s="152">
        <v>0</v>
      </c>
      <c r="L33" s="152">
        <v>0</v>
      </c>
      <c r="M33" s="152">
        <v>0</v>
      </c>
      <c r="N33" s="144">
        <f t="shared" si="0"/>
        <v>391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'27.09'!J34+'28.09'!I34</f>
        <v>201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'27.09'!J35+'28.09'!I35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'27.09'!J36+'28.09'!I36</f>
        <v>92</v>
      </c>
      <c r="K36" s="152">
        <v>0</v>
      </c>
      <c r="L36" s="152">
        <v>0</v>
      </c>
      <c r="M36" s="152">
        <v>0</v>
      </c>
      <c r="N36" s="144">
        <f t="shared" si="0"/>
        <v>73</v>
      </c>
      <c r="O36" s="145">
        <v>19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'27.09'!J37+'28.09'!I37</f>
        <v>1077</v>
      </c>
      <c r="K37" s="152">
        <v>1</v>
      </c>
      <c r="L37" s="152">
        <v>0</v>
      </c>
      <c r="M37" s="152">
        <v>0</v>
      </c>
      <c r="N37" s="144">
        <f t="shared" si="0"/>
        <v>1027</v>
      </c>
      <c r="O37" s="145">
        <v>49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26</v>
      </c>
      <c r="H38" s="146">
        <f t="shared" ref="H38:O38" si="9">SUM(H26:H37)</f>
        <v>5</v>
      </c>
      <c r="I38" s="148">
        <f t="shared" si="9"/>
        <v>31</v>
      </c>
      <c r="J38" s="162">
        <f>'27.09'!J38+'28.09'!I38</f>
        <v>6674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6502</v>
      </c>
      <c r="O38" s="150">
        <f t="shared" si="9"/>
        <v>167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'27.09'!J39+'28.09'!I39</f>
        <v>797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'27.09'!J40+'28.09'!I40</f>
        <v>1211</v>
      </c>
      <c r="K40" s="152">
        <v>1</v>
      </c>
      <c r="L40" s="152">
        <v>1</v>
      </c>
      <c r="M40" s="152">
        <v>0</v>
      </c>
      <c r="N40" s="144">
        <f t="shared" si="0"/>
        <v>1165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'27.09'!J41+'28.09'!I41</f>
        <v>430</v>
      </c>
      <c r="K41" s="152">
        <v>0</v>
      </c>
      <c r="L41" s="152">
        <v>0</v>
      </c>
      <c r="M41" s="152">
        <v>0</v>
      </c>
      <c r="N41" s="144">
        <f t="shared" si="0"/>
        <v>407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'27.09'!J42+'28.09'!I42</f>
        <v>453</v>
      </c>
      <c r="K42" s="152">
        <v>0</v>
      </c>
      <c r="L42" s="152">
        <v>0</v>
      </c>
      <c r="M42" s="152">
        <v>0</v>
      </c>
      <c r="N42" s="144">
        <f t="shared" si="0"/>
        <v>443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34</v>
      </c>
      <c r="H43" s="156">
        <v>1</v>
      </c>
      <c r="I43" s="144">
        <f t="shared" si="10"/>
        <v>35</v>
      </c>
      <c r="J43" s="161">
        <f>'27.09'!J43+'28.09'!I43</f>
        <v>2842</v>
      </c>
      <c r="K43" s="152">
        <v>2</v>
      </c>
      <c r="L43" s="152">
        <v>1</v>
      </c>
      <c r="M43" s="152">
        <v>0</v>
      </c>
      <c r="N43" s="144">
        <f t="shared" si="0"/>
        <v>2705</v>
      </c>
      <c r="O43" s="145">
        <v>135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'27.09'!J44+'28.09'!I44</f>
        <v>521</v>
      </c>
      <c r="K44" s="152">
        <v>1</v>
      </c>
      <c r="L44" s="152">
        <v>0</v>
      </c>
      <c r="M44" s="152">
        <v>0</v>
      </c>
      <c r="N44" s="144">
        <f t="shared" si="0"/>
        <v>494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'27.09'!J45+'28.09'!I45</f>
        <v>288</v>
      </c>
      <c r="K45" s="152">
        <v>0</v>
      </c>
      <c r="L45" s="152">
        <v>0</v>
      </c>
      <c r="M45" s="152">
        <v>0</v>
      </c>
      <c r="N45" s="144">
        <f t="shared" si="0"/>
        <v>273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'27.09'!J46+'28.09'!I46</f>
        <v>788</v>
      </c>
      <c r="K46" s="152">
        <v>0</v>
      </c>
      <c r="L46" s="152">
        <v>0</v>
      </c>
      <c r="M46" s="152">
        <v>0</v>
      </c>
      <c r="N46" s="144">
        <f t="shared" si="0"/>
        <v>751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'27.09'!J47+'28.09'!I47</f>
        <v>132</v>
      </c>
      <c r="K47" s="152">
        <v>1</v>
      </c>
      <c r="L47" s="152">
        <v>1</v>
      </c>
      <c r="M47" s="152">
        <v>0</v>
      </c>
      <c r="N47" s="144">
        <f t="shared" si="0"/>
        <v>130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'27.09'!J48+'28.09'!I48</f>
        <v>215</v>
      </c>
      <c r="K48" s="152">
        <v>1</v>
      </c>
      <c r="L48" s="152">
        <v>0</v>
      </c>
      <c r="M48" s="152">
        <v>0</v>
      </c>
      <c r="N48" s="144">
        <f t="shared" si="0"/>
        <v>210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'27.09'!J49+'28.09'!I49</f>
        <v>1159</v>
      </c>
      <c r="K49" s="152">
        <v>2</v>
      </c>
      <c r="L49" s="152">
        <v>2</v>
      </c>
      <c r="M49" s="152">
        <v>1</v>
      </c>
      <c r="N49" s="144">
        <f t="shared" si="0"/>
        <v>1094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106</v>
      </c>
      <c r="H50" s="146">
        <f t="shared" ref="H50:O50" si="12">SUM(H39:H49)</f>
        <v>1</v>
      </c>
      <c r="I50" s="148">
        <f t="shared" si="12"/>
        <v>107</v>
      </c>
      <c r="J50" s="162">
        <f>'27.09'!J50+'28.09'!I50</f>
        <v>8836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8462</v>
      </c>
      <c r="O50" s="150">
        <f t="shared" si="12"/>
        <v>363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'27.09'!J51+'28.09'!I51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'27.09'!J52+'28.09'!I52</f>
        <v>1024</v>
      </c>
      <c r="K52" s="152">
        <v>0</v>
      </c>
      <c r="L52" s="152">
        <v>0</v>
      </c>
      <c r="M52" s="152">
        <v>0</v>
      </c>
      <c r="N52" s="144">
        <f t="shared" si="0"/>
        <v>1003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'27.09'!J53+'28.09'!I53</f>
        <v>677</v>
      </c>
      <c r="K53" s="152">
        <v>1</v>
      </c>
      <c r="L53" s="152">
        <v>0</v>
      </c>
      <c r="M53" s="152">
        <v>0</v>
      </c>
      <c r="N53" s="144">
        <f t="shared" si="0"/>
        <v>663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</v>
      </c>
      <c r="H54" s="156">
        <v>0</v>
      </c>
      <c r="I54" s="144">
        <f t="shared" si="14"/>
        <v>1</v>
      </c>
      <c r="J54" s="161">
        <f>'27.09'!J54+'28.09'!I54</f>
        <v>914</v>
      </c>
      <c r="K54" s="152">
        <v>0</v>
      </c>
      <c r="L54" s="152">
        <v>0</v>
      </c>
      <c r="M54" s="152">
        <v>0</v>
      </c>
      <c r="N54" s="144">
        <f t="shared" si="0"/>
        <v>886</v>
      </c>
      <c r="O54" s="145">
        <v>28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'27.09'!J55+'28.09'!I55</f>
        <v>256</v>
      </c>
      <c r="K55" s="152">
        <v>1</v>
      </c>
      <c r="L55" s="152">
        <v>0</v>
      </c>
      <c r="M55" s="152">
        <v>0</v>
      </c>
      <c r="N55" s="144">
        <f t="shared" si="0"/>
        <v>254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'27.09'!J56+'28.09'!I56</f>
        <v>321</v>
      </c>
      <c r="K56" s="152">
        <v>0</v>
      </c>
      <c r="L56" s="152">
        <v>0</v>
      </c>
      <c r="M56" s="152">
        <v>0</v>
      </c>
      <c r="N56" s="144">
        <f t="shared" si="0"/>
        <v>312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'27.09'!J57+'28.09'!I57</f>
        <v>158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'27.09'!J58+'28.09'!I58</f>
        <v>103</v>
      </c>
      <c r="K58" s="152">
        <v>0</v>
      </c>
      <c r="L58" s="152">
        <v>0</v>
      </c>
      <c r="M58" s="152">
        <v>0</v>
      </c>
      <c r="N58" s="144">
        <f t="shared" si="0"/>
        <v>103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4</v>
      </c>
      <c r="H59" s="156"/>
      <c r="I59" s="144">
        <f t="shared" si="14"/>
        <v>4</v>
      </c>
      <c r="J59" s="161">
        <f>'27.09'!J59+'28.09'!I59</f>
        <v>785</v>
      </c>
      <c r="K59" s="152">
        <v>3</v>
      </c>
      <c r="L59" s="152">
        <v>0</v>
      </c>
      <c r="M59" s="152">
        <v>0</v>
      </c>
      <c r="N59" s="144">
        <f t="shared" si="0"/>
        <v>752</v>
      </c>
      <c r="O59" s="145">
        <v>30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16</v>
      </c>
      <c r="H60" s="146">
        <f t="shared" ref="H60:O60" si="15">SUM(H51:H59)</f>
        <v>0</v>
      </c>
      <c r="I60" s="148">
        <f t="shared" si="15"/>
        <v>16</v>
      </c>
      <c r="J60" s="162">
        <f>'27.09'!J60+'28.09'!I60</f>
        <v>4238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4129</v>
      </c>
      <c r="O60" s="150">
        <f t="shared" si="15"/>
        <v>104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'27.09'!J61+'28.09'!I61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'27.09'!J62+'28.09'!I62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>G63+H63</f>
        <v>2</v>
      </c>
      <c r="J63" s="161">
        <f>'27.09'!J63+'28.09'!I63</f>
        <v>167</v>
      </c>
      <c r="K63" s="152">
        <v>0</v>
      </c>
      <c r="L63" s="152">
        <v>0</v>
      </c>
      <c r="M63" s="152">
        <v>0</v>
      </c>
      <c r="N63" s="144">
        <f t="shared" si="0"/>
        <v>163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'27.09'!J64+'28.09'!I64</f>
        <v>179</v>
      </c>
      <c r="K64" s="152">
        <v>0</v>
      </c>
      <c r="L64" s="152">
        <v>0</v>
      </c>
      <c r="M64" s="152">
        <v>0</v>
      </c>
      <c r="N64" s="144">
        <f t="shared" si="0"/>
        <v>177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'27.09'!J65+'28.09'!I65</f>
        <v>190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1</v>
      </c>
      <c r="H66" s="154">
        <v>0</v>
      </c>
      <c r="I66" s="144">
        <f t="shared" si="16"/>
        <v>1</v>
      </c>
      <c r="J66" s="161">
        <f>'27.09'!J66+'28.09'!I66</f>
        <v>277</v>
      </c>
      <c r="K66" s="152">
        <v>1</v>
      </c>
      <c r="L66" s="152">
        <v>1</v>
      </c>
      <c r="M66" s="152">
        <v>1</v>
      </c>
      <c r="N66" s="144">
        <f t="shared" si="0"/>
        <v>271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'27.09'!J67+'28.09'!I67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2</v>
      </c>
      <c r="H68" s="154">
        <v>0</v>
      </c>
      <c r="I68" s="144">
        <f t="shared" si="16"/>
        <v>2</v>
      </c>
      <c r="J68" s="161">
        <f>'27.09'!J68+'28.09'!I68</f>
        <v>162</v>
      </c>
      <c r="K68" s="152">
        <v>0</v>
      </c>
      <c r="L68" s="152">
        <v>0</v>
      </c>
      <c r="M68" s="152">
        <v>0</v>
      </c>
      <c r="N68" s="144">
        <f t="shared" si="0"/>
        <v>159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'27.09'!J69+'28.09'!I69</f>
        <v>699</v>
      </c>
      <c r="K69" s="152">
        <v>3</v>
      </c>
      <c r="L69" s="152">
        <v>0</v>
      </c>
      <c r="M69" s="152">
        <v>0</v>
      </c>
      <c r="N69" s="144">
        <f t="shared" si="0"/>
        <v>686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'27.09'!J70+'28.09'!I70</f>
        <v>1964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1932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'27.09'!J71+'28.09'!I71</f>
        <v>541</v>
      </c>
      <c r="K71" s="151">
        <v>0</v>
      </c>
      <c r="L71" s="151">
        <v>0</v>
      </c>
      <c r="M71" s="151">
        <v>0</v>
      </c>
      <c r="N71" s="139">
        <f t="shared" ref="N71:N83" si="18">J71-K71-O71</f>
        <v>537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'27.09'!J72+'28.09'!I72</f>
        <v>602</v>
      </c>
      <c r="K72" s="152">
        <v>0</v>
      </c>
      <c r="L72" s="152">
        <v>0</v>
      </c>
      <c r="M72" s="152">
        <v>0</v>
      </c>
      <c r="N72" s="144">
        <f t="shared" si="18"/>
        <v>591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'27.09'!J73+'28.09'!I73</f>
        <v>596</v>
      </c>
      <c r="K73" s="152">
        <v>0</v>
      </c>
      <c r="L73" s="152">
        <v>0</v>
      </c>
      <c r="M73" s="152">
        <v>0</v>
      </c>
      <c r="N73" s="144">
        <f t="shared" si="18"/>
        <v>584</v>
      </c>
      <c r="O73" s="145">
        <v>12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'27.09'!J74+'28.09'!I74</f>
        <v>777</v>
      </c>
      <c r="K74" s="152">
        <v>0</v>
      </c>
      <c r="L74" s="152">
        <v>0</v>
      </c>
      <c r="M74" s="152">
        <v>0</v>
      </c>
      <c r="N74" s="144">
        <f t="shared" si="18"/>
        <v>754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'27.09'!J75+'28.09'!I75</f>
        <v>114</v>
      </c>
      <c r="K75" s="152">
        <v>0</v>
      </c>
      <c r="L75" s="152">
        <v>0</v>
      </c>
      <c r="M75" s="152">
        <v>0</v>
      </c>
      <c r="N75" s="144">
        <f t="shared" si="18"/>
        <v>109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'27.09'!J76+'28.09'!I76</f>
        <v>511</v>
      </c>
      <c r="K76" s="152">
        <v>1</v>
      </c>
      <c r="L76" s="152">
        <v>1</v>
      </c>
      <c r="M76" s="152">
        <v>0</v>
      </c>
      <c r="N76" s="144">
        <f t="shared" si="18"/>
        <v>497</v>
      </c>
      <c r="O76" s="145">
        <v>13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>
        <v>0</v>
      </c>
      <c r="I77" s="144">
        <f t="shared" si="19"/>
        <v>13</v>
      </c>
      <c r="J77" s="161">
        <f>'27.09'!J77+'28.09'!I77</f>
        <v>2497</v>
      </c>
      <c r="K77" s="152">
        <v>4</v>
      </c>
      <c r="L77" s="152">
        <v>2</v>
      </c>
      <c r="M77" s="152">
        <v>0</v>
      </c>
      <c r="N77" s="144">
        <f t="shared" si="18"/>
        <v>2417</v>
      </c>
      <c r="O77" s="145">
        <v>76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30</v>
      </c>
      <c r="H78" s="146">
        <f t="shared" ref="H78:O78" si="20">SUM(H71:H77)</f>
        <v>0</v>
      </c>
      <c r="I78" s="148">
        <f t="shared" si="20"/>
        <v>30</v>
      </c>
      <c r="J78" s="162">
        <f>'27.09'!J78+'28.09'!I78</f>
        <v>5638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5489</v>
      </c>
      <c r="O78" s="150">
        <f t="shared" si="20"/>
        <v>144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'27.09'!J79+'28.09'!I79</f>
        <v>164</v>
      </c>
      <c r="K79" s="151">
        <v>0</v>
      </c>
      <c r="L79" s="151">
        <v>0</v>
      </c>
      <c r="M79" s="151">
        <v>0</v>
      </c>
      <c r="N79" s="139">
        <f t="shared" si="18"/>
        <v>162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'27.09'!J80+'28.09'!I80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'27.09'!J81+'28.09'!I81</f>
        <v>176</v>
      </c>
      <c r="K81" s="152">
        <v>0</v>
      </c>
      <c r="L81" s="152">
        <v>0</v>
      </c>
      <c r="M81" s="152">
        <v>0</v>
      </c>
      <c r="N81" s="144">
        <f t="shared" si="18"/>
        <v>172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>G82+H82</f>
        <v>1</v>
      </c>
      <c r="J82" s="161">
        <f>'27.09'!J82+'28.09'!I82</f>
        <v>106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'27.09'!J83+'28.09'!I83</f>
        <v>439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0</v>
      </c>
      <c r="I84" s="148">
        <f t="shared" si="22"/>
        <v>1</v>
      </c>
      <c r="J84" s="162">
        <f>'27.09'!J84+'28.09'!I84</f>
        <v>929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919</v>
      </c>
      <c r="O84" s="150">
        <f t="shared" si="22"/>
        <v>10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249</v>
      </c>
      <c r="H85" s="135">
        <f t="shared" ref="H85:O85" si="23">H84+H78+H70+H60+H50+H38+H25+H19</f>
        <v>9</v>
      </c>
      <c r="I85" s="135">
        <f t="shared" si="23"/>
        <v>258</v>
      </c>
      <c r="J85" s="135">
        <f t="shared" si="23"/>
        <v>40414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39291</v>
      </c>
      <c r="O85" s="135">
        <f t="shared" si="23"/>
        <v>1080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9"/>
      <c r="P90" s="68"/>
      <c r="Q90" s="68"/>
      <c r="R90" s="68"/>
      <c r="S90" s="23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9"/>
      <c r="P91" s="68"/>
      <c r="Q91" s="68"/>
      <c r="R91" s="68"/>
      <c r="S91" s="23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9"/>
      <c r="P92" s="68"/>
      <c r="Q92" s="68"/>
      <c r="R92" s="68"/>
      <c r="S92" s="23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9"/>
      <c r="K93" s="478"/>
      <c r="L93" s="478"/>
      <c r="M93" s="478"/>
      <c r="N93" s="478"/>
      <c r="O93" s="239"/>
      <c r="P93" s="68"/>
      <c r="Q93" s="68"/>
      <c r="R93" s="68"/>
      <c r="S93" s="23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9"/>
      <c r="K94" s="478"/>
      <c r="L94" s="478"/>
      <c r="M94" s="478"/>
      <c r="N94" s="478"/>
      <c r="O94" s="239"/>
      <c r="P94" s="68"/>
      <c r="Q94" s="68"/>
      <c r="R94" s="68"/>
      <c r="S94" s="23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40"/>
      <c r="K95" s="478"/>
      <c r="L95" s="478"/>
      <c r="M95" s="478"/>
      <c r="N95" s="478"/>
      <c r="O95" s="240"/>
      <c r="Q95" s="82"/>
      <c r="R95" s="82"/>
      <c r="S95" s="24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5F00-000000000000}">
  <dimension ref="A1:S111"/>
  <sheetViews>
    <sheetView view="pageBreakPreview" topLeftCell="C1" zoomScale="70" zoomScaleNormal="70" zoomScaleSheetLayoutView="70" workbookViewId="0">
      <pane xSplit="3" ySplit="4" topLeftCell="I69" activePane="bottomRight" state="frozen"/>
      <selection activeCell="C1" sqref="C1"/>
      <selection pane="topRight" activeCell="F1" sqref="F1"/>
      <selection pane="bottomLeft" activeCell="C5" sqref="C5"/>
      <selection pane="bottomRight" activeCell="I71" sqref="I71:I7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=278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990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6" t="s">
        <v>275</v>
      </c>
      <c r="H4" s="236" t="s">
        <v>276</v>
      </c>
      <c r="I4" s="236" t="s">
        <v>277</v>
      </c>
      <c r="J4" s="121" t="str">
        <f>"me©‡gvU fwZ©
= "&amp;J85</f>
        <v>me©‡gvU fwZ©
= 40156</v>
      </c>
      <c r="K4" s="120" t="str">
        <f>" †W½y m‡›`‡n ch©v‡jvPbvi Rb¨ †cÖwiZ g„„Zz¨ = "&amp;K85</f>
        <v xml:space="preserve"> †W½y m‡›`‡n ch©v‡jvPbvi Rb¨ †cÖwiZ g„„Zz¨ = 43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39123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'26.09'!J5+'27.09'!I5</f>
        <v>1411</v>
      </c>
      <c r="K5" s="151">
        <v>2</v>
      </c>
      <c r="L5" s="151">
        <v>1</v>
      </c>
      <c r="M5" s="151">
        <v>1</v>
      </c>
      <c r="N5" s="139">
        <f t="shared" ref="N5:N69" si="0">J5-K5-O5</f>
        <v>1395</v>
      </c>
      <c r="O5" s="140">
        <v>14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'26.09'!J6+'27.09'!I6</f>
        <v>79</v>
      </c>
      <c r="K6" s="152">
        <v>0</v>
      </c>
      <c r="L6" s="152">
        <v>0</v>
      </c>
      <c r="M6" s="152">
        <v>0</v>
      </c>
      <c r="N6" s="139">
        <f t="shared" si="0"/>
        <v>79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'26.09'!J7+'27.09'!I7</f>
        <v>464</v>
      </c>
      <c r="K7" s="152">
        <v>0</v>
      </c>
      <c r="L7" s="152">
        <v>0</v>
      </c>
      <c r="M7" s="152">
        <v>0</v>
      </c>
      <c r="N7" s="139">
        <f t="shared" si="0"/>
        <v>457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'26.09'!J8+'27.09'!I8</f>
        <v>1112</v>
      </c>
      <c r="K8" s="152">
        <v>0</v>
      </c>
      <c r="L8" s="152">
        <v>0</v>
      </c>
      <c r="M8" s="152">
        <v>0</v>
      </c>
      <c r="N8" s="139">
        <f t="shared" si="0"/>
        <v>1107</v>
      </c>
      <c r="O8" s="145">
        <v>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1</v>
      </c>
      <c r="I9" s="144">
        <f t="shared" si="1"/>
        <v>2</v>
      </c>
      <c r="J9" s="161">
        <f>'26.09'!J9+'27.09'!I9</f>
        <v>519</v>
      </c>
      <c r="K9" s="152">
        <v>1</v>
      </c>
      <c r="L9" s="152">
        <v>0</v>
      </c>
      <c r="M9" s="152">
        <v>0</v>
      </c>
      <c r="N9" s="139">
        <f t="shared" si="0"/>
        <v>502</v>
      </c>
      <c r="O9" s="145">
        <v>16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'26.09'!J10+'27.09'!I10</f>
        <v>464</v>
      </c>
      <c r="K10" s="152">
        <v>0</v>
      </c>
      <c r="L10" s="152">
        <v>0</v>
      </c>
      <c r="M10" s="152">
        <v>0</v>
      </c>
      <c r="N10" s="139">
        <f t="shared" si="0"/>
        <v>454</v>
      </c>
      <c r="O10" s="145">
        <v>10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'26.09'!J11+'27.09'!I11</f>
        <v>654</v>
      </c>
      <c r="K11" s="152">
        <v>1</v>
      </c>
      <c r="L11" s="152">
        <v>1</v>
      </c>
      <c r="M11" s="152">
        <v>0</v>
      </c>
      <c r="N11" s="139">
        <f t="shared" si="0"/>
        <v>645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14</v>
      </c>
      <c r="H12" s="156">
        <v>0</v>
      </c>
      <c r="I12" s="144">
        <f t="shared" si="1"/>
        <v>14</v>
      </c>
      <c r="J12" s="161">
        <f>'26.09'!J12+'27.09'!I12</f>
        <v>1464</v>
      </c>
      <c r="K12" s="152">
        <v>0</v>
      </c>
      <c r="L12" s="152">
        <v>0</v>
      </c>
      <c r="M12" s="152">
        <v>0</v>
      </c>
      <c r="N12" s="139">
        <f t="shared" si="0"/>
        <v>1419</v>
      </c>
      <c r="O12" s="145">
        <v>45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'26.09'!J13+'27.09'!I13</f>
        <v>517</v>
      </c>
      <c r="K13" s="152">
        <v>0</v>
      </c>
      <c r="L13" s="152">
        <v>0</v>
      </c>
      <c r="M13" s="152">
        <v>0</v>
      </c>
      <c r="N13" s="139">
        <f t="shared" si="0"/>
        <v>504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'26.09'!J14+'27.09'!I14</f>
        <v>414</v>
      </c>
      <c r="K14" s="152">
        <v>0</v>
      </c>
      <c r="L14" s="152">
        <v>0</v>
      </c>
      <c r="M14" s="152">
        <v>0</v>
      </c>
      <c r="N14" s="139">
        <f t="shared" si="0"/>
        <v>412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'26.09'!J15+'27.09'!I15</f>
        <v>557</v>
      </c>
      <c r="K15" s="152">
        <v>0</v>
      </c>
      <c r="L15" s="152">
        <v>0</v>
      </c>
      <c r="M15" s="152">
        <v>0</v>
      </c>
      <c r="N15" s="139">
        <f t="shared" si="0"/>
        <v>545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'26.09'!J16+'27.09'!I16</f>
        <v>750</v>
      </c>
      <c r="K16" s="152">
        <v>0</v>
      </c>
      <c r="L16" s="152">
        <v>0</v>
      </c>
      <c r="M16" s="152">
        <v>0</v>
      </c>
      <c r="N16" s="139">
        <f t="shared" si="0"/>
        <v>727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9</v>
      </c>
      <c r="H17" s="156">
        <v>0</v>
      </c>
      <c r="I17" s="144">
        <f t="shared" si="1"/>
        <v>9</v>
      </c>
      <c r="J17" s="161">
        <f>'26.09'!J17+'27.09'!I17</f>
        <v>910</v>
      </c>
      <c r="K17" s="152">
        <v>5</v>
      </c>
      <c r="L17" s="152">
        <v>0</v>
      </c>
      <c r="M17" s="152">
        <v>0</v>
      </c>
      <c r="N17" s="139">
        <f t="shared" si="0"/>
        <v>880</v>
      </c>
      <c r="O17" s="145">
        <v>25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'26.09'!J18+'27.09'!I18</f>
        <v>627</v>
      </c>
      <c r="K18" s="152">
        <v>0</v>
      </c>
      <c r="L18" s="152">
        <v>0</v>
      </c>
      <c r="M18" s="152">
        <v>0</v>
      </c>
      <c r="N18" s="139">
        <f t="shared" si="0"/>
        <v>617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51</v>
      </c>
      <c r="H19" s="146">
        <f t="shared" ref="H19:O19" si="3">SUM(H5:H18)</f>
        <v>1</v>
      </c>
      <c r="I19" s="148">
        <f t="shared" si="3"/>
        <v>52</v>
      </c>
      <c r="J19" s="162">
        <f>'26.09'!J19+'27.09'!I19</f>
        <v>9942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9743</v>
      </c>
      <c r="O19" s="150">
        <f t="shared" si="3"/>
        <v>190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'26.09'!J20+'27.09'!I20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'26.09'!J21+'27.09'!I21</f>
        <v>415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'26.09'!J22+'27.09'!I22</f>
        <v>158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'26.09'!J23+'27.09'!I23</f>
        <v>97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4</v>
      </c>
      <c r="H24" s="156"/>
      <c r="I24" s="144">
        <f t="shared" si="4"/>
        <v>4</v>
      </c>
      <c r="J24" s="161">
        <f>'26.09'!J24+'27.09'!I24</f>
        <v>1437</v>
      </c>
      <c r="K24" s="152">
        <v>4</v>
      </c>
      <c r="L24" s="152">
        <v>0</v>
      </c>
      <c r="M24" s="152">
        <v>0</v>
      </c>
      <c r="N24" s="144">
        <f t="shared" si="0"/>
        <v>1407</v>
      </c>
      <c r="O24" s="145">
        <v>26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'26.09'!J25+'27.09'!I25</f>
        <v>2128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2090</v>
      </c>
      <c r="O25" s="150">
        <f>SUM(O20:O24)</f>
        <v>34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0</v>
      </c>
      <c r="I26" s="139">
        <f>G26+H26</f>
        <v>3</v>
      </c>
      <c r="J26" s="160">
        <f>'26.09'!J26+'27.09'!I26</f>
        <v>460</v>
      </c>
      <c r="K26" s="151">
        <v>2</v>
      </c>
      <c r="L26" s="151">
        <v>1</v>
      </c>
      <c r="M26" s="151">
        <v>0</v>
      </c>
      <c r="N26" s="139">
        <f t="shared" si="0"/>
        <v>447</v>
      </c>
      <c r="O26" s="140">
        <v>11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'26.09'!J27+'27.09'!I27</f>
        <v>551</v>
      </c>
      <c r="K27" s="152">
        <v>0</v>
      </c>
      <c r="L27" s="152">
        <v>0</v>
      </c>
      <c r="M27" s="152">
        <v>0</v>
      </c>
      <c r="N27" s="144">
        <f t="shared" si="0"/>
        <v>545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'26.09'!J28+'27.09'!I28</f>
        <v>1153</v>
      </c>
      <c r="K28" s="152">
        <v>0</v>
      </c>
      <c r="L28" s="152">
        <v>0</v>
      </c>
      <c r="M28" s="152">
        <v>0</v>
      </c>
      <c r="N28" s="144">
        <f t="shared" si="0"/>
        <v>1138</v>
      </c>
      <c r="O28" s="145">
        <v>15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'26.09'!J29+'27.09'!I29</f>
        <v>1232</v>
      </c>
      <c r="K29" s="152">
        <v>0</v>
      </c>
      <c r="L29" s="152">
        <v>0</v>
      </c>
      <c r="M29" s="152">
        <v>0</v>
      </c>
      <c r="N29" s="144">
        <f t="shared" si="0"/>
        <v>1220</v>
      </c>
      <c r="O29" s="145">
        <v>12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'26.09'!J30+'27.09'!I30</f>
        <v>444</v>
      </c>
      <c r="K30" s="152">
        <v>0</v>
      </c>
      <c r="L30" s="152">
        <v>0</v>
      </c>
      <c r="M30" s="152">
        <v>0</v>
      </c>
      <c r="N30" s="144">
        <f t="shared" si="0"/>
        <v>440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'26.09'!J31+'27.09'!I31</f>
        <v>665</v>
      </c>
      <c r="K31" s="152">
        <v>1</v>
      </c>
      <c r="L31" s="152">
        <v>0</v>
      </c>
      <c r="M31" s="152">
        <v>0</v>
      </c>
      <c r="N31" s="144">
        <f t="shared" si="0"/>
        <v>652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'26.09'!J32+'27.09'!I32</f>
        <v>281</v>
      </c>
      <c r="K32" s="152">
        <v>1</v>
      </c>
      <c r="L32" s="152">
        <v>1</v>
      </c>
      <c r="M32" s="152">
        <v>0</v>
      </c>
      <c r="N32" s="144">
        <f t="shared" si="0"/>
        <v>276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'26.09'!J33+'27.09'!I33</f>
        <v>401</v>
      </c>
      <c r="K33" s="152">
        <v>0</v>
      </c>
      <c r="L33" s="152">
        <v>0</v>
      </c>
      <c r="M33" s="152">
        <v>0</v>
      </c>
      <c r="N33" s="144">
        <f t="shared" si="0"/>
        <v>389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'26.09'!J34+'27.09'!I34</f>
        <v>200</v>
      </c>
      <c r="K34" s="152">
        <v>0</v>
      </c>
      <c r="L34" s="152">
        <v>0</v>
      </c>
      <c r="M34" s="152">
        <v>0</v>
      </c>
      <c r="N34" s="144">
        <f t="shared" si="0"/>
        <v>200</v>
      </c>
      <c r="O34" s="145">
        <v>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'26.09'!J35+'27.09'!I35</f>
        <v>97</v>
      </c>
      <c r="K35" s="152">
        <v>0</v>
      </c>
      <c r="L35" s="152">
        <v>0</v>
      </c>
      <c r="M35" s="152">
        <v>0</v>
      </c>
      <c r="N35" s="144">
        <f t="shared" si="0"/>
        <v>97</v>
      </c>
      <c r="O35" s="145">
        <v>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'26.09'!J36+'27.09'!I36</f>
        <v>92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21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'26.09'!J37+'27.09'!I37</f>
        <v>1067</v>
      </c>
      <c r="K37" s="152">
        <v>1</v>
      </c>
      <c r="L37" s="152">
        <v>0</v>
      </c>
      <c r="M37" s="152">
        <v>0</v>
      </c>
      <c r="N37" s="144">
        <f t="shared" si="0"/>
        <v>1023</v>
      </c>
      <c r="O37" s="145">
        <v>43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29</v>
      </c>
      <c r="H38" s="146">
        <f t="shared" ref="H38:O38" si="9">SUM(H26:H37)</f>
        <v>0</v>
      </c>
      <c r="I38" s="148">
        <f t="shared" si="9"/>
        <v>29</v>
      </c>
      <c r="J38" s="162">
        <f>'26.09'!J38+'27.09'!I38</f>
        <v>6643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6498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'26.09'!J39+'27.09'!I39</f>
        <v>797</v>
      </c>
      <c r="K39" s="151">
        <v>3</v>
      </c>
      <c r="L39" s="151">
        <v>2</v>
      </c>
      <c r="M39" s="151">
        <v>1</v>
      </c>
      <c r="N39" s="139">
        <f t="shared" si="0"/>
        <v>790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'26.09'!J40+'27.09'!I40</f>
        <v>1197</v>
      </c>
      <c r="K40" s="152">
        <v>1</v>
      </c>
      <c r="L40" s="152">
        <v>1</v>
      </c>
      <c r="M40" s="152">
        <v>0</v>
      </c>
      <c r="N40" s="144">
        <f t="shared" si="0"/>
        <v>1151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'26.09'!J41+'27.09'!I41</f>
        <v>424</v>
      </c>
      <c r="K41" s="152">
        <v>0</v>
      </c>
      <c r="L41" s="152">
        <v>0</v>
      </c>
      <c r="M41" s="152">
        <v>0</v>
      </c>
      <c r="N41" s="144">
        <f t="shared" si="0"/>
        <v>401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'26.09'!J42+'27.09'!I42</f>
        <v>447</v>
      </c>
      <c r="K42" s="152">
        <v>0</v>
      </c>
      <c r="L42" s="152">
        <v>0</v>
      </c>
      <c r="M42" s="152">
        <v>0</v>
      </c>
      <c r="N42" s="144">
        <f t="shared" si="0"/>
        <v>437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34</v>
      </c>
      <c r="H43" s="156">
        <v>1</v>
      </c>
      <c r="I43" s="144">
        <f t="shared" si="10"/>
        <v>35</v>
      </c>
      <c r="J43" s="161">
        <f>'26.09'!J43+'27.09'!I43</f>
        <v>2807</v>
      </c>
      <c r="K43" s="152">
        <v>2</v>
      </c>
      <c r="L43" s="152">
        <v>1</v>
      </c>
      <c r="M43" s="152">
        <v>0</v>
      </c>
      <c r="N43" s="144">
        <f t="shared" si="0"/>
        <v>2670</v>
      </c>
      <c r="O43" s="145">
        <v>135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'26.09'!J44+'27.09'!I44</f>
        <v>509</v>
      </c>
      <c r="K44" s="152">
        <v>1</v>
      </c>
      <c r="L44" s="152">
        <v>0</v>
      </c>
      <c r="M44" s="152">
        <v>0</v>
      </c>
      <c r="N44" s="144">
        <f t="shared" si="0"/>
        <v>482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'26.09'!J45+'27.09'!I45</f>
        <v>285</v>
      </c>
      <c r="K45" s="152">
        <v>0</v>
      </c>
      <c r="L45" s="152">
        <v>0</v>
      </c>
      <c r="M45" s="152">
        <v>0</v>
      </c>
      <c r="N45" s="144">
        <f t="shared" si="0"/>
        <v>270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'26.09'!J46+'27.09'!I46</f>
        <v>777</v>
      </c>
      <c r="K46" s="152">
        <v>0</v>
      </c>
      <c r="L46" s="152">
        <v>0</v>
      </c>
      <c r="M46" s="152">
        <v>0</v>
      </c>
      <c r="N46" s="144">
        <f t="shared" si="0"/>
        <v>740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'26.09'!J47+'27.09'!I47</f>
        <v>131</v>
      </c>
      <c r="K47" s="152">
        <v>1</v>
      </c>
      <c r="L47" s="152">
        <v>1</v>
      </c>
      <c r="M47" s="152">
        <v>0</v>
      </c>
      <c r="N47" s="144">
        <f t="shared" si="0"/>
        <v>129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'26.09'!J48+'27.09'!I48</f>
        <v>214</v>
      </c>
      <c r="K48" s="152">
        <v>1</v>
      </c>
      <c r="L48" s="152">
        <v>0</v>
      </c>
      <c r="M48" s="152">
        <v>0</v>
      </c>
      <c r="N48" s="144">
        <f t="shared" si="0"/>
        <v>209</v>
      </c>
      <c r="O48" s="145">
        <v>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'26.09'!J49+'27.09'!I49</f>
        <v>1141</v>
      </c>
      <c r="K49" s="152">
        <v>2</v>
      </c>
      <c r="L49" s="152">
        <v>2</v>
      </c>
      <c r="M49" s="152">
        <v>1</v>
      </c>
      <c r="N49" s="144">
        <f t="shared" si="0"/>
        <v>1076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106</v>
      </c>
      <c r="H50" s="146">
        <f t="shared" ref="H50:O50" si="12">SUM(H39:H49)</f>
        <v>1</v>
      </c>
      <c r="I50" s="148">
        <f t="shared" si="12"/>
        <v>107</v>
      </c>
      <c r="J50" s="162">
        <f>'26.09'!J50+'27.09'!I50</f>
        <v>8729</v>
      </c>
      <c r="K50" s="148">
        <f t="shared" si="12"/>
        <v>11</v>
      </c>
      <c r="L50" s="148">
        <f t="shared" si="12"/>
        <v>7</v>
      </c>
      <c r="M50" s="148">
        <f t="shared" si="12"/>
        <v>2</v>
      </c>
      <c r="N50" s="148">
        <f t="shared" si="12"/>
        <v>8355</v>
      </c>
      <c r="O50" s="150">
        <f t="shared" si="12"/>
        <v>363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'26.09'!J51+'27.09'!I51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'26.09'!J52+'27.09'!I52</f>
        <v>1020</v>
      </c>
      <c r="K52" s="152">
        <v>0</v>
      </c>
      <c r="L52" s="152">
        <v>0</v>
      </c>
      <c r="M52" s="152">
        <v>0</v>
      </c>
      <c r="N52" s="144">
        <f t="shared" si="0"/>
        <v>1002</v>
      </c>
      <c r="O52" s="145">
        <v>18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'26.09'!J53+'27.09'!I53</f>
        <v>673</v>
      </c>
      <c r="K53" s="152">
        <v>1</v>
      </c>
      <c r="L53" s="152">
        <v>0</v>
      </c>
      <c r="M53" s="152">
        <v>0</v>
      </c>
      <c r="N53" s="144">
        <f t="shared" si="0"/>
        <v>659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7</v>
      </c>
      <c r="H54" s="156">
        <v>6</v>
      </c>
      <c r="I54" s="144">
        <f t="shared" si="14"/>
        <v>13</v>
      </c>
      <c r="J54" s="161">
        <f>'26.09'!J54+'27.09'!I54</f>
        <v>913</v>
      </c>
      <c r="K54" s="152">
        <v>0</v>
      </c>
      <c r="L54" s="152">
        <v>0</v>
      </c>
      <c r="M54" s="152">
        <v>0</v>
      </c>
      <c r="N54" s="144">
        <f t="shared" si="0"/>
        <v>884</v>
      </c>
      <c r="O54" s="145">
        <v>29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'26.09'!J55+'27.09'!I55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'26.09'!J56+'27.09'!I56</f>
        <v>319</v>
      </c>
      <c r="K56" s="152">
        <v>0</v>
      </c>
      <c r="L56" s="152">
        <v>0</v>
      </c>
      <c r="M56" s="152">
        <v>0</v>
      </c>
      <c r="N56" s="144">
        <f t="shared" si="0"/>
        <v>312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'26.09'!J57+'27.09'!I57</f>
        <v>157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'26.09'!J58+'27.09'!I58</f>
        <v>103</v>
      </c>
      <c r="K58" s="152">
        <v>0</v>
      </c>
      <c r="L58" s="152">
        <v>0</v>
      </c>
      <c r="M58" s="152">
        <v>0</v>
      </c>
      <c r="N58" s="144">
        <f t="shared" si="0"/>
        <v>102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12</v>
      </c>
      <c r="H59" s="156">
        <v>0</v>
      </c>
      <c r="I59" s="144">
        <f t="shared" si="14"/>
        <v>12</v>
      </c>
      <c r="J59" s="161">
        <f>'26.09'!J59+'27.09'!I59</f>
        <v>781</v>
      </c>
      <c r="K59" s="152">
        <v>3</v>
      </c>
      <c r="L59" s="152">
        <v>0</v>
      </c>
      <c r="M59" s="152">
        <v>0</v>
      </c>
      <c r="N59" s="144">
        <f t="shared" si="0"/>
        <v>752</v>
      </c>
      <c r="O59" s="145">
        <v>26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30</v>
      </c>
      <c r="H60" s="146">
        <f t="shared" ref="H60:O60" si="15">SUM(H51:H59)</f>
        <v>6</v>
      </c>
      <c r="I60" s="148">
        <f t="shared" si="15"/>
        <v>36</v>
      </c>
      <c r="J60" s="162">
        <f>'26.09'!J60+'27.09'!I60</f>
        <v>4222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4119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'26.09'!J61+'27.09'!I61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'26.09'!J62+'27.09'!I62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'26.09'!J63+'27.09'!I63</f>
        <v>165</v>
      </c>
      <c r="K63" s="152">
        <v>0</v>
      </c>
      <c r="L63" s="152">
        <v>0</v>
      </c>
      <c r="M63" s="152">
        <v>0</v>
      </c>
      <c r="N63" s="144">
        <f t="shared" si="0"/>
        <v>162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'26.09'!J64+'27.09'!I64</f>
        <v>179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2</v>
      </c>
      <c r="H65" s="154">
        <v>0</v>
      </c>
      <c r="I65" s="144">
        <f t="shared" si="16"/>
        <v>2</v>
      </c>
      <c r="J65" s="161">
        <f>'26.09'!J65+'27.09'!I65</f>
        <v>189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'26.09'!J66+'27.09'!I66</f>
        <v>276</v>
      </c>
      <c r="K66" s="152">
        <v>1</v>
      </c>
      <c r="L66" s="152">
        <v>1</v>
      </c>
      <c r="M66" s="152">
        <v>1</v>
      </c>
      <c r="N66" s="144">
        <f t="shared" si="0"/>
        <v>270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'26.09'!J67+'27.09'!I67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'26.09'!J68+'27.09'!I68</f>
        <v>160</v>
      </c>
      <c r="K68" s="152">
        <v>0</v>
      </c>
      <c r="L68" s="152">
        <v>0</v>
      </c>
      <c r="M68" s="152">
        <v>0</v>
      </c>
      <c r="N68" s="144">
        <f t="shared" si="0"/>
        <v>159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'26.09'!J69+'27.09'!I69</f>
        <v>697</v>
      </c>
      <c r="K69" s="152">
        <v>3</v>
      </c>
      <c r="L69" s="152">
        <v>0</v>
      </c>
      <c r="M69" s="152">
        <v>0</v>
      </c>
      <c r="N69" s="144">
        <f t="shared" si="0"/>
        <v>685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4</v>
      </c>
      <c r="H70" s="146">
        <f t="shared" ref="H70:O70" si="17">SUM(H61:H69)</f>
        <v>0</v>
      </c>
      <c r="I70" s="148">
        <f t="shared" si="17"/>
        <v>4</v>
      </c>
      <c r="J70" s="162">
        <f>'26.09'!J70+'27.09'!I70</f>
        <v>1956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1928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'26.09'!J71+'27.09'!I71</f>
        <v>539</v>
      </c>
      <c r="K71" s="151">
        <v>0</v>
      </c>
      <c r="L71" s="151">
        <v>0</v>
      </c>
      <c r="M71" s="151">
        <v>0</v>
      </c>
      <c r="N71" s="139">
        <f t="shared" ref="N71:N83" si="18">J71-K71-O71</f>
        <v>532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'26.09'!J72+'27.09'!I72</f>
        <v>598</v>
      </c>
      <c r="K72" s="152">
        <v>0</v>
      </c>
      <c r="L72" s="152">
        <v>0</v>
      </c>
      <c r="M72" s="152">
        <v>0</v>
      </c>
      <c r="N72" s="144">
        <f t="shared" si="18"/>
        <v>591</v>
      </c>
      <c r="O72" s="145">
        <v>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3</v>
      </c>
      <c r="H73" s="156">
        <v>0</v>
      </c>
      <c r="I73" s="144">
        <f t="shared" si="19"/>
        <v>3</v>
      </c>
      <c r="J73" s="161">
        <f>'26.09'!J73+'27.09'!I73</f>
        <v>594</v>
      </c>
      <c r="K73" s="152">
        <v>0</v>
      </c>
      <c r="L73" s="152">
        <v>0</v>
      </c>
      <c r="M73" s="152">
        <v>0</v>
      </c>
      <c r="N73" s="144">
        <f t="shared" si="18"/>
        <v>583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'26.09'!J74+'27.09'!I74</f>
        <v>771</v>
      </c>
      <c r="K74" s="152">
        <v>0</v>
      </c>
      <c r="L74" s="152">
        <v>0</v>
      </c>
      <c r="M74" s="152">
        <v>0</v>
      </c>
      <c r="N74" s="144">
        <f t="shared" si="18"/>
        <v>748</v>
      </c>
      <c r="O74" s="145">
        <v>23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'26.09'!J75+'27.09'!I75</f>
        <v>114</v>
      </c>
      <c r="K75" s="152">
        <v>0</v>
      </c>
      <c r="L75" s="152">
        <v>0</v>
      </c>
      <c r="M75" s="152">
        <v>0</v>
      </c>
      <c r="N75" s="144">
        <f t="shared" si="18"/>
        <v>110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'26.09'!J76+'27.09'!I76</f>
        <v>508</v>
      </c>
      <c r="K76" s="152">
        <v>1</v>
      </c>
      <c r="L76" s="152">
        <v>1</v>
      </c>
      <c r="M76" s="152">
        <v>0</v>
      </c>
      <c r="N76" s="144">
        <f t="shared" si="18"/>
        <v>497</v>
      </c>
      <c r="O76" s="145">
        <v>10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18</v>
      </c>
      <c r="H77" s="156"/>
      <c r="I77" s="144">
        <f t="shared" si="19"/>
        <v>18</v>
      </c>
      <c r="J77" s="161">
        <f>'26.09'!J77+'27.09'!I77</f>
        <v>2484</v>
      </c>
      <c r="K77" s="152">
        <v>4</v>
      </c>
      <c r="L77" s="152">
        <v>2</v>
      </c>
      <c r="M77" s="152">
        <v>0</v>
      </c>
      <c r="N77" s="144">
        <f t="shared" si="18"/>
        <v>2412</v>
      </c>
      <c r="O77" s="145">
        <v>68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38</v>
      </c>
      <c r="H78" s="146">
        <f t="shared" ref="H78:O78" si="20">SUM(H71:H77)</f>
        <v>0</v>
      </c>
      <c r="I78" s="148">
        <f t="shared" si="20"/>
        <v>38</v>
      </c>
      <c r="J78" s="162">
        <f>'26.09'!J78+'27.09'!I78</f>
        <v>5608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5473</v>
      </c>
      <c r="O78" s="150">
        <f t="shared" si="20"/>
        <v>130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'26.09'!J79+'27.09'!I79</f>
        <v>164</v>
      </c>
      <c r="K79" s="151">
        <v>0</v>
      </c>
      <c r="L79" s="151">
        <v>0</v>
      </c>
      <c r="M79" s="151">
        <v>0</v>
      </c>
      <c r="N79" s="139">
        <f t="shared" si="18"/>
        <v>160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'26.09'!J80+'27.09'!I80</f>
        <v>44</v>
      </c>
      <c r="K80" s="152">
        <v>0</v>
      </c>
      <c r="L80" s="152">
        <v>0</v>
      </c>
      <c r="M80" s="152">
        <v>0</v>
      </c>
      <c r="N80" s="144">
        <f t="shared" si="18"/>
        <v>43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'26.09'!J81+'27.09'!I81</f>
        <v>176</v>
      </c>
      <c r="K81" s="152">
        <v>0</v>
      </c>
      <c r="L81" s="152">
        <v>0</v>
      </c>
      <c r="M81" s="152">
        <v>0</v>
      </c>
      <c r="N81" s="144">
        <f t="shared" si="18"/>
        <v>172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'26.09'!J82+'27.09'!I82</f>
        <v>105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'26.09'!J83+'27.09'!I83</f>
        <v>439</v>
      </c>
      <c r="K83" s="152">
        <v>0</v>
      </c>
      <c r="L83" s="152">
        <v>0</v>
      </c>
      <c r="M83" s="152">
        <v>0</v>
      </c>
      <c r="N83" s="144">
        <f t="shared" si="18"/>
        <v>437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'26.09'!J84+'27.09'!I84</f>
        <v>928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917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269</v>
      </c>
      <c r="H85" s="135">
        <f t="shared" ref="H85:O85" si="23">H84+H78+H70+H60+H50+H38+H25+H19</f>
        <v>9</v>
      </c>
      <c r="I85" s="135">
        <f t="shared" si="23"/>
        <v>278</v>
      </c>
      <c r="J85" s="135">
        <f t="shared" si="23"/>
        <v>40156</v>
      </c>
      <c r="K85" s="135">
        <f t="shared" si="23"/>
        <v>43</v>
      </c>
      <c r="L85" s="135">
        <f t="shared" si="23"/>
        <v>15</v>
      </c>
      <c r="M85" s="135">
        <f t="shared" si="23"/>
        <v>4</v>
      </c>
      <c r="N85" s="135">
        <f>N84+N78+N70+N60+N50+N38+N25+N19</f>
        <v>39123</v>
      </c>
      <c r="O85" s="135">
        <f t="shared" si="23"/>
        <v>990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5"/>
      <c r="P90" s="68"/>
      <c r="Q90" s="68"/>
      <c r="R90" s="68"/>
      <c r="S90" s="23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5"/>
      <c r="P91" s="68"/>
      <c r="Q91" s="68"/>
      <c r="R91" s="68"/>
      <c r="S91" s="23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5"/>
      <c r="P92" s="68"/>
      <c r="Q92" s="68"/>
      <c r="R92" s="68"/>
      <c r="S92" s="23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5"/>
      <c r="K93" s="478"/>
      <c r="L93" s="478"/>
      <c r="M93" s="478"/>
      <c r="N93" s="478"/>
      <c r="O93" s="235"/>
      <c r="P93" s="68"/>
      <c r="Q93" s="68"/>
      <c r="R93" s="68"/>
      <c r="S93" s="23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5"/>
      <c r="K94" s="478"/>
      <c r="L94" s="478"/>
      <c r="M94" s="478"/>
      <c r="N94" s="478"/>
      <c r="O94" s="235"/>
      <c r="P94" s="68"/>
      <c r="Q94" s="68"/>
      <c r="R94" s="68"/>
      <c r="S94" s="23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37"/>
      <c r="K95" s="478"/>
      <c r="L95" s="478"/>
      <c r="M95" s="478"/>
      <c r="N95" s="478"/>
      <c r="O95" s="237"/>
      <c r="Q95" s="82"/>
      <c r="R95" s="82"/>
      <c r="S95" s="23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0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=271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1045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6" t="s">
        <v>275</v>
      </c>
      <c r="H4" s="236" t="s">
        <v>276</v>
      </c>
      <c r="I4" s="236" t="s">
        <v>277</v>
      </c>
      <c r="J4" s="121" t="str">
        <f>"me©‡gvU fwZ©
= "&amp;J85</f>
        <v>me©‡gvU fwZ©
= 39878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38791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</v>
      </c>
      <c r="H5" s="154">
        <v>0</v>
      </c>
      <c r="I5" s="139">
        <f>G5+H5</f>
        <v>3</v>
      </c>
      <c r="J5" s="160">
        <f>'25.09'!J5+'26.09'!I5</f>
        <v>1409</v>
      </c>
      <c r="K5" s="151">
        <v>2</v>
      </c>
      <c r="L5" s="151">
        <v>1</v>
      </c>
      <c r="M5" s="151">
        <v>1</v>
      </c>
      <c r="N5" s="139">
        <f t="shared" ref="N5:N69" si="0">J5-K5-O5</f>
        <v>1386</v>
      </c>
      <c r="O5" s="140">
        <v>21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'25.09'!J6+'26.09'!I6</f>
        <v>79</v>
      </c>
      <c r="K6" s="152">
        <v>0</v>
      </c>
      <c r="L6" s="152">
        <v>0</v>
      </c>
      <c r="M6" s="152">
        <v>0</v>
      </c>
      <c r="N6" s="139">
        <f t="shared" si="0"/>
        <v>78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'25.09'!J7+'26.09'!I7</f>
        <v>462</v>
      </c>
      <c r="K7" s="152">
        <v>0</v>
      </c>
      <c r="L7" s="152">
        <v>0</v>
      </c>
      <c r="M7" s="152">
        <v>0</v>
      </c>
      <c r="N7" s="139">
        <f t="shared" si="0"/>
        <v>454</v>
      </c>
      <c r="O7" s="145">
        <v>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0</v>
      </c>
      <c r="H8" s="156">
        <v>0</v>
      </c>
      <c r="I8" s="144">
        <f t="shared" si="1"/>
        <v>0</v>
      </c>
      <c r="J8" s="161">
        <f>'25.09'!J8+'26.09'!I8</f>
        <v>1110</v>
      </c>
      <c r="K8" s="152">
        <v>0</v>
      </c>
      <c r="L8" s="152">
        <v>0</v>
      </c>
      <c r="M8" s="152">
        <v>0</v>
      </c>
      <c r="N8" s="139">
        <f t="shared" si="0"/>
        <v>1102</v>
      </c>
      <c r="O8" s="145">
        <v>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'25.09'!J9+'26.09'!I9</f>
        <v>517</v>
      </c>
      <c r="K9" s="152">
        <v>1</v>
      </c>
      <c r="L9" s="152">
        <v>0</v>
      </c>
      <c r="M9" s="152">
        <v>0</v>
      </c>
      <c r="N9" s="139">
        <f t="shared" si="0"/>
        <v>499</v>
      </c>
      <c r="O9" s="145">
        <v>17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'25.09'!J10+'26.09'!I10</f>
        <v>461</v>
      </c>
      <c r="K10" s="152">
        <v>0</v>
      </c>
      <c r="L10" s="152">
        <v>0</v>
      </c>
      <c r="M10" s="152">
        <v>0</v>
      </c>
      <c r="N10" s="139">
        <f t="shared" si="0"/>
        <v>453</v>
      </c>
      <c r="O10" s="145">
        <v>8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'25.09'!J11+'26.09'!I11</f>
        <v>653</v>
      </c>
      <c r="K11" s="152">
        <v>1</v>
      </c>
      <c r="L11" s="152">
        <v>1</v>
      </c>
      <c r="M11" s="152">
        <v>0</v>
      </c>
      <c r="N11" s="139">
        <f t="shared" si="0"/>
        <v>640</v>
      </c>
      <c r="O11" s="145">
        <v>12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15</v>
      </c>
      <c r="H12" s="156">
        <v>0</v>
      </c>
      <c r="I12" s="144">
        <f t="shared" si="1"/>
        <v>15</v>
      </c>
      <c r="J12" s="161">
        <f>'25.09'!J12+'26.09'!I12</f>
        <v>1450</v>
      </c>
      <c r="K12" s="152">
        <v>0</v>
      </c>
      <c r="L12" s="152">
        <v>0</v>
      </c>
      <c r="M12" s="152">
        <v>0</v>
      </c>
      <c r="N12" s="139">
        <f t="shared" si="0"/>
        <v>1402</v>
      </c>
      <c r="O12" s="145">
        <v>48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'25.09'!J13+'26.09'!I13</f>
        <v>515</v>
      </c>
      <c r="K13" s="152">
        <v>0</v>
      </c>
      <c r="L13" s="152">
        <v>0</v>
      </c>
      <c r="M13" s="152">
        <v>0</v>
      </c>
      <c r="N13" s="139">
        <f t="shared" si="0"/>
        <v>502</v>
      </c>
      <c r="O13" s="145">
        <v>13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'25.09'!J14+'26.09'!I14</f>
        <v>412</v>
      </c>
      <c r="K14" s="152">
        <v>0</v>
      </c>
      <c r="L14" s="152">
        <v>0</v>
      </c>
      <c r="M14" s="152">
        <v>0</v>
      </c>
      <c r="N14" s="139">
        <f t="shared" si="0"/>
        <v>409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'25.09'!J15+'26.09'!I15</f>
        <v>555</v>
      </c>
      <c r="K15" s="152">
        <v>0</v>
      </c>
      <c r="L15" s="152">
        <v>0</v>
      </c>
      <c r="M15" s="152">
        <v>0</v>
      </c>
      <c r="N15" s="139">
        <f t="shared" si="0"/>
        <v>541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'25.09'!J16+'26.09'!I16</f>
        <v>743</v>
      </c>
      <c r="K16" s="152">
        <v>0</v>
      </c>
      <c r="L16" s="152">
        <v>0</v>
      </c>
      <c r="M16" s="152">
        <v>0</v>
      </c>
      <c r="N16" s="139">
        <f t="shared" si="0"/>
        <v>723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'25.09'!J17+'26.09'!I17</f>
        <v>901</v>
      </c>
      <c r="K17" s="152">
        <v>5</v>
      </c>
      <c r="L17" s="152">
        <v>0</v>
      </c>
      <c r="M17" s="152">
        <v>0</v>
      </c>
      <c r="N17" s="139">
        <f t="shared" si="0"/>
        <v>867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'25.09'!J18+'26.09'!I18</f>
        <v>623</v>
      </c>
      <c r="K18" s="152">
        <v>0</v>
      </c>
      <c r="L18" s="152">
        <v>0</v>
      </c>
      <c r="M18" s="152">
        <v>0</v>
      </c>
      <c r="N18" s="139">
        <f t="shared" si="0"/>
        <v>614</v>
      </c>
      <c r="O18" s="145">
        <v>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46</v>
      </c>
      <c r="H19" s="146">
        <f t="shared" ref="H19:O19" si="3">SUM(H5:H18)</f>
        <v>0</v>
      </c>
      <c r="I19" s="148">
        <f t="shared" si="3"/>
        <v>46</v>
      </c>
      <c r="J19" s="162">
        <f>'25.09'!J19+'26.09'!I19</f>
        <v>9890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9670</v>
      </c>
      <c r="O19" s="150">
        <f t="shared" si="3"/>
        <v>211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'25.09'!J20+'26.09'!I20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'25.09'!J21+'26.09'!I21</f>
        <v>414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'25.09'!J22+'26.09'!I22</f>
        <v>157</v>
      </c>
      <c r="K22" s="152">
        <v>0</v>
      </c>
      <c r="L22" s="152">
        <v>0</v>
      </c>
      <c r="M22" s="152">
        <v>0</v>
      </c>
      <c r="N22" s="144">
        <f t="shared" si="0"/>
        <v>157</v>
      </c>
      <c r="O22" s="145">
        <v>0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'25.09'!J23+'26.09'!I23</f>
        <v>96</v>
      </c>
      <c r="K23" s="152">
        <v>0</v>
      </c>
      <c r="L23" s="152">
        <v>0</v>
      </c>
      <c r="M23" s="152">
        <v>0</v>
      </c>
      <c r="N23" s="144">
        <f t="shared" si="0"/>
        <v>95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'25.09'!J24+'26.09'!I24</f>
        <v>1433</v>
      </c>
      <c r="K24" s="152">
        <v>4</v>
      </c>
      <c r="L24" s="152">
        <v>0</v>
      </c>
      <c r="M24" s="152">
        <v>0</v>
      </c>
      <c r="N24" s="144">
        <f t="shared" si="0"/>
        <v>1404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9</v>
      </c>
      <c r="H25" s="146">
        <f t="shared" ref="H25:N25" si="6">SUM(H20:H24)</f>
        <v>0</v>
      </c>
      <c r="I25" s="148">
        <f t="shared" si="6"/>
        <v>9</v>
      </c>
      <c r="J25" s="162">
        <f>'25.09'!J25+'26.09'!I25</f>
        <v>2121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2087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6</v>
      </c>
      <c r="I26" s="139">
        <f>G26+H26</f>
        <v>6</v>
      </c>
      <c r="J26" s="160">
        <f>'25.09'!J26+'26.09'!I26</f>
        <v>457</v>
      </c>
      <c r="K26" s="151">
        <v>2</v>
      </c>
      <c r="L26" s="151">
        <v>1</v>
      </c>
      <c r="M26" s="151">
        <v>0</v>
      </c>
      <c r="N26" s="139">
        <f t="shared" si="0"/>
        <v>443</v>
      </c>
      <c r="O26" s="140">
        <v>12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'25.09'!J27+'26.09'!I27</f>
        <v>550</v>
      </c>
      <c r="K27" s="152">
        <v>0</v>
      </c>
      <c r="L27" s="152">
        <v>0</v>
      </c>
      <c r="M27" s="152">
        <v>0</v>
      </c>
      <c r="N27" s="144">
        <f t="shared" si="0"/>
        <v>544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'25.09'!J28+'26.09'!I28</f>
        <v>1150</v>
      </c>
      <c r="K28" s="152">
        <v>0</v>
      </c>
      <c r="L28" s="152">
        <v>0</v>
      </c>
      <c r="M28" s="152">
        <v>0</v>
      </c>
      <c r="N28" s="144">
        <f t="shared" si="0"/>
        <v>1132</v>
      </c>
      <c r="O28" s="145">
        <v>18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'25.09'!J29+'26.09'!I29</f>
        <v>1226</v>
      </c>
      <c r="K29" s="152">
        <v>0</v>
      </c>
      <c r="L29" s="152">
        <v>0</v>
      </c>
      <c r="M29" s="152">
        <v>0</v>
      </c>
      <c r="N29" s="144">
        <f t="shared" si="0"/>
        <v>1212</v>
      </c>
      <c r="O29" s="145">
        <v>14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'25.09'!J30+'26.09'!I30</f>
        <v>444</v>
      </c>
      <c r="K30" s="152">
        <v>0</v>
      </c>
      <c r="L30" s="152">
        <v>0</v>
      </c>
      <c r="M30" s="152">
        <v>0</v>
      </c>
      <c r="N30" s="144">
        <f t="shared" si="0"/>
        <v>439</v>
      </c>
      <c r="O30" s="145">
        <v>5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4</v>
      </c>
      <c r="H31" s="156">
        <v>1</v>
      </c>
      <c r="I31" s="144">
        <f t="shared" si="7"/>
        <v>5</v>
      </c>
      <c r="J31" s="161">
        <f>'25.09'!J31+'26.09'!I31</f>
        <v>662</v>
      </c>
      <c r="K31" s="152">
        <v>1</v>
      </c>
      <c r="L31" s="152">
        <v>0</v>
      </c>
      <c r="M31" s="152">
        <v>0</v>
      </c>
      <c r="N31" s="144">
        <f t="shared" si="0"/>
        <v>645</v>
      </c>
      <c r="O31" s="145">
        <v>16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'25.09'!J32+'26.09'!I32</f>
        <v>281</v>
      </c>
      <c r="K32" s="152">
        <v>1</v>
      </c>
      <c r="L32" s="152">
        <v>1</v>
      </c>
      <c r="M32" s="152">
        <v>0</v>
      </c>
      <c r="N32" s="144">
        <f t="shared" si="0"/>
        <v>275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6</v>
      </c>
      <c r="H33" s="156">
        <v>0</v>
      </c>
      <c r="I33" s="144">
        <f t="shared" si="7"/>
        <v>6</v>
      </c>
      <c r="J33" s="161">
        <f>'25.09'!J33+'26.09'!I33</f>
        <v>398</v>
      </c>
      <c r="K33" s="152">
        <v>0</v>
      </c>
      <c r="L33" s="152">
        <v>0</v>
      </c>
      <c r="M33" s="152">
        <v>0</v>
      </c>
      <c r="N33" s="144">
        <f t="shared" si="0"/>
        <v>385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'25.09'!J34+'26.09'!I34</f>
        <v>200</v>
      </c>
      <c r="K34" s="152">
        <v>0</v>
      </c>
      <c r="L34" s="152">
        <v>0</v>
      </c>
      <c r="M34" s="152">
        <v>0</v>
      </c>
      <c r="N34" s="144">
        <f t="shared" si="0"/>
        <v>199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'25.09'!J35+'26.09'!I35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'25.09'!J36+'26.09'!I36</f>
        <v>89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4</v>
      </c>
      <c r="H37" s="156"/>
      <c r="I37" s="144">
        <f t="shared" si="7"/>
        <v>4</v>
      </c>
      <c r="J37" s="161">
        <f>'25.09'!J37+'26.09'!I37</f>
        <v>1060</v>
      </c>
      <c r="K37" s="152">
        <v>1</v>
      </c>
      <c r="L37" s="152">
        <v>0</v>
      </c>
      <c r="M37" s="152">
        <v>0</v>
      </c>
      <c r="N37" s="144">
        <f t="shared" si="0"/>
        <v>1020</v>
      </c>
      <c r="O37" s="145">
        <v>39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32</v>
      </c>
      <c r="H38" s="146">
        <f t="shared" ref="H38:O38" si="9">SUM(H26:H37)</f>
        <v>7</v>
      </c>
      <c r="I38" s="148">
        <f t="shared" si="9"/>
        <v>39</v>
      </c>
      <c r="J38" s="162">
        <f>'25.09'!J38+'26.09'!I38</f>
        <v>6614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6461</v>
      </c>
      <c r="O38" s="150">
        <f t="shared" si="9"/>
        <v>148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'25.09'!J39+'26.09'!I39</f>
        <v>797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'25.09'!J40+'26.09'!I40</f>
        <v>1183</v>
      </c>
      <c r="K40" s="152">
        <v>1</v>
      </c>
      <c r="L40" s="152">
        <v>1</v>
      </c>
      <c r="M40" s="152">
        <v>0</v>
      </c>
      <c r="N40" s="144">
        <f t="shared" si="0"/>
        <v>1128</v>
      </c>
      <c r="O40" s="145">
        <v>54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'25.09'!J41+'26.09'!I41</f>
        <v>418</v>
      </c>
      <c r="K41" s="152">
        <v>0</v>
      </c>
      <c r="L41" s="152">
        <v>0</v>
      </c>
      <c r="M41" s="152">
        <v>0</v>
      </c>
      <c r="N41" s="144">
        <f t="shared" si="0"/>
        <v>396</v>
      </c>
      <c r="O41" s="145">
        <v>22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'25.09'!J42+'26.09'!I42</f>
        <v>441</v>
      </c>
      <c r="K42" s="152">
        <v>0</v>
      </c>
      <c r="L42" s="152">
        <v>0</v>
      </c>
      <c r="M42" s="152">
        <v>0</v>
      </c>
      <c r="N42" s="144">
        <f t="shared" si="0"/>
        <v>431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42</v>
      </c>
      <c r="H43" s="156">
        <v>0</v>
      </c>
      <c r="I43" s="144">
        <f t="shared" si="10"/>
        <v>42</v>
      </c>
      <c r="J43" s="161">
        <f>'25.09'!J43+'26.09'!I43</f>
        <v>2772</v>
      </c>
      <c r="K43" s="152">
        <v>2</v>
      </c>
      <c r="L43" s="152">
        <v>1</v>
      </c>
      <c r="M43" s="152">
        <v>0</v>
      </c>
      <c r="N43" s="144">
        <f t="shared" si="0"/>
        <v>2624</v>
      </c>
      <c r="O43" s="145">
        <v>146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'25.09'!J44+'26.09'!I44</f>
        <v>497</v>
      </c>
      <c r="K44" s="152">
        <v>1</v>
      </c>
      <c r="L44" s="152">
        <v>0</v>
      </c>
      <c r="M44" s="152">
        <v>0</v>
      </c>
      <c r="N44" s="144">
        <f t="shared" si="0"/>
        <v>470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'25.09'!J45+'26.09'!I45</f>
        <v>282</v>
      </c>
      <c r="K45" s="152">
        <v>0</v>
      </c>
      <c r="L45" s="152">
        <v>0</v>
      </c>
      <c r="M45" s="152">
        <v>0</v>
      </c>
      <c r="N45" s="144">
        <f t="shared" si="0"/>
        <v>267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'25.09'!J46+'26.09'!I46</f>
        <v>766</v>
      </c>
      <c r="K46" s="152">
        <v>0</v>
      </c>
      <c r="L46" s="152">
        <v>0</v>
      </c>
      <c r="M46" s="152">
        <v>0</v>
      </c>
      <c r="N46" s="144">
        <f t="shared" si="0"/>
        <v>731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'25.09'!J47+'26.09'!I47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'25.09'!J48+'26.09'!I48</f>
        <v>213</v>
      </c>
      <c r="K48" s="152">
        <v>1</v>
      </c>
      <c r="L48" s="152">
        <v>0</v>
      </c>
      <c r="M48" s="152">
        <v>0</v>
      </c>
      <c r="N48" s="144">
        <f t="shared" si="0"/>
        <v>205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16</v>
      </c>
      <c r="H49" s="156">
        <v>0</v>
      </c>
      <c r="I49" s="144">
        <f t="shared" si="10"/>
        <v>16</v>
      </c>
      <c r="J49" s="161">
        <f>'25.09'!J49+'26.09'!I49</f>
        <v>1123</v>
      </c>
      <c r="K49" s="152">
        <v>1</v>
      </c>
      <c r="L49" s="152">
        <v>2</v>
      </c>
      <c r="M49" s="152">
        <v>1</v>
      </c>
      <c r="N49" s="144">
        <f t="shared" si="0"/>
        <v>1060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110</v>
      </c>
      <c r="H50" s="146">
        <f t="shared" ref="H50:O50" si="12">SUM(H39:H49)</f>
        <v>0</v>
      </c>
      <c r="I50" s="148">
        <f t="shared" si="12"/>
        <v>110</v>
      </c>
      <c r="J50" s="162">
        <f>'25.09'!J50+'26.09'!I50</f>
        <v>8622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8228</v>
      </c>
      <c r="O50" s="150">
        <f t="shared" si="12"/>
        <v>384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'25.09'!J51+'26.09'!I51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'25.09'!J52+'26.09'!I52</f>
        <v>1017</v>
      </c>
      <c r="K52" s="152">
        <v>0</v>
      </c>
      <c r="L52" s="152">
        <v>0</v>
      </c>
      <c r="M52" s="152">
        <v>0</v>
      </c>
      <c r="N52" s="144">
        <f t="shared" si="0"/>
        <v>997</v>
      </c>
      <c r="O52" s="145">
        <v>20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'25.09'!J53+'26.09'!I53</f>
        <v>668</v>
      </c>
      <c r="K53" s="152">
        <v>1</v>
      </c>
      <c r="L53" s="152">
        <v>0</v>
      </c>
      <c r="M53" s="152">
        <v>0</v>
      </c>
      <c r="N53" s="144">
        <f t="shared" si="0"/>
        <v>650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3</v>
      </c>
      <c r="H54" s="156">
        <v>1</v>
      </c>
      <c r="I54" s="144">
        <f t="shared" si="14"/>
        <v>4</v>
      </c>
      <c r="J54" s="161">
        <f>'25.09'!J54+'26.09'!I54</f>
        <v>900</v>
      </c>
      <c r="K54" s="152">
        <v>0</v>
      </c>
      <c r="L54" s="152">
        <v>0</v>
      </c>
      <c r="M54" s="152">
        <v>0</v>
      </c>
      <c r="N54" s="144">
        <f t="shared" si="0"/>
        <v>878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'25.09'!J55+'26.09'!I55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'25.09'!J56+'26.09'!I56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'25.09'!J57+'26.09'!I57</f>
        <v>157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'25.09'!J58+'26.09'!I58</f>
        <v>103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'25.09'!J59+'26.09'!I59</f>
        <v>769</v>
      </c>
      <c r="K59" s="152">
        <v>3</v>
      </c>
      <c r="L59" s="152">
        <v>0</v>
      </c>
      <c r="M59" s="152">
        <v>0</v>
      </c>
      <c r="N59" s="144">
        <f t="shared" si="0"/>
        <v>746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15</v>
      </c>
      <c r="H60" s="146">
        <f t="shared" ref="H60:O60" si="15">SUM(H51:H59)</f>
        <v>1</v>
      </c>
      <c r="I60" s="148">
        <f t="shared" si="15"/>
        <v>16</v>
      </c>
      <c r="J60" s="162">
        <f>'25.09'!J60+'26.09'!I60</f>
        <v>4186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4091</v>
      </c>
      <c r="O60" s="150">
        <f t="shared" si="15"/>
        <v>90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'25.09'!J61+'26.09'!I61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'25.09'!J62+'26.09'!I62</f>
        <v>110</v>
      </c>
      <c r="K62" s="152">
        <v>0</v>
      </c>
      <c r="L62" s="152">
        <v>0</v>
      </c>
      <c r="M62" s="152">
        <v>0</v>
      </c>
      <c r="N62" s="144">
        <f t="shared" si="0"/>
        <v>110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>G63+H63</f>
        <v>1</v>
      </c>
      <c r="J63" s="161">
        <f>'25.09'!J63+'26.09'!I63</f>
        <v>165</v>
      </c>
      <c r="K63" s="152">
        <v>0</v>
      </c>
      <c r="L63" s="152">
        <v>0</v>
      </c>
      <c r="M63" s="152">
        <v>0</v>
      </c>
      <c r="N63" s="144">
        <f t="shared" si="0"/>
        <v>162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2</v>
      </c>
      <c r="H64" s="154">
        <v>0</v>
      </c>
      <c r="I64" s="144">
        <f t="shared" si="16"/>
        <v>2</v>
      </c>
      <c r="J64" s="161">
        <f>'25.09'!J64+'26.09'!I64</f>
        <v>179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'25.09'!J65+'26.09'!I65</f>
        <v>187</v>
      </c>
      <c r="K65" s="152">
        <v>0</v>
      </c>
      <c r="L65" s="152">
        <v>0</v>
      </c>
      <c r="M65" s="152">
        <v>0</v>
      </c>
      <c r="N65" s="144">
        <f t="shared" si="0"/>
        <v>187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4</v>
      </c>
      <c r="H66" s="154">
        <v>0</v>
      </c>
      <c r="I66" s="144">
        <f t="shared" si="16"/>
        <v>4</v>
      </c>
      <c r="J66" s="161">
        <f>'25.09'!J66+'26.09'!I66</f>
        <v>276</v>
      </c>
      <c r="K66" s="152">
        <v>1</v>
      </c>
      <c r="L66" s="152">
        <v>1</v>
      </c>
      <c r="M66" s="152">
        <v>1</v>
      </c>
      <c r="N66" s="144">
        <f t="shared" si="0"/>
        <v>269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'25.09'!J67+'26.09'!I67</f>
        <v>50</v>
      </c>
      <c r="K67" s="152">
        <v>0</v>
      </c>
      <c r="L67" s="152">
        <v>0</v>
      </c>
      <c r="M67" s="152">
        <v>0</v>
      </c>
      <c r="N67" s="144">
        <f t="shared" si="0"/>
        <v>49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'25.09'!J68+'26.09'!I68</f>
        <v>160</v>
      </c>
      <c r="K68" s="152">
        <v>0</v>
      </c>
      <c r="L68" s="152">
        <v>0</v>
      </c>
      <c r="M68" s="152">
        <v>0</v>
      </c>
      <c r="N68" s="144">
        <f t="shared" si="0"/>
        <v>158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'25.09'!J69+'26.09'!I69</f>
        <v>695</v>
      </c>
      <c r="K69" s="152">
        <v>3</v>
      </c>
      <c r="L69" s="152">
        <v>0</v>
      </c>
      <c r="M69" s="152">
        <v>0</v>
      </c>
      <c r="N69" s="144">
        <f t="shared" si="0"/>
        <v>683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'25.09'!J70+'26.09'!I70</f>
        <v>1952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1924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'25.09'!J71+'26.09'!I71</f>
        <v>539</v>
      </c>
      <c r="K71" s="151">
        <v>0</v>
      </c>
      <c r="L71" s="151">
        <v>0</v>
      </c>
      <c r="M71" s="151">
        <v>0</v>
      </c>
      <c r="N71" s="139">
        <f t="shared" ref="N71:N83" si="18">J71-K71-O71</f>
        <v>532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'25.09'!J72+'26.09'!I72</f>
        <v>597</v>
      </c>
      <c r="K72" s="152">
        <v>0</v>
      </c>
      <c r="L72" s="152">
        <v>0</v>
      </c>
      <c r="M72" s="152">
        <v>0</v>
      </c>
      <c r="N72" s="144">
        <f t="shared" si="18"/>
        <v>581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2</v>
      </c>
      <c r="H73" s="156">
        <v>0</v>
      </c>
      <c r="I73" s="144">
        <f t="shared" si="19"/>
        <v>2</v>
      </c>
      <c r="J73" s="161">
        <f>'25.09'!J73+'26.09'!I73</f>
        <v>591</v>
      </c>
      <c r="K73" s="152">
        <v>0</v>
      </c>
      <c r="L73" s="152">
        <v>0</v>
      </c>
      <c r="M73" s="152">
        <v>0</v>
      </c>
      <c r="N73" s="144">
        <f t="shared" si="18"/>
        <v>580</v>
      </c>
      <c r="O73" s="145">
        <v>11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'25.09'!J74+'26.09'!I74</f>
        <v>761</v>
      </c>
      <c r="K74" s="152">
        <v>0</v>
      </c>
      <c r="L74" s="152">
        <v>0</v>
      </c>
      <c r="M74" s="152">
        <v>0</v>
      </c>
      <c r="N74" s="144">
        <f t="shared" si="18"/>
        <v>736</v>
      </c>
      <c r="O74" s="145">
        <v>25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'25.09'!J75+'26.09'!I75</f>
        <v>114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'25.09'!J76+'26.09'!I76</f>
        <v>502</v>
      </c>
      <c r="K76" s="152">
        <v>1</v>
      </c>
      <c r="L76" s="152">
        <v>1</v>
      </c>
      <c r="M76" s="152">
        <v>0</v>
      </c>
      <c r="N76" s="144">
        <f t="shared" si="18"/>
        <v>488</v>
      </c>
      <c r="O76" s="145">
        <v>13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'25.09'!J77+'26.09'!I77</f>
        <v>2466</v>
      </c>
      <c r="K77" s="152">
        <v>4</v>
      </c>
      <c r="L77" s="152">
        <v>2</v>
      </c>
      <c r="M77" s="152">
        <v>0</v>
      </c>
      <c r="N77" s="144">
        <f t="shared" si="18"/>
        <v>2394</v>
      </c>
      <c r="O77" s="145">
        <v>68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37</v>
      </c>
      <c r="H78" s="146">
        <f t="shared" ref="H78:O78" si="20">SUM(H71:H77)</f>
        <v>0</v>
      </c>
      <c r="I78" s="148">
        <f t="shared" si="20"/>
        <v>37</v>
      </c>
      <c r="J78" s="162">
        <f>'25.09'!J78+'26.09'!I78</f>
        <v>5570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5419</v>
      </c>
      <c r="O78" s="150">
        <f t="shared" si="20"/>
        <v>146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3</v>
      </c>
      <c r="I79" s="139">
        <f>G79+H79</f>
        <v>3</v>
      </c>
      <c r="J79" s="160">
        <f>'25.09'!J79+'26.09'!I79</f>
        <v>163</v>
      </c>
      <c r="K79" s="151">
        <v>0</v>
      </c>
      <c r="L79" s="151">
        <v>0</v>
      </c>
      <c r="M79" s="151">
        <v>0</v>
      </c>
      <c r="N79" s="139">
        <f t="shared" si="18"/>
        <v>159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1" si="21">G80+H80</f>
        <v>0</v>
      </c>
      <c r="J80" s="161">
        <f>'25.09'!J80+'26.09'!I80</f>
        <v>43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'25.09'!J81+'26.09'!I81</f>
        <v>174</v>
      </c>
      <c r="K81" s="152">
        <v>0</v>
      </c>
      <c r="L81" s="152">
        <v>0</v>
      </c>
      <c r="M81" s="152">
        <v>0</v>
      </c>
      <c r="N81" s="144">
        <f t="shared" si="18"/>
        <v>170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'25.09'!J82+'26.09'!I82</f>
        <v>105</v>
      </c>
      <c r="K82" s="152">
        <v>0</v>
      </c>
      <c r="L82" s="152">
        <v>0</v>
      </c>
      <c r="M82" s="152">
        <v>0</v>
      </c>
      <c r="N82" s="144">
        <f t="shared" si="18"/>
        <v>105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>G83+H83</f>
        <v>0</v>
      </c>
      <c r="J83" s="161">
        <f>'25.09'!J83+'26.09'!I83</f>
        <v>438</v>
      </c>
      <c r="K83" s="152">
        <v>0</v>
      </c>
      <c r="L83" s="152">
        <v>0</v>
      </c>
      <c r="M83" s="152">
        <v>0</v>
      </c>
      <c r="N83" s="144">
        <f t="shared" si="18"/>
        <v>435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0</v>
      </c>
      <c r="H84" s="146">
        <f t="shared" ref="H84:O84" si="22">SUM(H79:H83)</f>
        <v>3</v>
      </c>
      <c r="I84" s="148">
        <f t="shared" si="22"/>
        <v>3</v>
      </c>
      <c r="J84" s="162">
        <f>'25.09'!J84+'26.09'!I84</f>
        <v>923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911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260</v>
      </c>
      <c r="H85" s="135">
        <f t="shared" ref="H85:O85" si="23">H84+H78+H70+H60+H50+H38+H25+H19</f>
        <v>11</v>
      </c>
      <c r="I85" s="135">
        <f t="shared" si="23"/>
        <v>271</v>
      </c>
      <c r="J85" s="135">
        <f t="shared" si="23"/>
        <v>39878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38791</v>
      </c>
      <c r="O85" s="135">
        <f t="shared" si="23"/>
        <v>1045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5"/>
      <c r="P90" s="68"/>
      <c r="Q90" s="68"/>
      <c r="R90" s="68"/>
      <c r="S90" s="23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5"/>
      <c r="P91" s="68"/>
      <c r="Q91" s="68"/>
      <c r="R91" s="68"/>
      <c r="S91" s="23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5"/>
      <c r="P92" s="68"/>
      <c r="Q92" s="68"/>
      <c r="R92" s="68"/>
      <c r="S92" s="23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5"/>
      <c r="K93" s="478"/>
      <c r="L93" s="478"/>
      <c r="M93" s="478"/>
      <c r="N93" s="478"/>
      <c r="O93" s="235"/>
      <c r="P93" s="68"/>
      <c r="Q93" s="68"/>
      <c r="R93" s="68"/>
      <c r="S93" s="23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5"/>
      <c r="K94" s="478"/>
      <c r="L94" s="478"/>
      <c r="M94" s="478"/>
      <c r="N94" s="478"/>
      <c r="O94" s="235"/>
      <c r="P94" s="68"/>
      <c r="Q94" s="68"/>
      <c r="R94" s="68"/>
      <c r="S94" s="23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37"/>
      <c r="K95" s="478"/>
      <c r="L95" s="478"/>
      <c r="M95" s="478"/>
      <c r="N95" s="478"/>
      <c r="O95" s="237"/>
      <c r="Q95" s="82"/>
      <c r="R95" s="82"/>
      <c r="S95" s="23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100-000000000000}">
  <dimension ref="A1:S111"/>
  <sheetViews>
    <sheetView view="pageBreakPreview" topLeftCell="C1" zoomScale="70" zoomScaleNormal="70" zoomScaleSheetLayoutView="70" workbookViewId="0">
      <pane xSplit="3" ySplit="4" topLeftCell="F26" activePane="bottomRight" state="frozen"/>
      <selection activeCell="C1" sqref="C1"/>
      <selection pane="topRight" activeCell="F1" sqref="F1"/>
      <selection pane="bottomLeft" activeCell="C5" sqref="C5"/>
      <selection pane="bottomRight" activeCell="K41" sqref="K4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=267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1065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2" t="s">
        <v>275</v>
      </c>
      <c r="H4" s="232" t="s">
        <v>276</v>
      </c>
      <c r="I4" s="232" t="s">
        <v>277</v>
      </c>
      <c r="J4" s="121" t="str">
        <f>"me©‡gvU fwZ©
= "&amp;J85</f>
        <v>me©‡gvU fwZ©
= 39607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38500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2</v>
      </c>
      <c r="I5" s="139">
        <f>G5+H5</f>
        <v>7</v>
      </c>
      <c r="J5" s="160">
        <f>'24.09'!J5+'25.09'!I5</f>
        <v>1406</v>
      </c>
      <c r="K5" s="151">
        <v>2</v>
      </c>
      <c r="L5" s="151">
        <v>1</v>
      </c>
      <c r="M5" s="151">
        <v>1</v>
      </c>
      <c r="N5" s="139">
        <f t="shared" ref="N5:N69" si="0">J5-K5-O5</f>
        <v>1386</v>
      </c>
      <c r="O5" s="140">
        <v>18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'24.09'!J6+'25.09'!I6</f>
        <v>78</v>
      </c>
      <c r="K6" s="152">
        <v>0</v>
      </c>
      <c r="L6" s="152">
        <v>0</v>
      </c>
      <c r="M6" s="152">
        <v>0</v>
      </c>
      <c r="N6" s="139">
        <f t="shared" si="0"/>
        <v>77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'24.09'!J7+'25.09'!I7</f>
        <v>459</v>
      </c>
      <c r="K7" s="152">
        <v>0</v>
      </c>
      <c r="L7" s="152">
        <v>0</v>
      </c>
      <c r="M7" s="152">
        <v>0</v>
      </c>
      <c r="N7" s="139">
        <f t="shared" si="0"/>
        <v>449</v>
      </c>
      <c r="O7" s="145">
        <v>10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'24.09'!J8+'25.09'!I8</f>
        <v>1110</v>
      </c>
      <c r="K8" s="152">
        <v>0</v>
      </c>
      <c r="L8" s="152">
        <v>0</v>
      </c>
      <c r="M8" s="152">
        <v>0</v>
      </c>
      <c r="N8" s="139">
        <f t="shared" si="0"/>
        <v>1095</v>
      </c>
      <c r="O8" s="145">
        <v>15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10</v>
      </c>
      <c r="H9" s="156">
        <v>0</v>
      </c>
      <c r="I9" s="144">
        <f t="shared" si="1"/>
        <v>10</v>
      </c>
      <c r="J9" s="161">
        <f>'24.09'!J9+'25.09'!I9</f>
        <v>515</v>
      </c>
      <c r="K9" s="152">
        <v>1</v>
      </c>
      <c r="L9" s="152">
        <v>0</v>
      </c>
      <c r="M9" s="152">
        <v>0</v>
      </c>
      <c r="N9" s="139">
        <f t="shared" si="0"/>
        <v>499</v>
      </c>
      <c r="O9" s="145">
        <v>15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'24.09'!J10+'25.09'!I10</f>
        <v>458</v>
      </c>
      <c r="K10" s="152">
        <v>0</v>
      </c>
      <c r="L10" s="152">
        <v>0</v>
      </c>
      <c r="M10" s="152">
        <v>0</v>
      </c>
      <c r="N10" s="139">
        <f t="shared" si="0"/>
        <v>451</v>
      </c>
      <c r="O10" s="145">
        <v>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'24.09'!J11+'25.09'!I11</f>
        <v>651</v>
      </c>
      <c r="K11" s="152">
        <v>1</v>
      </c>
      <c r="L11" s="152">
        <v>1</v>
      </c>
      <c r="M11" s="152">
        <v>0</v>
      </c>
      <c r="N11" s="139">
        <f t="shared" si="0"/>
        <v>635</v>
      </c>
      <c r="O11" s="145">
        <v>15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11</v>
      </c>
      <c r="H12" s="156">
        <v>0</v>
      </c>
      <c r="I12" s="144">
        <f t="shared" si="1"/>
        <v>11</v>
      </c>
      <c r="J12" s="161">
        <f>'24.09'!J12+'25.09'!I12</f>
        <v>1435</v>
      </c>
      <c r="K12" s="152">
        <v>0</v>
      </c>
      <c r="L12" s="152">
        <v>0</v>
      </c>
      <c r="M12" s="152">
        <v>0</v>
      </c>
      <c r="N12" s="139">
        <f t="shared" si="0"/>
        <v>1380</v>
      </c>
      <c r="O12" s="145">
        <v>55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'24.09'!J13+'25.09'!I13</f>
        <v>511</v>
      </c>
      <c r="K13" s="152">
        <v>0</v>
      </c>
      <c r="L13" s="152">
        <v>0</v>
      </c>
      <c r="M13" s="152">
        <v>0</v>
      </c>
      <c r="N13" s="139">
        <f t="shared" si="0"/>
        <v>501</v>
      </c>
      <c r="O13" s="145">
        <v>10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'24.09'!J14+'25.09'!I14</f>
        <v>412</v>
      </c>
      <c r="K14" s="152">
        <v>0</v>
      </c>
      <c r="L14" s="152">
        <v>0</v>
      </c>
      <c r="M14" s="152">
        <v>0</v>
      </c>
      <c r="N14" s="139">
        <f t="shared" si="0"/>
        <v>409</v>
      </c>
      <c r="O14" s="145">
        <v>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'24.09'!J15+'25.09'!I15</f>
        <v>552</v>
      </c>
      <c r="K15" s="152">
        <v>0</v>
      </c>
      <c r="L15" s="152">
        <v>0</v>
      </c>
      <c r="M15" s="152">
        <v>0</v>
      </c>
      <c r="N15" s="139">
        <f t="shared" si="0"/>
        <v>539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'24.09'!J16+'25.09'!I16</f>
        <v>740</v>
      </c>
      <c r="K16" s="152">
        <v>0</v>
      </c>
      <c r="L16" s="152">
        <v>0</v>
      </c>
      <c r="M16" s="152">
        <v>0</v>
      </c>
      <c r="N16" s="139">
        <f t="shared" si="0"/>
        <v>717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3</v>
      </c>
      <c r="I17" s="144">
        <f t="shared" si="1"/>
        <v>7</v>
      </c>
      <c r="J17" s="161">
        <f>'24.09'!J17+'25.09'!I17</f>
        <v>896</v>
      </c>
      <c r="K17" s="152">
        <v>5</v>
      </c>
      <c r="L17" s="152">
        <v>0</v>
      </c>
      <c r="M17" s="152">
        <v>0</v>
      </c>
      <c r="N17" s="139">
        <f t="shared" si="0"/>
        <v>860</v>
      </c>
      <c r="O17" s="145">
        <v>31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'24.09'!J18+'25.09'!I18</f>
        <v>621</v>
      </c>
      <c r="K18" s="152">
        <v>0</v>
      </c>
      <c r="L18" s="152">
        <v>0</v>
      </c>
      <c r="M18" s="152">
        <v>0</v>
      </c>
      <c r="N18" s="139">
        <f t="shared" si="0"/>
        <v>613</v>
      </c>
      <c r="O18" s="145">
        <v>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51</v>
      </c>
      <c r="H19" s="146">
        <f t="shared" ref="H19:O19" si="3">SUM(H5:H18)</f>
        <v>5</v>
      </c>
      <c r="I19" s="148">
        <f t="shared" si="3"/>
        <v>56</v>
      </c>
      <c r="J19" s="162">
        <f>'24.09'!J19+'25.09'!I19</f>
        <v>9844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9611</v>
      </c>
      <c r="O19" s="150">
        <f t="shared" si="3"/>
        <v>224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'24.09'!J20+'25.09'!I20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'24.09'!J21+'25.09'!I21</f>
        <v>413</v>
      </c>
      <c r="K21" s="152">
        <v>0</v>
      </c>
      <c r="L21" s="152">
        <v>0</v>
      </c>
      <c r="M21" s="152">
        <v>0</v>
      </c>
      <c r="N21" s="144">
        <f t="shared" si="0"/>
        <v>410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'24.09'!J22+'25.09'!I22</f>
        <v>157</v>
      </c>
      <c r="K22" s="152">
        <v>0</v>
      </c>
      <c r="L22" s="152">
        <v>0</v>
      </c>
      <c r="M22" s="152">
        <v>0</v>
      </c>
      <c r="N22" s="144">
        <f t="shared" si="0"/>
        <v>156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'24.09'!J23+'25.09'!I23</f>
        <v>95</v>
      </c>
      <c r="K23" s="152">
        <v>0</v>
      </c>
      <c r="L23" s="152">
        <v>0</v>
      </c>
      <c r="M23" s="152">
        <v>0</v>
      </c>
      <c r="N23" s="144">
        <f t="shared" si="0"/>
        <v>94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'24.09'!J24+'25.09'!I24</f>
        <v>1426</v>
      </c>
      <c r="K24" s="152">
        <v>4</v>
      </c>
      <c r="L24" s="152">
        <v>0</v>
      </c>
      <c r="M24" s="152">
        <v>0</v>
      </c>
      <c r="N24" s="144">
        <f t="shared" si="0"/>
        <v>1397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5</v>
      </c>
      <c r="H25" s="146">
        <f t="shared" ref="H25:N25" si="6">SUM(H20:H24)</f>
        <v>0</v>
      </c>
      <c r="I25" s="148">
        <f t="shared" si="6"/>
        <v>5</v>
      </c>
      <c r="J25" s="162">
        <f>'24.09'!J25+'25.09'!I25</f>
        <v>2112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2078</v>
      </c>
      <c r="O25" s="150">
        <f>SUM(O20:O24)</f>
        <v>30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2</v>
      </c>
      <c r="I26" s="139">
        <f>G26+H26</f>
        <v>5</v>
      </c>
      <c r="J26" s="160">
        <f>'24.09'!J26+'25.09'!I26</f>
        <v>451</v>
      </c>
      <c r="K26" s="151">
        <v>2</v>
      </c>
      <c r="L26" s="151">
        <v>1</v>
      </c>
      <c r="M26" s="151">
        <v>0</v>
      </c>
      <c r="N26" s="139">
        <f t="shared" si="0"/>
        <v>438</v>
      </c>
      <c r="O26" s="140">
        <v>11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'24.09'!J27+'25.09'!I27</f>
        <v>549</v>
      </c>
      <c r="K27" s="152">
        <v>0</v>
      </c>
      <c r="L27" s="152">
        <v>0</v>
      </c>
      <c r="M27" s="152">
        <v>0</v>
      </c>
      <c r="N27" s="144">
        <f t="shared" si="0"/>
        <v>544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</v>
      </c>
      <c r="H28" s="156">
        <v>1</v>
      </c>
      <c r="I28" s="144">
        <f t="shared" si="7"/>
        <v>2</v>
      </c>
      <c r="J28" s="161">
        <f>'24.09'!J28+'25.09'!I28</f>
        <v>1144</v>
      </c>
      <c r="K28" s="152">
        <v>0</v>
      </c>
      <c r="L28" s="152">
        <v>0</v>
      </c>
      <c r="M28" s="152">
        <v>0</v>
      </c>
      <c r="N28" s="144">
        <f t="shared" si="0"/>
        <v>1128</v>
      </c>
      <c r="O28" s="145">
        <v>16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5</v>
      </c>
      <c r="H29" s="156">
        <v>0</v>
      </c>
      <c r="I29" s="144">
        <f t="shared" si="7"/>
        <v>5</v>
      </c>
      <c r="J29" s="161">
        <f>'24.09'!J29+'25.09'!I29</f>
        <v>1223</v>
      </c>
      <c r="K29" s="152">
        <v>0</v>
      </c>
      <c r="L29" s="152">
        <v>0</v>
      </c>
      <c r="M29" s="152">
        <v>0</v>
      </c>
      <c r="N29" s="144">
        <f t="shared" si="0"/>
        <v>1201</v>
      </c>
      <c r="O29" s="145">
        <v>22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'24.09'!J30+'25.09'!I30</f>
        <v>441</v>
      </c>
      <c r="K30" s="152">
        <v>0</v>
      </c>
      <c r="L30" s="152">
        <v>0</v>
      </c>
      <c r="M30" s="152">
        <v>0</v>
      </c>
      <c r="N30" s="144">
        <f t="shared" si="0"/>
        <v>438</v>
      </c>
      <c r="O30" s="145">
        <v>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'24.09'!J31+'25.09'!I31</f>
        <v>657</v>
      </c>
      <c r="K31" s="152">
        <v>1</v>
      </c>
      <c r="L31" s="152">
        <v>0</v>
      </c>
      <c r="M31" s="152">
        <v>0</v>
      </c>
      <c r="N31" s="144">
        <f t="shared" si="0"/>
        <v>644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'24.09'!J32+'25.09'!I32</f>
        <v>281</v>
      </c>
      <c r="K32" s="152">
        <v>1</v>
      </c>
      <c r="L32" s="152">
        <v>1</v>
      </c>
      <c r="M32" s="152">
        <v>0</v>
      </c>
      <c r="N32" s="144">
        <f t="shared" si="0"/>
        <v>275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'24.09'!J33+'25.09'!I33</f>
        <v>392</v>
      </c>
      <c r="K33" s="152">
        <v>0</v>
      </c>
      <c r="L33" s="152">
        <v>0</v>
      </c>
      <c r="M33" s="152">
        <v>0</v>
      </c>
      <c r="N33" s="144">
        <f t="shared" si="0"/>
        <v>385</v>
      </c>
      <c r="O33" s="145">
        <v>7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'24.09'!J34+'25.09'!I34</f>
        <v>200</v>
      </c>
      <c r="K34" s="152">
        <v>0</v>
      </c>
      <c r="L34" s="152">
        <v>0</v>
      </c>
      <c r="M34" s="152">
        <v>0</v>
      </c>
      <c r="N34" s="144">
        <f t="shared" si="0"/>
        <v>199</v>
      </c>
      <c r="O34" s="145">
        <v>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'24.09'!J35+'25.09'!I35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'24.09'!J36+'25.09'!I36</f>
        <v>84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'24.09'!J37+'25.09'!I37</f>
        <v>1056</v>
      </c>
      <c r="K37" s="152">
        <v>1</v>
      </c>
      <c r="L37" s="152">
        <v>0</v>
      </c>
      <c r="M37" s="152">
        <v>0</v>
      </c>
      <c r="N37" s="144">
        <f t="shared" si="0"/>
        <v>1011</v>
      </c>
      <c r="O37" s="145">
        <v>44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34</v>
      </c>
      <c r="H38" s="146">
        <f t="shared" ref="H38:O38" si="9">SUM(H26:H37)</f>
        <v>3</v>
      </c>
      <c r="I38" s="148">
        <f t="shared" si="9"/>
        <v>37</v>
      </c>
      <c r="J38" s="162">
        <f>'24.09'!J38+'25.09'!I38</f>
        <v>6575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6430</v>
      </c>
      <c r="O38" s="150">
        <f t="shared" si="9"/>
        <v>140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'24.09'!J39+'25.09'!I39</f>
        <v>795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'24.09'!J40+'25.09'!I40</f>
        <v>1164</v>
      </c>
      <c r="K40" s="152">
        <v>1</v>
      </c>
      <c r="L40" s="152">
        <v>1</v>
      </c>
      <c r="M40" s="152">
        <v>0</v>
      </c>
      <c r="N40" s="144">
        <f t="shared" si="0"/>
        <v>1114</v>
      </c>
      <c r="O40" s="145">
        <v>49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'24.09'!J41+'25.09'!I41</f>
        <v>410</v>
      </c>
      <c r="K41" s="152">
        <v>0</v>
      </c>
      <c r="L41" s="152">
        <v>0</v>
      </c>
      <c r="M41" s="152">
        <v>0</v>
      </c>
      <c r="N41" s="144">
        <f t="shared" si="0"/>
        <v>390</v>
      </c>
      <c r="O41" s="145">
        <v>20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'24.09'!J42+'25.09'!I42</f>
        <v>436</v>
      </c>
      <c r="K42" s="152">
        <v>0</v>
      </c>
      <c r="L42" s="152">
        <v>0</v>
      </c>
      <c r="M42" s="152">
        <v>0</v>
      </c>
      <c r="N42" s="144">
        <f t="shared" si="0"/>
        <v>426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33</v>
      </c>
      <c r="H43" s="156">
        <v>0</v>
      </c>
      <c r="I43" s="144">
        <f t="shared" si="10"/>
        <v>33</v>
      </c>
      <c r="J43" s="161">
        <f>'24.09'!J43+'25.09'!I43</f>
        <v>2730</v>
      </c>
      <c r="K43" s="152">
        <v>2</v>
      </c>
      <c r="L43" s="152">
        <v>1</v>
      </c>
      <c r="M43" s="152">
        <v>0</v>
      </c>
      <c r="N43" s="144">
        <f t="shared" si="0"/>
        <v>2571</v>
      </c>
      <c r="O43" s="145">
        <v>157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'24.09'!J44+'25.09'!I44</f>
        <v>493</v>
      </c>
      <c r="K44" s="152">
        <v>1</v>
      </c>
      <c r="L44" s="152">
        <v>0</v>
      </c>
      <c r="M44" s="152">
        <v>0</v>
      </c>
      <c r="N44" s="144">
        <f t="shared" si="0"/>
        <v>466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'24.09'!J45+'25.09'!I45</f>
        <v>280</v>
      </c>
      <c r="K45" s="152">
        <v>0</v>
      </c>
      <c r="L45" s="152">
        <v>0</v>
      </c>
      <c r="M45" s="152">
        <v>0</v>
      </c>
      <c r="N45" s="144">
        <f t="shared" si="0"/>
        <v>267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8</v>
      </c>
      <c r="H46" s="156">
        <v>0</v>
      </c>
      <c r="I46" s="144">
        <f t="shared" si="10"/>
        <v>8</v>
      </c>
      <c r="J46" s="161">
        <f>'24.09'!J46+'25.09'!I46</f>
        <v>755</v>
      </c>
      <c r="K46" s="152">
        <v>0</v>
      </c>
      <c r="L46" s="152">
        <v>0</v>
      </c>
      <c r="M46" s="152">
        <v>0</v>
      </c>
      <c r="N46" s="144">
        <f t="shared" si="0"/>
        <v>719</v>
      </c>
      <c r="O46" s="145">
        <v>36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'24.09'!J47+'25.09'!I47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'24.09'!J48+'25.09'!I48</f>
        <v>212</v>
      </c>
      <c r="K48" s="152">
        <v>1</v>
      </c>
      <c r="L48" s="152">
        <v>0</v>
      </c>
      <c r="M48" s="152">
        <v>0</v>
      </c>
      <c r="N48" s="144">
        <f t="shared" si="0"/>
        <v>203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14</v>
      </c>
      <c r="H49" s="156"/>
      <c r="I49" s="144">
        <f t="shared" si="10"/>
        <v>14</v>
      </c>
      <c r="J49" s="161">
        <f>'24.09'!J49+'25.09'!I49</f>
        <v>1107</v>
      </c>
      <c r="K49" s="152">
        <v>1</v>
      </c>
      <c r="L49" s="152">
        <v>2</v>
      </c>
      <c r="M49" s="152">
        <v>1</v>
      </c>
      <c r="N49" s="144">
        <f t="shared" si="0"/>
        <v>1034</v>
      </c>
      <c r="O49" s="145">
        <v>72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87</v>
      </c>
      <c r="H50" s="146">
        <f t="shared" ref="H50:O50" si="12">SUM(H39:H49)</f>
        <v>0</v>
      </c>
      <c r="I50" s="148">
        <f t="shared" si="12"/>
        <v>87</v>
      </c>
      <c r="J50" s="162">
        <f>'24.09'!J50+'25.09'!I50</f>
        <v>8512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8106</v>
      </c>
      <c r="O50" s="150">
        <f t="shared" si="12"/>
        <v>396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'24.09'!J51+'25.09'!I51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'24.09'!J52+'25.09'!I52</f>
        <v>1013</v>
      </c>
      <c r="K52" s="152">
        <v>0</v>
      </c>
      <c r="L52" s="152">
        <v>0</v>
      </c>
      <c r="M52" s="152">
        <v>0</v>
      </c>
      <c r="N52" s="144">
        <f t="shared" si="0"/>
        <v>992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'24.09'!J53+'25.09'!I53</f>
        <v>665</v>
      </c>
      <c r="K53" s="152">
        <v>1</v>
      </c>
      <c r="L53" s="152">
        <v>0</v>
      </c>
      <c r="M53" s="152">
        <v>0</v>
      </c>
      <c r="N53" s="144">
        <f t="shared" si="0"/>
        <v>646</v>
      </c>
      <c r="O53" s="145">
        <v>18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3</v>
      </c>
      <c r="I54" s="144">
        <f t="shared" si="14"/>
        <v>9</v>
      </c>
      <c r="J54" s="161">
        <f>'24.09'!J54+'25.09'!I54</f>
        <v>896</v>
      </c>
      <c r="K54" s="152">
        <v>0</v>
      </c>
      <c r="L54" s="152">
        <v>0</v>
      </c>
      <c r="M54" s="152">
        <v>0</v>
      </c>
      <c r="N54" s="144">
        <f t="shared" si="0"/>
        <v>872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'24.09'!J55+'25.09'!I55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'24.09'!J56+'25.09'!I56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'24.09'!J57+'25.09'!I57</f>
        <v>156</v>
      </c>
      <c r="K57" s="152">
        <v>0</v>
      </c>
      <c r="L57" s="152">
        <v>0</v>
      </c>
      <c r="M57" s="152">
        <v>0</v>
      </c>
      <c r="N57" s="144">
        <f t="shared" si="0"/>
        <v>156</v>
      </c>
      <c r="O57" s="145">
        <v>0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'24.09'!J58+'25.09'!I58</f>
        <v>102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3</v>
      </c>
      <c r="H59" s="156"/>
      <c r="I59" s="144">
        <f t="shared" si="14"/>
        <v>3</v>
      </c>
      <c r="J59" s="161">
        <f>'24.09'!J59+'25.09'!I59</f>
        <v>766</v>
      </c>
      <c r="K59" s="152">
        <v>3</v>
      </c>
      <c r="L59" s="152">
        <v>0</v>
      </c>
      <c r="M59" s="152">
        <v>0</v>
      </c>
      <c r="N59" s="144">
        <f t="shared" si="0"/>
        <v>742</v>
      </c>
      <c r="O59" s="145">
        <v>21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16</v>
      </c>
      <c r="H60" s="146">
        <f t="shared" ref="H60:O60" si="15">SUM(H51:H59)</f>
        <v>3</v>
      </c>
      <c r="I60" s="148">
        <f t="shared" si="15"/>
        <v>19</v>
      </c>
      <c r="J60" s="162">
        <f>'24.09'!J60+'25.09'!I60</f>
        <v>4170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4072</v>
      </c>
      <c r="O60" s="150">
        <f t="shared" si="15"/>
        <v>93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'24.09'!J61+'25.09'!I61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'24.09'!J62+'25.09'!I62</f>
        <v>110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'24.09'!J63+'25.09'!I63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'24.09'!J64+'25.09'!I64</f>
        <v>177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'24.09'!J65+'25.09'!I65</f>
        <v>187</v>
      </c>
      <c r="K65" s="152">
        <v>0</v>
      </c>
      <c r="L65" s="152">
        <v>0</v>
      </c>
      <c r="M65" s="152">
        <v>0</v>
      </c>
      <c r="N65" s="144">
        <f t="shared" si="0"/>
        <v>185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2</v>
      </c>
      <c r="H66" s="154">
        <v>0</v>
      </c>
      <c r="I66" s="144">
        <f t="shared" si="16"/>
        <v>2</v>
      </c>
      <c r="J66" s="161">
        <f>'24.09'!J66+'25.09'!I66</f>
        <v>272</v>
      </c>
      <c r="K66" s="152">
        <v>1</v>
      </c>
      <c r="L66" s="152">
        <v>1</v>
      </c>
      <c r="M66" s="152">
        <v>1</v>
      </c>
      <c r="N66" s="144">
        <f t="shared" si="0"/>
        <v>269</v>
      </c>
      <c r="O66" s="145">
        <v>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'24.09'!J67+'25.09'!I67</f>
        <v>49</v>
      </c>
      <c r="K67" s="152">
        <v>0</v>
      </c>
      <c r="L67" s="152">
        <v>0</v>
      </c>
      <c r="M67" s="152">
        <v>0</v>
      </c>
      <c r="N67" s="144">
        <f t="shared" si="0"/>
        <v>48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'24.09'!J68+'25.09'!I68</f>
        <v>159</v>
      </c>
      <c r="K68" s="152">
        <v>0</v>
      </c>
      <c r="L68" s="152">
        <v>0</v>
      </c>
      <c r="M68" s="152">
        <v>0</v>
      </c>
      <c r="N68" s="144">
        <f t="shared" si="0"/>
        <v>156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5</v>
      </c>
      <c r="H69" s="154"/>
      <c r="I69" s="144">
        <f t="shared" si="16"/>
        <v>5</v>
      </c>
      <c r="J69" s="161">
        <f>'24.09'!J69+'25.09'!I69</f>
        <v>693</v>
      </c>
      <c r="K69" s="152">
        <v>3</v>
      </c>
      <c r="L69" s="152">
        <v>0</v>
      </c>
      <c r="M69" s="152">
        <v>0</v>
      </c>
      <c r="N69" s="144">
        <f t="shared" si="0"/>
        <v>680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'24.09'!J70+'25.09'!I70</f>
        <v>1941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1913</v>
      </c>
      <c r="O70" s="150">
        <f t="shared" si="17"/>
        <v>24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'24.09'!J71+'25.09'!I71</f>
        <v>538</v>
      </c>
      <c r="K71" s="151">
        <v>0</v>
      </c>
      <c r="L71" s="151">
        <v>0</v>
      </c>
      <c r="M71" s="151">
        <v>0</v>
      </c>
      <c r="N71" s="139">
        <f t="shared" ref="N71:N83" si="18">J71-K71-O71</f>
        <v>531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'24.09'!J72+'25.09'!I72</f>
        <v>593</v>
      </c>
      <c r="K72" s="152">
        <v>0</v>
      </c>
      <c r="L72" s="152">
        <v>0</v>
      </c>
      <c r="M72" s="152">
        <v>0</v>
      </c>
      <c r="N72" s="144">
        <f t="shared" si="18"/>
        <v>572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'24.09'!J73+'25.09'!I73</f>
        <v>589</v>
      </c>
      <c r="K73" s="152">
        <v>0</v>
      </c>
      <c r="L73" s="152">
        <v>0</v>
      </c>
      <c r="M73" s="152">
        <v>0</v>
      </c>
      <c r="N73" s="144">
        <f t="shared" si="18"/>
        <v>579</v>
      </c>
      <c r="O73" s="145">
        <v>10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'24.09'!J74+'25.09'!I74</f>
        <v>753</v>
      </c>
      <c r="K74" s="152">
        <v>0</v>
      </c>
      <c r="L74" s="152">
        <v>0</v>
      </c>
      <c r="M74" s="152">
        <v>0</v>
      </c>
      <c r="N74" s="144">
        <f t="shared" si="18"/>
        <v>727</v>
      </c>
      <c r="O74" s="145">
        <v>26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'24.09'!J75+'25.09'!I75</f>
        <v>112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'24.09'!J76+'25.09'!I76</f>
        <v>498</v>
      </c>
      <c r="K76" s="152">
        <v>1</v>
      </c>
      <c r="L76" s="152">
        <v>1</v>
      </c>
      <c r="M76" s="152">
        <v>0</v>
      </c>
      <c r="N76" s="144">
        <f t="shared" si="18"/>
        <v>486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23</v>
      </c>
      <c r="H77" s="156">
        <v>0</v>
      </c>
      <c r="I77" s="144">
        <f t="shared" si="19"/>
        <v>23</v>
      </c>
      <c r="J77" s="161">
        <f>'24.09'!J77+'25.09'!I77</f>
        <v>2450</v>
      </c>
      <c r="K77" s="152">
        <v>4</v>
      </c>
      <c r="L77" s="152">
        <v>2</v>
      </c>
      <c r="M77" s="152">
        <v>0</v>
      </c>
      <c r="N77" s="144">
        <f t="shared" si="18"/>
        <v>2382</v>
      </c>
      <c r="O77" s="145">
        <v>64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49</v>
      </c>
      <c r="H78" s="146">
        <f t="shared" ref="H78:O78" si="20">SUM(H71:H77)</f>
        <v>0</v>
      </c>
      <c r="I78" s="148">
        <f t="shared" si="20"/>
        <v>49</v>
      </c>
      <c r="J78" s="162">
        <f>'24.09'!J78+'25.09'!I78</f>
        <v>5533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5385</v>
      </c>
      <c r="O78" s="150">
        <f t="shared" si="20"/>
        <v>143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'24.09'!J79+'25.09'!I79</f>
        <v>160</v>
      </c>
      <c r="K79" s="151">
        <v>0</v>
      </c>
      <c r="L79" s="151">
        <v>0</v>
      </c>
      <c r="M79" s="151">
        <v>0</v>
      </c>
      <c r="N79" s="139">
        <f t="shared" si="18"/>
        <v>158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1" si="21">G80+H80</f>
        <v>1</v>
      </c>
      <c r="J80" s="161">
        <f>'24.09'!J80+'25.09'!I80</f>
        <v>43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3</v>
      </c>
      <c r="H81" s="154">
        <v>0</v>
      </c>
      <c r="I81" s="144">
        <f t="shared" si="21"/>
        <v>3</v>
      </c>
      <c r="J81" s="161">
        <f>'24.09'!J81+'25.09'!I81</f>
        <v>174</v>
      </c>
      <c r="K81" s="152">
        <v>0</v>
      </c>
      <c r="L81" s="152">
        <v>0</v>
      </c>
      <c r="M81" s="152">
        <v>0</v>
      </c>
      <c r="N81" s="144">
        <f t="shared" si="18"/>
        <v>169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>G82+H82</f>
        <v>0</v>
      </c>
      <c r="J82" s="161">
        <f>'24.09'!J82+'25.09'!I82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>G83+H83</f>
        <v>1</v>
      </c>
      <c r="J83" s="161">
        <f>'24.09'!J83+'25.09'!I83</f>
        <v>438</v>
      </c>
      <c r="K83" s="152">
        <v>0</v>
      </c>
      <c r="L83" s="152">
        <v>0</v>
      </c>
      <c r="M83" s="152">
        <v>0</v>
      </c>
      <c r="N83" s="144">
        <f t="shared" si="18"/>
        <v>432</v>
      </c>
      <c r="O83" s="145">
        <v>6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5</v>
      </c>
      <c r="H84" s="146">
        <f t="shared" ref="H84:O84" si="22">SUM(H79:H83)</f>
        <v>0</v>
      </c>
      <c r="I84" s="148">
        <f t="shared" si="22"/>
        <v>5</v>
      </c>
      <c r="J84" s="162">
        <f>'24.09'!J84+'25.09'!I84</f>
        <v>920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905</v>
      </c>
      <c r="O84" s="150">
        <f t="shared" si="22"/>
        <v>15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256</v>
      </c>
      <c r="H85" s="135">
        <f t="shared" ref="H85:O85" si="23">H84+H78+H70+H60+H50+H38+H25+H19</f>
        <v>11</v>
      </c>
      <c r="I85" s="135">
        <f t="shared" si="23"/>
        <v>267</v>
      </c>
      <c r="J85" s="135">
        <f t="shared" si="23"/>
        <v>39607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38500</v>
      </c>
      <c r="O85" s="135">
        <f t="shared" si="23"/>
        <v>1065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33"/>
      <c r="P90" s="68"/>
      <c r="Q90" s="68"/>
      <c r="R90" s="68"/>
      <c r="S90" s="23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33"/>
      <c r="P91" s="68"/>
      <c r="Q91" s="68"/>
      <c r="R91" s="68"/>
      <c r="S91" s="23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33"/>
      <c r="P92" s="68"/>
      <c r="Q92" s="68"/>
      <c r="R92" s="68"/>
      <c r="S92" s="23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33"/>
      <c r="K93" s="478"/>
      <c r="L93" s="478"/>
      <c r="M93" s="478"/>
      <c r="N93" s="478"/>
      <c r="O93" s="233"/>
      <c r="P93" s="68"/>
      <c r="Q93" s="68"/>
      <c r="R93" s="68"/>
      <c r="S93" s="23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33"/>
      <c r="K94" s="478"/>
      <c r="L94" s="478"/>
      <c r="M94" s="478"/>
      <c r="N94" s="478"/>
      <c r="O94" s="233"/>
      <c r="P94" s="68"/>
      <c r="Q94" s="68"/>
      <c r="R94" s="68"/>
      <c r="S94" s="23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34"/>
      <c r="K95" s="478"/>
      <c r="L95" s="478"/>
      <c r="M95" s="478"/>
      <c r="N95" s="478"/>
      <c r="O95" s="234"/>
      <c r="Q95" s="82"/>
      <c r="R95" s="82"/>
      <c r="S95" s="23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2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310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=338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1150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30" t="s">
        <v>275</v>
      </c>
      <c r="H4" s="230" t="s">
        <v>276</v>
      </c>
      <c r="I4" s="230" t="s">
        <v>277</v>
      </c>
      <c r="J4" s="121" t="str">
        <f>"me©‡gvU fwZ©
= "&amp;J85</f>
        <v>me©‡gvU fwZ©
= 39340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38148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13</v>
      </c>
      <c r="H5" s="154">
        <v>0</v>
      </c>
      <c r="I5" s="139">
        <f>G5+H5</f>
        <v>13</v>
      </c>
      <c r="J5" s="160">
        <f>'23.09'!J5+'24.09'!I5</f>
        <v>1399</v>
      </c>
      <c r="K5" s="151">
        <v>2</v>
      </c>
      <c r="L5" s="151">
        <v>1</v>
      </c>
      <c r="M5" s="151">
        <v>1</v>
      </c>
      <c r="N5" s="139">
        <f t="shared" ref="N5:N69" si="0">J5-K5-O5</f>
        <v>1375</v>
      </c>
      <c r="O5" s="140">
        <v>22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3</v>
      </c>
      <c r="H6" s="156">
        <v>0</v>
      </c>
      <c r="I6" s="144">
        <f t="shared" ref="I6:I18" si="1">G6+H6</f>
        <v>3</v>
      </c>
      <c r="J6" s="161">
        <f>'23.09'!J6+'24.09'!I6</f>
        <v>78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'23.09'!J7+'24.09'!I7</f>
        <v>456</v>
      </c>
      <c r="K7" s="152">
        <v>0</v>
      </c>
      <c r="L7" s="152">
        <v>0</v>
      </c>
      <c r="M7" s="152">
        <v>0</v>
      </c>
      <c r="N7" s="139">
        <f t="shared" si="0"/>
        <v>448</v>
      </c>
      <c r="O7" s="145">
        <v>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0</v>
      </c>
      <c r="I8" s="144">
        <f t="shared" si="1"/>
        <v>2</v>
      </c>
      <c r="J8" s="161">
        <f>'23.09'!J8+'24.09'!I8</f>
        <v>1109</v>
      </c>
      <c r="K8" s="152">
        <v>0</v>
      </c>
      <c r="L8" s="152">
        <v>0</v>
      </c>
      <c r="M8" s="152">
        <v>0</v>
      </c>
      <c r="N8" s="139">
        <f t="shared" si="0"/>
        <v>1092</v>
      </c>
      <c r="O8" s="145">
        <v>17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'23.09'!J9+'24.09'!I9</f>
        <v>505</v>
      </c>
      <c r="K9" s="152">
        <v>1</v>
      </c>
      <c r="L9" s="152">
        <v>0</v>
      </c>
      <c r="M9" s="152">
        <v>0</v>
      </c>
      <c r="N9" s="139">
        <f t="shared" si="0"/>
        <v>492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0</v>
      </c>
      <c r="H10" s="156">
        <v>0</v>
      </c>
      <c r="I10" s="144">
        <f t="shared" si="1"/>
        <v>0</v>
      </c>
      <c r="J10" s="161">
        <f>'23.09'!J10+'24.09'!I10</f>
        <v>454</v>
      </c>
      <c r="K10" s="152">
        <v>0</v>
      </c>
      <c r="L10" s="152">
        <v>0</v>
      </c>
      <c r="M10" s="152">
        <v>0</v>
      </c>
      <c r="N10" s="139">
        <f t="shared" si="0"/>
        <v>450</v>
      </c>
      <c r="O10" s="145">
        <v>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'23.09'!J11+'24.09'!I11</f>
        <v>650</v>
      </c>
      <c r="K11" s="152">
        <v>1</v>
      </c>
      <c r="L11" s="152">
        <v>1</v>
      </c>
      <c r="M11" s="152">
        <v>0</v>
      </c>
      <c r="N11" s="139">
        <f t="shared" si="0"/>
        <v>631</v>
      </c>
      <c r="O11" s="145">
        <v>18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'23.09'!J12+'24.09'!I12</f>
        <v>1424</v>
      </c>
      <c r="K12" s="152">
        <v>0</v>
      </c>
      <c r="L12" s="152">
        <v>0</v>
      </c>
      <c r="M12" s="152">
        <v>0</v>
      </c>
      <c r="N12" s="139">
        <f t="shared" si="0"/>
        <v>1357</v>
      </c>
      <c r="O12" s="145">
        <v>67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'23.09'!J13+'24.09'!I13</f>
        <v>509</v>
      </c>
      <c r="K13" s="152">
        <v>0</v>
      </c>
      <c r="L13" s="152">
        <v>0</v>
      </c>
      <c r="M13" s="152">
        <v>0</v>
      </c>
      <c r="N13" s="139">
        <f t="shared" si="0"/>
        <v>497</v>
      </c>
      <c r="O13" s="145">
        <v>12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'23.09'!J14+'24.09'!I14</f>
        <v>412</v>
      </c>
      <c r="K14" s="152">
        <v>0</v>
      </c>
      <c r="L14" s="152">
        <v>0</v>
      </c>
      <c r="M14" s="152">
        <v>0</v>
      </c>
      <c r="N14" s="139">
        <f t="shared" si="0"/>
        <v>406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'23.09'!J15+'24.09'!I15</f>
        <v>548</v>
      </c>
      <c r="K15" s="152">
        <v>0</v>
      </c>
      <c r="L15" s="152">
        <v>0</v>
      </c>
      <c r="M15" s="152">
        <v>0</v>
      </c>
      <c r="N15" s="139">
        <f t="shared" si="0"/>
        <v>530</v>
      </c>
      <c r="O15" s="145">
        <v>18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12</v>
      </c>
      <c r="H16" s="156">
        <v>0</v>
      </c>
      <c r="I16" s="144">
        <f t="shared" si="1"/>
        <v>12</v>
      </c>
      <c r="J16" s="161">
        <f>'23.09'!J16+'24.09'!I16</f>
        <v>737</v>
      </c>
      <c r="K16" s="152">
        <v>0</v>
      </c>
      <c r="L16" s="152">
        <v>0</v>
      </c>
      <c r="M16" s="152">
        <v>0</v>
      </c>
      <c r="N16" s="139">
        <f t="shared" si="0"/>
        <v>707</v>
      </c>
      <c r="O16" s="145">
        <v>30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12</v>
      </c>
      <c r="H17" s="156">
        <v>1</v>
      </c>
      <c r="I17" s="144">
        <f t="shared" si="1"/>
        <v>13</v>
      </c>
      <c r="J17" s="161">
        <f>'23.09'!J17+'24.09'!I17</f>
        <v>889</v>
      </c>
      <c r="K17" s="152">
        <v>5</v>
      </c>
      <c r="L17" s="152">
        <v>0</v>
      </c>
      <c r="M17" s="152">
        <v>0</v>
      </c>
      <c r="N17" s="139">
        <f t="shared" si="0"/>
        <v>855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'23.09'!J18+'24.09'!I18</f>
        <v>618</v>
      </c>
      <c r="K18" s="152">
        <v>0</v>
      </c>
      <c r="L18" s="152">
        <v>0</v>
      </c>
      <c r="M18" s="152">
        <v>0</v>
      </c>
      <c r="N18" s="139">
        <f t="shared" si="0"/>
        <v>608</v>
      </c>
      <c r="O18" s="145">
        <v>10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80</v>
      </c>
      <c r="H19" s="146">
        <f t="shared" ref="H19:O19" si="3">SUM(H5:H18)</f>
        <v>1</v>
      </c>
      <c r="I19" s="148">
        <f t="shared" si="3"/>
        <v>81</v>
      </c>
      <c r="J19" s="162">
        <f>'23.09'!J19+'24.09'!I19</f>
        <v>9788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9523</v>
      </c>
      <c r="O19" s="150">
        <f t="shared" si="3"/>
        <v>256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'23.09'!J20+'24.09'!I20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'23.09'!J21+'24.09'!I21</f>
        <v>411</v>
      </c>
      <c r="K21" s="152">
        <v>0</v>
      </c>
      <c r="L21" s="152">
        <v>0</v>
      </c>
      <c r="M21" s="152">
        <v>0</v>
      </c>
      <c r="N21" s="144">
        <f t="shared" si="0"/>
        <v>409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'23.09'!J22+'24.09'!I22</f>
        <v>157</v>
      </c>
      <c r="K22" s="152">
        <v>0</v>
      </c>
      <c r="L22" s="152">
        <v>0</v>
      </c>
      <c r="M22" s="152">
        <v>0</v>
      </c>
      <c r="N22" s="144">
        <f t="shared" si="0"/>
        <v>156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'23.09'!J23+'24.09'!I23</f>
        <v>95</v>
      </c>
      <c r="K23" s="152">
        <v>0</v>
      </c>
      <c r="L23" s="152">
        <v>0</v>
      </c>
      <c r="M23" s="152">
        <v>0</v>
      </c>
      <c r="N23" s="144">
        <f t="shared" si="0"/>
        <v>94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9</v>
      </c>
      <c r="H24" s="156"/>
      <c r="I24" s="144">
        <f t="shared" si="4"/>
        <v>9</v>
      </c>
      <c r="J24" s="161">
        <f>'23.09'!J24+'24.09'!I24</f>
        <v>1423</v>
      </c>
      <c r="K24" s="152">
        <v>4</v>
      </c>
      <c r="L24" s="152">
        <v>0</v>
      </c>
      <c r="M24" s="152">
        <v>0</v>
      </c>
      <c r="N24" s="144">
        <f t="shared" si="0"/>
        <v>1391</v>
      </c>
      <c r="O24" s="145">
        <v>28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12</v>
      </c>
      <c r="H25" s="146">
        <f t="shared" ref="H25:N25" si="6">SUM(H20:H24)</f>
        <v>0</v>
      </c>
      <c r="I25" s="148">
        <f t="shared" si="6"/>
        <v>12</v>
      </c>
      <c r="J25" s="162">
        <f>'23.09'!J25+'24.09'!I25</f>
        <v>2107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2071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'23.09'!J26+'24.09'!I26</f>
        <v>446</v>
      </c>
      <c r="K26" s="151">
        <v>2</v>
      </c>
      <c r="L26" s="151">
        <v>1</v>
      </c>
      <c r="M26" s="151">
        <v>0</v>
      </c>
      <c r="N26" s="139">
        <f t="shared" si="0"/>
        <v>435</v>
      </c>
      <c r="O26" s="140">
        <v>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'23.09'!J27+'24.09'!I27</f>
        <v>547</v>
      </c>
      <c r="K27" s="152">
        <v>0</v>
      </c>
      <c r="L27" s="152">
        <v>0</v>
      </c>
      <c r="M27" s="152">
        <v>0</v>
      </c>
      <c r="N27" s="144">
        <f t="shared" si="0"/>
        <v>541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'23.09'!J28+'24.09'!I28</f>
        <v>1142</v>
      </c>
      <c r="K28" s="152">
        <v>0</v>
      </c>
      <c r="L28" s="152">
        <v>0</v>
      </c>
      <c r="M28" s="152">
        <v>0</v>
      </c>
      <c r="N28" s="144">
        <f t="shared" si="0"/>
        <v>1122</v>
      </c>
      <c r="O28" s="145">
        <v>20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'23.09'!J29+'24.09'!I29</f>
        <v>1218</v>
      </c>
      <c r="K29" s="152">
        <v>0</v>
      </c>
      <c r="L29" s="152">
        <v>0</v>
      </c>
      <c r="M29" s="152">
        <v>0</v>
      </c>
      <c r="N29" s="144">
        <f t="shared" si="0"/>
        <v>1195</v>
      </c>
      <c r="O29" s="145">
        <v>23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'23.09'!J30+'24.09'!I30</f>
        <v>440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2</v>
      </c>
      <c r="I31" s="144">
        <f t="shared" si="7"/>
        <v>3</v>
      </c>
      <c r="J31" s="161">
        <f>'23.09'!J31+'24.09'!I31</f>
        <v>654</v>
      </c>
      <c r="K31" s="152">
        <v>1</v>
      </c>
      <c r="L31" s="152">
        <v>0</v>
      </c>
      <c r="M31" s="152">
        <v>0</v>
      </c>
      <c r="N31" s="144">
        <f t="shared" si="0"/>
        <v>643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'23.09'!J32+'24.09'!I32</f>
        <v>280</v>
      </c>
      <c r="K32" s="152">
        <v>1</v>
      </c>
      <c r="L32" s="152">
        <v>1</v>
      </c>
      <c r="M32" s="152">
        <v>0</v>
      </c>
      <c r="N32" s="144">
        <f t="shared" si="0"/>
        <v>274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'23.09'!J33+'24.09'!I33</f>
        <v>389</v>
      </c>
      <c r="K33" s="152">
        <v>0</v>
      </c>
      <c r="L33" s="152">
        <v>0</v>
      </c>
      <c r="M33" s="152">
        <v>0</v>
      </c>
      <c r="N33" s="144">
        <f t="shared" si="0"/>
        <v>384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'23.09'!J34+'24.09'!I34</f>
        <v>200</v>
      </c>
      <c r="K34" s="152">
        <v>0</v>
      </c>
      <c r="L34" s="152">
        <v>0</v>
      </c>
      <c r="M34" s="152">
        <v>0</v>
      </c>
      <c r="N34" s="144">
        <f t="shared" si="0"/>
        <v>196</v>
      </c>
      <c r="O34" s="145">
        <v>4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'23.09'!J35+'24.09'!I35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'23.09'!J36+'24.09'!I36</f>
        <v>82</v>
      </c>
      <c r="K36" s="152">
        <v>0</v>
      </c>
      <c r="L36" s="152">
        <v>0</v>
      </c>
      <c r="M36" s="152">
        <v>0</v>
      </c>
      <c r="N36" s="144">
        <f t="shared" si="0"/>
        <v>71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16</v>
      </c>
      <c r="H37" s="156"/>
      <c r="I37" s="144">
        <f t="shared" si="7"/>
        <v>16</v>
      </c>
      <c r="J37" s="161">
        <f>'23.09'!J37+'24.09'!I37</f>
        <v>1043</v>
      </c>
      <c r="K37" s="152">
        <v>1</v>
      </c>
      <c r="L37" s="152">
        <v>0</v>
      </c>
      <c r="M37" s="152">
        <v>0</v>
      </c>
      <c r="N37" s="144">
        <f t="shared" si="0"/>
        <v>997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40</v>
      </c>
      <c r="H38" s="146">
        <f t="shared" ref="H38:O38" si="9">SUM(H26:H37)</f>
        <v>5</v>
      </c>
      <c r="I38" s="148">
        <f t="shared" si="9"/>
        <v>45</v>
      </c>
      <c r="J38" s="162">
        <f>'23.09'!J38+'24.09'!I38</f>
        <v>6538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6391</v>
      </c>
      <c r="O38" s="150">
        <f t="shared" si="9"/>
        <v>142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'23.09'!J39+'24.09'!I39</f>
        <v>795</v>
      </c>
      <c r="K39" s="151">
        <v>3</v>
      </c>
      <c r="L39" s="151">
        <v>2</v>
      </c>
      <c r="M39" s="151">
        <v>1</v>
      </c>
      <c r="N39" s="139">
        <f t="shared" si="0"/>
        <v>788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'23.09'!J40+'24.09'!I40</f>
        <v>1153</v>
      </c>
      <c r="K40" s="152">
        <v>1</v>
      </c>
      <c r="L40" s="152">
        <v>1</v>
      </c>
      <c r="M40" s="152">
        <v>0</v>
      </c>
      <c r="N40" s="144">
        <f t="shared" si="0"/>
        <v>1106</v>
      </c>
      <c r="O40" s="145">
        <v>46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'23.09'!J41+'24.09'!I41</f>
        <v>404</v>
      </c>
      <c r="K41" s="152">
        <v>0</v>
      </c>
      <c r="L41" s="152">
        <v>0</v>
      </c>
      <c r="M41" s="152">
        <v>0</v>
      </c>
      <c r="N41" s="144">
        <f t="shared" si="0"/>
        <v>387</v>
      </c>
      <c r="O41" s="145">
        <v>17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'23.09'!J42+'24.09'!I42</f>
        <v>430</v>
      </c>
      <c r="K42" s="152">
        <v>0</v>
      </c>
      <c r="L42" s="152">
        <v>0</v>
      </c>
      <c r="M42" s="152">
        <v>0</v>
      </c>
      <c r="N42" s="144">
        <f t="shared" si="0"/>
        <v>421</v>
      </c>
      <c r="O42" s="145">
        <v>9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48</v>
      </c>
      <c r="H43" s="156">
        <v>3</v>
      </c>
      <c r="I43" s="144">
        <f t="shared" si="10"/>
        <v>51</v>
      </c>
      <c r="J43" s="161">
        <f>'23.09'!J43+'24.09'!I43</f>
        <v>2697</v>
      </c>
      <c r="K43" s="152">
        <v>2</v>
      </c>
      <c r="L43" s="152">
        <v>1</v>
      </c>
      <c r="M43" s="152">
        <v>0</v>
      </c>
      <c r="N43" s="144">
        <f t="shared" si="0"/>
        <v>2520</v>
      </c>
      <c r="O43" s="145">
        <v>175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'23.09'!J44+'24.09'!I44</f>
        <v>487</v>
      </c>
      <c r="K44" s="152">
        <v>1</v>
      </c>
      <c r="L44" s="152">
        <v>0</v>
      </c>
      <c r="M44" s="152">
        <v>0</v>
      </c>
      <c r="N44" s="144">
        <f t="shared" si="0"/>
        <v>461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'23.09'!J45+'24.09'!I45</f>
        <v>279</v>
      </c>
      <c r="K45" s="152">
        <v>0</v>
      </c>
      <c r="L45" s="152">
        <v>0</v>
      </c>
      <c r="M45" s="152">
        <v>0</v>
      </c>
      <c r="N45" s="144">
        <f t="shared" si="0"/>
        <v>264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'23.09'!J46+'24.09'!I46</f>
        <v>747</v>
      </c>
      <c r="K46" s="152">
        <v>0</v>
      </c>
      <c r="L46" s="152">
        <v>0</v>
      </c>
      <c r="M46" s="152">
        <v>0</v>
      </c>
      <c r="N46" s="144">
        <f t="shared" si="0"/>
        <v>704</v>
      </c>
      <c r="O46" s="145">
        <v>43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'23.09'!J47+'24.09'!I47</f>
        <v>130</v>
      </c>
      <c r="K47" s="152">
        <v>1</v>
      </c>
      <c r="L47" s="152">
        <v>1</v>
      </c>
      <c r="M47" s="152">
        <v>0</v>
      </c>
      <c r="N47" s="144">
        <f t="shared" si="0"/>
        <v>128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'23.09'!J48+'24.09'!I48</f>
        <v>210</v>
      </c>
      <c r="K48" s="152">
        <v>1</v>
      </c>
      <c r="L48" s="152">
        <v>0</v>
      </c>
      <c r="M48" s="152">
        <v>0</v>
      </c>
      <c r="N48" s="144">
        <f t="shared" si="0"/>
        <v>199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21</v>
      </c>
      <c r="H49" s="156">
        <v>0</v>
      </c>
      <c r="I49" s="144">
        <f t="shared" si="10"/>
        <v>21</v>
      </c>
      <c r="J49" s="161">
        <f>'23.09'!J49+'24.09'!I49</f>
        <v>1093</v>
      </c>
      <c r="K49" s="152">
        <v>1</v>
      </c>
      <c r="L49" s="152">
        <v>2</v>
      </c>
      <c r="M49" s="152">
        <v>1</v>
      </c>
      <c r="N49" s="144">
        <f t="shared" si="0"/>
        <v>1030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116</v>
      </c>
      <c r="H50" s="146">
        <f t="shared" ref="H50:O50" si="12">SUM(H39:H49)</f>
        <v>4</v>
      </c>
      <c r="I50" s="148">
        <f t="shared" si="12"/>
        <v>120</v>
      </c>
      <c r="J50" s="162">
        <f>'23.09'!J50+'24.09'!I50</f>
        <v>8425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8008</v>
      </c>
      <c r="O50" s="150">
        <f t="shared" si="12"/>
        <v>407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'23.09'!J51+'24.09'!I51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'23.09'!J52+'24.09'!I52</f>
        <v>1013</v>
      </c>
      <c r="K52" s="152">
        <v>0</v>
      </c>
      <c r="L52" s="152">
        <v>0</v>
      </c>
      <c r="M52" s="152">
        <v>0</v>
      </c>
      <c r="N52" s="144">
        <f t="shared" si="0"/>
        <v>992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'23.09'!J53+'24.09'!I53</f>
        <v>658</v>
      </c>
      <c r="K53" s="152">
        <v>1</v>
      </c>
      <c r="L53" s="152">
        <v>0</v>
      </c>
      <c r="M53" s="152">
        <v>0</v>
      </c>
      <c r="N53" s="144">
        <f t="shared" si="0"/>
        <v>640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8</v>
      </c>
      <c r="H54" s="156">
        <v>2</v>
      </c>
      <c r="I54" s="144">
        <f t="shared" si="14"/>
        <v>10</v>
      </c>
      <c r="J54" s="161">
        <f>'23.09'!J54+'24.09'!I54</f>
        <v>887</v>
      </c>
      <c r="K54" s="152">
        <v>0</v>
      </c>
      <c r="L54" s="152">
        <v>0</v>
      </c>
      <c r="M54" s="152">
        <v>0</v>
      </c>
      <c r="N54" s="144">
        <f t="shared" si="0"/>
        <v>865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'23.09'!J55+'24.09'!I55</f>
        <v>256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'23.09'!J56+'24.09'!I56</f>
        <v>316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'23.09'!J57+'24.09'!I57</f>
        <v>156</v>
      </c>
      <c r="K57" s="152">
        <v>0</v>
      </c>
      <c r="L57" s="152">
        <v>0</v>
      </c>
      <c r="M57" s="152">
        <v>0</v>
      </c>
      <c r="N57" s="144">
        <f t="shared" si="0"/>
        <v>153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'23.09'!J58+'24.09'!I58</f>
        <v>102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6</v>
      </c>
      <c r="H59" s="156"/>
      <c r="I59" s="144">
        <f t="shared" si="14"/>
        <v>6</v>
      </c>
      <c r="J59" s="161">
        <f>'23.09'!J59+'24.09'!I59</f>
        <v>763</v>
      </c>
      <c r="K59" s="152">
        <v>3</v>
      </c>
      <c r="L59" s="152">
        <v>0</v>
      </c>
      <c r="M59" s="152">
        <v>0</v>
      </c>
      <c r="N59" s="144">
        <f t="shared" si="0"/>
        <v>734</v>
      </c>
      <c r="O59" s="145">
        <v>26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28</v>
      </c>
      <c r="H60" s="146">
        <f t="shared" ref="H60:O60" si="15">SUM(H51:H59)</f>
        <v>2</v>
      </c>
      <c r="I60" s="148">
        <f t="shared" si="15"/>
        <v>30</v>
      </c>
      <c r="J60" s="162">
        <f>'23.09'!J60+'24.09'!I60</f>
        <v>4151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4048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'23.09'!J61+'24.09'!I61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'23.09'!J62+'24.09'!I62</f>
        <v>109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>G63+H63</f>
        <v>0</v>
      </c>
      <c r="J63" s="161">
        <f>'23.09'!J63+'24.09'!I63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'23.09'!J64+'24.09'!I64</f>
        <v>177</v>
      </c>
      <c r="K64" s="152">
        <v>0</v>
      </c>
      <c r="L64" s="152">
        <v>0</v>
      </c>
      <c r="M64" s="152">
        <v>0</v>
      </c>
      <c r="N64" s="144">
        <f t="shared" si="0"/>
        <v>176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'23.09'!J65+'24.09'!I65</f>
        <v>186</v>
      </c>
      <c r="K65" s="152">
        <v>0</v>
      </c>
      <c r="L65" s="152">
        <v>0</v>
      </c>
      <c r="M65" s="152">
        <v>0</v>
      </c>
      <c r="N65" s="144">
        <f t="shared" si="0"/>
        <v>183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'23.09'!J66+'24.09'!I66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'23.09'!J67+'24.09'!I67</f>
        <v>49</v>
      </c>
      <c r="K67" s="152">
        <v>0</v>
      </c>
      <c r="L67" s="152">
        <v>0</v>
      </c>
      <c r="M67" s="152">
        <v>0</v>
      </c>
      <c r="N67" s="144">
        <f t="shared" si="0"/>
        <v>48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'23.09'!J68+'24.09'!I68</f>
        <v>159</v>
      </c>
      <c r="K68" s="152">
        <v>0</v>
      </c>
      <c r="L68" s="152">
        <v>0</v>
      </c>
      <c r="M68" s="152">
        <v>0</v>
      </c>
      <c r="N68" s="144">
        <f t="shared" si="0"/>
        <v>156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/>
      <c r="I69" s="144">
        <f t="shared" si="16"/>
        <v>2</v>
      </c>
      <c r="J69" s="161">
        <f>'23.09'!J69+'24.09'!I69</f>
        <v>688</v>
      </c>
      <c r="K69" s="152">
        <v>3</v>
      </c>
      <c r="L69" s="152">
        <v>0</v>
      </c>
      <c r="M69" s="152">
        <v>0</v>
      </c>
      <c r="N69" s="144">
        <f t="shared" si="0"/>
        <v>673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'23.09'!J70+'24.09'!I70</f>
        <v>1932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1901</v>
      </c>
      <c r="O70" s="150">
        <f t="shared" si="17"/>
        <v>27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2</v>
      </c>
      <c r="I71" s="139">
        <f>G71+H71</f>
        <v>2</v>
      </c>
      <c r="J71" s="160">
        <f>'23.09'!J71+'24.09'!I71</f>
        <v>537</v>
      </c>
      <c r="K71" s="151">
        <v>0</v>
      </c>
      <c r="L71" s="151">
        <v>0</v>
      </c>
      <c r="M71" s="151">
        <v>0</v>
      </c>
      <c r="N71" s="139">
        <f t="shared" ref="N71:N83" si="18">J71-K71-O71</f>
        <v>527</v>
      </c>
      <c r="O71" s="140">
        <v>10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'23.09'!J72+'24.09'!I72</f>
        <v>586</v>
      </c>
      <c r="K72" s="152">
        <v>0</v>
      </c>
      <c r="L72" s="152">
        <v>0</v>
      </c>
      <c r="M72" s="152">
        <v>0</v>
      </c>
      <c r="N72" s="144">
        <f t="shared" si="18"/>
        <v>566</v>
      </c>
      <c r="O72" s="145">
        <v>20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'23.09'!J73+'24.09'!I73</f>
        <v>580</v>
      </c>
      <c r="K73" s="152">
        <v>0</v>
      </c>
      <c r="L73" s="152">
        <v>0</v>
      </c>
      <c r="M73" s="152">
        <v>0</v>
      </c>
      <c r="N73" s="144">
        <f t="shared" si="18"/>
        <v>564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9</v>
      </c>
      <c r="H74" s="156">
        <v>0</v>
      </c>
      <c r="I74" s="144">
        <f t="shared" si="19"/>
        <v>9</v>
      </c>
      <c r="J74" s="161">
        <f>'23.09'!J74+'24.09'!I74</f>
        <v>747</v>
      </c>
      <c r="K74" s="152">
        <v>0</v>
      </c>
      <c r="L74" s="152">
        <v>0</v>
      </c>
      <c r="M74" s="152">
        <v>0</v>
      </c>
      <c r="N74" s="144">
        <f t="shared" si="18"/>
        <v>708</v>
      </c>
      <c r="O74" s="145">
        <v>39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'23.09'!J75+'24.09'!I75</f>
        <v>112</v>
      </c>
      <c r="K75" s="152">
        <v>0</v>
      </c>
      <c r="L75" s="152">
        <v>0</v>
      </c>
      <c r="M75" s="152">
        <v>0</v>
      </c>
      <c r="N75" s="144">
        <f t="shared" si="18"/>
        <v>108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'23.09'!J76+'24.09'!I76</f>
        <v>495</v>
      </c>
      <c r="K76" s="152">
        <v>1</v>
      </c>
      <c r="L76" s="152">
        <v>1</v>
      </c>
      <c r="M76" s="152">
        <v>0</v>
      </c>
      <c r="N76" s="144">
        <f t="shared" si="18"/>
        <v>477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'23.09'!J77+'24.09'!I77</f>
        <v>2427</v>
      </c>
      <c r="K77" s="152">
        <v>4</v>
      </c>
      <c r="L77" s="152">
        <v>2</v>
      </c>
      <c r="M77" s="152">
        <v>0</v>
      </c>
      <c r="N77" s="144">
        <f t="shared" si="18"/>
        <v>2356</v>
      </c>
      <c r="O77" s="145">
        <v>67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42</v>
      </c>
      <c r="H78" s="146">
        <f t="shared" ref="H78:O78" si="20">SUM(H71:H77)</f>
        <v>2</v>
      </c>
      <c r="I78" s="148">
        <f t="shared" si="20"/>
        <v>44</v>
      </c>
      <c r="J78" s="162">
        <f>'23.09'!J78+'24.09'!I78</f>
        <v>5484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5306</v>
      </c>
      <c r="O78" s="150">
        <f t="shared" si="20"/>
        <v>173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'23.09'!J79+'24.09'!I79</f>
        <v>160</v>
      </c>
      <c r="K79" s="151">
        <v>0</v>
      </c>
      <c r="L79" s="151">
        <v>0</v>
      </c>
      <c r="M79" s="151">
        <v>0</v>
      </c>
      <c r="N79" s="139">
        <f t="shared" si="18"/>
        <v>157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'23.09'!J80+'24.09'!I80</f>
        <v>42</v>
      </c>
      <c r="K80" s="152">
        <v>0</v>
      </c>
      <c r="L80" s="152">
        <v>0</v>
      </c>
      <c r="M80" s="152">
        <v>0</v>
      </c>
      <c r="N80" s="144">
        <f t="shared" si="18"/>
        <v>42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'23.09'!J81+'24.09'!I81</f>
        <v>171</v>
      </c>
      <c r="K81" s="152">
        <v>0</v>
      </c>
      <c r="L81" s="152">
        <v>0</v>
      </c>
      <c r="M81" s="152">
        <v>0</v>
      </c>
      <c r="N81" s="144">
        <f t="shared" si="18"/>
        <v>165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'23.09'!J82+'24.09'!I82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'23.09'!J83+'24.09'!I83</f>
        <v>437</v>
      </c>
      <c r="K83" s="152">
        <v>0</v>
      </c>
      <c r="L83" s="152">
        <v>0</v>
      </c>
      <c r="M83" s="152">
        <v>0</v>
      </c>
      <c r="N83" s="144">
        <f t="shared" si="18"/>
        <v>432</v>
      </c>
      <c r="O83" s="145">
        <v>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'23.09'!J84+'24.09'!I84</f>
        <v>915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900</v>
      </c>
      <c r="O84" s="150">
        <f t="shared" si="22"/>
        <v>15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324</v>
      </c>
      <c r="H85" s="135">
        <f t="shared" ref="H85:O85" si="23">H84+H78+H70+H60+H50+H38+H25+H19</f>
        <v>14</v>
      </c>
      <c r="I85" s="135">
        <f t="shared" si="23"/>
        <v>338</v>
      </c>
      <c r="J85" s="135">
        <f t="shared" si="23"/>
        <v>39340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38148</v>
      </c>
      <c r="O85" s="135">
        <f t="shared" si="23"/>
        <v>1150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29"/>
      <c r="P90" s="68"/>
      <c r="Q90" s="68"/>
      <c r="R90" s="68"/>
      <c r="S90" s="22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29"/>
      <c r="P91" s="68"/>
      <c r="Q91" s="68"/>
      <c r="R91" s="68"/>
      <c r="S91" s="22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29"/>
      <c r="P92" s="68"/>
      <c r="Q92" s="68"/>
      <c r="R92" s="68"/>
      <c r="S92" s="22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9"/>
      <c r="K93" s="478"/>
      <c r="L93" s="478"/>
      <c r="M93" s="478"/>
      <c r="N93" s="478"/>
      <c r="O93" s="229"/>
      <c r="P93" s="68"/>
      <c r="Q93" s="68"/>
      <c r="R93" s="68"/>
      <c r="S93" s="22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9"/>
      <c r="K94" s="478"/>
      <c r="L94" s="478"/>
      <c r="M94" s="478"/>
      <c r="N94" s="478"/>
      <c r="O94" s="229"/>
      <c r="P94" s="68"/>
      <c r="Q94" s="68"/>
      <c r="R94" s="68"/>
      <c r="S94" s="22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31"/>
      <c r="K95" s="478"/>
      <c r="L95" s="478"/>
      <c r="M95" s="478"/>
      <c r="N95" s="478"/>
      <c r="O95" s="231"/>
      <c r="Q95" s="82"/>
      <c r="R95" s="82"/>
      <c r="S95" s="23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3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40" sqref="K4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=318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1157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27" t="s">
        <v>275</v>
      </c>
      <c r="H4" s="227" t="s">
        <v>276</v>
      </c>
      <c r="I4" s="227" t="s">
        <v>277</v>
      </c>
      <c r="J4" s="121" t="str">
        <f>"me©‡gvU fwZ©
= "&amp;J85</f>
        <v>me©‡gvU fwZ©
= 39002</v>
      </c>
      <c r="K4" s="120" t="str">
        <f>" †W½y m‡›`‡n ch©v‡jvPbvi Rb¨ †cÖwiZ g„„Zz¨ = "&amp;K85</f>
        <v xml:space="preserve"> †W½y m‡›`‡n ch©v‡jvPbvi Rb¨ †cÖwiZ g„„Zz¨ = 42</v>
      </c>
      <c r="L4" s="120" t="str">
        <f>"ch©v‡jvPbv m¤úbœK…Z g„„Zz¨ = "&amp;L85</f>
        <v>ch©v‡jvPbv m¤úbœK…Z g„„Zz¨ = 15</v>
      </c>
      <c r="M4" s="120" t="str">
        <f>"wbwðZ g„„Zz¨ 
= "&amp;M85</f>
        <v>wbwðZ g„„Zz¨ 
= 4</v>
      </c>
      <c r="N4" s="121" t="str">
        <f>"QvocÎ cÖvß †ivMx
 = "&amp;N85</f>
        <v>QvocÎ cÖvß †ivMx
 = 37803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'22.09'!J5+'23.09'!I5</f>
        <v>1386</v>
      </c>
      <c r="K5" s="151">
        <v>2</v>
      </c>
      <c r="L5" s="151">
        <v>1</v>
      </c>
      <c r="M5" s="151">
        <v>1</v>
      </c>
      <c r="N5" s="139">
        <f t="shared" ref="N5:N69" si="0">J5-K5-O5</f>
        <v>1368</v>
      </c>
      <c r="O5" s="140">
        <v>16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'22.09'!J6+'23.09'!I6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'22.09'!J7+'23.09'!I7</f>
        <v>451</v>
      </c>
      <c r="K7" s="152">
        <v>0</v>
      </c>
      <c r="L7" s="152">
        <v>0</v>
      </c>
      <c r="M7" s="152">
        <v>0</v>
      </c>
      <c r="N7" s="139">
        <f t="shared" si="0"/>
        <v>447</v>
      </c>
      <c r="O7" s="145">
        <v>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'22.09'!J8+'23.09'!I8</f>
        <v>1107</v>
      </c>
      <c r="K8" s="152">
        <v>0</v>
      </c>
      <c r="L8" s="152">
        <v>0</v>
      </c>
      <c r="M8" s="152">
        <v>0</v>
      </c>
      <c r="N8" s="139">
        <f t="shared" si="0"/>
        <v>1085</v>
      </c>
      <c r="O8" s="145">
        <v>22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1</v>
      </c>
      <c r="I9" s="144">
        <f t="shared" si="1"/>
        <v>6</v>
      </c>
      <c r="J9" s="161">
        <f>'22.09'!J9+'23.09'!I9</f>
        <v>500</v>
      </c>
      <c r="K9" s="152">
        <v>1</v>
      </c>
      <c r="L9" s="152">
        <v>0</v>
      </c>
      <c r="M9" s="152">
        <v>0</v>
      </c>
      <c r="N9" s="139">
        <f t="shared" si="0"/>
        <v>490</v>
      </c>
      <c r="O9" s="145">
        <v>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'22.09'!J10+'23.09'!I10</f>
        <v>454</v>
      </c>
      <c r="K10" s="152">
        <v>0</v>
      </c>
      <c r="L10" s="152">
        <v>0</v>
      </c>
      <c r="M10" s="152">
        <v>0</v>
      </c>
      <c r="N10" s="139">
        <f t="shared" si="0"/>
        <v>443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'22.09'!J11+'23.09'!I11</f>
        <v>644</v>
      </c>
      <c r="K11" s="152">
        <v>1</v>
      </c>
      <c r="L11" s="152">
        <v>1</v>
      </c>
      <c r="M11" s="152">
        <v>0</v>
      </c>
      <c r="N11" s="139">
        <f t="shared" si="0"/>
        <v>629</v>
      </c>
      <c r="O11" s="145">
        <v>14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15</v>
      </c>
      <c r="H12" s="156">
        <v>0</v>
      </c>
      <c r="I12" s="144">
        <f t="shared" si="1"/>
        <v>15</v>
      </c>
      <c r="J12" s="161">
        <f>'22.09'!J12+'23.09'!I12</f>
        <v>1412</v>
      </c>
      <c r="K12" s="152">
        <v>0</v>
      </c>
      <c r="L12" s="152">
        <v>0</v>
      </c>
      <c r="M12" s="152">
        <v>0</v>
      </c>
      <c r="N12" s="139">
        <f t="shared" si="0"/>
        <v>1335</v>
      </c>
      <c r="O12" s="145">
        <v>77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'22.09'!J13+'23.09'!I13</f>
        <v>506</v>
      </c>
      <c r="K13" s="152">
        <v>0</v>
      </c>
      <c r="L13" s="152">
        <v>0</v>
      </c>
      <c r="M13" s="152">
        <v>0</v>
      </c>
      <c r="N13" s="139">
        <f t="shared" si="0"/>
        <v>491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'22.09'!J14+'23.09'!I14</f>
        <v>411</v>
      </c>
      <c r="K14" s="152">
        <v>0</v>
      </c>
      <c r="L14" s="152">
        <v>0</v>
      </c>
      <c r="M14" s="152">
        <v>0</v>
      </c>
      <c r="N14" s="139">
        <f t="shared" si="0"/>
        <v>403</v>
      </c>
      <c r="O14" s="145">
        <v>8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8</v>
      </c>
      <c r="H15" s="156">
        <v>0</v>
      </c>
      <c r="I15" s="144">
        <f t="shared" si="1"/>
        <v>8</v>
      </c>
      <c r="J15" s="161">
        <f>'22.09'!J15+'23.09'!I15</f>
        <v>543</v>
      </c>
      <c r="K15" s="152">
        <v>0</v>
      </c>
      <c r="L15" s="152">
        <v>0</v>
      </c>
      <c r="M15" s="152">
        <v>0</v>
      </c>
      <c r="N15" s="139">
        <f t="shared" si="0"/>
        <v>526</v>
      </c>
      <c r="O15" s="145">
        <v>17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0</v>
      </c>
      <c r="I16" s="144">
        <f t="shared" si="1"/>
        <v>3</v>
      </c>
      <c r="J16" s="161">
        <f>'22.09'!J16+'23.09'!I16</f>
        <v>725</v>
      </c>
      <c r="K16" s="152">
        <v>0</v>
      </c>
      <c r="L16" s="152">
        <v>0</v>
      </c>
      <c r="M16" s="152">
        <v>0</v>
      </c>
      <c r="N16" s="139">
        <f t="shared" si="0"/>
        <v>704</v>
      </c>
      <c r="O16" s="145">
        <v>21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5</v>
      </c>
      <c r="H17" s="156">
        <v>0</v>
      </c>
      <c r="I17" s="144">
        <f t="shared" si="1"/>
        <v>5</v>
      </c>
      <c r="J17" s="161">
        <f>'22.09'!J17+'23.09'!I17</f>
        <v>876</v>
      </c>
      <c r="K17" s="152">
        <v>5</v>
      </c>
      <c r="L17" s="152">
        <v>0</v>
      </c>
      <c r="M17" s="152">
        <v>0</v>
      </c>
      <c r="N17" s="139">
        <f t="shared" si="0"/>
        <v>847</v>
      </c>
      <c r="O17" s="145">
        <v>24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'22.09'!J18+'23.09'!I18</f>
        <v>617</v>
      </c>
      <c r="K18" s="152">
        <v>0</v>
      </c>
      <c r="L18" s="152">
        <v>0</v>
      </c>
      <c r="M18" s="152">
        <v>0</v>
      </c>
      <c r="N18" s="139">
        <f t="shared" si="0"/>
        <v>606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68</v>
      </c>
      <c r="H19" s="146">
        <f t="shared" ref="H19:O19" si="3">SUM(H5:H18)</f>
        <v>2</v>
      </c>
      <c r="I19" s="148">
        <f t="shared" si="3"/>
        <v>70</v>
      </c>
      <c r="J19" s="162">
        <f>'22.09'!J19+'23.09'!I19</f>
        <v>9707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9449</v>
      </c>
      <c r="O19" s="150">
        <f t="shared" si="3"/>
        <v>249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'22.09'!J20+'23.09'!I20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'22.09'!J21+'23.09'!I21</f>
        <v>410</v>
      </c>
      <c r="K21" s="152">
        <v>0</v>
      </c>
      <c r="L21" s="152">
        <v>0</v>
      </c>
      <c r="M21" s="152">
        <v>0</v>
      </c>
      <c r="N21" s="144">
        <f t="shared" si="0"/>
        <v>408</v>
      </c>
      <c r="O21" s="145">
        <v>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'22.09'!J22+'23.09'!I22</f>
        <v>156</v>
      </c>
      <c r="K22" s="152">
        <v>0</v>
      </c>
      <c r="L22" s="152">
        <v>0</v>
      </c>
      <c r="M22" s="152">
        <v>0</v>
      </c>
      <c r="N22" s="144">
        <f t="shared" si="0"/>
        <v>153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'22.09'!J23+'23.09'!I23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'22.09'!J24+'23.09'!I24</f>
        <v>1414</v>
      </c>
      <c r="K24" s="152">
        <v>4</v>
      </c>
      <c r="L24" s="152">
        <v>0</v>
      </c>
      <c r="M24" s="152">
        <v>0</v>
      </c>
      <c r="N24" s="144">
        <f t="shared" si="0"/>
        <v>1387</v>
      </c>
      <c r="O24" s="145">
        <v>23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'22.09'!J25+'23.09'!I25</f>
        <v>2095</v>
      </c>
      <c r="K25" s="148">
        <f t="shared" si="6"/>
        <v>4</v>
      </c>
      <c r="L25" s="148">
        <f t="shared" si="6"/>
        <v>0</v>
      </c>
      <c r="M25" s="148">
        <f t="shared" si="6"/>
        <v>0</v>
      </c>
      <c r="N25" s="148">
        <f t="shared" si="6"/>
        <v>2062</v>
      </c>
      <c r="O25" s="150">
        <f>SUM(O20:O24)</f>
        <v>29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'22.09'!J26+'23.09'!I26</f>
        <v>443</v>
      </c>
      <c r="K26" s="151">
        <v>2</v>
      </c>
      <c r="L26" s="151">
        <v>1</v>
      </c>
      <c r="M26" s="151">
        <v>0</v>
      </c>
      <c r="N26" s="139">
        <f t="shared" si="0"/>
        <v>431</v>
      </c>
      <c r="O26" s="140">
        <v>10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'22.09'!J27+'23.09'!I27</f>
        <v>546</v>
      </c>
      <c r="K27" s="152">
        <v>0</v>
      </c>
      <c r="L27" s="152">
        <v>0</v>
      </c>
      <c r="M27" s="152">
        <v>0</v>
      </c>
      <c r="N27" s="144">
        <f t="shared" si="0"/>
        <v>537</v>
      </c>
      <c r="O27" s="145">
        <v>9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'22.09'!J28+'23.09'!I28</f>
        <v>1138</v>
      </c>
      <c r="K28" s="152">
        <v>0</v>
      </c>
      <c r="L28" s="152">
        <v>0</v>
      </c>
      <c r="M28" s="152">
        <v>0</v>
      </c>
      <c r="N28" s="144">
        <f t="shared" si="0"/>
        <v>1118</v>
      </c>
      <c r="O28" s="145">
        <v>20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'22.09'!J29+'23.09'!I29</f>
        <v>1209</v>
      </c>
      <c r="K29" s="152">
        <v>0</v>
      </c>
      <c r="L29" s="152">
        <v>0</v>
      </c>
      <c r="M29" s="152">
        <v>0</v>
      </c>
      <c r="N29" s="144">
        <f t="shared" si="0"/>
        <v>1187</v>
      </c>
      <c r="O29" s="145">
        <v>22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'22.09'!J30+'23.09'!I30</f>
        <v>438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1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'22.09'!J31+'23.09'!I31</f>
        <v>651</v>
      </c>
      <c r="K31" s="152">
        <v>1</v>
      </c>
      <c r="L31" s="152">
        <v>0</v>
      </c>
      <c r="M31" s="152">
        <v>0</v>
      </c>
      <c r="N31" s="144">
        <f t="shared" si="0"/>
        <v>638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'22.09'!J32+'23.09'!I32</f>
        <v>278</v>
      </c>
      <c r="K32" s="152">
        <v>1</v>
      </c>
      <c r="L32" s="152">
        <v>1</v>
      </c>
      <c r="M32" s="152">
        <v>0</v>
      </c>
      <c r="N32" s="144">
        <f t="shared" si="0"/>
        <v>270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'22.09'!J33+'23.09'!I33</f>
        <v>387</v>
      </c>
      <c r="K33" s="152">
        <v>0</v>
      </c>
      <c r="L33" s="152">
        <v>0</v>
      </c>
      <c r="M33" s="152">
        <v>0</v>
      </c>
      <c r="N33" s="144">
        <f t="shared" si="0"/>
        <v>382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'22.09'!J34+'23.09'!I34</f>
        <v>199</v>
      </c>
      <c r="K34" s="152">
        <v>0</v>
      </c>
      <c r="L34" s="152">
        <v>0</v>
      </c>
      <c r="M34" s="152">
        <v>0</v>
      </c>
      <c r="N34" s="144">
        <f t="shared" si="0"/>
        <v>194</v>
      </c>
      <c r="O34" s="145">
        <v>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'22.09'!J35+'23.09'!I35</f>
        <v>97</v>
      </c>
      <c r="K35" s="152">
        <v>0</v>
      </c>
      <c r="L35" s="152">
        <v>0</v>
      </c>
      <c r="M35" s="152">
        <v>0</v>
      </c>
      <c r="N35" s="144">
        <f t="shared" si="0"/>
        <v>96</v>
      </c>
      <c r="O35" s="145">
        <v>1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6</v>
      </c>
      <c r="H36" s="156">
        <v>0</v>
      </c>
      <c r="I36" s="144">
        <f t="shared" si="7"/>
        <v>6</v>
      </c>
      <c r="J36" s="161">
        <f>'22.09'!J36+'23.09'!I36</f>
        <v>80</v>
      </c>
      <c r="K36" s="152">
        <v>0</v>
      </c>
      <c r="L36" s="152">
        <v>0</v>
      </c>
      <c r="M36" s="152">
        <v>0</v>
      </c>
      <c r="N36" s="144">
        <f t="shared" si="0"/>
        <v>69</v>
      </c>
      <c r="O36" s="145">
        <v>11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5</v>
      </c>
      <c r="H37" s="156"/>
      <c r="I37" s="144">
        <f t="shared" si="7"/>
        <v>5</v>
      </c>
      <c r="J37" s="161">
        <f>'22.09'!J37+'23.09'!I37</f>
        <v>1027</v>
      </c>
      <c r="K37" s="152">
        <v>1</v>
      </c>
      <c r="L37" s="152">
        <v>0</v>
      </c>
      <c r="M37" s="152">
        <v>0</v>
      </c>
      <c r="N37" s="144">
        <f t="shared" si="0"/>
        <v>988</v>
      </c>
      <c r="O37" s="145">
        <v>38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31</v>
      </c>
      <c r="H38" s="146">
        <f t="shared" ref="H38:O38" si="9">SUM(H26:H37)</f>
        <v>4</v>
      </c>
      <c r="I38" s="148">
        <f t="shared" si="9"/>
        <v>35</v>
      </c>
      <c r="J38" s="162">
        <f>'22.09'!J38+'23.09'!I38</f>
        <v>6493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6347</v>
      </c>
      <c r="O38" s="150">
        <f t="shared" si="9"/>
        <v>141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'22.09'!J39+'23.09'!I39</f>
        <v>794</v>
      </c>
      <c r="K39" s="151">
        <v>3</v>
      </c>
      <c r="L39" s="151">
        <v>2</v>
      </c>
      <c r="M39" s="151">
        <v>1</v>
      </c>
      <c r="N39" s="139">
        <f t="shared" si="0"/>
        <v>786</v>
      </c>
      <c r="O39" s="140">
        <v>5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'22.09'!J40+'23.09'!I40</f>
        <v>1140</v>
      </c>
      <c r="K40" s="152">
        <v>1</v>
      </c>
      <c r="L40" s="152">
        <v>1</v>
      </c>
      <c r="M40" s="152">
        <v>0</v>
      </c>
      <c r="N40" s="144">
        <f t="shared" si="0"/>
        <v>1074</v>
      </c>
      <c r="O40" s="145">
        <v>65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'22.09'!J41+'23.09'!I41</f>
        <v>399</v>
      </c>
      <c r="K41" s="152">
        <v>0</v>
      </c>
      <c r="L41" s="152">
        <v>0</v>
      </c>
      <c r="M41" s="152">
        <v>0</v>
      </c>
      <c r="N41" s="144">
        <f t="shared" si="0"/>
        <v>378</v>
      </c>
      <c r="O41" s="145">
        <v>21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'22.09'!J42+'23.09'!I42</f>
        <v>428</v>
      </c>
      <c r="K42" s="152">
        <v>0</v>
      </c>
      <c r="L42" s="152">
        <v>0</v>
      </c>
      <c r="M42" s="152">
        <v>0</v>
      </c>
      <c r="N42" s="144">
        <f t="shared" si="0"/>
        <v>415</v>
      </c>
      <c r="O42" s="145">
        <v>13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38</v>
      </c>
      <c r="H43" s="156">
        <v>0</v>
      </c>
      <c r="I43" s="144">
        <f t="shared" si="10"/>
        <v>38</v>
      </c>
      <c r="J43" s="161">
        <f>'22.09'!J43+'23.09'!I43</f>
        <v>2646</v>
      </c>
      <c r="K43" s="152">
        <v>2</v>
      </c>
      <c r="L43" s="152">
        <v>1</v>
      </c>
      <c r="M43" s="152">
        <v>0</v>
      </c>
      <c r="N43" s="144">
        <f t="shared" si="0"/>
        <v>2480</v>
      </c>
      <c r="O43" s="145">
        <v>164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'22.09'!J44+'23.09'!I44</f>
        <v>481</v>
      </c>
      <c r="K44" s="152">
        <v>1</v>
      </c>
      <c r="L44" s="152">
        <v>0</v>
      </c>
      <c r="M44" s="152">
        <v>0</v>
      </c>
      <c r="N44" s="144">
        <f t="shared" si="0"/>
        <v>450</v>
      </c>
      <c r="O44" s="145">
        <v>30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'22.09'!J45+'23.09'!I45</f>
        <v>272</v>
      </c>
      <c r="K45" s="152">
        <v>0</v>
      </c>
      <c r="L45" s="152">
        <v>0</v>
      </c>
      <c r="M45" s="152">
        <v>0</v>
      </c>
      <c r="N45" s="144">
        <f t="shared" si="0"/>
        <v>261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18</v>
      </c>
      <c r="H46" s="156">
        <v>0</v>
      </c>
      <c r="I46" s="144">
        <f t="shared" si="10"/>
        <v>18</v>
      </c>
      <c r="J46" s="161">
        <f>'22.09'!J46+'23.09'!I46</f>
        <v>735</v>
      </c>
      <c r="K46" s="152">
        <v>0</v>
      </c>
      <c r="L46" s="152">
        <v>0</v>
      </c>
      <c r="M46" s="152">
        <v>0</v>
      </c>
      <c r="N46" s="144">
        <f t="shared" si="0"/>
        <v>688</v>
      </c>
      <c r="O46" s="145">
        <v>47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'22.09'!J47+'23.09'!I47</f>
        <v>129</v>
      </c>
      <c r="K47" s="152">
        <v>1</v>
      </c>
      <c r="L47" s="152">
        <v>1</v>
      </c>
      <c r="M47" s="152">
        <v>0</v>
      </c>
      <c r="N47" s="144">
        <f t="shared" si="0"/>
        <v>127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'22.09'!J48+'23.09'!I48</f>
        <v>209</v>
      </c>
      <c r="K48" s="152">
        <v>1</v>
      </c>
      <c r="L48" s="152">
        <v>0</v>
      </c>
      <c r="M48" s="152">
        <v>0</v>
      </c>
      <c r="N48" s="144">
        <f t="shared" si="0"/>
        <v>198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10</v>
      </c>
      <c r="H49" s="156"/>
      <c r="I49" s="144">
        <f t="shared" si="10"/>
        <v>10</v>
      </c>
      <c r="J49" s="161">
        <f>'22.09'!J49+'23.09'!I49</f>
        <v>1072</v>
      </c>
      <c r="K49" s="152">
        <v>1</v>
      </c>
      <c r="L49" s="152">
        <v>2</v>
      </c>
      <c r="M49" s="152">
        <v>1</v>
      </c>
      <c r="N49" s="144">
        <f t="shared" si="0"/>
        <v>1017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120</v>
      </c>
      <c r="H50" s="146">
        <f t="shared" ref="H50:O50" si="12">SUM(H39:H49)</f>
        <v>1</v>
      </c>
      <c r="I50" s="148">
        <f t="shared" si="12"/>
        <v>121</v>
      </c>
      <c r="J50" s="162">
        <f>'22.09'!J50+'23.09'!I50</f>
        <v>8305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7874</v>
      </c>
      <c r="O50" s="150">
        <f t="shared" si="12"/>
        <v>421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'22.09'!J51+'23.09'!I51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3</v>
      </c>
      <c r="H52" s="156">
        <v>0</v>
      </c>
      <c r="I52" s="144">
        <f t="shared" ref="I52:I59" si="14">G52+H52</f>
        <v>3</v>
      </c>
      <c r="J52" s="161">
        <f>'22.09'!J52+'23.09'!I52</f>
        <v>1010</v>
      </c>
      <c r="K52" s="152">
        <v>0</v>
      </c>
      <c r="L52" s="152">
        <v>0</v>
      </c>
      <c r="M52" s="152">
        <v>0</v>
      </c>
      <c r="N52" s="144">
        <f t="shared" si="0"/>
        <v>990</v>
      </c>
      <c r="O52" s="145">
        <v>20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'22.09'!J53+'23.09'!I53</f>
        <v>651</v>
      </c>
      <c r="K53" s="152">
        <v>1</v>
      </c>
      <c r="L53" s="152">
        <v>0</v>
      </c>
      <c r="M53" s="152">
        <v>0</v>
      </c>
      <c r="N53" s="144">
        <f t="shared" si="0"/>
        <v>637</v>
      </c>
      <c r="O53" s="145">
        <v>13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</v>
      </c>
      <c r="H54" s="156">
        <v>2</v>
      </c>
      <c r="I54" s="144">
        <f t="shared" si="14"/>
        <v>3</v>
      </c>
      <c r="J54" s="161">
        <f>'22.09'!J54+'23.09'!I54</f>
        <v>877</v>
      </c>
      <c r="K54" s="152">
        <v>0</v>
      </c>
      <c r="L54" s="152">
        <v>0</v>
      </c>
      <c r="M54" s="152">
        <v>0</v>
      </c>
      <c r="N54" s="144">
        <f t="shared" si="0"/>
        <v>855</v>
      </c>
      <c r="O54" s="145">
        <v>22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'22.09'!J55+'23.09'!I55</f>
        <v>255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'22.09'!J56+'23.09'!I56</f>
        <v>314</v>
      </c>
      <c r="K56" s="152">
        <v>0</v>
      </c>
      <c r="L56" s="152">
        <v>0</v>
      </c>
      <c r="M56" s="152">
        <v>0</v>
      </c>
      <c r="N56" s="144">
        <f t="shared" si="0"/>
        <v>311</v>
      </c>
      <c r="O56" s="145">
        <v>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'22.09'!J57+'23.09'!I57</f>
        <v>156</v>
      </c>
      <c r="K57" s="152">
        <v>0</v>
      </c>
      <c r="L57" s="152">
        <v>0</v>
      </c>
      <c r="M57" s="152">
        <v>0</v>
      </c>
      <c r="N57" s="144">
        <f t="shared" si="0"/>
        <v>152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'22.09'!J58+'23.09'!I58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>
        <v>0</v>
      </c>
      <c r="I59" s="144">
        <f t="shared" si="14"/>
        <v>10</v>
      </c>
      <c r="J59" s="161">
        <f>'22.09'!J59+'23.09'!I59</f>
        <v>757</v>
      </c>
      <c r="K59" s="152">
        <v>3</v>
      </c>
      <c r="L59" s="152">
        <v>0</v>
      </c>
      <c r="M59" s="152">
        <v>0</v>
      </c>
      <c r="N59" s="144">
        <f t="shared" si="0"/>
        <v>725</v>
      </c>
      <c r="O59" s="145">
        <v>29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21</v>
      </c>
      <c r="H60" s="146">
        <f t="shared" ref="H60:O60" si="15">SUM(H51:H59)</f>
        <v>2</v>
      </c>
      <c r="I60" s="148">
        <f t="shared" si="15"/>
        <v>23</v>
      </c>
      <c r="J60" s="162">
        <f>'22.09'!J60+'23.09'!I60</f>
        <v>4121</v>
      </c>
      <c r="K60" s="148">
        <f t="shared" si="15"/>
        <v>5</v>
      </c>
      <c r="L60" s="148">
        <f t="shared" si="15"/>
        <v>0</v>
      </c>
      <c r="M60" s="148">
        <f t="shared" si="15"/>
        <v>0</v>
      </c>
      <c r="N60" s="148">
        <f t="shared" si="15"/>
        <v>4023</v>
      </c>
      <c r="O60" s="150">
        <f t="shared" si="15"/>
        <v>93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'22.09'!J61+'23.09'!I61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'22.09'!J62+'23.09'!I62</f>
        <v>109</v>
      </c>
      <c r="K62" s="152">
        <v>0</v>
      </c>
      <c r="L62" s="152">
        <v>0</v>
      </c>
      <c r="M62" s="152">
        <v>0</v>
      </c>
      <c r="N62" s="144">
        <f t="shared" si="0"/>
        <v>109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1</v>
      </c>
      <c r="H63" s="154">
        <v>0</v>
      </c>
      <c r="I63" s="144">
        <f t="shared" si="16"/>
        <v>1</v>
      </c>
      <c r="J63" s="161">
        <f>'22.09'!J63+'23.09'!I63</f>
        <v>164</v>
      </c>
      <c r="K63" s="152">
        <v>0</v>
      </c>
      <c r="L63" s="152">
        <v>0</v>
      </c>
      <c r="M63" s="152">
        <v>0</v>
      </c>
      <c r="N63" s="144">
        <f t="shared" si="0"/>
        <v>160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'22.09'!J64+'23.09'!I64</f>
        <v>177</v>
      </c>
      <c r="K64" s="152">
        <v>0</v>
      </c>
      <c r="L64" s="152">
        <v>0</v>
      </c>
      <c r="M64" s="152">
        <v>0</v>
      </c>
      <c r="N64" s="144">
        <f t="shared" si="0"/>
        <v>175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4</v>
      </c>
      <c r="H65" s="154">
        <v>0</v>
      </c>
      <c r="I65" s="144">
        <f t="shared" si="16"/>
        <v>4</v>
      </c>
      <c r="J65" s="161">
        <f>'22.09'!J65+'23.09'!I65</f>
        <v>186</v>
      </c>
      <c r="K65" s="152">
        <v>0</v>
      </c>
      <c r="L65" s="152">
        <v>0</v>
      </c>
      <c r="M65" s="152">
        <v>0</v>
      </c>
      <c r="N65" s="144">
        <f t="shared" si="0"/>
        <v>182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'22.09'!J66+'23.09'!I66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'22.09'!J67+'23.09'!I67</f>
        <v>48</v>
      </c>
      <c r="K67" s="152">
        <v>0</v>
      </c>
      <c r="L67" s="152">
        <v>0</v>
      </c>
      <c r="M67" s="152">
        <v>0</v>
      </c>
      <c r="N67" s="144">
        <f t="shared" si="0"/>
        <v>47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'22.09'!J68+'23.09'!I68</f>
        <v>159</v>
      </c>
      <c r="K68" s="152">
        <v>0</v>
      </c>
      <c r="L68" s="152">
        <v>0</v>
      </c>
      <c r="M68" s="152">
        <v>0</v>
      </c>
      <c r="N68" s="144">
        <f t="shared" si="0"/>
        <v>155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1</v>
      </c>
      <c r="H69" s="154"/>
      <c r="I69" s="144">
        <f t="shared" si="16"/>
        <v>1</v>
      </c>
      <c r="J69" s="161">
        <f>'22.09'!J69+'23.09'!I69</f>
        <v>686</v>
      </c>
      <c r="K69" s="152">
        <v>3</v>
      </c>
      <c r="L69" s="152">
        <v>0</v>
      </c>
      <c r="M69" s="152">
        <v>0</v>
      </c>
      <c r="N69" s="144">
        <f t="shared" si="0"/>
        <v>670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'22.09'!J70+'23.09'!I70</f>
        <v>1929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1894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0</v>
      </c>
      <c r="I71" s="139">
        <f>G71+H71</f>
        <v>0</v>
      </c>
      <c r="J71" s="160">
        <f>'22.09'!J71+'23.09'!I71</f>
        <v>535</v>
      </c>
      <c r="K71" s="151">
        <v>0</v>
      </c>
      <c r="L71" s="151">
        <v>0</v>
      </c>
      <c r="M71" s="151">
        <v>0</v>
      </c>
      <c r="N71" s="139">
        <f t="shared" ref="N71:N83" si="18">J71-K71-O71</f>
        <v>527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'22.09'!J72+'23.09'!I72</f>
        <v>583</v>
      </c>
      <c r="K72" s="152">
        <v>0</v>
      </c>
      <c r="L72" s="152">
        <v>0</v>
      </c>
      <c r="M72" s="152">
        <v>0</v>
      </c>
      <c r="N72" s="144">
        <f t="shared" si="18"/>
        <v>562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'22.09'!J73+'23.09'!I73</f>
        <v>576</v>
      </c>
      <c r="K73" s="152">
        <v>0</v>
      </c>
      <c r="L73" s="152">
        <v>0</v>
      </c>
      <c r="M73" s="152">
        <v>0</v>
      </c>
      <c r="N73" s="144">
        <f t="shared" si="18"/>
        <v>563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'22.09'!J74+'23.09'!I74</f>
        <v>738</v>
      </c>
      <c r="K74" s="152">
        <v>0</v>
      </c>
      <c r="L74" s="152">
        <v>0</v>
      </c>
      <c r="M74" s="152">
        <v>0</v>
      </c>
      <c r="N74" s="144">
        <f t="shared" si="18"/>
        <v>699</v>
      </c>
      <c r="O74" s="145">
        <v>39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'22.09'!J75+'23.09'!I75</f>
        <v>110</v>
      </c>
      <c r="K75" s="152">
        <v>0</v>
      </c>
      <c r="L75" s="152">
        <v>0</v>
      </c>
      <c r="M75" s="152">
        <v>0</v>
      </c>
      <c r="N75" s="144">
        <f t="shared" si="18"/>
        <v>107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'22.09'!J76+'23.09'!I76</f>
        <v>487</v>
      </c>
      <c r="K76" s="152">
        <v>1</v>
      </c>
      <c r="L76" s="152">
        <v>1</v>
      </c>
      <c r="M76" s="152">
        <v>0</v>
      </c>
      <c r="N76" s="144">
        <f t="shared" si="18"/>
        <v>475</v>
      </c>
      <c r="O76" s="145">
        <v>11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13</v>
      </c>
      <c r="H77" s="156"/>
      <c r="I77" s="144">
        <f t="shared" si="19"/>
        <v>13</v>
      </c>
      <c r="J77" s="161">
        <f>'22.09'!J77+'23.09'!I77</f>
        <v>2411</v>
      </c>
      <c r="K77" s="152">
        <v>4</v>
      </c>
      <c r="L77" s="152">
        <v>2</v>
      </c>
      <c r="M77" s="152">
        <v>0</v>
      </c>
      <c r="N77" s="144">
        <f t="shared" si="18"/>
        <v>2325</v>
      </c>
      <c r="O77" s="145">
        <v>82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49</v>
      </c>
      <c r="H78" s="146">
        <f t="shared" ref="H78:O78" si="20">SUM(H71:H77)</f>
        <v>0</v>
      </c>
      <c r="I78" s="148">
        <f t="shared" si="20"/>
        <v>49</v>
      </c>
      <c r="J78" s="162">
        <f>'22.09'!J78+'23.09'!I78</f>
        <v>5440</v>
      </c>
      <c r="K78" s="148">
        <f t="shared" si="20"/>
        <v>5</v>
      </c>
      <c r="L78" s="148">
        <f t="shared" si="20"/>
        <v>3</v>
      </c>
      <c r="M78" s="148">
        <f t="shared" si="20"/>
        <v>0</v>
      </c>
      <c r="N78" s="148">
        <f t="shared" si="20"/>
        <v>5258</v>
      </c>
      <c r="O78" s="150">
        <f t="shared" si="20"/>
        <v>177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'22.09'!J79+'23.09'!I79</f>
        <v>160</v>
      </c>
      <c r="K79" s="151">
        <v>0</v>
      </c>
      <c r="L79" s="151">
        <v>0</v>
      </c>
      <c r="M79" s="151">
        <v>0</v>
      </c>
      <c r="N79" s="139">
        <f t="shared" si="18"/>
        <v>156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1</v>
      </c>
      <c r="H80" s="154">
        <v>0</v>
      </c>
      <c r="I80" s="144">
        <f t="shared" ref="I80:I83" si="21">G80+H80</f>
        <v>1</v>
      </c>
      <c r="J80" s="161">
        <f>'22.09'!J80+'23.09'!I80</f>
        <v>42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'22.09'!J81+'23.09'!I81</f>
        <v>170</v>
      </c>
      <c r="K81" s="152">
        <v>0</v>
      </c>
      <c r="L81" s="152">
        <v>0</v>
      </c>
      <c r="M81" s="152">
        <v>0</v>
      </c>
      <c r="N81" s="144">
        <f t="shared" si="18"/>
        <v>164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'22.09'!J82+'23.09'!I82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>
        <v>0</v>
      </c>
      <c r="I83" s="144">
        <f t="shared" si="21"/>
        <v>1</v>
      </c>
      <c r="J83" s="161">
        <f>'22.09'!J83+'23.09'!I83</f>
        <v>435</v>
      </c>
      <c r="K83" s="152">
        <v>0</v>
      </c>
      <c r="L83" s="152">
        <v>0</v>
      </c>
      <c r="M83" s="152">
        <v>0</v>
      </c>
      <c r="N83" s="144">
        <f t="shared" si="18"/>
        <v>431</v>
      </c>
      <c r="O83" s="145">
        <v>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'22.09'!J84+'23.09'!I84</f>
        <v>912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896</v>
      </c>
      <c r="O84" s="150">
        <f t="shared" si="22"/>
        <v>16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307</v>
      </c>
      <c r="H85" s="135">
        <f t="shared" ref="H85:O85" si="23">H84+H78+H70+H60+H50+H38+H25+H19</f>
        <v>11</v>
      </c>
      <c r="I85" s="135">
        <f t="shared" si="23"/>
        <v>318</v>
      </c>
      <c r="J85" s="135">
        <f t="shared" si="23"/>
        <v>39002</v>
      </c>
      <c r="K85" s="135">
        <f t="shared" si="23"/>
        <v>42</v>
      </c>
      <c r="L85" s="135">
        <f t="shared" si="23"/>
        <v>15</v>
      </c>
      <c r="M85" s="135">
        <f t="shared" si="23"/>
        <v>4</v>
      </c>
      <c r="N85" s="135">
        <f>N84+N78+N70+N60+N50+N38+N25+N19</f>
        <v>37803</v>
      </c>
      <c r="O85" s="135">
        <f t="shared" si="23"/>
        <v>1157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26"/>
      <c r="P90" s="68"/>
      <c r="Q90" s="68"/>
      <c r="R90" s="68"/>
      <c r="S90" s="22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26"/>
      <c r="P91" s="68"/>
      <c r="Q91" s="68"/>
      <c r="R91" s="68"/>
      <c r="S91" s="22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26"/>
      <c r="P92" s="68"/>
      <c r="Q92" s="68"/>
      <c r="R92" s="68"/>
      <c r="S92" s="22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6"/>
      <c r="K93" s="478"/>
      <c r="L93" s="478"/>
      <c r="M93" s="478"/>
      <c r="N93" s="478"/>
      <c r="O93" s="226"/>
      <c r="P93" s="68"/>
      <c r="Q93" s="68"/>
      <c r="R93" s="68"/>
      <c r="S93" s="22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6"/>
      <c r="K94" s="478"/>
      <c r="L94" s="478"/>
      <c r="M94" s="478"/>
      <c r="N94" s="478"/>
      <c r="O94" s="226"/>
      <c r="P94" s="68"/>
      <c r="Q94" s="68"/>
      <c r="R94" s="68"/>
      <c r="S94" s="22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28"/>
      <c r="K95" s="478"/>
      <c r="L95" s="478"/>
      <c r="M95" s="478"/>
      <c r="N95" s="478"/>
      <c r="O95" s="228"/>
      <c r="Q95" s="82"/>
      <c r="R95" s="82"/>
      <c r="S95" s="22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400-000000000000}">
  <dimension ref="A1:S111"/>
  <sheetViews>
    <sheetView view="pageBreakPreview" topLeftCell="C1" zoomScale="70" zoomScaleNormal="70" zoomScaleSheetLayoutView="70" workbookViewId="0">
      <pane xSplit="3" ySplit="4" topLeftCell="F17" activePane="bottomRight" state="frozen"/>
      <selection activeCell="C1" sqref="C1"/>
      <selection pane="topRight" activeCell="F1" sqref="F1"/>
      <selection pane="bottomLeft" activeCell="C5" sqref="C5"/>
      <selection pane="bottomRight" activeCell="K36" sqref="K3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=298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1224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23" t="s">
        <v>275</v>
      </c>
      <c r="H4" s="223" t="s">
        <v>276</v>
      </c>
      <c r="I4" s="223" t="s">
        <v>277</v>
      </c>
      <c r="J4" s="121" t="str">
        <f>"me©‡gvU fwZ©
= "&amp;J85</f>
        <v>me©‡gvU fwZ©
= 38684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37420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'21.09'!J5+'22.09'!I5</f>
        <v>1378</v>
      </c>
      <c r="K5" s="151">
        <v>2</v>
      </c>
      <c r="L5" s="151">
        <v>1</v>
      </c>
      <c r="M5" s="151">
        <v>1</v>
      </c>
      <c r="N5" s="139">
        <f t="shared" ref="N5:N69" si="0">J5-K5-O5</f>
        <v>1358</v>
      </c>
      <c r="O5" s="140">
        <v>18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'21.09'!J6+'22.09'!I6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'21.09'!J7+'22.09'!I7</f>
        <v>451</v>
      </c>
      <c r="K7" s="152">
        <v>0</v>
      </c>
      <c r="L7" s="152">
        <v>0</v>
      </c>
      <c r="M7" s="152">
        <v>0</v>
      </c>
      <c r="N7" s="139">
        <f t="shared" si="0"/>
        <v>444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'21.09'!J8+'22.09'!I8</f>
        <v>1100</v>
      </c>
      <c r="K8" s="152">
        <v>0</v>
      </c>
      <c r="L8" s="152">
        <v>0</v>
      </c>
      <c r="M8" s="152">
        <v>0</v>
      </c>
      <c r="N8" s="139">
        <f t="shared" si="0"/>
        <v>1080</v>
      </c>
      <c r="O8" s="145">
        <v>20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1</v>
      </c>
      <c r="I9" s="144">
        <f t="shared" si="1"/>
        <v>3</v>
      </c>
      <c r="J9" s="161">
        <f>'21.09'!J9+'22.09'!I9</f>
        <v>494</v>
      </c>
      <c r="K9" s="152">
        <v>1</v>
      </c>
      <c r="L9" s="152">
        <v>0</v>
      </c>
      <c r="M9" s="152">
        <v>0</v>
      </c>
      <c r="N9" s="139">
        <f t="shared" si="0"/>
        <v>485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'21.09'!J10+'22.09'!I10</f>
        <v>450</v>
      </c>
      <c r="K10" s="152">
        <v>0</v>
      </c>
      <c r="L10" s="152">
        <v>0</v>
      </c>
      <c r="M10" s="152">
        <v>0</v>
      </c>
      <c r="N10" s="139">
        <f t="shared" si="0"/>
        <v>437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10</v>
      </c>
      <c r="H11" s="156">
        <v>0</v>
      </c>
      <c r="I11" s="144">
        <f t="shared" si="1"/>
        <v>10</v>
      </c>
      <c r="J11" s="161">
        <f>'21.09'!J11+'22.09'!I11</f>
        <v>640</v>
      </c>
      <c r="K11" s="152">
        <v>1</v>
      </c>
      <c r="L11" s="152">
        <v>1</v>
      </c>
      <c r="M11" s="152">
        <v>0</v>
      </c>
      <c r="N11" s="139">
        <f t="shared" si="0"/>
        <v>624</v>
      </c>
      <c r="O11" s="145">
        <v>15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9</v>
      </c>
      <c r="H12" s="156">
        <v>0</v>
      </c>
      <c r="I12" s="144">
        <f t="shared" si="1"/>
        <v>9</v>
      </c>
      <c r="J12" s="161">
        <f>'21.09'!J12+'22.09'!I12</f>
        <v>1397</v>
      </c>
      <c r="K12" s="152">
        <v>0</v>
      </c>
      <c r="L12" s="152">
        <v>0</v>
      </c>
      <c r="M12" s="152">
        <v>0</v>
      </c>
      <c r="N12" s="139">
        <f t="shared" si="0"/>
        <v>1314</v>
      </c>
      <c r="O12" s="145">
        <v>83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0</v>
      </c>
      <c r="H13" s="156">
        <v>0</v>
      </c>
      <c r="I13" s="144">
        <f t="shared" si="1"/>
        <v>0</v>
      </c>
      <c r="J13" s="161">
        <f>'21.09'!J13+'22.09'!I13</f>
        <v>503</v>
      </c>
      <c r="K13" s="152">
        <v>0</v>
      </c>
      <c r="L13" s="152">
        <v>0</v>
      </c>
      <c r="M13" s="152">
        <v>0</v>
      </c>
      <c r="N13" s="139">
        <f t="shared" si="0"/>
        <v>488</v>
      </c>
      <c r="O13" s="145">
        <v>15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'21.09'!J14+'22.09'!I14</f>
        <v>409</v>
      </c>
      <c r="K14" s="152">
        <v>0</v>
      </c>
      <c r="L14" s="152">
        <v>0</v>
      </c>
      <c r="M14" s="152">
        <v>0</v>
      </c>
      <c r="N14" s="139">
        <f t="shared" si="0"/>
        <v>403</v>
      </c>
      <c r="O14" s="145">
        <v>6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'21.09'!J15+'22.09'!I15</f>
        <v>535</v>
      </c>
      <c r="K15" s="152">
        <v>0</v>
      </c>
      <c r="L15" s="152">
        <v>0</v>
      </c>
      <c r="M15" s="152">
        <v>0</v>
      </c>
      <c r="N15" s="139">
        <f t="shared" si="0"/>
        <v>521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'21.09'!J16+'22.09'!I16</f>
        <v>722</v>
      </c>
      <c r="K16" s="152">
        <v>0</v>
      </c>
      <c r="L16" s="152">
        <v>0</v>
      </c>
      <c r="M16" s="152">
        <v>0</v>
      </c>
      <c r="N16" s="139">
        <f t="shared" si="0"/>
        <v>702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</v>
      </c>
      <c r="H17" s="156">
        <v>1</v>
      </c>
      <c r="I17" s="144">
        <f t="shared" si="1"/>
        <v>2</v>
      </c>
      <c r="J17" s="161">
        <f>'21.09'!J17+'22.09'!I17</f>
        <v>871</v>
      </c>
      <c r="K17" s="152">
        <v>5</v>
      </c>
      <c r="L17" s="152">
        <v>0</v>
      </c>
      <c r="M17" s="152">
        <v>0</v>
      </c>
      <c r="N17" s="139">
        <f t="shared" si="0"/>
        <v>837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'21.09'!J18+'22.09'!I18</f>
        <v>612</v>
      </c>
      <c r="K18" s="152">
        <v>0</v>
      </c>
      <c r="L18" s="152">
        <v>0</v>
      </c>
      <c r="M18" s="152">
        <v>0</v>
      </c>
      <c r="N18" s="139">
        <f t="shared" si="0"/>
        <v>605</v>
      </c>
      <c r="O18" s="145">
        <v>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46</v>
      </c>
      <c r="H19" s="146">
        <f t="shared" ref="H19:O19" si="3">SUM(H5:H18)</f>
        <v>3</v>
      </c>
      <c r="I19" s="148">
        <f t="shared" si="3"/>
        <v>49</v>
      </c>
      <c r="J19" s="162">
        <f>'21.09'!J19+'22.09'!I19</f>
        <v>9637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9373</v>
      </c>
      <c r="O19" s="150">
        <f t="shared" si="3"/>
        <v>255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'21.09'!J20+'22.09'!I20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'21.09'!J21+'22.09'!I21</f>
        <v>410</v>
      </c>
      <c r="K21" s="152">
        <v>0</v>
      </c>
      <c r="L21" s="152">
        <v>0</v>
      </c>
      <c r="M21" s="152">
        <v>0</v>
      </c>
      <c r="N21" s="144">
        <f t="shared" si="0"/>
        <v>406</v>
      </c>
      <c r="O21" s="145">
        <v>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'21.09'!J22+'22.09'!I22</f>
        <v>156</v>
      </c>
      <c r="K22" s="152">
        <v>0</v>
      </c>
      <c r="L22" s="152">
        <v>0</v>
      </c>
      <c r="M22" s="152">
        <v>0</v>
      </c>
      <c r="N22" s="144">
        <f t="shared" si="0"/>
        <v>153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'21.09'!J23+'22.09'!I23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'21.09'!J24+'22.09'!I24</f>
        <v>1407</v>
      </c>
      <c r="K24" s="152">
        <v>3</v>
      </c>
      <c r="L24" s="152">
        <v>0</v>
      </c>
      <c r="M24" s="152">
        <v>0</v>
      </c>
      <c r="N24" s="144">
        <f t="shared" si="0"/>
        <v>1385</v>
      </c>
      <c r="O24" s="145">
        <v>19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'21.09'!J25+'22.09'!I25</f>
        <v>2088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2058</v>
      </c>
      <c r="O25" s="150">
        <f>SUM(O20:O24)</f>
        <v>27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'21.09'!J26+'22.09'!I26</f>
        <v>438</v>
      </c>
      <c r="K26" s="151">
        <v>2</v>
      </c>
      <c r="L26" s="151">
        <v>1</v>
      </c>
      <c r="M26" s="151">
        <v>0</v>
      </c>
      <c r="N26" s="139">
        <f t="shared" si="0"/>
        <v>423</v>
      </c>
      <c r="O26" s="140">
        <v>13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'21.09'!J27+'22.09'!I27</f>
        <v>543</v>
      </c>
      <c r="K27" s="152">
        <v>0</v>
      </c>
      <c r="L27" s="152">
        <v>0</v>
      </c>
      <c r="M27" s="152">
        <v>0</v>
      </c>
      <c r="N27" s="144">
        <f t="shared" si="0"/>
        <v>535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'21.09'!J28+'22.09'!I28</f>
        <v>1136</v>
      </c>
      <c r="K28" s="152">
        <v>0</v>
      </c>
      <c r="L28" s="152">
        <v>0</v>
      </c>
      <c r="M28" s="152">
        <v>0</v>
      </c>
      <c r="N28" s="144">
        <f t="shared" si="0"/>
        <v>1110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8</v>
      </c>
      <c r="H29" s="156">
        <v>0</v>
      </c>
      <c r="I29" s="144">
        <f t="shared" si="7"/>
        <v>8</v>
      </c>
      <c r="J29" s="161">
        <f>'21.09'!J29+'22.09'!I29</f>
        <v>1202</v>
      </c>
      <c r="K29" s="152">
        <v>0</v>
      </c>
      <c r="L29" s="152">
        <v>0</v>
      </c>
      <c r="M29" s="152">
        <v>0</v>
      </c>
      <c r="N29" s="144">
        <f t="shared" si="0"/>
        <v>1182</v>
      </c>
      <c r="O29" s="145">
        <v>20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'21.09'!J30+'22.09'!I30</f>
        <v>437</v>
      </c>
      <c r="K30" s="152">
        <v>0</v>
      </c>
      <c r="L30" s="152">
        <v>0</v>
      </c>
      <c r="M30" s="152">
        <v>0</v>
      </c>
      <c r="N30" s="144">
        <f t="shared" si="0"/>
        <v>437</v>
      </c>
      <c r="O30" s="145">
        <v>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'21.09'!J31+'22.09'!I31</f>
        <v>648</v>
      </c>
      <c r="K31" s="152">
        <v>1</v>
      </c>
      <c r="L31" s="152">
        <v>0</v>
      </c>
      <c r="M31" s="152">
        <v>0</v>
      </c>
      <c r="N31" s="144">
        <f t="shared" si="0"/>
        <v>636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'21.09'!J32+'22.09'!I32</f>
        <v>277</v>
      </c>
      <c r="K32" s="152">
        <v>1</v>
      </c>
      <c r="L32" s="152">
        <v>1</v>
      </c>
      <c r="M32" s="152">
        <v>0</v>
      </c>
      <c r="N32" s="144">
        <f t="shared" si="0"/>
        <v>265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'21.09'!J33+'22.09'!I33</f>
        <v>385</v>
      </c>
      <c r="K33" s="152">
        <v>0</v>
      </c>
      <c r="L33" s="152">
        <v>0</v>
      </c>
      <c r="M33" s="152">
        <v>0</v>
      </c>
      <c r="N33" s="144">
        <f t="shared" si="0"/>
        <v>376</v>
      </c>
      <c r="O33" s="145">
        <v>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'21.09'!J34+'22.09'!I34</f>
        <v>199</v>
      </c>
      <c r="K34" s="152">
        <v>0</v>
      </c>
      <c r="L34" s="152">
        <v>0</v>
      </c>
      <c r="M34" s="152">
        <v>0</v>
      </c>
      <c r="N34" s="144">
        <f t="shared" si="0"/>
        <v>191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'21.09'!J35+'22.09'!I35</f>
        <v>97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4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'21.09'!J36+'22.09'!I36</f>
        <v>74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'21.09'!J37+'22.09'!I37</f>
        <v>1022</v>
      </c>
      <c r="K37" s="152">
        <v>1</v>
      </c>
      <c r="L37" s="152">
        <v>0</v>
      </c>
      <c r="M37" s="152">
        <v>0</v>
      </c>
      <c r="N37" s="144">
        <f t="shared" si="0"/>
        <v>971</v>
      </c>
      <c r="O37" s="145">
        <v>50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36</v>
      </c>
      <c r="H38" s="146">
        <f t="shared" ref="H38:O38" si="9">SUM(H26:H37)</f>
        <v>3</v>
      </c>
      <c r="I38" s="148">
        <f t="shared" si="9"/>
        <v>39</v>
      </c>
      <c r="J38" s="162">
        <f>'21.09'!J38+'22.09'!I38</f>
        <v>6458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6286</v>
      </c>
      <c r="O38" s="150">
        <f t="shared" si="9"/>
        <v>167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'21.09'!J39+'22.09'!I39</f>
        <v>792</v>
      </c>
      <c r="K39" s="151">
        <v>3</v>
      </c>
      <c r="L39" s="151">
        <v>2</v>
      </c>
      <c r="M39" s="151">
        <v>1</v>
      </c>
      <c r="N39" s="139">
        <f t="shared" si="0"/>
        <v>786</v>
      </c>
      <c r="O39" s="140">
        <v>3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'21.09'!J40+'22.09'!I40</f>
        <v>1112</v>
      </c>
      <c r="K40" s="152">
        <v>1</v>
      </c>
      <c r="L40" s="152">
        <v>1</v>
      </c>
      <c r="M40" s="152">
        <v>0</v>
      </c>
      <c r="N40" s="144">
        <f t="shared" si="0"/>
        <v>1055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'21.09'!J41+'22.09'!I41</f>
        <v>394</v>
      </c>
      <c r="K41" s="152">
        <v>0</v>
      </c>
      <c r="L41" s="152">
        <v>0</v>
      </c>
      <c r="M41" s="152">
        <v>0</v>
      </c>
      <c r="N41" s="144">
        <f t="shared" si="0"/>
        <v>376</v>
      </c>
      <c r="O41" s="145">
        <v>18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'21.09'!J42+'22.09'!I42</f>
        <v>422</v>
      </c>
      <c r="K42" s="152">
        <v>0</v>
      </c>
      <c r="L42" s="152">
        <v>0</v>
      </c>
      <c r="M42" s="152">
        <v>0</v>
      </c>
      <c r="N42" s="144">
        <f t="shared" si="0"/>
        <v>410</v>
      </c>
      <c r="O42" s="145">
        <v>12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31</v>
      </c>
      <c r="H43" s="156">
        <v>0</v>
      </c>
      <c r="I43" s="144">
        <f t="shared" si="10"/>
        <v>31</v>
      </c>
      <c r="J43" s="161">
        <f>'21.09'!J43+'22.09'!I43</f>
        <v>2608</v>
      </c>
      <c r="K43" s="152">
        <v>2</v>
      </c>
      <c r="L43" s="152">
        <v>1</v>
      </c>
      <c r="M43" s="152">
        <v>0</v>
      </c>
      <c r="N43" s="144">
        <f t="shared" si="0"/>
        <v>2438</v>
      </c>
      <c r="O43" s="145">
        <v>168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'21.09'!J44+'22.09'!I44</f>
        <v>475</v>
      </c>
      <c r="K44" s="152">
        <v>1</v>
      </c>
      <c r="L44" s="152">
        <v>0</v>
      </c>
      <c r="M44" s="152">
        <v>0</v>
      </c>
      <c r="N44" s="144">
        <f t="shared" si="0"/>
        <v>442</v>
      </c>
      <c r="O44" s="145">
        <v>32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'21.09'!J45+'22.09'!I45</f>
        <v>267</v>
      </c>
      <c r="K45" s="152">
        <v>0</v>
      </c>
      <c r="L45" s="152">
        <v>0</v>
      </c>
      <c r="M45" s="152">
        <v>0</v>
      </c>
      <c r="N45" s="144">
        <f t="shared" si="0"/>
        <v>256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'21.09'!J46+'22.09'!I46</f>
        <v>717</v>
      </c>
      <c r="K46" s="152">
        <v>0</v>
      </c>
      <c r="L46" s="152">
        <v>0</v>
      </c>
      <c r="M46" s="152">
        <v>0</v>
      </c>
      <c r="N46" s="144">
        <f t="shared" si="0"/>
        <v>671</v>
      </c>
      <c r="O46" s="145">
        <v>46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'21.09'!J47+'22.09'!I47</f>
        <v>129</v>
      </c>
      <c r="K47" s="152">
        <v>1</v>
      </c>
      <c r="L47" s="152">
        <v>1</v>
      </c>
      <c r="M47" s="152">
        <v>0</v>
      </c>
      <c r="N47" s="144">
        <f t="shared" si="0"/>
        <v>127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'21.09'!J48+'22.09'!I48</f>
        <v>206</v>
      </c>
      <c r="K48" s="152">
        <v>1</v>
      </c>
      <c r="L48" s="152">
        <v>0</v>
      </c>
      <c r="M48" s="152">
        <v>0</v>
      </c>
      <c r="N48" s="144">
        <f t="shared" si="0"/>
        <v>195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9</v>
      </c>
      <c r="H49" s="156"/>
      <c r="I49" s="144">
        <f t="shared" si="10"/>
        <v>9</v>
      </c>
      <c r="J49" s="161">
        <f>'21.09'!J49+'22.09'!I49</f>
        <v>1062</v>
      </c>
      <c r="K49" s="152">
        <v>1</v>
      </c>
      <c r="L49" s="152">
        <v>2</v>
      </c>
      <c r="M49" s="152">
        <v>1</v>
      </c>
      <c r="N49" s="144">
        <f t="shared" si="0"/>
        <v>991</v>
      </c>
      <c r="O49" s="145">
        <v>70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90</v>
      </c>
      <c r="H50" s="146">
        <f t="shared" ref="H50:O50" si="12">SUM(H39:H49)</f>
        <v>0</v>
      </c>
      <c r="I50" s="148">
        <f t="shared" si="12"/>
        <v>90</v>
      </c>
      <c r="J50" s="162">
        <f>'21.09'!J50+'22.09'!I50</f>
        <v>8184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7747</v>
      </c>
      <c r="O50" s="150">
        <f t="shared" si="12"/>
        <v>427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'21.09'!J51+'22.09'!I51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5</v>
      </c>
      <c r="H52" s="156">
        <v>1</v>
      </c>
      <c r="I52" s="144">
        <f t="shared" ref="I52:I59" si="14">G52+H52</f>
        <v>6</v>
      </c>
      <c r="J52" s="161">
        <f>'21.09'!J52+'22.09'!I52</f>
        <v>1007</v>
      </c>
      <c r="K52" s="152">
        <v>0</v>
      </c>
      <c r="L52" s="152">
        <v>0</v>
      </c>
      <c r="M52" s="152">
        <v>0</v>
      </c>
      <c r="N52" s="144">
        <f t="shared" si="0"/>
        <v>988</v>
      </c>
      <c r="O52" s="145">
        <v>19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'21.09'!J53+'22.09'!I53</f>
        <v>646</v>
      </c>
      <c r="K53" s="152">
        <v>1</v>
      </c>
      <c r="L53" s="152">
        <v>0</v>
      </c>
      <c r="M53" s="152">
        <v>0</v>
      </c>
      <c r="N53" s="144">
        <f t="shared" si="0"/>
        <v>635</v>
      </c>
      <c r="O53" s="145">
        <v>10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5</v>
      </c>
      <c r="H54" s="156">
        <v>1</v>
      </c>
      <c r="I54" s="144">
        <f t="shared" si="14"/>
        <v>6</v>
      </c>
      <c r="J54" s="161">
        <f>'21.09'!J54+'22.09'!I54</f>
        <v>874</v>
      </c>
      <c r="K54" s="152">
        <v>0</v>
      </c>
      <c r="L54" s="152">
        <v>0</v>
      </c>
      <c r="M54" s="152">
        <v>0</v>
      </c>
      <c r="N54" s="144">
        <f t="shared" si="0"/>
        <v>845</v>
      </c>
      <c r="O54" s="145">
        <v>29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'21.09'!J55+'22.09'!I55</f>
        <v>254</v>
      </c>
      <c r="K55" s="152">
        <v>1</v>
      </c>
      <c r="L55" s="152">
        <v>0</v>
      </c>
      <c r="M55" s="152">
        <v>0</v>
      </c>
      <c r="N55" s="144">
        <f t="shared" si="0"/>
        <v>252</v>
      </c>
      <c r="O55" s="145">
        <v>1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'21.09'!J56+'22.09'!I56</f>
        <v>314</v>
      </c>
      <c r="K56" s="152">
        <v>0</v>
      </c>
      <c r="L56" s="152">
        <v>0</v>
      </c>
      <c r="M56" s="152">
        <v>0</v>
      </c>
      <c r="N56" s="144">
        <f t="shared" si="0"/>
        <v>306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'21.09'!J57+'22.09'!I57</f>
        <v>155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'21.09'!J58+'22.09'!I58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'21.09'!J59+'22.09'!I59</f>
        <v>747</v>
      </c>
      <c r="K59" s="152">
        <v>2</v>
      </c>
      <c r="L59" s="152">
        <v>0</v>
      </c>
      <c r="M59" s="152">
        <v>0</v>
      </c>
      <c r="N59" s="144">
        <f t="shared" si="0"/>
        <v>718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29</v>
      </c>
      <c r="H60" s="146">
        <f t="shared" ref="H60:O60" si="15">SUM(H51:H59)</f>
        <v>2</v>
      </c>
      <c r="I60" s="148">
        <f t="shared" si="15"/>
        <v>31</v>
      </c>
      <c r="J60" s="162">
        <f>'21.09'!J60+'22.09'!I60</f>
        <v>4098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3994</v>
      </c>
      <c r="O60" s="150">
        <f t="shared" si="15"/>
        <v>100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'21.09'!J61+'22.09'!I61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1</v>
      </c>
      <c r="H62" s="154">
        <v>0</v>
      </c>
      <c r="I62" s="144">
        <f t="shared" ref="I62:I69" si="16">G62+H62</f>
        <v>1</v>
      </c>
      <c r="J62" s="161">
        <f>'21.09'!J62+'22.09'!I62</f>
        <v>109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2</v>
      </c>
      <c r="H63" s="154">
        <v>0</v>
      </c>
      <c r="I63" s="144">
        <f t="shared" si="16"/>
        <v>2</v>
      </c>
      <c r="J63" s="161">
        <f>'21.09'!J63+'22.09'!I63</f>
        <v>163</v>
      </c>
      <c r="K63" s="152">
        <v>0</v>
      </c>
      <c r="L63" s="152">
        <v>0</v>
      </c>
      <c r="M63" s="152">
        <v>0</v>
      </c>
      <c r="N63" s="144">
        <f t="shared" si="0"/>
        <v>156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1</v>
      </c>
      <c r="H64" s="154">
        <v>0</v>
      </c>
      <c r="I64" s="144">
        <f t="shared" si="16"/>
        <v>1</v>
      </c>
      <c r="J64" s="161">
        <f>'21.09'!J64+'22.09'!I64</f>
        <v>176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0</v>
      </c>
      <c r="H65" s="154">
        <v>0</v>
      </c>
      <c r="I65" s="144">
        <f t="shared" si="16"/>
        <v>0</v>
      </c>
      <c r="J65" s="161">
        <f>'21.09'!J65+'22.09'!I65</f>
        <v>182</v>
      </c>
      <c r="K65" s="152">
        <v>0</v>
      </c>
      <c r="L65" s="152">
        <v>0</v>
      </c>
      <c r="M65" s="152">
        <v>0</v>
      </c>
      <c r="N65" s="144">
        <f t="shared" si="0"/>
        <v>179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'21.09'!J66+'22.09'!I66</f>
        <v>270</v>
      </c>
      <c r="K66" s="152">
        <v>1</v>
      </c>
      <c r="L66" s="152">
        <v>1</v>
      </c>
      <c r="M66" s="152">
        <v>1</v>
      </c>
      <c r="N66" s="144">
        <f t="shared" si="0"/>
        <v>266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1</v>
      </c>
      <c r="H67" s="154">
        <v>0</v>
      </c>
      <c r="I67" s="144">
        <f t="shared" si="16"/>
        <v>1</v>
      </c>
      <c r="J67" s="161">
        <f>'21.09'!J67+'22.09'!I67</f>
        <v>48</v>
      </c>
      <c r="K67" s="152">
        <v>0</v>
      </c>
      <c r="L67" s="152">
        <v>0</v>
      </c>
      <c r="M67" s="152">
        <v>0</v>
      </c>
      <c r="N67" s="144">
        <f t="shared" si="0"/>
        <v>47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1</v>
      </c>
      <c r="H68" s="154">
        <v>0</v>
      </c>
      <c r="I68" s="144">
        <f t="shared" si="16"/>
        <v>1</v>
      </c>
      <c r="J68" s="161">
        <f>'21.09'!J68+'22.09'!I68</f>
        <v>158</v>
      </c>
      <c r="K68" s="152">
        <v>0</v>
      </c>
      <c r="L68" s="152">
        <v>0</v>
      </c>
      <c r="M68" s="152">
        <v>0</v>
      </c>
      <c r="N68" s="144">
        <f t="shared" si="0"/>
        <v>155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3</v>
      </c>
      <c r="H69" s="154"/>
      <c r="I69" s="144">
        <f t="shared" si="16"/>
        <v>3</v>
      </c>
      <c r="J69" s="161">
        <f>'21.09'!J69+'22.09'!I69</f>
        <v>685</v>
      </c>
      <c r="K69" s="152">
        <v>3</v>
      </c>
      <c r="L69" s="152">
        <v>0</v>
      </c>
      <c r="M69" s="152">
        <v>0</v>
      </c>
      <c r="N69" s="144">
        <f t="shared" si="0"/>
        <v>669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'21.09'!J70+'22.09'!I70</f>
        <v>1921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1884</v>
      </c>
      <c r="O70" s="150">
        <f t="shared" si="17"/>
        <v>33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'21.09'!J71+'22.09'!I71</f>
        <v>535</v>
      </c>
      <c r="K71" s="151">
        <v>0</v>
      </c>
      <c r="L71" s="151">
        <v>0</v>
      </c>
      <c r="M71" s="151">
        <v>0</v>
      </c>
      <c r="N71" s="139">
        <f t="shared" ref="N71:N83" si="18">J71-K71-O71</f>
        <v>521</v>
      </c>
      <c r="O71" s="140">
        <v>14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'21.09'!J72+'22.09'!I72</f>
        <v>577</v>
      </c>
      <c r="K72" s="152">
        <v>0</v>
      </c>
      <c r="L72" s="152">
        <v>0</v>
      </c>
      <c r="M72" s="152">
        <v>0</v>
      </c>
      <c r="N72" s="144">
        <f t="shared" si="18"/>
        <v>556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'21.09'!J73+'22.09'!I73</f>
        <v>571</v>
      </c>
      <c r="K73" s="152">
        <v>0</v>
      </c>
      <c r="L73" s="152">
        <v>0</v>
      </c>
      <c r="M73" s="152">
        <v>0</v>
      </c>
      <c r="N73" s="144">
        <f t="shared" si="18"/>
        <v>549</v>
      </c>
      <c r="O73" s="145">
        <v>22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'21.09'!J74+'22.09'!I74</f>
        <v>722</v>
      </c>
      <c r="K74" s="152">
        <v>0</v>
      </c>
      <c r="L74" s="152">
        <v>0</v>
      </c>
      <c r="M74" s="152">
        <v>0</v>
      </c>
      <c r="N74" s="144">
        <f t="shared" si="18"/>
        <v>689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'21.09'!J75+'22.09'!I75</f>
        <v>109</v>
      </c>
      <c r="K75" s="152">
        <v>0</v>
      </c>
      <c r="L75" s="152">
        <v>0</v>
      </c>
      <c r="M75" s="152">
        <v>0</v>
      </c>
      <c r="N75" s="144">
        <f t="shared" si="18"/>
        <v>107</v>
      </c>
      <c r="O75" s="145">
        <v>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'21.09'!J76+'22.09'!I76</f>
        <v>479</v>
      </c>
      <c r="K76" s="152">
        <v>1</v>
      </c>
      <c r="L76" s="152">
        <v>0</v>
      </c>
      <c r="M76" s="152">
        <v>0</v>
      </c>
      <c r="N76" s="144">
        <f t="shared" si="18"/>
        <v>459</v>
      </c>
      <c r="O76" s="145">
        <v>19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27</v>
      </c>
      <c r="H77" s="156"/>
      <c r="I77" s="144">
        <f t="shared" si="19"/>
        <v>27</v>
      </c>
      <c r="J77" s="161">
        <f>'21.09'!J77+'22.09'!I77</f>
        <v>2398</v>
      </c>
      <c r="K77" s="152">
        <v>4</v>
      </c>
      <c r="L77" s="152">
        <v>2</v>
      </c>
      <c r="M77" s="152">
        <v>0</v>
      </c>
      <c r="N77" s="144">
        <f t="shared" si="18"/>
        <v>2307</v>
      </c>
      <c r="O77" s="145">
        <v>87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65</v>
      </c>
      <c r="H78" s="146">
        <f t="shared" ref="H78:O78" si="20">SUM(H71:H77)</f>
        <v>0</v>
      </c>
      <c r="I78" s="148">
        <f t="shared" si="20"/>
        <v>65</v>
      </c>
      <c r="J78" s="162">
        <f>'21.09'!J78+'22.09'!I78</f>
        <v>5391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5188</v>
      </c>
      <c r="O78" s="150">
        <f t="shared" si="20"/>
        <v>198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'21.09'!J79+'22.09'!I79</f>
        <v>158</v>
      </c>
      <c r="K79" s="151">
        <v>0</v>
      </c>
      <c r="L79" s="151">
        <v>0</v>
      </c>
      <c r="M79" s="151">
        <v>0</v>
      </c>
      <c r="N79" s="139">
        <f t="shared" si="18"/>
        <v>155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'21.09'!J80+'22.09'!I80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'21.09'!J81+'22.09'!I81</f>
        <v>169</v>
      </c>
      <c r="K81" s="152">
        <v>0</v>
      </c>
      <c r="L81" s="152">
        <v>0</v>
      </c>
      <c r="M81" s="152">
        <v>0</v>
      </c>
      <c r="N81" s="144">
        <f t="shared" si="18"/>
        <v>163</v>
      </c>
      <c r="O81" s="145">
        <v>6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1</v>
      </c>
      <c r="H82" s="154">
        <v>0</v>
      </c>
      <c r="I82" s="144">
        <f t="shared" si="21"/>
        <v>1</v>
      </c>
      <c r="J82" s="161">
        <f>'21.09'!J82+'22.09'!I82</f>
        <v>105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'21.09'!J83+'22.09'!I83</f>
        <v>434</v>
      </c>
      <c r="K83" s="152">
        <v>0</v>
      </c>
      <c r="L83" s="152">
        <v>0</v>
      </c>
      <c r="M83" s="152">
        <v>0</v>
      </c>
      <c r="N83" s="144">
        <f t="shared" si="18"/>
        <v>427</v>
      </c>
      <c r="O83" s="145">
        <v>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7</v>
      </c>
      <c r="H84" s="146">
        <f t="shared" ref="H84:O84" si="22">SUM(H79:H83)</f>
        <v>1</v>
      </c>
      <c r="I84" s="148">
        <f t="shared" si="22"/>
        <v>8</v>
      </c>
      <c r="J84" s="162">
        <f>'21.09'!J84+'22.09'!I84</f>
        <v>907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890</v>
      </c>
      <c r="O84" s="150">
        <f t="shared" si="22"/>
        <v>17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289</v>
      </c>
      <c r="H85" s="135">
        <f t="shared" ref="H85:O85" si="23">H84+H78+H70+H60+H50+H38+H25+H19</f>
        <v>9</v>
      </c>
      <c r="I85" s="135">
        <f t="shared" si="23"/>
        <v>298</v>
      </c>
      <c r="J85" s="135">
        <f t="shared" si="23"/>
        <v>38684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37420</v>
      </c>
      <c r="O85" s="135">
        <f t="shared" si="23"/>
        <v>1224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24"/>
      <c r="P90" s="68"/>
      <c r="Q90" s="68"/>
      <c r="R90" s="68"/>
      <c r="S90" s="224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24"/>
      <c r="P91" s="68"/>
      <c r="Q91" s="68"/>
      <c r="R91" s="68"/>
      <c r="S91" s="224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24"/>
      <c r="P92" s="68"/>
      <c r="Q92" s="68"/>
      <c r="R92" s="68"/>
      <c r="S92" s="224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4"/>
      <c r="K93" s="478"/>
      <c r="L93" s="478"/>
      <c r="M93" s="478"/>
      <c r="N93" s="478"/>
      <c r="O93" s="224"/>
      <c r="P93" s="68"/>
      <c r="Q93" s="68"/>
      <c r="R93" s="68"/>
      <c r="S93" s="224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4"/>
      <c r="K94" s="478"/>
      <c r="L94" s="478"/>
      <c r="M94" s="478"/>
      <c r="N94" s="478"/>
      <c r="O94" s="224"/>
      <c r="P94" s="68"/>
      <c r="Q94" s="68"/>
      <c r="R94" s="68"/>
      <c r="S94" s="224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25"/>
      <c r="K95" s="478"/>
      <c r="L95" s="478"/>
      <c r="M95" s="478"/>
      <c r="N95" s="478"/>
      <c r="O95" s="225"/>
      <c r="Q95" s="82"/>
      <c r="R95" s="82"/>
      <c r="S95" s="22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5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6" sqref="K3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=273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1335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21" t="s">
        <v>275</v>
      </c>
      <c r="H4" s="221" t="s">
        <v>276</v>
      </c>
      <c r="I4" s="221" t="s">
        <v>277</v>
      </c>
      <c r="J4" s="121" t="str">
        <f>"me©‡gvU fwZ©
= "&amp;J85</f>
        <v>me©‡gvU fwZ©
= 38386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37011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'20.09'!J5+'21.09'!I5</f>
        <v>1376</v>
      </c>
      <c r="K5" s="151">
        <v>2</v>
      </c>
      <c r="L5" s="151">
        <v>1</v>
      </c>
      <c r="M5" s="151">
        <v>1</v>
      </c>
      <c r="N5" s="139">
        <f t="shared" ref="N5:N69" si="0">J5-K5-O5</f>
        <v>1352</v>
      </c>
      <c r="O5" s="140">
        <v>22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'20.09'!J6+'21.09'!I6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'20.09'!J7+'21.09'!I7</f>
        <v>448</v>
      </c>
      <c r="K7" s="152">
        <v>0</v>
      </c>
      <c r="L7" s="152">
        <v>0</v>
      </c>
      <c r="M7" s="152">
        <v>0</v>
      </c>
      <c r="N7" s="139">
        <f t="shared" si="0"/>
        <v>438</v>
      </c>
      <c r="O7" s="145">
        <v>10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2</v>
      </c>
      <c r="I8" s="144">
        <f t="shared" si="1"/>
        <v>4</v>
      </c>
      <c r="J8" s="161">
        <f>'20.09'!J8+'21.09'!I8</f>
        <v>1094</v>
      </c>
      <c r="K8" s="152">
        <v>0</v>
      </c>
      <c r="L8" s="152">
        <v>0</v>
      </c>
      <c r="M8" s="152">
        <v>0</v>
      </c>
      <c r="N8" s="139">
        <f t="shared" si="0"/>
        <v>1078</v>
      </c>
      <c r="O8" s="145">
        <v>16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</v>
      </c>
      <c r="H9" s="156">
        <v>0</v>
      </c>
      <c r="I9" s="144">
        <f t="shared" si="1"/>
        <v>1</v>
      </c>
      <c r="J9" s="161">
        <f>'20.09'!J9+'21.09'!I9</f>
        <v>491</v>
      </c>
      <c r="K9" s="152">
        <v>1</v>
      </c>
      <c r="L9" s="152">
        <v>0</v>
      </c>
      <c r="M9" s="152">
        <v>0</v>
      </c>
      <c r="N9" s="139">
        <f t="shared" si="0"/>
        <v>481</v>
      </c>
      <c r="O9" s="145">
        <v>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'20.09'!J10+'21.09'!I10</f>
        <v>449</v>
      </c>
      <c r="K10" s="152">
        <v>0</v>
      </c>
      <c r="L10" s="152">
        <v>0</v>
      </c>
      <c r="M10" s="152">
        <v>0</v>
      </c>
      <c r="N10" s="139">
        <f t="shared" si="0"/>
        <v>436</v>
      </c>
      <c r="O10" s="145">
        <v>13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'20.09'!J11+'21.09'!I11</f>
        <v>630</v>
      </c>
      <c r="K11" s="152">
        <v>1</v>
      </c>
      <c r="L11" s="152">
        <v>1</v>
      </c>
      <c r="M11" s="152">
        <v>0</v>
      </c>
      <c r="N11" s="139">
        <f t="shared" si="0"/>
        <v>622</v>
      </c>
      <c r="O11" s="145">
        <v>7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'20.09'!J12+'21.09'!I12</f>
        <v>1388</v>
      </c>
      <c r="K12" s="152">
        <v>0</v>
      </c>
      <c r="L12" s="152">
        <v>0</v>
      </c>
      <c r="M12" s="152">
        <v>0</v>
      </c>
      <c r="N12" s="139">
        <f t="shared" si="0"/>
        <v>1283</v>
      </c>
      <c r="O12" s="145">
        <v>105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'20.09'!J13+'21.09'!I13</f>
        <v>503</v>
      </c>
      <c r="K13" s="152">
        <v>0</v>
      </c>
      <c r="L13" s="152">
        <v>0</v>
      </c>
      <c r="M13" s="152">
        <v>0</v>
      </c>
      <c r="N13" s="139">
        <f t="shared" si="0"/>
        <v>480</v>
      </c>
      <c r="O13" s="145">
        <v>23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'20.09'!J14+'21.09'!I14</f>
        <v>408</v>
      </c>
      <c r="K14" s="152">
        <v>0</v>
      </c>
      <c r="L14" s="152">
        <v>0</v>
      </c>
      <c r="M14" s="152">
        <v>0</v>
      </c>
      <c r="N14" s="139">
        <f t="shared" si="0"/>
        <v>401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0</v>
      </c>
      <c r="H15" s="156">
        <v>0</v>
      </c>
      <c r="I15" s="144">
        <f t="shared" si="1"/>
        <v>0</v>
      </c>
      <c r="J15" s="161">
        <f>'20.09'!J15+'21.09'!I15</f>
        <v>530</v>
      </c>
      <c r="K15" s="152">
        <v>0</v>
      </c>
      <c r="L15" s="152">
        <v>0</v>
      </c>
      <c r="M15" s="152">
        <v>0</v>
      </c>
      <c r="N15" s="139">
        <f t="shared" si="0"/>
        <v>518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'20.09'!J16+'21.09'!I16</f>
        <v>718</v>
      </c>
      <c r="K16" s="152">
        <v>0</v>
      </c>
      <c r="L16" s="152">
        <v>0</v>
      </c>
      <c r="M16" s="152">
        <v>0</v>
      </c>
      <c r="N16" s="139">
        <f t="shared" si="0"/>
        <v>695</v>
      </c>
      <c r="O16" s="145">
        <v>23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15</v>
      </c>
      <c r="H17" s="156">
        <v>0</v>
      </c>
      <c r="I17" s="144">
        <f t="shared" si="1"/>
        <v>15</v>
      </c>
      <c r="J17" s="161">
        <f>'20.09'!J17+'21.09'!I17</f>
        <v>869</v>
      </c>
      <c r="K17" s="152">
        <v>5</v>
      </c>
      <c r="L17" s="152">
        <v>0</v>
      </c>
      <c r="M17" s="152">
        <v>0</v>
      </c>
      <c r="N17" s="139">
        <f t="shared" si="0"/>
        <v>829</v>
      </c>
      <c r="O17" s="145">
        <v>35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'20.09'!J18+'21.09'!I18</f>
        <v>609</v>
      </c>
      <c r="K18" s="152">
        <v>0</v>
      </c>
      <c r="L18" s="152">
        <v>0</v>
      </c>
      <c r="M18" s="152">
        <v>0</v>
      </c>
      <c r="N18" s="139">
        <f t="shared" si="0"/>
        <v>592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65</v>
      </c>
      <c r="H19" s="146">
        <f t="shared" ref="H19:O19" si="3">SUM(H5:H18)</f>
        <v>2</v>
      </c>
      <c r="I19" s="148">
        <f t="shared" si="3"/>
        <v>67</v>
      </c>
      <c r="J19" s="162">
        <f>'20.09'!J19+'21.09'!I19</f>
        <v>9588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9280</v>
      </c>
      <c r="O19" s="150">
        <f t="shared" si="3"/>
        <v>299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'20.09'!J20+'21.09'!I20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'20.09'!J21+'21.09'!I21</f>
        <v>408</v>
      </c>
      <c r="K21" s="152">
        <v>0</v>
      </c>
      <c r="L21" s="152">
        <v>0</v>
      </c>
      <c r="M21" s="152">
        <v>0</v>
      </c>
      <c r="N21" s="144">
        <f t="shared" si="0"/>
        <v>405</v>
      </c>
      <c r="O21" s="145">
        <v>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'20.09'!J22+'21.09'!I22</f>
        <v>156</v>
      </c>
      <c r="K22" s="152">
        <v>0</v>
      </c>
      <c r="L22" s="152">
        <v>0</v>
      </c>
      <c r="M22" s="152">
        <v>0</v>
      </c>
      <c r="N22" s="144">
        <f t="shared" si="0"/>
        <v>152</v>
      </c>
      <c r="O22" s="145">
        <v>4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'20.09'!J23+'21.09'!I23</f>
        <v>94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'20.09'!J24+'21.09'!I24</f>
        <v>1402</v>
      </c>
      <c r="K24" s="152">
        <v>3</v>
      </c>
      <c r="L24" s="152">
        <v>0</v>
      </c>
      <c r="M24" s="152">
        <v>0</v>
      </c>
      <c r="N24" s="144">
        <f t="shared" si="0"/>
        <v>1375</v>
      </c>
      <c r="O24" s="145">
        <v>24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'20.09'!J25+'21.09'!I25</f>
        <v>2081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2046</v>
      </c>
      <c r="O25" s="150">
        <f>SUM(O20:O24)</f>
        <v>32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'20.09'!J26+'21.09'!I26</f>
        <v>434</v>
      </c>
      <c r="K26" s="151">
        <v>2</v>
      </c>
      <c r="L26" s="151">
        <v>1</v>
      </c>
      <c r="M26" s="151">
        <v>0</v>
      </c>
      <c r="N26" s="139">
        <f t="shared" si="0"/>
        <v>420</v>
      </c>
      <c r="O26" s="140">
        <v>12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'20.09'!J27+'21.09'!I27</f>
        <v>541</v>
      </c>
      <c r="K27" s="152">
        <v>0</v>
      </c>
      <c r="L27" s="152">
        <v>0</v>
      </c>
      <c r="M27" s="152">
        <v>0</v>
      </c>
      <c r="N27" s="144">
        <f t="shared" si="0"/>
        <v>533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0</v>
      </c>
      <c r="I28" s="144">
        <f t="shared" si="7"/>
        <v>3</v>
      </c>
      <c r="J28" s="161">
        <f>'20.09'!J28+'21.09'!I28</f>
        <v>1133</v>
      </c>
      <c r="K28" s="152">
        <v>0</v>
      </c>
      <c r="L28" s="152">
        <v>0</v>
      </c>
      <c r="M28" s="152">
        <v>0</v>
      </c>
      <c r="N28" s="144">
        <f t="shared" si="0"/>
        <v>1110</v>
      </c>
      <c r="O28" s="145">
        <v>23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'20.09'!J29+'21.09'!I29</f>
        <v>1194</v>
      </c>
      <c r="K29" s="152">
        <v>0</v>
      </c>
      <c r="L29" s="152">
        <v>0</v>
      </c>
      <c r="M29" s="152">
        <v>0</v>
      </c>
      <c r="N29" s="144">
        <f t="shared" si="0"/>
        <v>1176</v>
      </c>
      <c r="O29" s="145">
        <v>18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'20.09'!J30+'21.09'!I30</f>
        <v>437</v>
      </c>
      <c r="K30" s="152">
        <v>0</v>
      </c>
      <c r="L30" s="152">
        <v>0</v>
      </c>
      <c r="M30" s="152">
        <v>0</v>
      </c>
      <c r="N30" s="144">
        <f t="shared" si="0"/>
        <v>434</v>
      </c>
      <c r="O30" s="145">
        <v>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'20.09'!J31+'21.09'!I31</f>
        <v>646</v>
      </c>
      <c r="K31" s="152">
        <v>1</v>
      </c>
      <c r="L31" s="152">
        <v>0</v>
      </c>
      <c r="M31" s="152">
        <v>0</v>
      </c>
      <c r="N31" s="144">
        <f t="shared" si="0"/>
        <v>633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'20.09'!J32+'21.09'!I32</f>
        <v>274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'20.09'!J33+'21.09'!I33</f>
        <v>383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'20.09'!J34+'21.09'!I34</f>
        <v>198</v>
      </c>
      <c r="K34" s="152">
        <v>0</v>
      </c>
      <c r="L34" s="152">
        <v>0</v>
      </c>
      <c r="M34" s="152">
        <v>0</v>
      </c>
      <c r="N34" s="144">
        <f t="shared" si="0"/>
        <v>190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'20.09'!J35+'21.09'!I35</f>
        <v>97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4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'20.09'!J36+'21.09'!I36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'20.09'!J37+'21.09'!I37</f>
        <v>1010</v>
      </c>
      <c r="K37" s="152">
        <v>1</v>
      </c>
      <c r="L37" s="152">
        <v>0</v>
      </c>
      <c r="M37" s="152">
        <v>0</v>
      </c>
      <c r="N37" s="144">
        <f t="shared" si="0"/>
        <v>955</v>
      </c>
      <c r="O37" s="145">
        <v>54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25</v>
      </c>
      <c r="H38" s="146">
        <f t="shared" ref="H38:O38" si="9">SUM(H26:H37)</f>
        <v>1</v>
      </c>
      <c r="I38" s="148">
        <f t="shared" si="9"/>
        <v>26</v>
      </c>
      <c r="J38" s="162">
        <f>'20.09'!J38+'21.09'!I38</f>
        <v>6419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6246</v>
      </c>
      <c r="O38" s="150">
        <f t="shared" si="9"/>
        <v>168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'20.09'!J39+'21.09'!I39</f>
        <v>792</v>
      </c>
      <c r="K39" s="151">
        <v>3</v>
      </c>
      <c r="L39" s="151">
        <v>2</v>
      </c>
      <c r="M39" s="151">
        <v>1</v>
      </c>
      <c r="N39" s="139">
        <f t="shared" si="0"/>
        <v>785</v>
      </c>
      <c r="O39" s="140">
        <v>4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21</v>
      </c>
      <c r="H40" s="156">
        <v>0</v>
      </c>
      <c r="I40" s="144">
        <f t="shared" ref="I40:I49" si="10">G40+H40</f>
        <v>21</v>
      </c>
      <c r="J40" s="161">
        <f>'20.09'!J40+'21.09'!I40</f>
        <v>1096</v>
      </c>
      <c r="K40" s="152">
        <v>1</v>
      </c>
      <c r="L40" s="152">
        <v>1</v>
      </c>
      <c r="M40" s="152">
        <v>0</v>
      </c>
      <c r="N40" s="144">
        <f t="shared" si="0"/>
        <v>1023</v>
      </c>
      <c r="O40" s="145">
        <v>72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'20.09'!J41+'21.09'!I41</f>
        <v>389</v>
      </c>
      <c r="K41" s="152">
        <v>0</v>
      </c>
      <c r="L41" s="152">
        <v>0</v>
      </c>
      <c r="M41" s="152">
        <v>0</v>
      </c>
      <c r="N41" s="144">
        <f t="shared" si="0"/>
        <v>375</v>
      </c>
      <c r="O41" s="145">
        <v>14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'20.09'!J42+'21.09'!I42</f>
        <v>418</v>
      </c>
      <c r="K42" s="152">
        <v>0</v>
      </c>
      <c r="L42" s="152">
        <v>0</v>
      </c>
      <c r="M42" s="152">
        <v>0</v>
      </c>
      <c r="N42" s="144">
        <f t="shared" si="0"/>
        <v>400</v>
      </c>
      <c r="O42" s="145">
        <v>18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40</v>
      </c>
      <c r="H43" s="156">
        <v>2</v>
      </c>
      <c r="I43" s="144">
        <f t="shared" si="10"/>
        <v>42</v>
      </c>
      <c r="J43" s="161">
        <f>'20.09'!J43+'21.09'!I43</f>
        <v>2577</v>
      </c>
      <c r="K43" s="152">
        <v>2</v>
      </c>
      <c r="L43" s="152">
        <v>1</v>
      </c>
      <c r="M43" s="152">
        <v>0</v>
      </c>
      <c r="N43" s="144">
        <f t="shared" si="0"/>
        <v>2380</v>
      </c>
      <c r="O43" s="145">
        <v>195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'20.09'!J44+'21.09'!I44</f>
        <v>467</v>
      </c>
      <c r="K44" s="152">
        <v>1</v>
      </c>
      <c r="L44" s="152">
        <v>0</v>
      </c>
      <c r="M44" s="152">
        <v>0</v>
      </c>
      <c r="N44" s="144">
        <f t="shared" si="0"/>
        <v>428</v>
      </c>
      <c r="O44" s="145">
        <v>38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'20.09'!J45+'21.09'!I45</f>
        <v>263</v>
      </c>
      <c r="K45" s="152">
        <v>0</v>
      </c>
      <c r="L45" s="152">
        <v>0</v>
      </c>
      <c r="M45" s="152">
        <v>0</v>
      </c>
      <c r="N45" s="144">
        <f t="shared" si="0"/>
        <v>249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7</v>
      </c>
      <c r="H46" s="156">
        <v>0</v>
      </c>
      <c r="I46" s="144">
        <f t="shared" si="10"/>
        <v>7</v>
      </c>
      <c r="J46" s="161">
        <f>'20.09'!J46+'21.09'!I46</f>
        <v>706</v>
      </c>
      <c r="K46" s="152">
        <v>0</v>
      </c>
      <c r="L46" s="152">
        <v>0</v>
      </c>
      <c r="M46" s="152">
        <v>0</v>
      </c>
      <c r="N46" s="144">
        <f t="shared" si="0"/>
        <v>656</v>
      </c>
      <c r="O46" s="145">
        <v>50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'20.09'!J47+'21.09'!I47</f>
        <v>128</v>
      </c>
      <c r="K47" s="152">
        <v>1</v>
      </c>
      <c r="L47" s="152">
        <v>1</v>
      </c>
      <c r="M47" s="152">
        <v>0</v>
      </c>
      <c r="N47" s="144">
        <f t="shared" si="0"/>
        <v>125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'20.09'!J48+'21.09'!I48</f>
        <v>205</v>
      </c>
      <c r="K48" s="152">
        <v>1</v>
      </c>
      <c r="L48" s="152">
        <v>0</v>
      </c>
      <c r="M48" s="152">
        <v>0</v>
      </c>
      <c r="N48" s="144">
        <f t="shared" si="0"/>
        <v>194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'20.09'!J49+'21.09'!I49</f>
        <v>1053</v>
      </c>
      <c r="K49" s="152">
        <v>1</v>
      </c>
      <c r="L49" s="152">
        <v>2</v>
      </c>
      <c r="M49" s="152">
        <v>1</v>
      </c>
      <c r="N49" s="144">
        <f t="shared" si="0"/>
        <v>969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97</v>
      </c>
      <c r="H50" s="146">
        <f t="shared" ref="H50:O50" si="12">SUM(H39:H49)</f>
        <v>3</v>
      </c>
      <c r="I50" s="148">
        <f t="shared" si="12"/>
        <v>100</v>
      </c>
      <c r="J50" s="162">
        <f>'20.09'!J50+'21.09'!I50</f>
        <v>8094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7584</v>
      </c>
      <c r="O50" s="150">
        <f t="shared" si="12"/>
        <v>500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'20.09'!J51+'21.09'!I51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'20.09'!J52+'21.09'!I52</f>
        <v>1001</v>
      </c>
      <c r="K52" s="152">
        <v>0</v>
      </c>
      <c r="L52" s="152">
        <v>0</v>
      </c>
      <c r="M52" s="152">
        <v>0</v>
      </c>
      <c r="N52" s="144">
        <f t="shared" si="0"/>
        <v>980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4</v>
      </c>
      <c r="H53" s="156">
        <v>0</v>
      </c>
      <c r="I53" s="144">
        <f t="shared" si="14"/>
        <v>4</v>
      </c>
      <c r="J53" s="161">
        <f>'20.09'!J53+'21.09'!I53</f>
        <v>644</v>
      </c>
      <c r="K53" s="152">
        <v>1</v>
      </c>
      <c r="L53" s="152">
        <v>0</v>
      </c>
      <c r="M53" s="152">
        <v>0</v>
      </c>
      <c r="N53" s="144">
        <f t="shared" si="0"/>
        <v>632</v>
      </c>
      <c r="O53" s="145">
        <v>11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0</v>
      </c>
      <c r="H54" s="156">
        <v>2</v>
      </c>
      <c r="I54" s="144">
        <f t="shared" si="14"/>
        <v>2</v>
      </c>
      <c r="J54" s="161">
        <f>'20.09'!J54+'21.09'!I54</f>
        <v>868</v>
      </c>
      <c r="K54" s="152">
        <v>0</v>
      </c>
      <c r="L54" s="152">
        <v>0</v>
      </c>
      <c r="M54" s="152">
        <v>0</v>
      </c>
      <c r="N54" s="144">
        <f t="shared" si="0"/>
        <v>837</v>
      </c>
      <c r="O54" s="145">
        <v>31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'20.09'!J55+'21.09'!I55</f>
        <v>254</v>
      </c>
      <c r="K55" s="152">
        <v>1</v>
      </c>
      <c r="L55" s="152">
        <v>0</v>
      </c>
      <c r="M55" s="152">
        <v>0</v>
      </c>
      <c r="N55" s="144">
        <f t="shared" si="0"/>
        <v>250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'20.09'!J56+'21.09'!I56</f>
        <v>308</v>
      </c>
      <c r="K56" s="152">
        <v>0</v>
      </c>
      <c r="L56" s="152">
        <v>0</v>
      </c>
      <c r="M56" s="152">
        <v>0</v>
      </c>
      <c r="N56" s="144">
        <f t="shared" si="0"/>
        <v>303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'20.09'!J57+'21.09'!I57</f>
        <v>152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'20.09'!J58+'21.09'!I58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'20.09'!J59+'21.09'!I59</f>
        <v>739</v>
      </c>
      <c r="K59" s="152">
        <v>2</v>
      </c>
      <c r="L59" s="152">
        <v>0</v>
      </c>
      <c r="M59" s="152">
        <v>0</v>
      </c>
      <c r="N59" s="144">
        <f t="shared" si="0"/>
        <v>710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15</v>
      </c>
      <c r="H60" s="146">
        <f t="shared" ref="H60:O60" si="15">SUM(H51:H59)</f>
        <v>2</v>
      </c>
      <c r="I60" s="148">
        <f t="shared" si="15"/>
        <v>17</v>
      </c>
      <c r="J60" s="162">
        <f>'20.09'!J60+'21.09'!I60</f>
        <v>4067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3962</v>
      </c>
      <c r="O60" s="150">
        <f t="shared" si="15"/>
        <v>101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'20.09'!J61+'21.09'!I61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'20.09'!J62+'21.09'!I62</f>
        <v>108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3</v>
      </c>
      <c r="H63" s="154">
        <v>0</v>
      </c>
      <c r="I63" s="144">
        <f t="shared" si="16"/>
        <v>3</v>
      </c>
      <c r="J63" s="161">
        <f>'20.09'!J63+'21.09'!I63</f>
        <v>161</v>
      </c>
      <c r="K63" s="152">
        <v>0</v>
      </c>
      <c r="L63" s="152">
        <v>0</v>
      </c>
      <c r="M63" s="152">
        <v>0</v>
      </c>
      <c r="N63" s="144">
        <f t="shared" si="0"/>
        <v>154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'20.09'!J64+'21.09'!I64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'20.09'!J65+'21.09'!I65</f>
        <v>182</v>
      </c>
      <c r="K65" s="152">
        <v>0</v>
      </c>
      <c r="L65" s="152">
        <v>0</v>
      </c>
      <c r="M65" s="152">
        <v>0</v>
      </c>
      <c r="N65" s="144">
        <f t="shared" si="0"/>
        <v>177</v>
      </c>
      <c r="O65" s="145">
        <v>5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'20.09'!J66+'21.09'!I66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'20.09'!J67+'21.09'!I67</f>
        <v>47</v>
      </c>
      <c r="K67" s="152">
        <v>0</v>
      </c>
      <c r="L67" s="152">
        <v>0</v>
      </c>
      <c r="M67" s="152">
        <v>0</v>
      </c>
      <c r="N67" s="144">
        <f t="shared" si="0"/>
        <v>46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'20.09'!J68+'21.09'!I68</f>
        <v>157</v>
      </c>
      <c r="K68" s="152">
        <v>0</v>
      </c>
      <c r="L68" s="152">
        <v>0</v>
      </c>
      <c r="M68" s="152">
        <v>0</v>
      </c>
      <c r="N68" s="144">
        <f t="shared" si="0"/>
        <v>153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4</v>
      </c>
      <c r="H69" s="154"/>
      <c r="I69" s="144">
        <f t="shared" si="16"/>
        <v>4</v>
      </c>
      <c r="J69" s="161">
        <f>'20.09'!J69+'21.09'!I69</f>
        <v>682</v>
      </c>
      <c r="K69" s="152">
        <v>3</v>
      </c>
      <c r="L69" s="152">
        <v>0</v>
      </c>
      <c r="M69" s="152">
        <v>0</v>
      </c>
      <c r="N69" s="144">
        <f t="shared" si="0"/>
        <v>667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'20.09'!J70+'21.09'!I70</f>
        <v>1912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1872</v>
      </c>
      <c r="O70" s="150">
        <f t="shared" si="17"/>
        <v>36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'20.09'!J71+'21.09'!I71</f>
        <v>533</v>
      </c>
      <c r="K71" s="151">
        <v>0</v>
      </c>
      <c r="L71" s="151">
        <v>0</v>
      </c>
      <c r="M71" s="151">
        <v>0</v>
      </c>
      <c r="N71" s="139">
        <f t="shared" ref="N71:N83" si="18">J71-K71-O71</f>
        <v>529</v>
      </c>
      <c r="O71" s="140">
        <v>4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'20.09'!J72+'21.09'!I72</f>
        <v>568</v>
      </c>
      <c r="K72" s="152">
        <v>0</v>
      </c>
      <c r="L72" s="152">
        <v>0</v>
      </c>
      <c r="M72" s="152">
        <v>0</v>
      </c>
      <c r="N72" s="144">
        <f t="shared" si="18"/>
        <v>553</v>
      </c>
      <c r="O72" s="145">
        <v>15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'20.09'!J73+'21.09'!I73</f>
        <v>564</v>
      </c>
      <c r="K73" s="152">
        <v>0</v>
      </c>
      <c r="L73" s="152">
        <v>0</v>
      </c>
      <c r="M73" s="152">
        <v>0</v>
      </c>
      <c r="N73" s="144">
        <f t="shared" si="18"/>
        <v>542</v>
      </c>
      <c r="O73" s="145">
        <v>22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'20.09'!J74+'21.09'!I74</f>
        <v>710</v>
      </c>
      <c r="K74" s="152">
        <v>0</v>
      </c>
      <c r="L74" s="152">
        <v>0</v>
      </c>
      <c r="M74" s="152">
        <v>0</v>
      </c>
      <c r="N74" s="144">
        <f t="shared" si="18"/>
        <v>680</v>
      </c>
      <c r="O74" s="145">
        <v>30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'20.09'!J75+'21.09'!I75</f>
        <v>109</v>
      </c>
      <c r="K75" s="152">
        <v>0</v>
      </c>
      <c r="L75" s="152">
        <v>0</v>
      </c>
      <c r="M75" s="152">
        <v>0</v>
      </c>
      <c r="N75" s="144">
        <f t="shared" si="18"/>
        <v>105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'20.09'!J76+'21.09'!I76</f>
        <v>471</v>
      </c>
      <c r="K76" s="152">
        <v>1</v>
      </c>
      <c r="L76" s="152">
        <v>0</v>
      </c>
      <c r="M76" s="152">
        <v>0</v>
      </c>
      <c r="N76" s="144">
        <f t="shared" si="18"/>
        <v>455</v>
      </c>
      <c r="O76" s="145">
        <v>15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20</v>
      </c>
      <c r="H77" s="156">
        <v>0</v>
      </c>
      <c r="I77" s="144">
        <f t="shared" si="19"/>
        <v>20</v>
      </c>
      <c r="J77" s="161">
        <f>'20.09'!J77+'21.09'!I77</f>
        <v>2371</v>
      </c>
      <c r="K77" s="152">
        <v>4</v>
      </c>
      <c r="L77" s="152">
        <v>2</v>
      </c>
      <c r="M77" s="152">
        <v>0</v>
      </c>
      <c r="N77" s="144">
        <f t="shared" si="18"/>
        <v>2270</v>
      </c>
      <c r="O77" s="145">
        <v>97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50</v>
      </c>
      <c r="H78" s="146">
        <f t="shared" ref="H78:O78" si="20">SUM(H71:H77)</f>
        <v>1</v>
      </c>
      <c r="I78" s="148">
        <f t="shared" si="20"/>
        <v>51</v>
      </c>
      <c r="J78" s="162">
        <f>'20.09'!J78+'21.09'!I78</f>
        <v>5326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5134</v>
      </c>
      <c r="O78" s="150">
        <f t="shared" si="20"/>
        <v>187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'20.09'!J79+'21.09'!I79</f>
        <v>157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'20.09'!J80+'21.09'!I80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'20.09'!J81+'21.09'!I81</f>
        <v>167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'20.09'!J82+'21.09'!I82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'20.09'!J83+'21.09'!I83</f>
        <v>430</v>
      </c>
      <c r="K83" s="152">
        <v>0</v>
      </c>
      <c r="L83" s="152">
        <v>0</v>
      </c>
      <c r="M83" s="152">
        <v>0</v>
      </c>
      <c r="N83" s="144">
        <f t="shared" si="18"/>
        <v>427</v>
      </c>
      <c r="O83" s="145">
        <v>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'20.09'!J84+'21.09'!I84</f>
        <v>899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887</v>
      </c>
      <c r="O84" s="150">
        <f t="shared" si="22"/>
        <v>12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264</v>
      </c>
      <c r="H85" s="135">
        <f t="shared" ref="H85:O85" si="23">H84+H78+H70+H60+H50+H38+H25+H19</f>
        <v>9</v>
      </c>
      <c r="I85" s="135">
        <f t="shared" si="23"/>
        <v>273</v>
      </c>
      <c r="J85" s="135">
        <f t="shared" si="23"/>
        <v>38386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37011</v>
      </c>
      <c r="O85" s="135">
        <f t="shared" si="23"/>
        <v>1335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20"/>
      <c r="P90" s="68"/>
      <c r="Q90" s="68"/>
      <c r="R90" s="68"/>
      <c r="S90" s="220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20"/>
      <c r="P91" s="68"/>
      <c r="Q91" s="68"/>
      <c r="R91" s="68"/>
      <c r="S91" s="220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20"/>
      <c r="P92" s="68"/>
      <c r="Q92" s="68"/>
      <c r="R92" s="68"/>
      <c r="S92" s="220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20"/>
      <c r="K93" s="478"/>
      <c r="L93" s="478"/>
      <c r="M93" s="478"/>
      <c r="N93" s="478"/>
      <c r="O93" s="220"/>
      <c r="P93" s="68"/>
      <c r="Q93" s="68"/>
      <c r="R93" s="68"/>
      <c r="S93" s="220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20"/>
      <c r="K94" s="478"/>
      <c r="L94" s="478"/>
      <c r="M94" s="478"/>
      <c r="N94" s="478"/>
      <c r="O94" s="220"/>
      <c r="P94" s="68"/>
      <c r="Q94" s="68"/>
      <c r="R94" s="68"/>
      <c r="S94" s="220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22"/>
      <c r="K95" s="478"/>
      <c r="L95" s="478"/>
      <c r="M95" s="478"/>
      <c r="N95" s="478"/>
      <c r="O95" s="222"/>
      <c r="Q95" s="82"/>
      <c r="R95" s="82"/>
      <c r="S95" s="22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6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H37" sqref="H3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=343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1256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18" t="s">
        <v>275</v>
      </c>
      <c r="H4" s="218" t="s">
        <v>276</v>
      </c>
      <c r="I4" s="218" t="s">
        <v>277</v>
      </c>
      <c r="J4" s="121" t="str">
        <f>"me©‡gvU fwZ©
= "&amp;J85</f>
        <v>me©‡gvU fwZ©
= 38113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36817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'19.09'!J5+'20.09'!I5</f>
        <v>1371</v>
      </c>
      <c r="K5" s="151">
        <v>2</v>
      </c>
      <c r="L5" s="151">
        <v>1</v>
      </c>
      <c r="M5" s="151">
        <v>1</v>
      </c>
      <c r="N5" s="139">
        <f t="shared" ref="N5:N69" si="0">J5-K5-O5</f>
        <v>1345</v>
      </c>
      <c r="O5" s="140">
        <v>24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'19.09'!J6+'20.09'!I6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'19.09'!J7+'20.09'!I7</f>
        <v>446</v>
      </c>
      <c r="K7" s="152">
        <v>0</v>
      </c>
      <c r="L7" s="152">
        <v>0</v>
      </c>
      <c r="M7" s="152">
        <v>0</v>
      </c>
      <c r="N7" s="139">
        <f t="shared" si="0"/>
        <v>438</v>
      </c>
      <c r="O7" s="145">
        <v>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'19.09'!J8+'20.09'!I8</f>
        <v>1090</v>
      </c>
      <c r="K8" s="152">
        <v>0</v>
      </c>
      <c r="L8" s="152">
        <v>0</v>
      </c>
      <c r="M8" s="152">
        <v>0</v>
      </c>
      <c r="N8" s="139">
        <f t="shared" si="0"/>
        <v>1077</v>
      </c>
      <c r="O8" s="145">
        <v>13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'19.09'!J9+'20.09'!I9</f>
        <v>490</v>
      </c>
      <c r="K9" s="152">
        <v>1</v>
      </c>
      <c r="L9" s="152">
        <v>0</v>
      </c>
      <c r="M9" s="152">
        <v>0</v>
      </c>
      <c r="N9" s="139">
        <f t="shared" si="0"/>
        <v>481</v>
      </c>
      <c r="O9" s="145">
        <v>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'19.09'!J10+'20.09'!I10</f>
        <v>444</v>
      </c>
      <c r="K10" s="152">
        <v>0</v>
      </c>
      <c r="L10" s="152">
        <v>0</v>
      </c>
      <c r="M10" s="152">
        <v>0</v>
      </c>
      <c r="N10" s="139">
        <f t="shared" si="0"/>
        <v>432</v>
      </c>
      <c r="O10" s="145">
        <v>12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'19.09'!J11+'20.09'!I11</f>
        <v>627</v>
      </c>
      <c r="K11" s="152">
        <v>1</v>
      </c>
      <c r="L11" s="152">
        <v>1</v>
      </c>
      <c r="M11" s="152">
        <v>0</v>
      </c>
      <c r="N11" s="139">
        <f t="shared" si="0"/>
        <v>620</v>
      </c>
      <c r="O11" s="145">
        <v>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'19.09'!J12+'20.09'!I12</f>
        <v>1366</v>
      </c>
      <c r="K12" s="152">
        <v>0</v>
      </c>
      <c r="L12" s="152">
        <v>0</v>
      </c>
      <c r="M12" s="152">
        <v>0</v>
      </c>
      <c r="N12" s="139">
        <f t="shared" si="0"/>
        <v>1274</v>
      </c>
      <c r="O12" s="145">
        <v>92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'19.09'!J13+'20.09'!I13</f>
        <v>502</v>
      </c>
      <c r="K13" s="152">
        <v>0</v>
      </c>
      <c r="L13" s="152">
        <v>0</v>
      </c>
      <c r="M13" s="152">
        <v>0</v>
      </c>
      <c r="N13" s="139">
        <f t="shared" si="0"/>
        <v>477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</v>
      </c>
      <c r="H14" s="156">
        <v>0</v>
      </c>
      <c r="I14" s="144">
        <f t="shared" si="1"/>
        <v>1</v>
      </c>
      <c r="J14" s="161">
        <f>'19.09'!J14+'20.09'!I14</f>
        <v>405</v>
      </c>
      <c r="K14" s="152">
        <v>0</v>
      </c>
      <c r="L14" s="152">
        <v>0</v>
      </c>
      <c r="M14" s="152">
        <v>0</v>
      </c>
      <c r="N14" s="139">
        <f t="shared" si="0"/>
        <v>398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'19.09'!J15+'20.09'!I15</f>
        <v>530</v>
      </c>
      <c r="K15" s="152">
        <v>0</v>
      </c>
      <c r="L15" s="152">
        <v>0</v>
      </c>
      <c r="M15" s="152">
        <v>0</v>
      </c>
      <c r="N15" s="139">
        <f t="shared" si="0"/>
        <v>515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'19.09'!J16+'20.09'!I16</f>
        <v>714</v>
      </c>
      <c r="K16" s="152">
        <v>0</v>
      </c>
      <c r="L16" s="152">
        <v>0</v>
      </c>
      <c r="M16" s="152">
        <v>0</v>
      </c>
      <c r="N16" s="139">
        <f t="shared" si="0"/>
        <v>695</v>
      </c>
      <c r="O16" s="145">
        <v>19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12</v>
      </c>
      <c r="H17" s="156">
        <v>2</v>
      </c>
      <c r="I17" s="144">
        <f t="shared" si="1"/>
        <v>14</v>
      </c>
      <c r="J17" s="161">
        <f>'19.09'!J17+'20.09'!I17</f>
        <v>854</v>
      </c>
      <c r="K17" s="152">
        <v>5</v>
      </c>
      <c r="L17" s="152">
        <v>0</v>
      </c>
      <c r="M17" s="152">
        <v>0</v>
      </c>
      <c r="N17" s="139">
        <f t="shared" si="0"/>
        <v>812</v>
      </c>
      <c r="O17" s="145">
        <v>37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'19.09'!J18+'20.09'!I18</f>
        <v>607</v>
      </c>
      <c r="K18" s="152">
        <v>0</v>
      </c>
      <c r="L18" s="152">
        <v>0</v>
      </c>
      <c r="M18" s="152">
        <v>0</v>
      </c>
      <c r="N18" s="139">
        <f t="shared" si="0"/>
        <v>591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73</v>
      </c>
      <c r="H19" s="146">
        <f t="shared" ref="H19:O19" si="3">SUM(H5:H18)</f>
        <v>2</v>
      </c>
      <c r="I19" s="148">
        <f t="shared" si="3"/>
        <v>75</v>
      </c>
      <c r="J19" s="162">
        <f>'19.09'!J19+'20.09'!I19</f>
        <v>9521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9230</v>
      </c>
      <c r="O19" s="150">
        <f t="shared" si="3"/>
        <v>282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'19.09'!J20+'20.09'!I20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'19.09'!J21+'20.09'!I21</f>
        <v>408</v>
      </c>
      <c r="K21" s="152">
        <v>0</v>
      </c>
      <c r="L21" s="152">
        <v>0</v>
      </c>
      <c r="M21" s="152">
        <v>0</v>
      </c>
      <c r="N21" s="144">
        <f t="shared" si="0"/>
        <v>402</v>
      </c>
      <c r="O21" s="145">
        <v>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'19.09'!J22+'20.09'!I22</f>
        <v>156</v>
      </c>
      <c r="K22" s="152">
        <v>0</v>
      </c>
      <c r="L22" s="152">
        <v>0</v>
      </c>
      <c r="M22" s="152">
        <v>0</v>
      </c>
      <c r="N22" s="144">
        <f t="shared" si="0"/>
        <v>152</v>
      </c>
      <c r="O22" s="145">
        <v>4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'19.09'!J23+'20.09'!I23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'19.09'!J24+'20.09'!I24</f>
        <v>1401</v>
      </c>
      <c r="K24" s="152">
        <v>3</v>
      </c>
      <c r="L24" s="152">
        <v>0</v>
      </c>
      <c r="M24" s="152">
        <v>0</v>
      </c>
      <c r="N24" s="144">
        <f t="shared" si="0"/>
        <v>1373</v>
      </c>
      <c r="O24" s="145">
        <v>25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'19.09'!J25+'20.09'!I25</f>
        <v>2079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2041</v>
      </c>
      <c r="O25" s="150">
        <f>SUM(O20:O24)</f>
        <v>35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0</v>
      </c>
      <c r="I26" s="139">
        <f>G26+H26</f>
        <v>0</v>
      </c>
      <c r="J26" s="160">
        <f>'19.09'!J26+'20.09'!I26</f>
        <v>434</v>
      </c>
      <c r="K26" s="151">
        <v>2</v>
      </c>
      <c r="L26" s="151">
        <v>1</v>
      </c>
      <c r="M26" s="151">
        <v>0</v>
      </c>
      <c r="N26" s="139">
        <f t="shared" si="0"/>
        <v>420</v>
      </c>
      <c r="O26" s="140">
        <v>12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'19.09'!J27+'20.09'!I27</f>
        <v>539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7</v>
      </c>
      <c r="H28" s="156">
        <v>0</v>
      </c>
      <c r="I28" s="144">
        <f t="shared" si="7"/>
        <v>7</v>
      </c>
      <c r="J28" s="161">
        <f>'19.09'!J28+'20.09'!I28</f>
        <v>1130</v>
      </c>
      <c r="K28" s="152">
        <v>0</v>
      </c>
      <c r="L28" s="152">
        <v>0</v>
      </c>
      <c r="M28" s="152">
        <v>0</v>
      </c>
      <c r="N28" s="144">
        <f t="shared" si="0"/>
        <v>1104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'19.09'!J29+'20.09'!I29</f>
        <v>1187</v>
      </c>
      <c r="K29" s="152">
        <v>0</v>
      </c>
      <c r="L29" s="152">
        <v>0</v>
      </c>
      <c r="M29" s="152">
        <v>0</v>
      </c>
      <c r="N29" s="144">
        <f t="shared" si="0"/>
        <v>1166</v>
      </c>
      <c r="O29" s="145">
        <v>21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'19.09'!J30+'20.09'!I30</f>
        <v>437</v>
      </c>
      <c r="K30" s="152">
        <v>0</v>
      </c>
      <c r="L30" s="152">
        <v>0</v>
      </c>
      <c r="M30" s="152">
        <v>0</v>
      </c>
      <c r="N30" s="144">
        <f t="shared" si="0"/>
        <v>433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2</v>
      </c>
      <c r="I31" s="144">
        <f t="shared" si="7"/>
        <v>2</v>
      </c>
      <c r="J31" s="161">
        <f>'19.09'!J31+'20.09'!I31</f>
        <v>644</v>
      </c>
      <c r="K31" s="152">
        <v>1</v>
      </c>
      <c r="L31" s="152">
        <v>0</v>
      </c>
      <c r="M31" s="152">
        <v>0</v>
      </c>
      <c r="N31" s="144">
        <f t="shared" si="0"/>
        <v>635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'19.09'!J32+'20.09'!I32</f>
        <v>271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8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'19.09'!J33+'20.09'!I33</f>
        <v>382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2</v>
      </c>
      <c r="I34" s="144">
        <f t="shared" si="7"/>
        <v>4</v>
      </c>
      <c r="J34" s="161">
        <f>'19.09'!J34+'20.09'!I34</f>
        <v>198</v>
      </c>
      <c r="K34" s="152">
        <v>0</v>
      </c>
      <c r="L34" s="152">
        <v>0</v>
      </c>
      <c r="M34" s="152">
        <v>0</v>
      </c>
      <c r="N34" s="144">
        <f t="shared" si="0"/>
        <v>190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'19.09'!J35+'20.09'!I35</f>
        <v>96</v>
      </c>
      <c r="K35" s="152">
        <v>0</v>
      </c>
      <c r="L35" s="152">
        <v>0</v>
      </c>
      <c r="M35" s="152">
        <v>0</v>
      </c>
      <c r="N35" s="144">
        <f t="shared" si="0"/>
        <v>93</v>
      </c>
      <c r="O35" s="145">
        <v>3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'19.09'!J36+'20.09'!I36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'19.09'!J37+'20.09'!I37</f>
        <v>1003</v>
      </c>
      <c r="K37" s="152">
        <v>1</v>
      </c>
      <c r="L37" s="152">
        <v>0</v>
      </c>
      <c r="M37" s="152">
        <v>0</v>
      </c>
      <c r="N37" s="144">
        <f t="shared" si="0"/>
        <v>954</v>
      </c>
      <c r="O37" s="145">
        <v>48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30</v>
      </c>
      <c r="H38" s="146">
        <f t="shared" ref="H38:O38" si="9">SUM(H26:H37)</f>
        <v>4</v>
      </c>
      <c r="I38" s="148">
        <f t="shared" si="9"/>
        <v>34</v>
      </c>
      <c r="J38" s="162">
        <f>'19.09'!J38+'20.09'!I38</f>
        <v>6393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6229</v>
      </c>
      <c r="O38" s="150">
        <f t="shared" si="9"/>
        <v>159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1</v>
      </c>
      <c r="I39" s="139">
        <f>G39+H39</f>
        <v>3</v>
      </c>
      <c r="J39" s="160">
        <f>'19.09'!J39+'20.09'!I39</f>
        <v>791</v>
      </c>
      <c r="K39" s="151">
        <v>3</v>
      </c>
      <c r="L39" s="151">
        <v>2</v>
      </c>
      <c r="M39" s="151">
        <v>1</v>
      </c>
      <c r="N39" s="139">
        <f t="shared" si="0"/>
        <v>782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'19.09'!J40+'20.09'!I40</f>
        <v>1075</v>
      </c>
      <c r="K40" s="152">
        <v>1</v>
      </c>
      <c r="L40" s="152">
        <v>1</v>
      </c>
      <c r="M40" s="152">
        <v>0</v>
      </c>
      <c r="N40" s="144">
        <f t="shared" si="0"/>
        <v>1012</v>
      </c>
      <c r="O40" s="145">
        <v>62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'19.09'!J41+'20.09'!I41</f>
        <v>385</v>
      </c>
      <c r="K41" s="152">
        <v>0</v>
      </c>
      <c r="L41" s="152">
        <v>0</v>
      </c>
      <c r="M41" s="152">
        <v>0</v>
      </c>
      <c r="N41" s="144">
        <f t="shared" si="0"/>
        <v>366</v>
      </c>
      <c r="O41" s="145">
        <v>19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'19.09'!J42+'20.09'!I42</f>
        <v>414</v>
      </c>
      <c r="K42" s="152">
        <v>0</v>
      </c>
      <c r="L42" s="152">
        <v>0</v>
      </c>
      <c r="M42" s="152">
        <v>0</v>
      </c>
      <c r="N42" s="144">
        <f t="shared" si="0"/>
        <v>397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48</v>
      </c>
      <c r="H43" s="156">
        <v>1</v>
      </c>
      <c r="I43" s="144">
        <f t="shared" si="10"/>
        <v>49</v>
      </c>
      <c r="J43" s="161">
        <f>'19.09'!J43+'20.09'!I43</f>
        <v>2535</v>
      </c>
      <c r="K43" s="152">
        <v>2</v>
      </c>
      <c r="L43" s="152">
        <v>1</v>
      </c>
      <c r="M43" s="152">
        <v>0</v>
      </c>
      <c r="N43" s="144">
        <f t="shared" si="0"/>
        <v>2337</v>
      </c>
      <c r="O43" s="145">
        <v>196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'19.09'!J44+'20.09'!I44</f>
        <v>462</v>
      </c>
      <c r="K44" s="152">
        <v>1</v>
      </c>
      <c r="L44" s="152">
        <v>0</v>
      </c>
      <c r="M44" s="152">
        <v>0</v>
      </c>
      <c r="N44" s="144">
        <f t="shared" si="0"/>
        <v>424</v>
      </c>
      <c r="O44" s="145">
        <v>37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'19.09'!J45+'20.09'!I45</f>
        <v>260</v>
      </c>
      <c r="K45" s="152">
        <v>0</v>
      </c>
      <c r="L45" s="152">
        <v>0</v>
      </c>
      <c r="M45" s="152">
        <v>0</v>
      </c>
      <c r="N45" s="144">
        <f t="shared" si="0"/>
        <v>248</v>
      </c>
      <c r="O45" s="145">
        <v>12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17</v>
      </c>
      <c r="H46" s="156">
        <v>0</v>
      </c>
      <c r="I46" s="144">
        <f t="shared" si="10"/>
        <v>17</v>
      </c>
      <c r="J46" s="161">
        <f>'19.09'!J46+'20.09'!I46</f>
        <v>699</v>
      </c>
      <c r="K46" s="152">
        <v>0</v>
      </c>
      <c r="L46" s="152">
        <v>0</v>
      </c>
      <c r="M46" s="152">
        <v>0</v>
      </c>
      <c r="N46" s="144">
        <f t="shared" si="0"/>
        <v>643</v>
      </c>
      <c r="O46" s="145">
        <v>56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7</v>
      </c>
      <c r="H47" s="156">
        <v>0</v>
      </c>
      <c r="I47" s="144">
        <f t="shared" si="10"/>
        <v>7</v>
      </c>
      <c r="J47" s="161">
        <f>'19.09'!J47+'20.09'!I47</f>
        <v>128</v>
      </c>
      <c r="K47" s="152">
        <v>1</v>
      </c>
      <c r="L47" s="152">
        <v>1</v>
      </c>
      <c r="M47" s="152">
        <v>0</v>
      </c>
      <c r="N47" s="144">
        <f t="shared" si="0"/>
        <v>125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'19.09'!J48+'20.09'!I48</f>
        <v>203</v>
      </c>
      <c r="K48" s="152">
        <v>1</v>
      </c>
      <c r="L48" s="152">
        <v>0</v>
      </c>
      <c r="M48" s="152">
        <v>0</v>
      </c>
      <c r="N48" s="144">
        <f t="shared" si="0"/>
        <v>193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'19.09'!J49+'20.09'!I49</f>
        <v>1042</v>
      </c>
      <c r="K49" s="152">
        <v>1</v>
      </c>
      <c r="L49" s="152">
        <v>2</v>
      </c>
      <c r="M49" s="152">
        <v>1</v>
      </c>
      <c r="N49" s="144">
        <f t="shared" si="0"/>
        <v>964</v>
      </c>
      <c r="O49" s="145">
        <v>77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144</v>
      </c>
      <c r="H50" s="146">
        <f t="shared" ref="H50:O50" si="12">SUM(H39:H49)</f>
        <v>2</v>
      </c>
      <c r="I50" s="148">
        <f t="shared" si="12"/>
        <v>146</v>
      </c>
      <c r="J50" s="162">
        <f>'19.09'!J50+'20.09'!I50</f>
        <v>7994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7491</v>
      </c>
      <c r="O50" s="150">
        <f t="shared" si="12"/>
        <v>493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'19.09'!J51+'20.09'!I51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'19.09'!J52+'20.09'!I52</f>
        <v>999</v>
      </c>
      <c r="K52" s="152">
        <v>0</v>
      </c>
      <c r="L52" s="152">
        <v>0</v>
      </c>
      <c r="M52" s="152">
        <v>0</v>
      </c>
      <c r="N52" s="144">
        <f t="shared" si="0"/>
        <v>978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'19.09'!J53+'20.09'!I53</f>
        <v>640</v>
      </c>
      <c r="K53" s="152">
        <v>1</v>
      </c>
      <c r="L53" s="152">
        <v>0</v>
      </c>
      <c r="M53" s="152">
        <v>0</v>
      </c>
      <c r="N53" s="144">
        <f t="shared" si="0"/>
        <v>632</v>
      </c>
      <c r="O53" s="145">
        <v>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4</v>
      </c>
      <c r="I54" s="144">
        <f t="shared" si="14"/>
        <v>10</v>
      </c>
      <c r="J54" s="161">
        <f>'19.09'!J54+'20.09'!I54</f>
        <v>866</v>
      </c>
      <c r="K54" s="152">
        <v>0</v>
      </c>
      <c r="L54" s="152">
        <v>0</v>
      </c>
      <c r="M54" s="152">
        <v>0</v>
      </c>
      <c r="N54" s="144">
        <f t="shared" si="0"/>
        <v>831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'19.09'!J55+'20.09'!I55</f>
        <v>253</v>
      </c>
      <c r="K55" s="152">
        <v>1</v>
      </c>
      <c r="L55" s="152">
        <v>0</v>
      </c>
      <c r="M55" s="152">
        <v>0</v>
      </c>
      <c r="N55" s="144">
        <f t="shared" si="0"/>
        <v>249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'19.09'!J56+'20.09'!I56</f>
        <v>307</v>
      </c>
      <c r="K56" s="152">
        <v>0</v>
      </c>
      <c r="L56" s="152">
        <v>0</v>
      </c>
      <c r="M56" s="152">
        <v>0</v>
      </c>
      <c r="N56" s="144">
        <f t="shared" si="0"/>
        <v>302</v>
      </c>
      <c r="O56" s="145">
        <v>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'19.09'!J57+'20.09'!I57</f>
        <v>152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'19.09'!J58+'20.09'!I58</f>
        <v>101</v>
      </c>
      <c r="K58" s="152">
        <v>0</v>
      </c>
      <c r="L58" s="152">
        <v>0</v>
      </c>
      <c r="M58" s="152">
        <v>0</v>
      </c>
      <c r="N58" s="144">
        <f t="shared" si="0"/>
        <v>101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9</v>
      </c>
      <c r="H59" s="156"/>
      <c r="I59" s="144">
        <f t="shared" si="14"/>
        <v>9</v>
      </c>
      <c r="J59" s="161">
        <f>'19.09'!J59+'20.09'!I59</f>
        <v>732</v>
      </c>
      <c r="K59" s="152">
        <v>2</v>
      </c>
      <c r="L59" s="152">
        <v>0</v>
      </c>
      <c r="M59" s="152">
        <v>0</v>
      </c>
      <c r="N59" s="144">
        <f t="shared" si="0"/>
        <v>706</v>
      </c>
      <c r="O59" s="145">
        <v>24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26</v>
      </c>
      <c r="H60" s="146">
        <f t="shared" ref="H60:O60" si="15">SUM(H51:H59)</f>
        <v>4</v>
      </c>
      <c r="I60" s="148">
        <f t="shared" si="15"/>
        <v>30</v>
      </c>
      <c r="J60" s="162">
        <f>'19.09'!J60+'20.09'!I60</f>
        <v>4050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3948</v>
      </c>
      <c r="O60" s="150">
        <f t="shared" si="15"/>
        <v>98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'19.09'!J61+'20.09'!I61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4">
        <v>0</v>
      </c>
      <c r="H62" s="154">
        <v>0</v>
      </c>
      <c r="I62" s="144">
        <f t="shared" ref="I62:I69" si="16">G62+H62</f>
        <v>0</v>
      </c>
      <c r="J62" s="161">
        <f>'19.09'!J62+'20.09'!I62</f>
        <v>108</v>
      </c>
      <c r="K62" s="152">
        <v>0</v>
      </c>
      <c r="L62" s="152">
        <v>0</v>
      </c>
      <c r="M62" s="152">
        <v>0</v>
      </c>
      <c r="N62" s="144">
        <f t="shared" si="0"/>
        <v>108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4">
        <v>0</v>
      </c>
      <c r="H63" s="154">
        <v>0</v>
      </c>
      <c r="I63" s="144">
        <f t="shared" si="16"/>
        <v>0</v>
      </c>
      <c r="J63" s="161">
        <f>'19.09'!J63+'20.09'!I63</f>
        <v>158</v>
      </c>
      <c r="K63" s="152">
        <v>0</v>
      </c>
      <c r="L63" s="152">
        <v>0</v>
      </c>
      <c r="M63" s="152">
        <v>0</v>
      </c>
      <c r="N63" s="144">
        <f t="shared" si="0"/>
        <v>153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4">
        <v>0</v>
      </c>
      <c r="H64" s="154">
        <v>0</v>
      </c>
      <c r="I64" s="144">
        <f t="shared" si="16"/>
        <v>0</v>
      </c>
      <c r="J64" s="161">
        <f>'19.09'!J64+'20.09'!I64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4">
        <v>1</v>
      </c>
      <c r="H65" s="154">
        <v>0</v>
      </c>
      <c r="I65" s="144">
        <f t="shared" si="16"/>
        <v>1</v>
      </c>
      <c r="J65" s="161">
        <f>'19.09'!J65+'20.09'!I65</f>
        <v>181</v>
      </c>
      <c r="K65" s="152">
        <v>0</v>
      </c>
      <c r="L65" s="152">
        <v>0</v>
      </c>
      <c r="M65" s="152">
        <v>0</v>
      </c>
      <c r="N65" s="144">
        <f t="shared" si="0"/>
        <v>177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4">
        <v>0</v>
      </c>
      <c r="H66" s="154">
        <v>0</v>
      </c>
      <c r="I66" s="144">
        <f t="shared" si="16"/>
        <v>0</v>
      </c>
      <c r="J66" s="161">
        <f>'19.09'!J66+'20.09'!I66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4">
        <v>0</v>
      </c>
      <c r="H67" s="154">
        <v>0</v>
      </c>
      <c r="I67" s="144">
        <f t="shared" si="16"/>
        <v>0</v>
      </c>
      <c r="J67" s="161">
        <f>'19.09'!J67+'20.09'!I67</f>
        <v>47</v>
      </c>
      <c r="K67" s="152">
        <v>0</v>
      </c>
      <c r="L67" s="152">
        <v>0</v>
      </c>
      <c r="M67" s="152">
        <v>0</v>
      </c>
      <c r="N67" s="144">
        <f t="shared" si="0"/>
        <v>46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4">
        <v>0</v>
      </c>
      <c r="H68" s="154">
        <v>0</v>
      </c>
      <c r="I68" s="144">
        <f t="shared" si="16"/>
        <v>0</v>
      </c>
      <c r="J68" s="161">
        <f>'19.09'!J68+'20.09'!I68</f>
        <v>157</v>
      </c>
      <c r="K68" s="152">
        <v>0</v>
      </c>
      <c r="L68" s="152">
        <v>0</v>
      </c>
      <c r="M68" s="152">
        <v>0</v>
      </c>
      <c r="N68" s="144">
        <f t="shared" si="0"/>
        <v>153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4">
        <v>2</v>
      </c>
      <c r="H69" s="154">
        <v>0</v>
      </c>
      <c r="I69" s="144">
        <f t="shared" si="16"/>
        <v>2</v>
      </c>
      <c r="J69" s="161">
        <f>'19.09'!J69+'20.09'!I69</f>
        <v>678</v>
      </c>
      <c r="K69" s="152">
        <v>3</v>
      </c>
      <c r="L69" s="152">
        <v>0</v>
      </c>
      <c r="M69" s="152">
        <v>0</v>
      </c>
      <c r="N69" s="144">
        <f t="shared" si="0"/>
        <v>668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3</v>
      </c>
      <c r="H70" s="146">
        <f t="shared" ref="H70:O70" si="17">SUM(H61:H69)</f>
        <v>0</v>
      </c>
      <c r="I70" s="148">
        <f t="shared" si="17"/>
        <v>3</v>
      </c>
      <c r="J70" s="162">
        <f>'19.09'!J70+'20.09'!I70</f>
        <v>1904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1872</v>
      </c>
      <c r="O70" s="150">
        <f t="shared" si="17"/>
        <v>28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0</v>
      </c>
      <c r="I71" s="139">
        <f>G71+H71</f>
        <v>2</v>
      </c>
      <c r="J71" s="160">
        <f>'19.09'!J71+'20.09'!I71</f>
        <v>529</v>
      </c>
      <c r="K71" s="151">
        <v>0</v>
      </c>
      <c r="L71" s="151">
        <v>0</v>
      </c>
      <c r="M71" s="151">
        <v>0</v>
      </c>
      <c r="N71" s="139">
        <f t="shared" ref="N71:N83" si="18">J71-K71-O71</f>
        <v>522</v>
      </c>
      <c r="O71" s="140">
        <v>7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'19.09'!J72+'20.09'!I72</f>
        <v>561</v>
      </c>
      <c r="K72" s="152">
        <v>0</v>
      </c>
      <c r="L72" s="152">
        <v>0</v>
      </c>
      <c r="M72" s="152">
        <v>0</v>
      </c>
      <c r="N72" s="144">
        <f t="shared" si="18"/>
        <v>550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'19.09'!J73+'20.09'!I73</f>
        <v>558</v>
      </c>
      <c r="K73" s="152">
        <v>0</v>
      </c>
      <c r="L73" s="152">
        <v>0</v>
      </c>
      <c r="M73" s="152">
        <v>0</v>
      </c>
      <c r="N73" s="144">
        <f t="shared" si="18"/>
        <v>540</v>
      </c>
      <c r="O73" s="145">
        <v>18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'19.09'!J74+'20.09'!I74</f>
        <v>700</v>
      </c>
      <c r="K74" s="152">
        <v>0</v>
      </c>
      <c r="L74" s="152">
        <v>0</v>
      </c>
      <c r="M74" s="152">
        <v>0</v>
      </c>
      <c r="N74" s="144">
        <f t="shared" si="18"/>
        <v>682</v>
      </c>
      <c r="O74" s="145">
        <v>18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'19.09'!J75+'20.09'!I75</f>
        <v>109</v>
      </c>
      <c r="K75" s="152">
        <v>0</v>
      </c>
      <c r="L75" s="152">
        <v>0</v>
      </c>
      <c r="M75" s="152">
        <v>0</v>
      </c>
      <c r="N75" s="144">
        <f t="shared" si="18"/>
        <v>105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'19.09'!J76+'20.09'!I76</f>
        <v>467</v>
      </c>
      <c r="K76" s="152">
        <v>1</v>
      </c>
      <c r="L76" s="152">
        <v>0</v>
      </c>
      <c r="M76" s="152">
        <v>0</v>
      </c>
      <c r="N76" s="144">
        <f t="shared" si="18"/>
        <v>454</v>
      </c>
      <c r="O76" s="145">
        <v>12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21</v>
      </c>
      <c r="H77" s="156">
        <v>0</v>
      </c>
      <c r="I77" s="144">
        <f t="shared" si="19"/>
        <v>21</v>
      </c>
      <c r="J77" s="161">
        <f>'19.09'!J77+'20.09'!I77</f>
        <v>2351</v>
      </c>
      <c r="K77" s="152">
        <v>4</v>
      </c>
      <c r="L77" s="152">
        <v>2</v>
      </c>
      <c r="M77" s="152">
        <v>0</v>
      </c>
      <c r="N77" s="144">
        <f t="shared" si="18"/>
        <v>2267</v>
      </c>
      <c r="O77" s="145">
        <v>80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42</v>
      </c>
      <c r="H78" s="146">
        <f t="shared" ref="H78:O78" si="20">SUM(H71:H77)</f>
        <v>0</v>
      </c>
      <c r="I78" s="148">
        <f t="shared" si="20"/>
        <v>42</v>
      </c>
      <c r="J78" s="162">
        <f>'19.09'!J78+'20.09'!I78</f>
        <v>5275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5120</v>
      </c>
      <c r="O78" s="150">
        <f t="shared" si="20"/>
        <v>150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'19.09'!J79+'20.09'!I79</f>
        <v>157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'19.09'!J80+'20.09'!I80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1</v>
      </c>
      <c r="H81" s="154">
        <v>0</v>
      </c>
      <c r="I81" s="144">
        <f t="shared" si="21"/>
        <v>1</v>
      </c>
      <c r="J81" s="161">
        <f>'19.09'!J81+'20.09'!I81</f>
        <v>167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'19.09'!J82+'20.09'!I82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 t="shared" si="21"/>
        <v>0</v>
      </c>
      <c r="J83" s="161">
        <f>'19.09'!J83+'20.09'!I83</f>
        <v>428</v>
      </c>
      <c r="K83" s="152">
        <v>0</v>
      </c>
      <c r="L83" s="152">
        <v>0</v>
      </c>
      <c r="M83" s="152">
        <v>0</v>
      </c>
      <c r="N83" s="144">
        <f t="shared" si="18"/>
        <v>426</v>
      </c>
      <c r="O83" s="145">
        <v>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</v>
      </c>
      <c r="H84" s="146">
        <f t="shared" ref="H84:O84" si="22">SUM(H79:H83)</f>
        <v>2</v>
      </c>
      <c r="I84" s="148">
        <f t="shared" si="22"/>
        <v>3</v>
      </c>
      <c r="J84" s="162">
        <f>'19.09'!J84+'20.09'!I84</f>
        <v>897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886</v>
      </c>
      <c r="O84" s="150">
        <f t="shared" si="22"/>
        <v>11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329</v>
      </c>
      <c r="H85" s="135">
        <f t="shared" ref="H85:O85" si="23">H84+H78+H70+H60+H50+H38+H25+H19</f>
        <v>14</v>
      </c>
      <c r="I85" s="135">
        <f t="shared" si="23"/>
        <v>343</v>
      </c>
      <c r="J85" s="135">
        <f t="shared" si="23"/>
        <v>38113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36817</v>
      </c>
      <c r="O85" s="135">
        <f t="shared" si="23"/>
        <v>1256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17"/>
      <c r="P90" s="68"/>
      <c r="Q90" s="68"/>
      <c r="R90" s="68"/>
      <c r="S90" s="2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17"/>
      <c r="P91" s="68"/>
      <c r="Q91" s="68"/>
      <c r="R91" s="68"/>
      <c r="S91" s="2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17"/>
      <c r="P92" s="68"/>
      <c r="Q92" s="68"/>
      <c r="R92" s="68"/>
      <c r="S92" s="2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7"/>
      <c r="K93" s="478"/>
      <c r="L93" s="478"/>
      <c r="M93" s="478"/>
      <c r="N93" s="478"/>
      <c r="O93" s="217"/>
      <c r="P93" s="68"/>
      <c r="Q93" s="68"/>
      <c r="R93" s="68"/>
      <c r="S93" s="2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7"/>
      <c r="K94" s="478"/>
      <c r="L94" s="478"/>
      <c r="M94" s="478"/>
      <c r="N94" s="478"/>
      <c r="O94" s="217"/>
      <c r="P94" s="68"/>
      <c r="Q94" s="68"/>
      <c r="R94" s="68"/>
      <c r="S94" s="2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19"/>
      <c r="K95" s="478"/>
      <c r="L95" s="478"/>
      <c r="M95" s="478"/>
      <c r="N95" s="478"/>
      <c r="O95" s="219"/>
      <c r="Q95" s="82"/>
      <c r="R95" s="82"/>
      <c r="S95" s="21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7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4" sqref="K3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=332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1323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14" t="s">
        <v>275</v>
      </c>
      <c r="H4" s="214" t="s">
        <v>276</v>
      </c>
      <c r="I4" s="214" t="s">
        <v>277</v>
      </c>
      <c r="J4" s="121" t="str">
        <f>"me©‡gvU fwZ©
= "&amp;J85</f>
        <v>me©‡gvU fwZ©
= 37770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36407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7</v>
      </c>
      <c r="H5" s="154">
        <v>0</v>
      </c>
      <c r="I5" s="139">
        <f>G5+H5</f>
        <v>7</v>
      </c>
      <c r="J5" s="160">
        <f>'18.09'!J5+'19.09'!I5</f>
        <v>1371</v>
      </c>
      <c r="K5" s="151">
        <v>2</v>
      </c>
      <c r="L5" s="151">
        <v>1</v>
      </c>
      <c r="M5" s="151">
        <v>1</v>
      </c>
      <c r="N5" s="139">
        <f t="shared" ref="N5:N69" si="0">J5-K5-O5</f>
        <v>1345</v>
      </c>
      <c r="O5" s="140">
        <v>24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'18.09'!J6+'19.09'!I6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'18.09'!J7+'19.09'!I7</f>
        <v>444</v>
      </c>
      <c r="K7" s="152">
        <v>0</v>
      </c>
      <c r="L7" s="152">
        <v>0</v>
      </c>
      <c r="M7" s="152">
        <v>0</v>
      </c>
      <c r="N7" s="139">
        <f t="shared" si="0"/>
        <v>435</v>
      </c>
      <c r="O7" s="145">
        <v>9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0</v>
      </c>
      <c r="I8" s="144">
        <f t="shared" si="1"/>
        <v>4</v>
      </c>
      <c r="J8" s="161">
        <f>'18.09'!J8+'19.09'!I8</f>
        <v>1084</v>
      </c>
      <c r="K8" s="152">
        <v>0</v>
      </c>
      <c r="L8" s="152">
        <v>0</v>
      </c>
      <c r="M8" s="152">
        <v>0</v>
      </c>
      <c r="N8" s="139">
        <f t="shared" si="0"/>
        <v>1072</v>
      </c>
      <c r="O8" s="145">
        <v>12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'18.09'!J9+'19.09'!I9</f>
        <v>485</v>
      </c>
      <c r="K9" s="152">
        <v>1</v>
      </c>
      <c r="L9" s="152">
        <v>0</v>
      </c>
      <c r="M9" s="152">
        <v>0</v>
      </c>
      <c r="N9" s="139">
        <f t="shared" si="0"/>
        <v>475</v>
      </c>
      <c r="O9" s="145">
        <v>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'18.09'!J10+'19.09'!I10</f>
        <v>441</v>
      </c>
      <c r="K10" s="152">
        <v>0</v>
      </c>
      <c r="L10" s="152">
        <v>0</v>
      </c>
      <c r="M10" s="152">
        <v>0</v>
      </c>
      <c r="N10" s="139">
        <f t="shared" si="0"/>
        <v>420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2</v>
      </c>
      <c r="H11" s="156">
        <v>0</v>
      </c>
      <c r="I11" s="144">
        <f t="shared" si="1"/>
        <v>2</v>
      </c>
      <c r="J11" s="161">
        <f>'18.09'!J11+'19.09'!I11</f>
        <v>626</v>
      </c>
      <c r="K11" s="152">
        <v>1</v>
      </c>
      <c r="L11" s="152">
        <v>1</v>
      </c>
      <c r="M11" s="152">
        <v>0</v>
      </c>
      <c r="N11" s="139">
        <f t="shared" si="0"/>
        <v>617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'18.09'!J12+'19.09'!I12</f>
        <v>1345</v>
      </c>
      <c r="K12" s="152">
        <v>0</v>
      </c>
      <c r="L12" s="152">
        <v>0</v>
      </c>
      <c r="M12" s="152">
        <v>0</v>
      </c>
      <c r="N12" s="139">
        <f t="shared" si="0"/>
        <v>1254</v>
      </c>
      <c r="O12" s="145">
        <v>91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</v>
      </c>
      <c r="H13" s="156">
        <v>0</v>
      </c>
      <c r="I13" s="144">
        <f t="shared" si="1"/>
        <v>1</v>
      </c>
      <c r="J13" s="161">
        <f>'18.09'!J13+'19.09'!I13</f>
        <v>496</v>
      </c>
      <c r="K13" s="152">
        <v>0</v>
      </c>
      <c r="L13" s="152">
        <v>0</v>
      </c>
      <c r="M13" s="152">
        <v>0</v>
      </c>
      <c r="N13" s="139">
        <f t="shared" si="0"/>
        <v>472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'18.09'!J14+'19.09'!I14</f>
        <v>404</v>
      </c>
      <c r="K14" s="152">
        <v>0</v>
      </c>
      <c r="L14" s="152">
        <v>0</v>
      </c>
      <c r="M14" s="152">
        <v>0</v>
      </c>
      <c r="N14" s="139">
        <f t="shared" si="0"/>
        <v>391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'18.09'!J15+'19.09'!I15</f>
        <v>526</v>
      </c>
      <c r="K15" s="152">
        <v>0</v>
      </c>
      <c r="L15" s="152">
        <v>0</v>
      </c>
      <c r="M15" s="152">
        <v>0</v>
      </c>
      <c r="N15" s="139">
        <f t="shared" si="0"/>
        <v>512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'18.09'!J16+'19.09'!I16</f>
        <v>709</v>
      </c>
      <c r="K16" s="152">
        <v>0</v>
      </c>
      <c r="L16" s="152">
        <v>0</v>
      </c>
      <c r="M16" s="152">
        <v>0</v>
      </c>
      <c r="N16" s="139">
        <f t="shared" si="0"/>
        <v>689</v>
      </c>
      <c r="O16" s="145">
        <v>20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12</v>
      </c>
      <c r="H17" s="156">
        <v>2</v>
      </c>
      <c r="I17" s="144">
        <f t="shared" si="1"/>
        <v>14</v>
      </c>
      <c r="J17" s="161">
        <f>'18.09'!J17+'19.09'!I17</f>
        <v>840</v>
      </c>
      <c r="K17" s="152">
        <v>5</v>
      </c>
      <c r="L17" s="152">
        <v>0</v>
      </c>
      <c r="M17" s="152">
        <v>0</v>
      </c>
      <c r="N17" s="139">
        <f t="shared" si="0"/>
        <v>792</v>
      </c>
      <c r="O17" s="145">
        <v>43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'18.09'!J18+'19.09'!I18</f>
        <v>600</v>
      </c>
      <c r="K18" s="152">
        <v>0</v>
      </c>
      <c r="L18" s="152">
        <v>0</v>
      </c>
      <c r="M18" s="152">
        <v>0</v>
      </c>
      <c r="N18" s="139">
        <f t="shared" si="0"/>
        <v>588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71</v>
      </c>
      <c r="H19" s="146">
        <f t="shared" ref="H19:O19" si="3">SUM(H5:H18)</f>
        <v>2</v>
      </c>
      <c r="I19" s="148">
        <f t="shared" si="3"/>
        <v>73</v>
      </c>
      <c r="J19" s="162">
        <f>'18.09'!J19+'19.09'!I19</f>
        <v>9446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9137</v>
      </c>
      <c r="O19" s="150">
        <f t="shared" si="3"/>
        <v>300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'18.09'!J20+'19.09'!I20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'18.09'!J21+'19.09'!I21</f>
        <v>407</v>
      </c>
      <c r="K21" s="152">
        <v>0</v>
      </c>
      <c r="L21" s="152">
        <v>0</v>
      </c>
      <c r="M21" s="152">
        <v>0</v>
      </c>
      <c r="N21" s="144">
        <f t="shared" si="0"/>
        <v>399</v>
      </c>
      <c r="O21" s="145">
        <v>8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'18.09'!J22+'19.09'!I22</f>
        <v>154</v>
      </c>
      <c r="K22" s="152">
        <v>0</v>
      </c>
      <c r="L22" s="152">
        <v>0</v>
      </c>
      <c r="M22" s="152">
        <v>0</v>
      </c>
      <c r="N22" s="144">
        <f t="shared" si="0"/>
        <v>151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'18.09'!J23+'19.09'!I23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</v>
      </c>
      <c r="H24" s="156"/>
      <c r="I24" s="144">
        <f t="shared" si="4"/>
        <v>1</v>
      </c>
      <c r="J24" s="161">
        <f>'18.09'!J24+'19.09'!I24</f>
        <v>1394</v>
      </c>
      <c r="K24" s="152">
        <v>3</v>
      </c>
      <c r="L24" s="152">
        <v>0</v>
      </c>
      <c r="M24" s="152">
        <v>0</v>
      </c>
      <c r="N24" s="144">
        <f t="shared" si="0"/>
        <v>1364</v>
      </c>
      <c r="O24" s="145">
        <v>27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</v>
      </c>
      <c r="H25" s="146">
        <f t="shared" ref="H25:N25" si="6">SUM(H20:H24)</f>
        <v>0</v>
      </c>
      <c r="I25" s="148">
        <f t="shared" si="6"/>
        <v>2</v>
      </c>
      <c r="J25" s="162">
        <f>'18.09'!J25+'19.09'!I25</f>
        <v>2069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2028</v>
      </c>
      <c r="O25" s="150">
        <f>SUM(O20:O24)</f>
        <v>38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'18.09'!J26+'19.09'!I26</f>
        <v>434</v>
      </c>
      <c r="K26" s="151">
        <v>2</v>
      </c>
      <c r="L26" s="151">
        <v>1</v>
      </c>
      <c r="M26" s="151">
        <v>0</v>
      </c>
      <c r="N26" s="139">
        <f t="shared" si="0"/>
        <v>417</v>
      </c>
      <c r="O26" s="140">
        <v>15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'18.09'!J27+'19.09'!I27</f>
        <v>537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5</v>
      </c>
      <c r="H28" s="156">
        <v>3</v>
      </c>
      <c r="I28" s="144">
        <f t="shared" si="7"/>
        <v>8</v>
      </c>
      <c r="J28" s="161">
        <f>'18.09'!J28+'19.09'!I28</f>
        <v>1123</v>
      </c>
      <c r="K28" s="152">
        <v>0</v>
      </c>
      <c r="L28" s="152">
        <v>0</v>
      </c>
      <c r="M28" s="152">
        <v>0</v>
      </c>
      <c r="N28" s="144">
        <f t="shared" si="0"/>
        <v>1097</v>
      </c>
      <c r="O28" s="145">
        <v>26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3</v>
      </c>
      <c r="H29" s="156">
        <v>0</v>
      </c>
      <c r="I29" s="144">
        <f t="shared" si="7"/>
        <v>3</v>
      </c>
      <c r="J29" s="161">
        <f>'18.09'!J29+'19.09'!I29</f>
        <v>1180</v>
      </c>
      <c r="K29" s="152">
        <v>0</v>
      </c>
      <c r="L29" s="152">
        <v>0</v>
      </c>
      <c r="M29" s="152">
        <v>0</v>
      </c>
      <c r="N29" s="144">
        <f t="shared" si="0"/>
        <v>1157</v>
      </c>
      <c r="O29" s="145">
        <v>23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'18.09'!J30+'19.09'!I30</f>
        <v>435</v>
      </c>
      <c r="K30" s="152">
        <v>0</v>
      </c>
      <c r="L30" s="152">
        <v>0</v>
      </c>
      <c r="M30" s="152">
        <v>0</v>
      </c>
      <c r="N30" s="144">
        <f t="shared" si="0"/>
        <v>432</v>
      </c>
      <c r="O30" s="145">
        <v>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'18.09'!J31+'19.09'!I31</f>
        <v>642</v>
      </c>
      <c r="K31" s="152">
        <v>1</v>
      </c>
      <c r="L31" s="152">
        <v>0</v>
      </c>
      <c r="M31" s="152">
        <v>0</v>
      </c>
      <c r="N31" s="144">
        <f t="shared" si="0"/>
        <v>634</v>
      </c>
      <c r="O31" s="145">
        <v>7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'18.09'!J32+'19.09'!I32</f>
        <v>270</v>
      </c>
      <c r="K32" s="152">
        <v>1</v>
      </c>
      <c r="L32" s="152">
        <v>1</v>
      </c>
      <c r="M32" s="152">
        <v>0</v>
      </c>
      <c r="N32" s="144">
        <f t="shared" si="0"/>
        <v>262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'18.09'!J33+'19.09'!I33</f>
        <v>380</v>
      </c>
      <c r="K33" s="152">
        <v>0</v>
      </c>
      <c r="L33" s="152">
        <v>0</v>
      </c>
      <c r="M33" s="152">
        <v>0</v>
      </c>
      <c r="N33" s="144">
        <f t="shared" si="0"/>
        <v>373</v>
      </c>
      <c r="O33" s="145">
        <v>7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'18.09'!J34+'19.09'!I34</f>
        <v>194</v>
      </c>
      <c r="K34" s="152">
        <v>0</v>
      </c>
      <c r="L34" s="152">
        <v>0</v>
      </c>
      <c r="M34" s="152">
        <v>0</v>
      </c>
      <c r="N34" s="144">
        <f t="shared" si="0"/>
        <v>187</v>
      </c>
      <c r="O34" s="145">
        <v>7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'18.09'!J35+'19.09'!I35</f>
        <v>96</v>
      </c>
      <c r="K35" s="152">
        <v>0</v>
      </c>
      <c r="L35" s="152">
        <v>0</v>
      </c>
      <c r="M35" s="152">
        <v>0</v>
      </c>
      <c r="N35" s="144">
        <f t="shared" si="0"/>
        <v>91</v>
      </c>
      <c r="O35" s="145">
        <v>5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'18.09'!J36+'19.09'!I36</f>
        <v>72</v>
      </c>
      <c r="K36" s="152">
        <v>0</v>
      </c>
      <c r="L36" s="152">
        <v>0</v>
      </c>
      <c r="M36" s="152">
        <v>0</v>
      </c>
      <c r="N36" s="144">
        <f t="shared" si="0"/>
        <v>67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'18.09'!J37+'19.09'!I37</f>
        <v>996</v>
      </c>
      <c r="K37" s="152">
        <v>1</v>
      </c>
      <c r="L37" s="152">
        <v>0</v>
      </c>
      <c r="M37" s="152">
        <v>0</v>
      </c>
      <c r="N37" s="144">
        <f t="shared" si="0"/>
        <v>950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38</v>
      </c>
      <c r="H38" s="146">
        <f t="shared" ref="H38:O38" si="9">SUM(H26:H37)</f>
        <v>7</v>
      </c>
      <c r="I38" s="148">
        <f t="shared" si="9"/>
        <v>45</v>
      </c>
      <c r="J38" s="162">
        <f>'18.09'!J38+'19.09'!I38</f>
        <v>6359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6199</v>
      </c>
      <c r="O38" s="150">
        <f t="shared" si="9"/>
        <v>155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3</v>
      </c>
      <c r="I39" s="139">
        <f>G39+H39</f>
        <v>3</v>
      </c>
      <c r="J39" s="160">
        <f>'18.09'!J39+'19.09'!I39</f>
        <v>788</v>
      </c>
      <c r="K39" s="151">
        <v>3</v>
      </c>
      <c r="L39" s="151">
        <v>2</v>
      </c>
      <c r="M39" s="151">
        <v>1</v>
      </c>
      <c r="N39" s="139">
        <f t="shared" si="0"/>
        <v>779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'18.09'!J40+'19.09'!I40</f>
        <v>1049</v>
      </c>
      <c r="K40" s="152">
        <v>1</v>
      </c>
      <c r="L40" s="152">
        <v>1</v>
      </c>
      <c r="M40" s="152">
        <v>0</v>
      </c>
      <c r="N40" s="144">
        <f t="shared" si="0"/>
        <v>983</v>
      </c>
      <c r="O40" s="145">
        <v>65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</v>
      </c>
      <c r="H41" s="156">
        <v>0</v>
      </c>
      <c r="I41" s="144">
        <f t="shared" si="10"/>
        <v>1</v>
      </c>
      <c r="J41" s="161">
        <f>'18.09'!J41+'19.09'!I41</f>
        <v>380</v>
      </c>
      <c r="K41" s="152">
        <v>0</v>
      </c>
      <c r="L41" s="152">
        <v>0</v>
      </c>
      <c r="M41" s="152">
        <v>0</v>
      </c>
      <c r="N41" s="144">
        <f t="shared" si="0"/>
        <v>356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'18.09'!J42+'19.09'!I42</f>
        <v>408</v>
      </c>
      <c r="K42" s="152">
        <v>0</v>
      </c>
      <c r="L42" s="152">
        <v>0</v>
      </c>
      <c r="M42" s="152">
        <v>0</v>
      </c>
      <c r="N42" s="144">
        <f t="shared" si="0"/>
        <v>391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51</v>
      </c>
      <c r="H43" s="156">
        <v>4</v>
      </c>
      <c r="I43" s="144">
        <f t="shared" si="10"/>
        <v>55</v>
      </c>
      <c r="J43" s="161">
        <f>'18.09'!J43+'19.09'!I43</f>
        <v>2486</v>
      </c>
      <c r="K43" s="152">
        <v>2</v>
      </c>
      <c r="L43" s="152">
        <v>1</v>
      </c>
      <c r="M43" s="152">
        <v>0</v>
      </c>
      <c r="N43" s="144">
        <f t="shared" si="0"/>
        <v>2265</v>
      </c>
      <c r="O43" s="145">
        <v>219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'18.09'!J44+'19.09'!I44</f>
        <v>453</v>
      </c>
      <c r="K44" s="152">
        <v>1</v>
      </c>
      <c r="L44" s="152">
        <v>0</v>
      </c>
      <c r="M44" s="152">
        <v>0</v>
      </c>
      <c r="N44" s="144">
        <f t="shared" si="0"/>
        <v>415</v>
      </c>
      <c r="O44" s="145">
        <v>37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'18.09'!J45+'19.09'!I45</f>
        <v>258</v>
      </c>
      <c r="K45" s="152">
        <v>0</v>
      </c>
      <c r="L45" s="152">
        <v>0</v>
      </c>
      <c r="M45" s="152">
        <v>0</v>
      </c>
      <c r="N45" s="144">
        <f t="shared" si="0"/>
        <v>248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16</v>
      </c>
      <c r="H46" s="156">
        <v>0</v>
      </c>
      <c r="I46" s="144">
        <f t="shared" si="10"/>
        <v>16</v>
      </c>
      <c r="J46" s="161">
        <f>'18.09'!J46+'19.09'!I46</f>
        <v>682</v>
      </c>
      <c r="K46" s="152">
        <v>0</v>
      </c>
      <c r="L46" s="152">
        <v>0</v>
      </c>
      <c r="M46" s="152">
        <v>0</v>
      </c>
      <c r="N46" s="144">
        <f t="shared" si="0"/>
        <v>632</v>
      </c>
      <c r="O46" s="145">
        <v>50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'18.09'!J47+'19.09'!I47</f>
        <v>121</v>
      </c>
      <c r="K47" s="152">
        <v>1</v>
      </c>
      <c r="L47" s="152">
        <v>1</v>
      </c>
      <c r="M47" s="152">
        <v>0</v>
      </c>
      <c r="N47" s="144">
        <f t="shared" si="0"/>
        <v>118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6</v>
      </c>
      <c r="H48" s="156">
        <v>0</v>
      </c>
      <c r="I48" s="144">
        <f t="shared" si="10"/>
        <v>6</v>
      </c>
      <c r="J48" s="161">
        <f>'18.09'!J48+'19.09'!I48</f>
        <v>200</v>
      </c>
      <c r="K48" s="152">
        <v>1</v>
      </c>
      <c r="L48" s="152">
        <v>0</v>
      </c>
      <c r="M48" s="152">
        <v>0</v>
      </c>
      <c r="N48" s="144">
        <f t="shared" si="0"/>
        <v>189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'18.09'!J49+'19.09'!I49</f>
        <v>1023</v>
      </c>
      <c r="K49" s="152">
        <v>1</v>
      </c>
      <c r="L49" s="152">
        <v>2</v>
      </c>
      <c r="M49" s="152">
        <v>1</v>
      </c>
      <c r="N49" s="144">
        <f t="shared" si="0"/>
        <v>944</v>
      </c>
      <c r="O49" s="145">
        <v>78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127</v>
      </c>
      <c r="H50" s="146">
        <f t="shared" ref="H50:O50" si="12">SUM(H39:H49)</f>
        <v>7</v>
      </c>
      <c r="I50" s="148">
        <f t="shared" si="12"/>
        <v>134</v>
      </c>
      <c r="J50" s="162">
        <f>'18.09'!J50+'19.09'!I50</f>
        <v>7848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7320</v>
      </c>
      <c r="O50" s="150">
        <f t="shared" si="12"/>
        <v>518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'18.09'!J51+'19.09'!I51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'18.09'!J52+'19.09'!I52</f>
        <v>997</v>
      </c>
      <c r="K52" s="152">
        <v>0</v>
      </c>
      <c r="L52" s="152">
        <v>0</v>
      </c>
      <c r="M52" s="152">
        <v>0</v>
      </c>
      <c r="N52" s="144">
        <f t="shared" si="0"/>
        <v>976</v>
      </c>
      <c r="O52" s="145">
        <v>21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'18.09'!J53+'19.09'!I53</f>
        <v>634</v>
      </c>
      <c r="K53" s="152">
        <v>1</v>
      </c>
      <c r="L53" s="152">
        <v>0</v>
      </c>
      <c r="M53" s="152">
        <v>0</v>
      </c>
      <c r="N53" s="144">
        <f t="shared" si="0"/>
        <v>624</v>
      </c>
      <c r="O53" s="145">
        <v>9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11</v>
      </c>
      <c r="H54" s="156">
        <v>0</v>
      </c>
      <c r="I54" s="144">
        <f t="shared" si="14"/>
        <v>11</v>
      </c>
      <c r="J54" s="161">
        <f>'18.09'!J54+'19.09'!I54</f>
        <v>856</v>
      </c>
      <c r="K54" s="152">
        <v>0</v>
      </c>
      <c r="L54" s="152">
        <v>0</v>
      </c>
      <c r="M54" s="152">
        <v>0</v>
      </c>
      <c r="N54" s="144">
        <f t="shared" si="0"/>
        <v>819</v>
      </c>
      <c r="O54" s="145">
        <v>37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'18.09'!J55+'19.09'!I55</f>
        <v>253</v>
      </c>
      <c r="K55" s="152">
        <v>1</v>
      </c>
      <c r="L55" s="152">
        <v>0</v>
      </c>
      <c r="M55" s="152">
        <v>0</v>
      </c>
      <c r="N55" s="144">
        <f t="shared" si="0"/>
        <v>248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'18.09'!J56+'19.09'!I56</f>
        <v>306</v>
      </c>
      <c r="K56" s="152">
        <v>0</v>
      </c>
      <c r="L56" s="152">
        <v>0</v>
      </c>
      <c r="M56" s="152">
        <v>0</v>
      </c>
      <c r="N56" s="144">
        <f t="shared" si="0"/>
        <v>299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'18.09'!J57+'19.09'!I57</f>
        <v>150</v>
      </c>
      <c r="K57" s="152">
        <v>0</v>
      </c>
      <c r="L57" s="152">
        <v>0</v>
      </c>
      <c r="M57" s="152">
        <v>0</v>
      </c>
      <c r="N57" s="144">
        <f t="shared" si="0"/>
        <v>149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'18.09'!J58+'19.09'!I58</f>
        <v>101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'18.09'!J59+'19.09'!I59</f>
        <v>723</v>
      </c>
      <c r="K59" s="152">
        <v>2</v>
      </c>
      <c r="L59" s="152">
        <v>0</v>
      </c>
      <c r="M59" s="152">
        <v>0</v>
      </c>
      <c r="N59" s="144">
        <f t="shared" si="0"/>
        <v>704</v>
      </c>
      <c r="O59" s="145">
        <v>17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17</v>
      </c>
      <c r="H60" s="146">
        <f t="shared" ref="H60:O60" si="15">SUM(H51:H59)</f>
        <v>0</v>
      </c>
      <c r="I60" s="148">
        <f t="shared" si="15"/>
        <v>17</v>
      </c>
      <c r="J60" s="162">
        <f>'18.09'!J60+'19.09'!I60</f>
        <v>4020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3919</v>
      </c>
      <c r="O60" s="150">
        <f t="shared" si="15"/>
        <v>97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'18.09'!J61+'19.09'!I61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'18.09'!J62+'19.09'!I62</f>
        <v>108</v>
      </c>
      <c r="K62" s="152">
        <v>0</v>
      </c>
      <c r="L62" s="152">
        <v>0</v>
      </c>
      <c r="M62" s="152">
        <v>0</v>
      </c>
      <c r="N62" s="144">
        <f t="shared" si="0"/>
        <v>107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'18.09'!J63+'19.09'!I63</f>
        <v>158</v>
      </c>
      <c r="K63" s="152">
        <v>0</v>
      </c>
      <c r="L63" s="152">
        <v>0</v>
      </c>
      <c r="M63" s="152">
        <v>0</v>
      </c>
      <c r="N63" s="144">
        <f t="shared" si="0"/>
        <v>153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'18.09'!J64+'19.09'!I64</f>
        <v>175</v>
      </c>
      <c r="K64" s="152">
        <v>0</v>
      </c>
      <c r="L64" s="152">
        <v>0</v>
      </c>
      <c r="M64" s="152">
        <v>0</v>
      </c>
      <c r="N64" s="144">
        <f t="shared" si="0"/>
        <v>174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'18.09'!J65+'19.09'!I65</f>
        <v>180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4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'18.09'!J66+'19.09'!I66</f>
        <v>270</v>
      </c>
      <c r="K66" s="152">
        <v>1</v>
      </c>
      <c r="L66" s="152">
        <v>1</v>
      </c>
      <c r="M66" s="152">
        <v>1</v>
      </c>
      <c r="N66" s="144">
        <f t="shared" si="0"/>
        <v>263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'18.09'!J67+'19.09'!I67</f>
        <v>47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'18.09'!J68+'19.09'!I68</f>
        <v>157</v>
      </c>
      <c r="K68" s="152">
        <v>0</v>
      </c>
      <c r="L68" s="152">
        <v>0</v>
      </c>
      <c r="M68" s="152">
        <v>0</v>
      </c>
      <c r="N68" s="144">
        <f t="shared" si="0"/>
        <v>150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'18.09'!J69+'19.09'!I69</f>
        <v>676</v>
      </c>
      <c r="K69" s="152">
        <v>3</v>
      </c>
      <c r="L69" s="152">
        <v>0</v>
      </c>
      <c r="M69" s="152">
        <v>0</v>
      </c>
      <c r="N69" s="144">
        <f t="shared" si="0"/>
        <v>666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16</v>
      </c>
      <c r="H70" s="146">
        <f t="shared" ref="H70:O70" si="17">SUM(H61:H69)</f>
        <v>0</v>
      </c>
      <c r="I70" s="148">
        <f t="shared" si="17"/>
        <v>16</v>
      </c>
      <c r="J70" s="162">
        <f>'18.09'!J70+'19.09'!I70</f>
        <v>1901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1863</v>
      </c>
      <c r="O70" s="150">
        <f t="shared" si="17"/>
        <v>34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'18.09'!J71+'19.09'!I71</f>
        <v>527</v>
      </c>
      <c r="K71" s="151">
        <v>0</v>
      </c>
      <c r="L71" s="151">
        <v>0</v>
      </c>
      <c r="M71" s="151">
        <v>0</v>
      </c>
      <c r="N71" s="139">
        <f t="shared" ref="N71:N83" si="18">J71-K71-O71</f>
        <v>519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'18.09'!J72+'19.09'!I72</f>
        <v>559</v>
      </c>
      <c r="K72" s="152">
        <v>0</v>
      </c>
      <c r="L72" s="152">
        <v>0</v>
      </c>
      <c r="M72" s="152">
        <v>0</v>
      </c>
      <c r="N72" s="144">
        <f t="shared" si="18"/>
        <v>544</v>
      </c>
      <c r="O72" s="145">
        <v>15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4</v>
      </c>
      <c r="H73" s="156">
        <v>0</v>
      </c>
      <c r="I73" s="144">
        <f t="shared" si="19"/>
        <v>4</v>
      </c>
      <c r="J73" s="161">
        <f>'18.09'!J73+'19.09'!I73</f>
        <v>552</v>
      </c>
      <c r="K73" s="152">
        <v>0</v>
      </c>
      <c r="L73" s="152">
        <v>0</v>
      </c>
      <c r="M73" s="152">
        <v>0</v>
      </c>
      <c r="N73" s="144">
        <f t="shared" si="18"/>
        <v>532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'18.09'!J74+'19.09'!I74</f>
        <v>692</v>
      </c>
      <c r="K74" s="152">
        <v>0</v>
      </c>
      <c r="L74" s="152">
        <v>0</v>
      </c>
      <c r="M74" s="152">
        <v>0</v>
      </c>
      <c r="N74" s="144">
        <f t="shared" si="18"/>
        <v>668</v>
      </c>
      <c r="O74" s="145">
        <v>24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'18.09'!J75+'19.09'!I75</f>
        <v>109</v>
      </c>
      <c r="K75" s="152">
        <v>0</v>
      </c>
      <c r="L75" s="152">
        <v>0</v>
      </c>
      <c r="M75" s="152">
        <v>0</v>
      </c>
      <c r="N75" s="144">
        <f t="shared" si="18"/>
        <v>104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'18.09'!J76+'19.09'!I76</f>
        <v>464</v>
      </c>
      <c r="K76" s="152">
        <v>1</v>
      </c>
      <c r="L76" s="152">
        <v>0</v>
      </c>
      <c r="M76" s="152">
        <v>0</v>
      </c>
      <c r="N76" s="144">
        <f t="shared" si="18"/>
        <v>449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16</v>
      </c>
      <c r="H77" s="156"/>
      <c r="I77" s="144">
        <f t="shared" si="19"/>
        <v>16</v>
      </c>
      <c r="J77" s="161">
        <f>'18.09'!J77+'19.09'!I77</f>
        <v>2330</v>
      </c>
      <c r="K77" s="152">
        <v>4</v>
      </c>
      <c r="L77" s="152">
        <v>2</v>
      </c>
      <c r="M77" s="152">
        <v>0</v>
      </c>
      <c r="N77" s="144">
        <f t="shared" si="18"/>
        <v>2244</v>
      </c>
      <c r="O77" s="145">
        <v>82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42</v>
      </c>
      <c r="H78" s="146">
        <f t="shared" ref="H78:O78" si="20">SUM(H71:H77)</f>
        <v>1</v>
      </c>
      <c r="I78" s="148">
        <f t="shared" si="20"/>
        <v>43</v>
      </c>
      <c r="J78" s="162">
        <f>'18.09'!J78+'19.09'!I78</f>
        <v>5233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5060</v>
      </c>
      <c r="O78" s="150">
        <f t="shared" si="20"/>
        <v>168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'18.09'!J79+'19.09'!I79</f>
        <v>155</v>
      </c>
      <c r="K79" s="151">
        <v>0</v>
      </c>
      <c r="L79" s="151">
        <v>0</v>
      </c>
      <c r="M79" s="151">
        <v>0</v>
      </c>
      <c r="N79" s="139">
        <f t="shared" si="18"/>
        <v>153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'18.09'!J80+'19.09'!I80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'18.09'!J81+'19.09'!I81</f>
        <v>166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'18.09'!J82+'19.09'!I82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0</v>
      </c>
      <c r="H83" s="156"/>
      <c r="I83" s="144">
        <f t="shared" si="21"/>
        <v>0</v>
      </c>
      <c r="J83" s="161">
        <f>'18.09'!J83+'19.09'!I83</f>
        <v>428</v>
      </c>
      <c r="K83" s="152">
        <v>0</v>
      </c>
      <c r="L83" s="152">
        <v>0</v>
      </c>
      <c r="M83" s="152">
        <v>0</v>
      </c>
      <c r="N83" s="144">
        <f t="shared" si="18"/>
        <v>421</v>
      </c>
      <c r="O83" s="145">
        <v>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2</v>
      </c>
      <c r="H84" s="146">
        <f t="shared" ref="H84:O84" si="22">SUM(H79:H83)</f>
        <v>0</v>
      </c>
      <c r="I84" s="148">
        <f t="shared" si="22"/>
        <v>2</v>
      </c>
      <c r="J84" s="162">
        <f>'18.09'!J84+'19.09'!I84</f>
        <v>894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881</v>
      </c>
      <c r="O84" s="150">
        <f t="shared" si="22"/>
        <v>13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315</v>
      </c>
      <c r="H85" s="135">
        <f t="shared" ref="H85:O85" si="23">H84+H78+H70+H60+H50+H38+H25+H19</f>
        <v>17</v>
      </c>
      <c r="I85" s="135">
        <f t="shared" si="23"/>
        <v>332</v>
      </c>
      <c r="J85" s="135">
        <f t="shared" si="23"/>
        <v>37770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36407</v>
      </c>
      <c r="O85" s="135">
        <f t="shared" si="23"/>
        <v>1323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15"/>
      <c r="P90" s="68"/>
      <c r="Q90" s="68"/>
      <c r="R90" s="68"/>
      <c r="S90" s="21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15"/>
      <c r="P91" s="68"/>
      <c r="Q91" s="68"/>
      <c r="R91" s="68"/>
      <c r="S91" s="21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15"/>
      <c r="P92" s="68"/>
      <c r="Q92" s="68"/>
      <c r="R92" s="68"/>
      <c r="S92" s="21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5"/>
      <c r="K93" s="478"/>
      <c r="L93" s="478"/>
      <c r="M93" s="478"/>
      <c r="N93" s="478"/>
      <c r="O93" s="215"/>
      <c r="P93" s="68"/>
      <c r="Q93" s="68"/>
      <c r="R93" s="68"/>
      <c r="S93" s="21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5"/>
      <c r="K94" s="478"/>
      <c r="L94" s="478"/>
      <c r="M94" s="478"/>
      <c r="N94" s="478"/>
      <c r="O94" s="215"/>
      <c r="P94" s="68"/>
      <c r="Q94" s="68"/>
      <c r="R94" s="68"/>
      <c r="S94" s="21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16"/>
      <c r="K95" s="478"/>
      <c r="L95" s="478"/>
      <c r="M95" s="478"/>
      <c r="N95" s="478"/>
      <c r="O95" s="216"/>
      <c r="Q95" s="82"/>
      <c r="R95" s="82"/>
      <c r="S95" s="21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8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M34" sqref="M3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=361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1433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12" t="s">
        <v>275</v>
      </c>
      <c r="H4" s="212" t="s">
        <v>276</v>
      </c>
      <c r="I4" s="212" t="s">
        <v>277</v>
      </c>
      <c r="J4" s="121" t="str">
        <f>"me©‡gvU fwZ©
= "&amp;J85</f>
        <v>me©‡gvU fwZ©
= 37438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35965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'17.09'!J5+'18.09'!I5</f>
        <v>1364</v>
      </c>
      <c r="K5" s="151">
        <v>2</v>
      </c>
      <c r="L5" s="151">
        <v>1</v>
      </c>
      <c r="M5" s="151">
        <v>1</v>
      </c>
      <c r="N5" s="139">
        <f t="shared" ref="N5:N69" si="0">J5-K5-O5</f>
        <v>1342</v>
      </c>
      <c r="O5" s="140">
        <v>20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'17.09'!J6+'18.09'!I6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'17.09'!J7+'18.09'!I7</f>
        <v>440</v>
      </c>
      <c r="K7" s="152">
        <v>0</v>
      </c>
      <c r="L7" s="152">
        <v>0</v>
      </c>
      <c r="M7" s="152">
        <v>0</v>
      </c>
      <c r="N7" s="139">
        <f t="shared" si="0"/>
        <v>430</v>
      </c>
      <c r="O7" s="145">
        <v>10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0</v>
      </c>
      <c r="I8" s="144">
        <f t="shared" si="1"/>
        <v>3</v>
      </c>
      <c r="J8" s="161">
        <f>'17.09'!J8+'18.09'!I8</f>
        <v>1080</v>
      </c>
      <c r="K8" s="152">
        <v>0</v>
      </c>
      <c r="L8" s="152">
        <v>0</v>
      </c>
      <c r="M8" s="152">
        <v>0</v>
      </c>
      <c r="N8" s="139">
        <f t="shared" si="0"/>
        <v>1070</v>
      </c>
      <c r="O8" s="145">
        <v>10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1</v>
      </c>
      <c r="I9" s="144">
        <f t="shared" si="1"/>
        <v>5</v>
      </c>
      <c r="J9" s="161">
        <f>'17.09'!J9+'18.09'!I9</f>
        <v>483</v>
      </c>
      <c r="K9" s="152">
        <v>1</v>
      </c>
      <c r="L9" s="152">
        <v>0</v>
      </c>
      <c r="M9" s="152">
        <v>0</v>
      </c>
      <c r="N9" s="139">
        <f t="shared" si="0"/>
        <v>469</v>
      </c>
      <c r="O9" s="145">
        <v>13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'17.09'!J10+'18.09'!I10</f>
        <v>437</v>
      </c>
      <c r="K10" s="152">
        <v>0</v>
      </c>
      <c r="L10" s="152">
        <v>0</v>
      </c>
      <c r="M10" s="152">
        <v>0</v>
      </c>
      <c r="N10" s="139">
        <f t="shared" si="0"/>
        <v>416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'17.09'!J11+'18.09'!I11</f>
        <v>624</v>
      </c>
      <c r="K11" s="152">
        <v>1</v>
      </c>
      <c r="L11" s="152">
        <v>1</v>
      </c>
      <c r="M11" s="152">
        <v>0</v>
      </c>
      <c r="N11" s="139">
        <f t="shared" si="0"/>
        <v>612</v>
      </c>
      <c r="O11" s="145">
        <v>11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27</v>
      </c>
      <c r="H12" s="156">
        <v>0</v>
      </c>
      <c r="I12" s="144">
        <f t="shared" si="1"/>
        <v>27</v>
      </c>
      <c r="J12" s="161">
        <f>'17.09'!J12+'18.09'!I12</f>
        <v>1326</v>
      </c>
      <c r="K12" s="152">
        <v>0</v>
      </c>
      <c r="L12" s="152">
        <v>0</v>
      </c>
      <c r="M12" s="152">
        <v>0</v>
      </c>
      <c r="N12" s="139">
        <f t="shared" si="0"/>
        <v>1246</v>
      </c>
      <c r="O12" s="145">
        <v>80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'17.09'!J13+'18.09'!I13</f>
        <v>495</v>
      </c>
      <c r="K13" s="152">
        <v>0</v>
      </c>
      <c r="L13" s="152">
        <v>0</v>
      </c>
      <c r="M13" s="152">
        <v>0</v>
      </c>
      <c r="N13" s="139">
        <f t="shared" si="0"/>
        <v>466</v>
      </c>
      <c r="O13" s="145">
        <v>29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'17.09'!J14+'18.09'!I14</f>
        <v>402</v>
      </c>
      <c r="K14" s="152">
        <v>0</v>
      </c>
      <c r="L14" s="152">
        <v>0</v>
      </c>
      <c r="M14" s="152">
        <v>0</v>
      </c>
      <c r="N14" s="139">
        <f t="shared" si="0"/>
        <v>389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'17.09'!J15+'18.09'!I15</f>
        <v>521</v>
      </c>
      <c r="K15" s="152">
        <v>0</v>
      </c>
      <c r="L15" s="152">
        <v>0</v>
      </c>
      <c r="M15" s="152">
        <v>0</v>
      </c>
      <c r="N15" s="139">
        <f t="shared" si="0"/>
        <v>506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'17.09'!J16+'18.09'!I16</f>
        <v>703</v>
      </c>
      <c r="K16" s="152">
        <v>0</v>
      </c>
      <c r="L16" s="152">
        <v>0</v>
      </c>
      <c r="M16" s="152">
        <v>0</v>
      </c>
      <c r="N16" s="139">
        <f t="shared" si="0"/>
        <v>678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13</v>
      </c>
      <c r="H17" s="156">
        <v>1</v>
      </c>
      <c r="I17" s="144">
        <f t="shared" si="1"/>
        <v>14</v>
      </c>
      <c r="J17" s="161">
        <f>'17.09'!J17+'18.09'!I17</f>
        <v>826</v>
      </c>
      <c r="K17" s="152">
        <v>5</v>
      </c>
      <c r="L17" s="152">
        <v>0</v>
      </c>
      <c r="M17" s="152">
        <v>0</v>
      </c>
      <c r="N17" s="139">
        <f t="shared" si="0"/>
        <v>771</v>
      </c>
      <c r="O17" s="145">
        <v>50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</v>
      </c>
      <c r="H18" s="156"/>
      <c r="I18" s="144">
        <f t="shared" si="1"/>
        <v>1</v>
      </c>
      <c r="J18" s="161">
        <f>'17.09'!J18+'18.09'!I18</f>
        <v>597</v>
      </c>
      <c r="K18" s="152">
        <v>0</v>
      </c>
      <c r="L18" s="152">
        <v>0</v>
      </c>
      <c r="M18" s="152">
        <v>0</v>
      </c>
      <c r="N18" s="139">
        <f t="shared" si="0"/>
        <v>586</v>
      </c>
      <c r="O18" s="145">
        <v>11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87</v>
      </c>
      <c r="H19" s="146">
        <f t="shared" ref="H19:O19" si="3">SUM(H5:H18)</f>
        <v>2</v>
      </c>
      <c r="I19" s="148">
        <f t="shared" si="3"/>
        <v>89</v>
      </c>
      <c r="J19" s="162">
        <f>'17.09'!J19+'18.09'!I19</f>
        <v>9373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9056</v>
      </c>
      <c r="O19" s="150">
        <f t="shared" si="3"/>
        <v>308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'17.09'!J20+'18.09'!I20</f>
        <v>21</v>
      </c>
      <c r="K20" s="151">
        <v>0</v>
      </c>
      <c r="L20" s="151">
        <v>0</v>
      </c>
      <c r="M20" s="151">
        <v>0</v>
      </c>
      <c r="N20" s="139">
        <f t="shared" si="0"/>
        <v>21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'17.09'!J21+'18.09'!I21</f>
        <v>406</v>
      </c>
      <c r="K21" s="152">
        <v>0</v>
      </c>
      <c r="L21" s="152">
        <v>0</v>
      </c>
      <c r="M21" s="152">
        <v>0</v>
      </c>
      <c r="N21" s="144">
        <f t="shared" si="0"/>
        <v>397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'17.09'!J22+'18.09'!I22</f>
        <v>154</v>
      </c>
      <c r="K22" s="152">
        <v>0</v>
      </c>
      <c r="L22" s="152">
        <v>0</v>
      </c>
      <c r="M22" s="152">
        <v>0</v>
      </c>
      <c r="N22" s="144">
        <f t="shared" si="0"/>
        <v>151</v>
      </c>
      <c r="O22" s="145">
        <v>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'17.09'!J23+'18.09'!I23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3</v>
      </c>
      <c r="H24" s="156"/>
      <c r="I24" s="144">
        <f t="shared" si="4"/>
        <v>3</v>
      </c>
      <c r="J24" s="161">
        <f>'17.09'!J24+'18.09'!I24</f>
        <v>1393</v>
      </c>
      <c r="K24" s="152">
        <v>3</v>
      </c>
      <c r="L24" s="152">
        <v>0</v>
      </c>
      <c r="M24" s="152">
        <v>0</v>
      </c>
      <c r="N24" s="144">
        <f t="shared" si="0"/>
        <v>1355</v>
      </c>
      <c r="O24" s="145">
        <v>35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3</v>
      </c>
      <c r="H25" s="146">
        <f t="shared" ref="H25:N25" si="6">SUM(H20:H24)</f>
        <v>0</v>
      </c>
      <c r="I25" s="148">
        <f t="shared" si="6"/>
        <v>3</v>
      </c>
      <c r="J25" s="162">
        <f>'17.09'!J25+'18.09'!I25</f>
        <v>2067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2017</v>
      </c>
      <c r="O25" s="150">
        <f>SUM(O20:O24)</f>
        <v>47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'17.09'!J26+'18.09'!I26</f>
        <v>428</v>
      </c>
      <c r="K26" s="151">
        <v>2</v>
      </c>
      <c r="L26" s="151">
        <v>1</v>
      </c>
      <c r="M26" s="151">
        <v>0</v>
      </c>
      <c r="N26" s="139">
        <f t="shared" si="0"/>
        <v>406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'17.09'!J27+'18.09'!I27</f>
        <v>536</v>
      </c>
      <c r="K27" s="152">
        <v>0</v>
      </c>
      <c r="L27" s="152">
        <v>0</v>
      </c>
      <c r="M27" s="152">
        <v>0</v>
      </c>
      <c r="N27" s="144">
        <f t="shared" si="0"/>
        <v>532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0</v>
      </c>
      <c r="I28" s="144">
        <f t="shared" si="7"/>
        <v>4</v>
      </c>
      <c r="J28" s="161">
        <f>'17.09'!J28+'18.09'!I28</f>
        <v>1115</v>
      </c>
      <c r="K28" s="152">
        <v>0</v>
      </c>
      <c r="L28" s="152">
        <v>0</v>
      </c>
      <c r="M28" s="152">
        <v>0</v>
      </c>
      <c r="N28" s="144">
        <f t="shared" si="0"/>
        <v>1090</v>
      </c>
      <c r="O28" s="145">
        <v>25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'17.09'!J29+'18.09'!I29</f>
        <v>1177</v>
      </c>
      <c r="K29" s="152">
        <v>0</v>
      </c>
      <c r="L29" s="152">
        <v>0</v>
      </c>
      <c r="M29" s="152">
        <v>0</v>
      </c>
      <c r="N29" s="144">
        <f t="shared" si="0"/>
        <v>1148</v>
      </c>
      <c r="O29" s="145">
        <v>29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'17.09'!J30+'18.09'!I30</f>
        <v>432</v>
      </c>
      <c r="K30" s="152">
        <v>0</v>
      </c>
      <c r="L30" s="152">
        <v>0</v>
      </c>
      <c r="M30" s="152">
        <v>0</v>
      </c>
      <c r="N30" s="144">
        <f t="shared" si="0"/>
        <v>430</v>
      </c>
      <c r="O30" s="145">
        <v>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'17.09'!J31+'18.09'!I31</f>
        <v>641</v>
      </c>
      <c r="K31" s="152">
        <v>1</v>
      </c>
      <c r="L31" s="152">
        <v>0</v>
      </c>
      <c r="M31" s="152">
        <v>0</v>
      </c>
      <c r="N31" s="144">
        <f t="shared" si="0"/>
        <v>632</v>
      </c>
      <c r="O31" s="145">
        <v>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'17.09'!J32+'18.09'!I32</f>
        <v>267</v>
      </c>
      <c r="K32" s="152">
        <v>1</v>
      </c>
      <c r="L32" s="152">
        <v>1</v>
      </c>
      <c r="M32" s="152">
        <v>0</v>
      </c>
      <c r="N32" s="144">
        <f t="shared" si="0"/>
        <v>261</v>
      </c>
      <c r="O32" s="145">
        <v>5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'17.09'!J33+'18.09'!I33</f>
        <v>377</v>
      </c>
      <c r="K33" s="152">
        <v>0</v>
      </c>
      <c r="L33" s="152">
        <v>0</v>
      </c>
      <c r="M33" s="152">
        <v>0</v>
      </c>
      <c r="N33" s="144">
        <f t="shared" si="0"/>
        <v>369</v>
      </c>
      <c r="O33" s="145">
        <v>8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'17.09'!J34+'18.09'!I34</f>
        <v>190</v>
      </c>
      <c r="K34" s="152">
        <v>0</v>
      </c>
      <c r="L34" s="152">
        <v>0</v>
      </c>
      <c r="M34" s="152">
        <v>0</v>
      </c>
      <c r="N34" s="144">
        <f t="shared" si="0"/>
        <v>185</v>
      </c>
      <c r="O34" s="145">
        <v>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'17.09'!J35+'18.09'!I35</f>
        <v>96</v>
      </c>
      <c r="K35" s="152">
        <v>0</v>
      </c>
      <c r="L35" s="152">
        <v>0</v>
      </c>
      <c r="M35" s="152">
        <v>0</v>
      </c>
      <c r="N35" s="144">
        <f t="shared" si="0"/>
        <v>90</v>
      </c>
      <c r="O35" s="145">
        <v>6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'17.09'!J36+'18.09'!I36</f>
        <v>69</v>
      </c>
      <c r="K36" s="152">
        <v>0</v>
      </c>
      <c r="L36" s="152">
        <v>0</v>
      </c>
      <c r="M36" s="152">
        <v>0</v>
      </c>
      <c r="N36" s="144">
        <f t="shared" si="0"/>
        <v>65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'17.09'!J37+'18.09'!I37</f>
        <v>986</v>
      </c>
      <c r="K37" s="152">
        <v>1</v>
      </c>
      <c r="L37" s="152">
        <v>0</v>
      </c>
      <c r="M37" s="152">
        <v>0</v>
      </c>
      <c r="N37" s="144">
        <f t="shared" si="0"/>
        <v>939</v>
      </c>
      <c r="O37" s="145">
        <v>46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34</v>
      </c>
      <c r="H38" s="146">
        <f t="shared" ref="H38:O38" si="9">SUM(H26:H37)</f>
        <v>3</v>
      </c>
      <c r="I38" s="148">
        <f t="shared" si="9"/>
        <v>37</v>
      </c>
      <c r="J38" s="162">
        <f>'17.09'!J38+'18.09'!I38</f>
        <v>6314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6147</v>
      </c>
      <c r="O38" s="150">
        <f t="shared" si="9"/>
        <v>162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'17.09'!J39+'18.09'!I39</f>
        <v>785</v>
      </c>
      <c r="K39" s="151">
        <v>3</v>
      </c>
      <c r="L39" s="151">
        <v>2</v>
      </c>
      <c r="M39" s="151">
        <v>1</v>
      </c>
      <c r="N39" s="139">
        <f t="shared" si="0"/>
        <v>777</v>
      </c>
      <c r="O39" s="140">
        <v>5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'17.09'!J40+'18.09'!I40</f>
        <v>1023</v>
      </c>
      <c r="K40" s="152">
        <v>1</v>
      </c>
      <c r="L40" s="152">
        <v>1</v>
      </c>
      <c r="M40" s="152">
        <v>0</v>
      </c>
      <c r="N40" s="144">
        <f t="shared" si="0"/>
        <v>942</v>
      </c>
      <c r="O40" s="145">
        <v>80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5</v>
      </c>
      <c r="H41" s="156">
        <v>0</v>
      </c>
      <c r="I41" s="144">
        <f t="shared" si="10"/>
        <v>5</v>
      </c>
      <c r="J41" s="161">
        <f>'17.09'!J41+'18.09'!I41</f>
        <v>379</v>
      </c>
      <c r="K41" s="152">
        <v>0</v>
      </c>
      <c r="L41" s="152">
        <v>0</v>
      </c>
      <c r="M41" s="152">
        <v>0</v>
      </c>
      <c r="N41" s="144">
        <f t="shared" si="0"/>
        <v>354</v>
      </c>
      <c r="O41" s="145">
        <v>25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'17.09'!J42+'18.09'!I42</f>
        <v>402</v>
      </c>
      <c r="K42" s="152">
        <v>0</v>
      </c>
      <c r="L42" s="152">
        <v>0</v>
      </c>
      <c r="M42" s="152">
        <v>0</v>
      </c>
      <c r="N42" s="144">
        <f t="shared" si="0"/>
        <v>381</v>
      </c>
      <c r="O42" s="145">
        <v>21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53</v>
      </c>
      <c r="H43" s="156">
        <v>0</v>
      </c>
      <c r="I43" s="144">
        <f t="shared" si="10"/>
        <v>53</v>
      </c>
      <c r="J43" s="161">
        <f>'17.09'!J43+'18.09'!I43</f>
        <v>2431</v>
      </c>
      <c r="K43" s="152">
        <v>2</v>
      </c>
      <c r="L43" s="152">
        <v>1</v>
      </c>
      <c r="M43" s="152">
        <v>0</v>
      </c>
      <c r="N43" s="144">
        <f t="shared" si="0"/>
        <v>2188</v>
      </c>
      <c r="O43" s="145">
        <v>241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15</v>
      </c>
      <c r="H44" s="156">
        <v>0</v>
      </c>
      <c r="I44" s="144">
        <f t="shared" si="10"/>
        <v>15</v>
      </c>
      <c r="J44" s="161">
        <f>'17.09'!J44+'18.09'!I44</f>
        <v>451</v>
      </c>
      <c r="K44" s="152">
        <v>1</v>
      </c>
      <c r="L44" s="152">
        <v>0</v>
      </c>
      <c r="M44" s="152">
        <v>0</v>
      </c>
      <c r="N44" s="144">
        <f t="shared" si="0"/>
        <v>405</v>
      </c>
      <c r="O44" s="145">
        <v>45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'17.09'!J45+'18.09'!I45</f>
        <v>252</v>
      </c>
      <c r="K45" s="152">
        <v>0</v>
      </c>
      <c r="L45" s="152">
        <v>0</v>
      </c>
      <c r="M45" s="152">
        <v>0</v>
      </c>
      <c r="N45" s="144">
        <f t="shared" si="0"/>
        <v>243</v>
      </c>
      <c r="O45" s="145">
        <v>9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18</v>
      </c>
      <c r="H46" s="156">
        <v>0</v>
      </c>
      <c r="I46" s="144">
        <f t="shared" si="10"/>
        <v>18</v>
      </c>
      <c r="J46" s="161">
        <f>'17.09'!J46+'18.09'!I46</f>
        <v>666</v>
      </c>
      <c r="K46" s="152">
        <v>0</v>
      </c>
      <c r="L46" s="152">
        <v>0</v>
      </c>
      <c r="M46" s="152">
        <v>0</v>
      </c>
      <c r="N46" s="144">
        <f t="shared" si="0"/>
        <v>618</v>
      </c>
      <c r="O46" s="145">
        <v>48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'17.09'!J47+'18.09'!I47</f>
        <v>121</v>
      </c>
      <c r="K47" s="152">
        <v>1</v>
      </c>
      <c r="L47" s="152">
        <v>1</v>
      </c>
      <c r="M47" s="152">
        <v>0</v>
      </c>
      <c r="N47" s="144">
        <f t="shared" si="0"/>
        <v>118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'17.09'!J48+'18.09'!I48</f>
        <v>194</v>
      </c>
      <c r="K48" s="152">
        <v>1</v>
      </c>
      <c r="L48" s="152">
        <v>0</v>
      </c>
      <c r="M48" s="152">
        <v>0</v>
      </c>
      <c r="N48" s="144">
        <f t="shared" si="0"/>
        <v>188</v>
      </c>
      <c r="O48" s="145">
        <v>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19</v>
      </c>
      <c r="H49" s="156">
        <v>0</v>
      </c>
      <c r="I49" s="144">
        <f t="shared" si="10"/>
        <v>19</v>
      </c>
      <c r="J49" s="161">
        <f>'17.09'!J49+'18.09'!I49</f>
        <v>1010</v>
      </c>
      <c r="K49" s="152">
        <v>1</v>
      </c>
      <c r="L49" s="152">
        <v>2</v>
      </c>
      <c r="M49" s="152">
        <v>1</v>
      </c>
      <c r="N49" s="144">
        <f t="shared" si="0"/>
        <v>921</v>
      </c>
      <c r="O49" s="145">
        <v>88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150</v>
      </c>
      <c r="H50" s="146">
        <f t="shared" ref="H50:O50" si="12">SUM(H39:H49)</f>
        <v>1</v>
      </c>
      <c r="I50" s="148">
        <f t="shared" si="12"/>
        <v>151</v>
      </c>
      <c r="J50" s="162">
        <f>'17.09'!J50+'18.09'!I50</f>
        <v>7714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7135</v>
      </c>
      <c r="O50" s="150">
        <f t="shared" si="12"/>
        <v>569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'17.09'!J51+'18.09'!I51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0</v>
      </c>
      <c r="H52" s="156">
        <v>0</v>
      </c>
      <c r="I52" s="144">
        <f t="shared" ref="I52:I59" si="14">G52+H52</f>
        <v>0</v>
      </c>
      <c r="J52" s="161">
        <f>'17.09'!J52+'18.09'!I52</f>
        <v>995</v>
      </c>
      <c r="K52" s="152">
        <v>0</v>
      </c>
      <c r="L52" s="152">
        <v>0</v>
      </c>
      <c r="M52" s="152">
        <v>0</v>
      </c>
      <c r="N52" s="144">
        <f t="shared" si="0"/>
        <v>973</v>
      </c>
      <c r="O52" s="145">
        <v>22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</v>
      </c>
      <c r="H53" s="156">
        <v>0</v>
      </c>
      <c r="I53" s="144">
        <f t="shared" si="14"/>
        <v>2</v>
      </c>
      <c r="J53" s="161">
        <f>'17.09'!J53+'18.09'!I53</f>
        <v>632</v>
      </c>
      <c r="K53" s="152">
        <v>1</v>
      </c>
      <c r="L53" s="152">
        <v>0</v>
      </c>
      <c r="M53" s="152">
        <v>0</v>
      </c>
      <c r="N53" s="144">
        <f t="shared" si="0"/>
        <v>623</v>
      </c>
      <c r="O53" s="145">
        <v>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8</v>
      </c>
      <c r="H54" s="156">
        <v>0</v>
      </c>
      <c r="I54" s="144">
        <f t="shared" si="14"/>
        <v>8</v>
      </c>
      <c r="J54" s="161">
        <f>'17.09'!J54+'18.09'!I54</f>
        <v>845</v>
      </c>
      <c r="K54" s="152">
        <v>0</v>
      </c>
      <c r="L54" s="152">
        <v>0</v>
      </c>
      <c r="M54" s="152">
        <v>0</v>
      </c>
      <c r="N54" s="144">
        <f t="shared" si="0"/>
        <v>807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'17.09'!J55+'18.09'!I55</f>
        <v>253</v>
      </c>
      <c r="K55" s="152">
        <v>1</v>
      </c>
      <c r="L55" s="152">
        <v>0</v>
      </c>
      <c r="M55" s="152">
        <v>0</v>
      </c>
      <c r="N55" s="144">
        <f t="shared" si="0"/>
        <v>247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0</v>
      </c>
      <c r="H56" s="156">
        <v>0</v>
      </c>
      <c r="I56" s="144">
        <f t="shared" si="14"/>
        <v>0</v>
      </c>
      <c r="J56" s="161">
        <f>'17.09'!J56+'18.09'!I56</f>
        <v>306</v>
      </c>
      <c r="K56" s="152">
        <v>0</v>
      </c>
      <c r="L56" s="152">
        <v>0</v>
      </c>
      <c r="M56" s="152">
        <v>0</v>
      </c>
      <c r="N56" s="144">
        <f t="shared" si="0"/>
        <v>298</v>
      </c>
      <c r="O56" s="145">
        <v>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'17.09'!J57+'18.09'!I57</f>
        <v>150</v>
      </c>
      <c r="K57" s="152">
        <v>0</v>
      </c>
      <c r="L57" s="152">
        <v>0</v>
      </c>
      <c r="M57" s="152">
        <v>0</v>
      </c>
      <c r="N57" s="144">
        <f t="shared" si="0"/>
        <v>148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'17.09'!J58+'18.09'!I58</f>
        <v>100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'17.09'!J59+'18.09'!I59</f>
        <v>722</v>
      </c>
      <c r="K59" s="152">
        <v>2</v>
      </c>
      <c r="L59" s="152">
        <v>0</v>
      </c>
      <c r="M59" s="152">
        <v>0</v>
      </c>
      <c r="N59" s="144">
        <f t="shared" si="0"/>
        <v>702</v>
      </c>
      <c r="O59" s="145">
        <v>18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22</v>
      </c>
      <c r="H60" s="146">
        <f t="shared" ref="H60:O60" si="15">SUM(H51:H59)</f>
        <v>0</v>
      </c>
      <c r="I60" s="148">
        <f t="shared" si="15"/>
        <v>22</v>
      </c>
      <c r="J60" s="162">
        <f>'17.09'!J60+'18.09'!I60</f>
        <v>4003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3898</v>
      </c>
      <c r="O60" s="150">
        <f t="shared" si="15"/>
        <v>101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'17.09'!J61+'18.09'!I61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'17.09'!J62+'18.09'!I62</f>
        <v>107</v>
      </c>
      <c r="K62" s="152">
        <v>0</v>
      </c>
      <c r="L62" s="152">
        <v>0</v>
      </c>
      <c r="M62" s="152">
        <v>0</v>
      </c>
      <c r="N62" s="144">
        <f t="shared" si="0"/>
        <v>105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'17.09'!J63+'18.09'!I63</f>
        <v>157</v>
      </c>
      <c r="K63" s="152">
        <v>0</v>
      </c>
      <c r="L63" s="152">
        <v>0</v>
      </c>
      <c r="M63" s="152">
        <v>0</v>
      </c>
      <c r="N63" s="144">
        <f t="shared" si="0"/>
        <v>152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'17.09'!J64+'18.09'!I64</f>
        <v>173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'17.09'!J65+'18.09'!I65</f>
        <v>179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'17.09'!J66+'18.09'!I66</f>
        <v>266</v>
      </c>
      <c r="K66" s="152">
        <v>1</v>
      </c>
      <c r="L66" s="152">
        <v>1</v>
      </c>
      <c r="M66" s="152">
        <v>1</v>
      </c>
      <c r="N66" s="144">
        <f t="shared" si="0"/>
        <v>262</v>
      </c>
      <c r="O66" s="145">
        <v>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'17.09'!J67+'18.09'!I67</f>
        <v>45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'17.09'!J68+'18.09'!I68</f>
        <v>156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1</v>
      </c>
      <c r="H69" s="156"/>
      <c r="I69" s="144">
        <f t="shared" si="16"/>
        <v>1</v>
      </c>
      <c r="J69" s="161">
        <f>'17.09'!J69+'18.09'!I69</f>
        <v>672</v>
      </c>
      <c r="K69" s="152">
        <v>3</v>
      </c>
      <c r="L69" s="152">
        <v>0</v>
      </c>
      <c r="M69" s="152">
        <v>0</v>
      </c>
      <c r="N69" s="144">
        <f t="shared" si="0"/>
        <v>660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6</v>
      </c>
      <c r="H70" s="146">
        <f t="shared" ref="H70:O70" si="17">SUM(H61:H69)</f>
        <v>0</v>
      </c>
      <c r="I70" s="148">
        <f t="shared" si="17"/>
        <v>6</v>
      </c>
      <c r="J70" s="162">
        <f>'17.09'!J70+'18.09'!I70</f>
        <v>1885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1850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5</v>
      </c>
      <c r="H71" s="154">
        <v>0</v>
      </c>
      <c r="I71" s="139">
        <f>G71+H71</f>
        <v>5</v>
      </c>
      <c r="J71" s="160">
        <f>'17.09'!J71+'18.09'!I71</f>
        <v>525</v>
      </c>
      <c r="K71" s="151">
        <v>0</v>
      </c>
      <c r="L71" s="151">
        <v>0</v>
      </c>
      <c r="M71" s="151">
        <v>0</v>
      </c>
      <c r="N71" s="139">
        <f t="shared" ref="N71:N83" si="18">J71-K71-O71</f>
        <v>515</v>
      </c>
      <c r="O71" s="140">
        <v>10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'17.09'!J72+'18.09'!I72</f>
        <v>555</v>
      </c>
      <c r="K72" s="152">
        <v>0</v>
      </c>
      <c r="L72" s="152">
        <v>0</v>
      </c>
      <c r="M72" s="152">
        <v>0</v>
      </c>
      <c r="N72" s="144">
        <f t="shared" si="18"/>
        <v>537</v>
      </c>
      <c r="O72" s="145">
        <v>18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'17.09'!J73+'18.09'!I73</f>
        <v>548</v>
      </c>
      <c r="K73" s="152">
        <v>0</v>
      </c>
      <c r="L73" s="152">
        <v>0</v>
      </c>
      <c r="M73" s="152">
        <v>0</v>
      </c>
      <c r="N73" s="144">
        <f t="shared" si="18"/>
        <v>523</v>
      </c>
      <c r="O73" s="145">
        <v>25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6</v>
      </c>
      <c r="H74" s="156">
        <v>0</v>
      </c>
      <c r="I74" s="144">
        <f t="shared" si="19"/>
        <v>6</v>
      </c>
      <c r="J74" s="161">
        <f>'17.09'!J74+'18.09'!I74</f>
        <v>682</v>
      </c>
      <c r="K74" s="152">
        <v>0</v>
      </c>
      <c r="L74" s="152">
        <v>0</v>
      </c>
      <c r="M74" s="152">
        <v>0</v>
      </c>
      <c r="N74" s="144">
        <f t="shared" si="18"/>
        <v>662</v>
      </c>
      <c r="O74" s="145">
        <v>20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'17.09'!J75+'18.09'!I75</f>
        <v>108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</v>
      </c>
      <c r="H76" s="156">
        <v>0</v>
      </c>
      <c r="I76" s="144">
        <f t="shared" si="19"/>
        <v>1</v>
      </c>
      <c r="J76" s="161">
        <f>'17.09'!J76+'18.09'!I76</f>
        <v>458</v>
      </c>
      <c r="K76" s="152">
        <v>1</v>
      </c>
      <c r="L76" s="152">
        <v>0</v>
      </c>
      <c r="M76" s="152">
        <v>0</v>
      </c>
      <c r="N76" s="144">
        <f t="shared" si="18"/>
        <v>441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20</v>
      </c>
      <c r="H77" s="156"/>
      <c r="I77" s="144">
        <f t="shared" si="19"/>
        <v>20</v>
      </c>
      <c r="J77" s="161">
        <f>'17.09'!J77+'18.09'!I77</f>
        <v>2314</v>
      </c>
      <c r="K77" s="152">
        <v>4</v>
      </c>
      <c r="L77" s="152">
        <v>2</v>
      </c>
      <c r="M77" s="152">
        <v>0</v>
      </c>
      <c r="N77" s="144">
        <f t="shared" si="18"/>
        <v>2209</v>
      </c>
      <c r="O77" s="145">
        <v>101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48</v>
      </c>
      <c r="H78" s="146">
        <f t="shared" ref="H78:O78" si="20">SUM(H71:H77)</f>
        <v>0</v>
      </c>
      <c r="I78" s="148">
        <f t="shared" si="20"/>
        <v>48</v>
      </c>
      <c r="J78" s="162">
        <f>'17.09'!J78+'18.09'!I78</f>
        <v>5190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4989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'17.09'!J79+'18.09'!I79</f>
        <v>155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'17.09'!J80+'18.09'!I80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2</v>
      </c>
      <c r="H81" s="154">
        <v>0</v>
      </c>
      <c r="I81" s="144">
        <f t="shared" si="21"/>
        <v>2</v>
      </c>
      <c r="J81" s="161">
        <f>'17.09'!J81+'18.09'!I81</f>
        <v>164</v>
      </c>
      <c r="K81" s="152">
        <v>0</v>
      </c>
      <c r="L81" s="152">
        <v>0</v>
      </c>
      <c r="M81" s="152">
        <v>0</v>
      </c>
      <c r="N81" s="144">
        <f t="shared" si="18"/>
        <v>162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'17.09'!J82+'18.09'!I82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 t="shared" si="21"/>
        <v>1</v>
      </c>
      <c r="J83" s="161">
        <f>'17.09'!J83+'18.09'!I83</f>
        <v>428</v>
      </c>
      <c r="K83" s="152">
        <v>0</v>
      </c>
      <c r="L83" s="152">
        <v>0</v>
      </c>
      <c r="M83" s="152">
        <v>0</v>
      </c>
      <c r="N83" s="144">
        <f t="shared" si="18"/>
        <v>415</v>
      </c>
      <c r="O83" s="145">
        <v>13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2</v>
      </c>
      <c r="I84" s="148">
        <f t="shared" si="22"/>
        <v>5</v>
      </c>
      <c r="J84" s="162">
        <f>'17.09'!J84+'18.09'!I84</f>
        <v>892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873</v>
      </c>
      <c r="O84" s="150">
        <f t="shared" si="22"/>
        <v>19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353</v>
      </c>
      <c r="H85" s="135">
        <f t="shared" ref="H85:O85" si="23">H84+H78+H70+H60+H50+H38+H25+H19</f>
        <v>8</v>
      </c>
      <c r="I85" s="135">
        <f t="shared" si="23"/>
        <v>361</v>
      </c>
      <c r="J85" s="135">
        <f t="shared" si="23"/>
        <v>37438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35965</v>
      </c>
      <c r="O85" s="135">
        <f t="shared" si="23"/>
        <v>1433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11"/>
      <c r="P90" s="68"/>
      <c r="Q90" s="68"/>
      <c r="R90" s="68"/>
      <c r="S90" s="21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11"/>
      <c r="P91" s="68"/>
      <c r="Q91" s="68"/>
      <c r="R91" s="68"/>
      <c r="S91" s="21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11"/>
      <c r="P92" s="68"/>
      <c r="Q92" s="68"/>
      <c r="R92" s="68"/>
      <c r="S92" s="21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11"/>
      <c r="K93" s="478"/>
      <c r="L93" s="478"/>
      <c r="M93" s="478"/>
      <c r="N93" s="478"/>
      <c r="O93" s="211"/>
      <c r="P93" s="68"/>
      <c r="Q93" s="68"/>
      <c r="R93" s="68"/>
      <c r="S93" s="21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11"/>
      <c r="K94" s="478"/>
      <c r="L94" s="478"/>
      <c r="M94" s="478"/>
      <c r="N94" s="478"/>
      <c r="O94" s="211"/>
      <c r="P94" s="68"/>
      <c r="Q94" s="68"/>
      <c r="R94" s="68"/>
      <c r="S94" s="21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13"/>
      <c r="K95" s="478"/>
      <c r="L95" s="478"/>
      <c r="M95" s="478"/>
      <c r="N95" s="478"/>
      <c r="O95" s="213"/>
      <c r="Q95" s="82"/>
      <c r="R95" s="82"/>
      <c r="S95" s="21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900-000000000000}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K35" sqref="K3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=417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1492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09" t="s">
        <v>275</v>
      </c>
      <c r="H4" s="209" t="s">
        <v>276</v>
      </c>
      <c r="I4" s="209" t="s">
        <v>277</v>
      </c>
      <c r="J4" s="121" t="str">
        <f>"me©‡gvU fwZ©
= "&amp;J85</f>
        <v>me©‡gvU fwZ©
= 37077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35545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'16.09'!J5+'17.09'!I5</f>
        <v>1359</v>
      </c>
      <c r="K5" s="151">
        <v>2</v>
      </c>
      <c r="L5" s="151">
        <v>1</v>
      </c>
      <c r="M5" s="151">
        <v>1</v>
      </c>
      <c r="N5" s="139">
        <f t="shared" ref="N5:N69" si="0">J5-K5-O5</f>
        <v>1333</v>
      </c>
      <c r="O5" s="140">
        <v>24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'16.09'!J6+'17.09'!I6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'16.09'!J7+'17.09'!I7</f>
        <v>438</v>
      </c>
      <c r="K7" s="152">
        <v>0</v>
      </c>
      <c r="L7" s="152">
        <v>0</v>
      </c>
      <c r="M7" s="152">
        <v>0</v>
      </c>
      <c r="N7" s="139">
        <f t="shared" si="0"/>
        <v>429</v>
      </c>
      <c r="O7" s="145">
        <v>9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</v>
      </c>
      <c r="H8" s="156">
        <v>0</v>
      </c>
      <c r="I8" s="144">
        <f t="shared" si="1"/>
        <v>1</v>
      </c>
      <c r="J8" s="161">
        <f>'16.09'!J8+'17.09'!I8</f>
        <v>1077</v>
      </c>
      <c r="K8" s="152">
        <v>0</v>
      </c>
      <c r="L8" s="152">
        <v>0</v>
      </c>
      <c r="M8" s="152">
        <v>0</v>
      </c>
      <c r="N8" s="139">
        <f t="shared" si="0"/>
        <v>1066</v>
      </c>
      <c r="O8" s="145">
        <v>11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'16.09'!J9+'17.09'!I9</f>
        <v>478</v>
      </c>
      <c r="K9" s="152">
        <v>1</v>
      </c>
      <c r="L9" s="152">
        <v>0</v>
      </c>
      <c r="M9" s="152">
        <v>0</v>
      </c>
      <c r="N9" s="139">
        <f t="shared" si="0"/>
        <v>461</v>
      </c>
      <c r="O9" s="145">
        <v>16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'16.09'!J10+'17.09'!I10</f>
        <v>430</v>
      </c>
      <c r="K10" s="152">
        <v>0</v>
      </c>
      <c r="L10" s="152">
        <v>0</v>
      </c>
      <c r="M10" s="152">
        <v>0</v>
      </c>
      <c r="N10" s="139">
        <f t="shared" si="0"/>
        <v>409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'16.09'!J11+'17.09'!I11</f>
        <v>619</v>
      </c>
      <c r="K11" s="152">
        <v>1</v>
      </c>
      <c r="L11" s="152">
        <v>1</v>
      </c>
      <c r="M11" s="152">
        <v>0</v>
      </c>
      <c r="N11" s="139">
        <f t="shared" si="0"/>
        <v>610</v>
      </c>
      <c r="O11" s="145">
        <v>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17</v>
      </c>
      <c r="H12" s="156">
        <v>0</v>
      </c>
      <c r="I12" s="144">
        <f t="shared" si="1"/>
        <v>17</v>
      </c>
      <c r="J12" s="161">
        <f>'16.09'!J12+'17.09'!I12</f>
        <v>1299</v>
      </c>
      <c r="K12" s="152">
        <v>0</v>
      </c>
      <c r="L12" s="152">
        <v>0</v>
      </c>
      <c r="M12" s="152">
        <v>0</v>
      </c>
      <c r="N12" s="139">
        <f t="shared" si="0"/>
        <v>1232</v>
      </c>
      <c r="O12" s="145">
        <v>67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'16.09'!J13+'17.09'!I13</f>
        <v>487</v>
      </c>
      <c r="K13" s="152">
        <v>0</v>
      </c>
      <c r="L13" s="152">
        <v>0</v>
      </c>
      <c r="M13" s="152">
        <v>0</v>
      </c>
      <c r="N13" s="139">
        <f t="shared" si="0"/>
        <v>466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'16.09'!J14+'17.09'!I14</f>
        <v>397</v>
      </c>
      <c r="K14" s="152">
        <v>0</v>
      </c>
      <c r="L14" s="152">
        <v>0</v>
      </c>
      <c r="M14" s="152">
        <v>0</v>
      </c>
      <c r="N14" s="139">
        <f t="shared" si="0"/>
        <v>386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'16.09'!J15+'17.09'!I15</f>
        <v>519</v>
      </c>
      <c r="K15" s="152">
        <v>0</v>
      </c>
      <c r="L15" s="152">
        <v>0</v>
      </c>
      <c r="M15" s="152">
        <v>0</v>
      </c>
      <c r="N15" s="139">
        <f t="shared" si="0"/>
        <v>500</v>
      </c>
      <c r="O15" s="145">
        <v>19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'16.09'!J16+'17.09'!I16</f>
        <v>698</v>
      </c>
      <c r="K16" s="152">
        <v>0</v>
      </c>
      <c r="L16" s="152">
        <v>0</v>
      </c>
      <c r="M16" s="152">
        <v>0</v>
      </c>
      <c r="N16" s="139">
        <f t="shared" si="0"/>
        <v>672</v>
      </c>
      <c r="O16" s="145">
        <v>26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15</v>
      </c>
      <c r="H17" s="156">
        <v>6</v>
      </c>
      <c r="I17" s="144">
        <f t="shared" si="1"/>
        <v>21</v>
      </c>
      <c r="J17" s="161">
        <f>'16.09'!J17+'17.09'!I17</f>
        <v>812</v>
      </c>
      <c r="K17" s="152">
        <v>5</v>
      </c>
      <c r="L17" s="152">
        <v>0</v>
      </c>
      <c r="M17" s="152">
        <v>0</v>
      </c>
      <c r="N17" s="139">
        <f t="shared" si="0"/>
        <v>751</v>
      </c>
      <c r="O17" s="145">
        <v>56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'16.09'!J18+'17.09'!I18</f>
        <v>596</v>
      </c>
      <c r="K18" s="152">
        <v>0</v>
      </c>
      <c r="L18" s="152">
        <v>0</v>
      </c>
      <c r="M18" s="152">
        <v>0</v>
      </c>
      <c r="N18" s="139">
        <f t="shared" si="0"/>
        <v>583</v>
      </c>
      <c r="O18" s="145">
        <v>13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87</v>
      </c>
      <c r="H19" s="146">
        <f t="shared" ref="H19:O19" si="3">SUM(H5:H18)</f>
        <v>6</v>
      </c>
      <c r="I19" s="148">
        <f t="shared" si="3"/>
        <v>93</v>
      </c>
      <c r="J19" s="162">
        <f>'16.09'!J19+'17.09'!I19</f>
        <v>9284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8973</v>
      </c>
      <c r="O19" s="150">
        <f t="shared" si="3"/>
        <v>302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1</v>
      </c>
      <c r="H20" s="154">
        <v>0</v>
      </c>
      <c r="I20" s="139">
        <f>G20+H20</f>
        <v>1</v>
      </c>
      <c r="J20" s="160">
        <f>'16.09'!J20+'17.09'!I20</f>
        <v>21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3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'16.09'!J21+'17.09'!I21</f>
        <v>406</v>
      </c>
      <c r="K21" s="152">
        <v>0</v>
      </c>
      <c r="L21" s="152">
        <v>0</v>
      </c>
      <c r="M21" s="152">
        <v>0</v>
      </c>
      <c r="N21" s="144">
        <f t="shared" si="0"/>
        <v>395</v>
      </c>
      <c r="O21" s="145">
        <v>11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'16.09'!J22+'17.09'!I22</f>
        <v>154</v>
      </c>
      <c r="K22" s="152">
        <v>0</v>
      </c>
      <c r="L22" s="152">
        <v>0</v>
      </c>
      <c r="M22" s="152">
        <v>0</v>
      </c>
      <c r="N22" s="144">
        <f t="shared" si="0"/>
        <v>149</v>
      </c>
      <c r="O22" s="145">
        <v>5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'16.09'!J23+'17.09'!I23</f>
        <v>93</v>
      </c>
      <c r="K23" s="152">
        <v>0</v>
      </c>
      <c r="L23" s="152">
        <v>0</v>
      </c>
      <c r="M23" s="152">
        <v>0</v>
      </c>
      <c r="N23" s="144">
        <f t="shared" si="0"/>
        <v>93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8</v>
      </c>
      <c r="H24" s="156"/>
      <c r="I24" s="144">
        <f t="shared" si="4"/>
        <v>8</v>
      </c>
      <c r="J24" s="161">
        <f>'16.09'!J24+'17.09'!I24</f>
        <v>1390</v>
      </c>
      <c r="K24" s="152">
        <v>3</v>
      </c>
      <c r="L24" s="152">
        <v>0</v>
      </c>
      <c r="M24" s="152">
        <v>0</v>
      </c>
      <c r="N24" s="144">
        <f t="shared" si="0"/>
        <v>1349</v>
      </c>
      <c r="O24" s="145">
        <v>38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10</v>
      </c>
      <c r="H25" s="146">
        <f t="shared" ref="H25:N25" si="6">SUM(H20:H24)</f>
        <v>0</v>
      </c>
      <c r="I25" s="148">
        <f t="shared" si="6"/>
        <v>10</v>
      </c>
      <c r="J25" s="162">
        <f>'16.09'!J25+'17.09'!I25</f>
        <v>2064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2004</v>
      </c>
      <c r="O25" s="150">
        <f>SUM(O20:O24)</f>
        <v>57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'16.09'!J26+'17.09'!I26</f>
        <v>425</v>
      </c>
      <c r="K26" s="151">
        <v>2</v>
      </c>
      <c r="L26" s="151">
        <v>1</v>
      </c>
      <c r="M26" s="151">
        <v>0</v>
      </c>
      <c r="N26" s="139">
        <f t="shared" si="0"/>
        <v>402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'16.09'!J27+'17.09'!I27</f>
        <v>535</v>
      </c>
      <c r="K27" s="152">
        <v>0</v>
      </c>
      <c r="L27" s="152">
        <v>0</v>
      </c>
      <c r="M27" s="152">
        <v>0</v>
      </c>
      <c r="N27" s="144">
        <f t="shared" si="0"/>
        <v>531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4</v>
      </c>
      <c r="H28" s="156">
        <v>2</v>
      </c>
      <c r="I28" s="144">
        <f t="shared" si="7"/>
        <v>6</v>
      </c>
      <c r="J28" s="161">
        <f>'16.09'!J28+'17.09'!I28</f>
        <v>1111</v>
      </c>
      <c r="K28" s="152">
        <v>0</v>
      </c>
      <c r="L28" s="152">
        <v>0</v>
      </c>
      <c r="M28" s="152">
        <v>0</v>
      </c>
      <c r="N28" s="144">
        <f t="shared" si="0"/>
        <v>1083</v>
      </c>
      <c r="O28" s="145">
        <v>28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'16.09'!J29+'17.09'!I29</f>
        <v>1167</v>
      </c>
      <c r="K29" s="152">
        <v>0</v>
      </c>
      <c r="L29" s="152">
        <v>0</v>
      </c>
      <c r="M29" s="152">
        <v>0</v>
      </c>
      <c r="N29" s="144">
        <f t="shared" si="0"/>
        <v>1134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'16.09'!J30+'17.09'!I30</f>
        <v>432</v>
      </c>
      <c r="K30" s="152">
        <v>0</v>
      </c>
      <c r="L30" s="152">
        <v>0</v>
      </c>
      <c r="M30" s="152">
        <v>0</v>
      </c>
      <c r="N30" s="144">
        <f t="shared" si="0"/>
        <v>430</v>
      </c>
      <c r="O30" s="145">
        <v>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'16.09'!J31+'17.09'!I31</f>
        <v>639</v>
      </c>
      <c r="K31" s="152">
        <v>1</v>
      </c>
      <c r="L31" s="152">
        <v>0</v>
      </c>
      <c r="M31" s="152">
        <v>0</v>
      </c>
      <c r="N31" s="144">
        <f t="shared" si="0"/>
        <v>628</v>
      </c>
      <c r="O31" s="145">
        <v>10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'16.09'!J32+'17.09'!I32</f>
        <v>265</v>
      </c>
      <c r="K32" s="152">
        <v>1</v>
      </c>
      <c r="L32" s="152">
        <v>1</v>
      </c>
      <c r="M32" s="152">
        <v>0</v>
      </c>
      <c r="N32" s="144">
        <f t="shared" si="0"/>
        <v>258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'16.09'!J33+'17.09'!I33</f>
        <v>374</v>
      </c>
      <c r="K33" s="152">
        <v>0</v>
      </c>
      <c r="L33" s="152">
        <v>0</v>
      </c>
      <c r="M33" s="152">
        <v>0</v>
      </c>
      <c r="N33" s="144">
        <f t="shared" si="0"/>
        <v>365</v>
      </c>
      <c r="O33" s="145">
        <v>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'16.09'!J34+'17.09'!I34</f>
        <v>190</v>
      </c>
      <c r="K34" s="152">
        <v>0</v>
      </c>
      <c r="L34" s="152">
        <v>0</v>
      </c>
      <c r="M34" s="152">
        <v>0</v>
      </c>
      <c r="N34" s="144">
        <f t="shared" si="0"/>
        <v>183</v>
      </c>
      <c r="O34" s="145">
        <v>7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'16.09'!J35+'17.09'!I35</f>
        <v>95</v>
      </c>
      <c r="K35" s="152">
        <v>0</v>
      </c>
      <c r="L35" s="152">
        <v>0</v>
      </c>
      <c r="M35" s="152">
        <v>0</v>
      </c>
      <c r="N35" s="144">
        <f t="shared" si="0"/>
        <v>85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1</v>
      </c>
      <c r="I36" s="144">
        <f t="shared" si="7"/>
        <v>4</v>
      </c>
      <c r="J36" s="161">
        <f>'16.09'!J36+'17.09'!I36</f>
        <v>69</v>
      </c>
      <c r="K36" s="152">
        <v>0</v>
      </c>
      <c r="L36" s="152">
        <v>0</v>
      </c>
      <c r="M36" s="152">
        <v>0</v>
      </c>
      <c r="N36" s="144">
        <f t="shared" si="0"/>
        <v>62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'16.09'!J37+'17.09'!I37</f>
        <v>975</v>
      </c>
      <c r="K37" s="152">
        <v>1</v>
      </c>
      <c r="L37" s="152">
        <v>0</v>
      </c>
      <c r="M37" s="152">
        <v>0</v>
      </c>
      <c r="N37" s="144">
        <f t="shared" si="0"/>
        <v>929</v>
      </c>
      <c r="O37" s="145">
        <v>45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40</v>
      </c>
      <c r="H38" s="146">
        <f t="shared" ref="H38:O38" si="9">SUM(H26:H37)</f>
        <v>8</v>
      </c>
      <c r="I38" s="148">
        <f t="shared" si="9"/>
        <v>48</v>
      </c>
      <c r="J38" s="162">
        <f>'16.09'!J38+'17.09'!I38</f>
        <v>6277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6090</v>
      </c>
      <c r="O38" s="150">
        <f t="shared" si="9"/>
        <v>182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'16.09'!J39+'17.09'!I39</f>
        <v>784</v>
      </c>
      <c r="K39" s="151">
        <v>3</v>
      </c>
      <c r="L39" s="151">
        <v>2</v>
      </c>
      <c r="M39" s="151">
        <v>1</v>
      </c>
      <c r="N39" s="139">
        <f t="shared" si="0"/>
        <v>776</v>
      </c>
      <c r="O39" s="140">
        <v>5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'16.09'!J40+'17.09'!I40</f>
        <v>996</v>
      </c>
      <c r="K40" s="152">
        <v>1</v>
      </c>
      <c r="L40" s="152">
        <v>1</v>
      </c>
      <c r="M40" s="152">
        <v>0</v>
      </c>
      <c r="N40" s="144">
        <f t="shared" si="0"/>
        <v>906</v>
      </c>
      <c r="O40" s="145">
        <v>89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4</v>
      </c>
      <c r="H41" s="156">
        <v>0</v>
      </c>
      <c r="I41" s="144">
        <f t="shared" si="10"/>
        <v>4</v>
      </c>
      <c r="J41" s="161">
        <f>'16.09'!J41+'17.09'!I41</f>
        <v>374</v>
      </c>
      <c r="K41" s="152">
        <v>0</v>
      </c>
      <c r="L41" s="152">
        <v>0</v>
      </c>
      <c r="M41" s="152">
        <v>0</v>
      </c>
      <c r="N41" s="144">
        <f t="shared" si="0"/>
        <v>350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'16.09'!J42+'17.09'!I42</f>
        <v>397</v>
      </c>
      <c r="K42" s="152">
        <v>0</v>
      </c>
      <c r="L42" s="152">
        <v>0</v>
      </c>
      <c r="M42" s="152">
        <v>0</v>
      </c>
      <c r="N42" s="144">
        <f t="shared" si="0"/>
        <v>376</v>
      </c>
      <c r="O42" s="145">
        <v>21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65</v>
      </c>
      <c r="H43" s="156">
        <v>7</v>
      </c>
      <c r="I43" s="144">
        <f t="shared" si="10"/>
        <v>72</v>
      </c>
      <c r="J43" s="161">
        <f>'16.09'!J43+'17.09'!I43</f>
        <v>2378</v>
      </c>
      <c r="K43" s="152">
        <v>2</v>
      </c>
      <c r="L43" s="152">
        <v>1</v>
      </c>
      <c r="M43" s="152">
        <v>0</v>
      </c>
      <c r="N43" s="144">
        <f t="shared" si="0"/>
        <v>2121</v>
      </c>
      <c r="O43" s="145">
        <v>255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'16.09'!J44+'17.09'!I44</f>
        <v>436</v>
      </c>
      <c r="K44" s="152">
        <v>1</v>
      </c>
      <c r="L44" s="152">
        <v>0</v>
      </c>
      <c r="M44" s="152">
        <v>0</v>
      </c>
      <c r="N44" s="144">
        <f t="shared" si="0"/>
        <v>400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'16.09'!J45+'17.09'!I45</f>
        <v>249</v>
      </c>
      <c r="K45" s="152">
        <v>0</v>
      </c>
      <c r="L45" s="152">
        <v>0</v>
      </c>
      <c r="M45" s="152">
        <v>0</v>
      </c>
      <c r="N45" s="144">
        <f t="shared" si="0"/>
        <v>238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13</v>
      </c>
      <c r="H46" s="156">
        <v>0</v>
      </c>
      <c r="I46" s="144">
        <f t="shared" si="10"/>
        <v>13</v>
      </c>
      <c r="J46" s="161">
        <f>'16.09'!J46+'17.09'!I46</f>
        <v>648</v>
      </c>
      <c r="K46" s="152">
        <v>0</v>
      </c>
      <c r="L46" s="152">
        <v>0</v>
      </c>
      <c r="M46" s="152">
        <v>0</v>
      </c>
      <c r="N46" s="144">
        <f t="shared" si="0"/>
        <v>606</v>
      </c>
      <c r="O46" s="145">
        <v>42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'16.09'!J47+'17.09'!I47</f>
        <v>119</v>
      </c>
      <c r="K47" s="152">
        <v>1</v>
      </c>
      <c r="L47" s="152">
        <v>1</v>
      </c>
      <c r="M47" s="152">
        <v>0</v>
      </c>
      <c r="N47" s="144">
        <f t="shared" si="0"/>
        <v>117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'16.09'!J48+'17.09'!I48</f>
        <v>191</v>
      </c>
      <c r="K48" s="152">
        <v>1</v>
      </c>
      <c r="L48" s="152">
        <v>0</v>
      </c>
      <c r="M48" s="152">
        <v>0</v>
      </c>
      <c r="N48" s="144">
        <f t="shared" si="0"/>
        <v>179</v>
      </c>
      <c r="O48" s="145">
        <v>11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>
        <v>0</v>
      </c>
      <c r="I49" s="144">
        <f t="shared" si="10"/>
        <v>18</v>
      </c>
      <c r="J49" s="161">
        <f>'16.09'!J49+'17.09'!I49</f>
        <v>991</v>
      </c>
      <c r="K49" s="152">
        <v>1</v>
      </c>
      <c r="L49" s="152">
        <v>2</v>
      </c>
      <c r="M49" s="152">
        <v>1</v>
      </c>
      <c r="N49" s="144">
        <f t="shared" si="0"/>
        <v>891</v>
      </c>
      <c r="O49" s="145">
        <v>99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150</v>
      </c>
      <c r="H50" s="146">
        <f t="shared" ref="H50:O50" si="12">SUM(H39:H49)</f>
        <v>7</v>
      </c>
      <c r="I50" s="148">
        <f t="shared" si="12"/>
        <v>157</v>
      </c>
      <c r="J50" s="162">
        <f>'16.09'!J50+'17.09'!I50</f>
        <v>7563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6960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'16.09'!J51+'17.09'!I51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5</v>
      </c>
      <c r="H52" s="156">
        <v>0</v>
      </c>
      <c r="I52" s="144">
        <f t="shared" ref="I52:I59" si="14">G52+H52</f>
        <v>5</v>
      </c>
      <c r="J52" s="161">
        <f>'16.09'!J52+'17.09'!I52</f>
        <v>995</v>
      </c>
      <c r="K52" s="152">
        <v>0</v>
      </c>
      <c r="L52" s="152">
        <v>0</v>
      </c>
      <c r="M52" s="152">
        <v>0</v>
      </c>
      <c r="N52" s="144">
        <f t="shared" si="0"/>
        <v>968</v>
      </c>
      <c r="O52" s="145">
        <v>27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7</v>
      </c>
      <c r="H53" s="156">
        <v>0</v>
      </c>
      <c r="I53" s="144">
        <f t="shared" si="14"/>
        <v>7</v>
      </c>
      <c r="J53" s="161">
        <f>'16.09'!J53+'17.09'!I53</f>
        <v>630</v>
      </c>
      <c r="K53" s="152">
        <v>1</v>
      </c>
      <c r="L53" s="152">
        <v>0</v>
      </c>
      <c r="M53" s="152">
        <v>0</v>
      </c>
      <c r="N53" s="144">
        <f t="shared" si="0"/>
        <v>611</v>
      </c>
      <c r="O53" s="145">
        <v>18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2</v>
      </c>
      <c r="I54" s="144">
        <f t="shared" si="14"/>
        <v>8</v>
      </c>
      <c r="J54" s="161">
        <f>'16.09'!J54+'17.09'!I54</f>
        <v>837</v>
      </c>
      <c r="K54" s="152">
        <v>0</v>
      </c>
      <c r="L54" s="152">
        <v>0</v>
      </c>
      <c r="M54" s="152">
        <v>0</v>
      </c>
      <c r="N54" s="144">
        <f t="shared" si="0"/>
        <v>802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'16.09'!J55+'17.09'!I55</f>
        <v>250</v>
      </c>
      <c r="K55" s="152">
        <v>1</v>
      </c>
      <c r="L55" s="152">
        <v>0</v>
      </c>
      <c r="M55" s="152">
        <v>0</v>
      </c>
      <c r="N55" s="144">
        <f t="shared" si="0"/>
        <v>247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'16.09'!J56+'17.09'!I56</f>
        <v>306</v>
      </c>
      <c r="K56" s="152">
        <v>0</v>
      </c>
      <c r="L56" s="152">
        <v>0</v>
      </c>
      <c r="M56" s="152">
        <v>0</v>
      </c>
      <c r="N56" s="144">
        <f t="shared" si="0"/>
        <v>295</v>
      </c>
      <c r="O56" s="145">
        <v>11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'16.09'!J57+'17.09'!I57</f>
        <v>149</v>
      </c>
      <c r="K57" s="152">
        <v>0</v>
      </c>
      <c r="L57" s="152">
        <v>0</v>
      </c>
      <c r="M57" s="152">
        <v>0</v>
      </c>
      <c r="N57" s="144">
        <f t="shared" si="0"/>
        <v>147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'16.09'!J58+'17.09'!I58</f>
        <v>100</v>
      </c>
      <c r="K58" s="152">
        <v>0</v>
      </c>
      <c r="L58" s="152">
        <v>0</v>
      </c>
      <c r="M58" s="152">
        <v>0</v>
      </c>
      <c r="N58" s="144">
        <f t="shared" si="0"/>
        <v>100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'16.09'!J59+'17.09'!I59</f>
        <v>714</v>
      </c>
      <c r="K59" s="152">
        <v>2</v>
      </c>
      <c r="L59" s="152">
        <v>0</v>
      </c>
      <c r="M59" s="152">
        <v>0</v>
      </c>
      <c r="N59" s="144">
        <f t="shared" si="0"/>
        <v>696</v>
      </c>
      <c r="O59" s="145">
        <v>16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33</v>
      </c>
      <c r="H60" s="146">
        <f t="shared" ref="H60:O60" si="15">SUM(H51:H59)</f>
        <v>2</v>
      </c>
      <c r="I60" s="148">
        <f t="shared" si="15"/>
        <v>35</v>
      </c>
      <c r="J60" s="162">
        <f>'16.09'!J60+'17.09'!I60</f>
        <v>3981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3866</v>
      </c>
      <c r="O60" s="150">
        <f t="shared" si="15"/>
        <v>111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'16.09'!J61+'17.09'!I61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'16.09'!J62+'17.09'!I62</f>
        <v>107</v>
      </c>
      <c r="K62" s="152">
        <v>0</v>
      </c>
      <c r="L62" s="152">
        <v>0</v>
      </c>
      <c r="M62" s="152">
        <v>0</v>
      </c>
      <c r="N62" s="144">
        <f t="shared" si="0"/>
        <v>104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'16.09'!J63+'17.09'!I63</f>
        <v>156</v>
      </c>
      <c r="K63" s="152">
        <v>0</v>
      </c>
      <c r="L63" s="152">
        <v>0</v>
      </c>
      <c r="M63" s="152">
        <v>0</v>
      </c>
      <c r="N63" s="144">
        <f t="shared" si="0"/>
        <v>152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'16.09'!J64+'17.09'!I64</f>
        <v>172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'16.09'!J65+'17.09'!I65</f>
        <v>177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'16.09'!J66+'17.09'!I66</f>
        <v>265</v>
      </c>
      <c r="K66" s="152">
        <v>1</v>
      </c>
      <c r="L66" s="152">
        <v>1</v>
      </c>
      <c r="M66" s="152">
        <v>1</v>
      </c>
      <c r="N66" s="144">
        <f t="shared" si="0"/>
        <v>260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'16.09'!J67+'17.09'!I67</f>
        <v>45</v>
      </c>
      <c r="K67" s="152">
        <v>0</v>
      </c>
      <c r="L67" s="152">
        <v>0</v>
      </c>
      <c r="M67" s="152">
        <v>0</v>
      </c>
      <c r="N67" s="144">
        <f t="shared" si="0"/>
        <v>44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'16.09'!J68+'17.09'!I68</f>
        <v>156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'16.09'!J69+'17.09'!I69</f>
        <v>671</v>
      </c>
      <c r="K69" s="152">
        <v>3</v>
      </c>
      <c r="L69" s="152">
        <v>0</v>
      </c>
      <c r="M69" s="152">
        <v>0</v>
      </c>
      <c r="N69" s="144">
        <f t="shared" si="0"/>
        <v>656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'16.09'!J70+'17.09'!I70</f>
        <v>1879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1843</v>
      </c>
      <c r="O70" s="150">
        <f t="shared" si="17"/>
        <v>32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4</v>
      </c>
      <c r="H71" s="154">
        <v>0</v>
      </c>
      <c r="I71" s="139">
        <f>G71+H71</f>
        <v>4</v>
      </c>
      <c r="J71" s="160">
        <f>'16.09'!J71+'17.09'!I71</f>
        <v>520</v>
      </c>
      <c r="K71" s="151">
        <v>0</v>
      </c>
      <c r="L71" s="151">
        <v>0</v>
      </c>
      <c r="M71" s="151">
        <v>0</v>
      </c>
      <c r="N71" s="139">
        <f t="shared" ref="N71:N83" si="18">J71-K71-O71</f>
        <v>514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'16.09'!J72+'17.09'!I72</f>
        <v>548</v>
      </c>
      <c r="K72" s="152">
        <v>0</v>
      </c>
      <c r="L72" s="152">
        <v>0</v>
      </c>
      <c r="M72" s="152">
        <v>0</v>
      </c>
      <c r="N72" s="144">
        <f t="shared" si="18"/>
        <v>530</v>
      </c>
      <c r="O72" s="145">
        <v>18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'16.09'!J73+'17.09'!I73</f>
        <v>539</v>
      </c>
      <c r="K73" s="152">
        <v>0</v>
      </c>
      <c r="L73" s="152">
        <v>0</v>
      </c>
      <c r="M73" s="152">
        <v>0</v>
      </c>
      <c r="N73" s="144">
        <f t="shared" si="18"/>
        <v>514</v>
      </c>
      <c r="O73" s="145">
        <v>25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'16.09'!J74+'17.09'!I74</f>
        <v>676</v>
      </c>
      <c r="K74" s="152">
        <v>0</v>
      </c>
      <c r="L74" s="152">
        <v>0</v>
      </c>
      <c r="M74" s="152">
        <v>0</v>
      </c>
      <c r="N74" s="144">
        <f t="shared" si="18"/>
        <v>654</v>
      </c>
      <c r="O74" s="145">
        <v>22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'16.09'!J75+'17.09'!I75</f>
        <v>108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'16.09'!J76+'17.09'!I76</f>
        <v>457</v>
      </c>
      <c r="K76" s="152">
        <v>1</v>
      </c>
      <c r="L76" s="152">
        <v>0</v>
      </c>
      <c r="M76" s="152">
        <v>0</v>
      </c>
      <c r="N76" s="144">
        <f t="shared" si="18"/>
        <v>434</v>
      </c>
      <c r="O76" s="145">
        <v>22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27</v>
      </c>
      <c r="H77" s="156">
        <v>0</v>
      </c>
      <c r="I77" s="144">
        <f t="shared" si="19"/>
        <v>27</v>
      </c>
      <c r="J77" s="161">
        <f>'16.09'!J77+'17.09'!I77</f>
        <v>2294</v>
      </c>
      <c r="K77" s="152">
        <v>4</v>
      </c>
      <c r="L77" s="152">
        <v>2</v>
      </c>
      <c r="M77" s="152">
        <v>0</v>
      </c>
      <c r="N77" s="144">
        <f t="shared" si="18"/>
        <v>2193</v>
      </c>
      <c r="O77" s="145">
        <v>97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63</v>
      </c>
      <c r="H78" s="146">
        <f t="shared" ref="H78:O78" si="20">SUM(H71:H77)</f>
        <v>0</v>
      </c>
      <c r="I78" s="148">
        <f t="shared" si="20"/>
        <v>63</v>
      </c>
      <c r="J78" s="162">
        <f>'16.09'!J78+'17.09'!I78</f>
        <v>5142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4941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'16.09'!J79+'17.09'!I79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'16.09'!J80+'17.09'!I80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'16.09'!J81+'17.09'!I81</f>
        <v>162</v>
      </c>
      <c r="K81" s="152">
        <v>0</v>
      </c>
      <c r="L81" s="152">
        <v>0</v>
      </c>
      <c r="M81" s="152">
        <v>0</v>
      </c>
      <c r="N81" s="144">
        <f t="shared" si="18"/>
        <v>159</v>
      </c>
      <c r="O81" s="145">
        <v>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'16.09'!J82+'17.09'!I82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'16.09'!J83+'17.09'!I83</f>
        <v>427</v>
      </c>
      <c r="K83" s="152">
        <v>0</v>
      </c>
      <c r="L83" s="152">
        <v>0</v>
      </c>
      <c r="M83" s="152">
        <v>0</v>
      </c>
      <c r="N83" s="144">
        <f t="shared" si="18"/>
        <v>413</v>
      </c>
      <c r="O83" s="145">
        <v>14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0</v>
      </c>
      <c r="I84" s="148">
        <f t="shared" si="22"/>
        <v>3</v>
      </c>
      <c r="J84" s="162">
        <f>'16.09'!J84+'17.09'!I84</f>
        <v>887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868</v>
      </c>
      <c r="O84" s="150">
        <f t="shared" si="22"/>
        <v>19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394</v>
      </c>
      <c r="H85" s="135">
        <f t="shared" ref="H85:O85" si="23">H84+H78+H70+H60+H50+H38+H25+H19</f>
        <v>23</v>
      </c>
      <c r="I85" s="135">
        <f t="shared" si="23"/>
        <v>417</v>
      </c>
      <c r="J85" s="135">
        <f t="shared" si="23"/>
        <v>37077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35545</v>
      </c>
      <c r="O85" s="135">
        <f t="shared" si="23"/>
        <v>1492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08"/>
      <c r="P90" s="68"/>
      <c r="Q90" s="68"/>
      <c r="R90" s="68"/>
      <c r="S90" s="20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08"/>
      <c r="P91" s="68"/>
      <c r="Q91" s="68"/>
      <c r="R91" s="68"/>
      <c r="S91" s="20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08"/>
      <c r="P92" s="68"/>
      <c r="Q92" s="68"/>
      <c r="R92" s="68"/>
      <c r="S92" s="20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8"/>
      <c r="K93" s="478"/>
      <c r="L93" s="478"/>
      <c r="M93" s="478"/>
      <c r="N93" s="478"/>
      <c r="O93" s="208"/>
      <c r="P93" s="68"/>
      <c r="Q93" s="68"/>
      <c r="R93" s="68"/>
      <c r="S93" s="20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8"/>
      <c r="K94" s="478"/>
      <c r="L94" s="478"/>
      <c r="M94" s="478"/>
      <c r="N94" s="478"/>
      <c r="O94" s="208"/>
      <c r="P94" s="68"/>
      <c r="Q94" s="68"/>
      <c r="R94" s="68"/>
      <c r="S94" s="20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10"/>
      <c r="K95" s="478"/>
      <c r="L95" s="478"/>
      <c r="M95" s="478"/>
      <c r="N95" s="478"/>
      <c r="O95" s="210"/>
      <c r="Q95" s="82"/>
      <c r="R95" s="82"/>
      <c r="S95" s="21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A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M34" sqref="M3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=460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1524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05" t="s">
        <v>275</v>
      </c>
      <c r="H4" s="205" t="s">
        <v>276</v>
      </c>
      <c r="I4" s="205" t="s">
        <v>277</v>
      </c>
      <c r="J4" s="121" t="str">
        <f>"me©‡gvU fwZ©
= "&amp;J85</f>
        <v>me©‡gvU fwZ©
= 36660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14</v>
      </c>
      <c r="M4" s="120" t="str">
        <f>"wbwðZ g„„Zz¨ 
= "&amp;M85</f>
        <v>wbwðZ g„„Zz¨ 
= 4</v>
      </c>
      <c r="N4" s="121" t="str">
        <f>"QvocÎ cÖvß †ivMx
 = "&amp;N85</f>
        <v>QvocÎ cÖvß †ivMx
 = 35096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14</v>
      </c>
      <c r="H5" s="154">
        <v>0</v>
      </c>
      <c r="I5" s="139">
        <f>G5+H5</f>
        <v>14</v>
      </c>
      <c r="J5" s="160">
        <f>'15.09'!J5+'16.09'!I5</f>
        <v>1349</v>
      </c>
      <c r="K5" s="151">
        <v>2</v>
      </c>
      <c r="L5" s="151">
        <v>1</v>
      </c>
      <c r="M5" s="151">
        <v>1</v>
      </c>
      <c r="N5" s="139">
        <f t="shared" ref="N5:N69" si="0">J5-K5-O5</f>
        <v>1323</v>
      </c>
      <c r="O5" s="140">
        <v>24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'15.09'!J6+'16.09'!I6</f>
        <v>75</v>
      </c>
      <c r="K6" s="152">
        <v>0</v>
      </c>
      <c r="L6" s="152">
        <v>0</v>
      </c>
      <c r="M6" s="152">
        <v>0</v>
      </c>
      <c r="N6" s="139">
        <f t="shared" si="0"/>
        <v>75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'15.09'!J7+'16.09'!I7</f>
        <v>435</v>
      </c>
      <c r="K7" s="152">
        <v>0</v>
      </c>
      <c r="L7" s="152">
        <v>0</v>
      </c>
      <c r="M7" s="152">
        <v>0</v>
      </c>
      <c r="N7" s="139">
        <f t="shared" si="0"/>
        <v>428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0</v>
      </c>
      <c r="I8" s="144">
        <f t="shared" si="1"/>
        <v>5</v>
      </c>
      <c r="J8" s="161">
        <f>'15.09'!J8+'16.09'!I8</f>
        <v>1076</v>
      </c>
      <c r="K8" s="152">
        <v>0</v>
      </c>
      <c r="L8" s="152">
        <v>0</v>
      </c>
      <c r="M8" s="152">
        <v>0</v>
      </c>
      <c r="N8" s="139">
        <f t="shared" si="0"/>
        <v>1056</v>
      </c>
      <c r="O8" s="145">
        <v>20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2</v>
      </c>
      <c r="I9" s="144">
        <f t="shared" si="1"/>
        <v>6</v>
      </c>
      <c r="J9" s="161">
        <f>'15.09'!J9+'16.09'!I9</f>
        <v>473</v>
      </c>
      <c r="K9" s="152">
        <v>1</v>
      </c>
      <c r="L9" s="152">
        <v>0</v>
      </c>
      <c r="M9" s="152">
        <v>0</v>
      </c>
      <c r="N9" s="139">
        <f t="shared" si="0"/>
        <v>458</v>
      </c>
      <c r="O9" s="145">
        <v>14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'15.09'!J10+'16.09'!I10</f>
        <v>423</v>
      </c>
      <c r="K10" s="152">
        <v>0</v>
      </c>
      <c r="L10" s="152">
        <v>0</v>
      </c>
      <c r="M10" s="152">
        <v>0</v>
      </c>
      <c r="N10" s="139">
        <f t="shared" si="0"/>
        <v>404</v>
      </c>
      <c r="O10" s="145">
        <v>19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'15.09'!J11+'16.09'!I11</f>
        <v>616</v>
      </c>
      <c r="K11" s="152">
        <v>1</v>
      </c>
      <c r="L11" s="152">
        <v>1</v>
      </c>
      <c r="M11" s="152">
        <v>0</v>
      </c>
      <c r="N11" s="139">
        <f t="shared" si="0"/>
        <v>599</v>
      </c>
      <c r="O11" s="145">
        <v>16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17</v>
      </c>
      <c r="H12" s="156">
        <v>0</v>
      </c>
      <c r="I12" s="144">
        <f t="shared" si="1"/>
        <v>17</v>
      </c>
      <c r="J12" s="161">
        <f>'15.09'!J12+'16.09'!I12</f>
        <v>1282</v>
      </c>
      <c r="K12" s="152">
        <v>0</v>
      </c>
      <c r="L12" s="152">
        <v>0</v>
      </c>
      <c r="M12" s="152">
        <v>0</v>
      </c>
      <c r="N12" s="139">
        <f t="shared" si="0"/>
        <v>1232</v>
      </c>
      <c r="O12" s="145">
        <v>50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'15.09'!J13+'16.09'!I13</f>
        <v>482</v>
      </c>
      <c r="K13" s="152">
        <v>0</v>
      </c>
      <c r="L13" s="152">
        <v>0</v>
      </c>
      <c r="M13" s="152">
        <v>0</v>
      </c>
      <c r="N13" s="139">
        <f t="shared" si="0"/>
        <v>461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'15.09'!J14+'16.09'!I14</f>
        <v>392</v>
      </c>
      <c r="K14" s="152">
        <v>0</v>
      </c>
      <c r="L14" s="152">
        <v>0</v>
      </c>
      <c r="M14" s="152">
        <v>0</v>
      </c>
      <c r="N14" s="139">
        <f t="shared" si="0"/>
        <v>384</v>
      </c>
      <c r="O14" s="145">
        <v>8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'15.09'!J15+'16.09'!I15</f>
        <v>512</v>
      </c>
      <c r="K15" s="152">
        <v>0</v>
      </c>
      <c r="L15" s="152">
        <v>0</v>
      </c>
      <c r="M15" s="152">
        <v>0</v>
      </c>
      <c r="N15" s="139">
        <f t="shared" si="0"/>
        <v>497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'15.09'!J16+'16.09'!I16</f>
        <v>691</v>
      </c>
      <c r="K16" s="152">
        <v>0</v>
      </c>
      <c r="L16" s="152">
        <v>0</v>
      </c>
      <c r="M16" s="152">
        <v>0</v>
      </c>
      <c r="N16" s="139">
        <f t="shared" si="0"/>
        <v>649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19</v>
      </c>
      <c r="H17" s="156">
        <v>3</v>
      </c>
      <c r="I17" s="144">
        <f t="shared" si="1"/>
        <v>22</v>
      </c>
      <c r="J17" s="161">
        <f>'15.09'!J17+'16.09'!I17</f>
        <v>791</v>
      </c>
      <c r="K17" s="152">
        <v>5</v>
      </c>
      <c r="L17" s="152">
        <v>0</v>
      </c>
      <c r="M17" s="152">
        <v>0</v>
      </c>
      <c r="N17" s="139">
        <f t="shared" si="0"/>
        <v>744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'15.09'!J18+'16.09'!I18</f>
        <v>594</v>
      </c>
      <c r="K18" s="152">
        <v>0</v>
      </c>
      <c r="L18" s="152">
        <v>0</v>
      </c>
      <c r="M18" s="152">
        <v>0</v>
      </c>
      <c r="N18" s="139">
        <f t="shared" si="0"/>
        <v>578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96</v>
      </c>
      <c r="H19" s="146">
        <f t="shared" ref="H19:O19" si="3">SUM(H5:H18)</f>
        <v>5</v>
      </c>
      <c r="I19" s="148">
        <f t="shared" si="3"/>
        <v>101</v>
      </c>
      <c r="J19" s="162">
        <f>'15.09'!J19+'16.09'!I19</f>
        <v>9191</v>
      </c>
      <c r="K19" s="148">
        <f t="shared" si="3"/>
        <v>9</v>
      </c>
      <c r="L19" s="148">
        <f t="shared" si="3"/>
        <v>2</v>
      </c>
      <c r="M19" s="148">
        <f t="shared" si="3"/>
        <v>1</v>
      </c>
      <c r="N19" s="148">
        <f t="shared" si="3"/>
        <v>8888</v>
      </c>
      <c r="O19" s="150">
        <f t="shared" si="3"/>
        <v>294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'15.09'!J20+'16.09'!I20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'15.09'!J21+'16.09'!I21</f>
        <v>406</v>
      </c>
      <c r="K21" s="152">
        <v>0</v>
      </c>
      <c r="L21" s="152">
        <v>0</v>
      </c>
      <c r="M21" s="152">
        <v>0</v>
      </c>
      <c r="N21" s="144">
        <f t="shared" si="0"/>
        <v>390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4</v>
      </c>
      <c r="H22" s="156">
        <v>0</v>
      </c>
      <c r="I22" s="144">
        <f t="shared" si="4"/>
        <v>4</v>
      </c>
      <c r="J22" s="161">
        <f>'15.09'!J22+'16.09'!I22</f>
        <v>153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5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'15.09'!J23+'16.09'!I23</f>
        <v>93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'15.09'!J24+'16.09'!I24</f>
        <v>1382</v>
      </c>
      <c r="K24" s="152">
        <v>3</v>
      </c>
      <c r="L24" s="152">
        <v>0</v>
      </c>
      <c r="M24" s="152">
        <v>0</v>
      </c>
      <c r="N24" s="144">
        <f t="shared" si="0"/>
        <v>1342</v>
      </c>
      <c r="O24" s="145">
        <v>37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16</v>
      </c>
      <c r="H25" s="146">
        <f t="shared" ref="H25:N25" si="6">SUM(H20:H24)</f>
        <v>0</v>
      </c>
      <c r="I25" s="148">
        <f t="shared" si="6"/>
        <v>16</v>
      </c>
      <c r="J25" s="162">
        <f>'15.09'!J25+'16.09'!I25</f>
        <v>2054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1990</v>
      </c>
      <c r="O25" s="150">
        <f>SUM(O20:O24)</f>
        <v>61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4</v>
      </c>
      <c r="I26" s="139">
        <f>G26+H26</f>
        <v>5</v>
      </c>
      <c r="J26" s="160">
        <f>'15.09'!J26+'16.09'!I26</f>
        <v>418</v>
      </c>
      <c r="K26" s="151">
        <v>2</v>
      </c>
      <c r="L26" s="151">
        <v>1</v>
      </c>
      <c r="M26" s="151">
        <v>0</v>
      </c>
      <c r="N26" s="139">
        <f t="shared" si="0"/>
        <v>399</v>
      </c>
      <c r="O26" s="140">
        <v>17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'15.09'!J27+'16.09'!I27</f>
        <v>534</v>
      </c>
      <c r="K27" s="152">
        <v>0</v>
      </c>
      <c r="L27" s="152">
        <v>0</v>
      </c>
      <c r="M27" s="152">
        <v>0</v>
      </c>
      <c r="N27" s="144">
        <f t="shared" si="0"/>
        <v>530</v>
      </c>
      <c r="O27" s="145">
        <v>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'15.09'!J28+'16.09'!I28</f>
        <v>1105</v>
      </c>
      <c r="K28" s="152">
        <v>0</v>
      </c>
      <c r="L28" s="152">
        <v>0</v>
      </c>
      <c r="M28" s="152">
        <v>0</v>
      </c>
      <c r="N28" s="144">
        <f t="shared" si="0"/>
        <v>1078</v>
      </c>
      <c r="O28" s="145">
        <v>27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4</v>
      </c>
      <c r="H29" s="156">
        <v>0</v>
      </c>
      <c r="I29" s="144">
        <f t="shared" si="7"/>
        <v>4</v>
      </c>
      <c r="J29" s="161">
        <f>'15.09'!J29+'16.09'!I29</f>
        <v>1157</v>
      </c>
      <c r="K29" s="152">
        <v>0</v>
      </c>
      <c r="L29" s="152">
        <v>0</v>
      </c>
      <c r="M29" s="152">
        <v>0</v>
      </c>
      <c r="N29" s="144">
        <f t="shared" si="0"/>
        <v>1123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'15.09'!J30+'16.09'!I30</f>
        <v>431</v>
      </c>
      <c r="K30" s="152">
        <v>0</v>
      </c>
      <c r="L30" s="152">
        <v>0</v>
      </c>
      <c r="M30" s="152">
        <v>0</v>
      </c>
      <c r="N30" s="144">
        <f t="shared" si="0"/>
        <v>428</v>
      </c>
      <c r="O30" s="145">
        <v>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0</v>
      </c>
      <c r="I31" s="144">
        <f t="shared" si="7"/>
        <v>2</v>
      </c>
      <c r="J31" s="161">
        <f>'15.09'!J31+'16.09'!I31</f>
        <v>637</v>
      </c>
      <c r="K31" s="152">
        <v>1</v>
      </c>
      <c r="L31" s="152">
        <v>0</v>
      </c>
      <c r="M31" s="152">
        <v>0</v>
      </c>
      <c r="N31" s="144">
        <f t="shared" si="0"/>
        <v>625</v>
      </c>
      <c r="O31" s="145">
        <v>11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'15.09'!J32+'16.09'!I32</f>
        <v>264</v>
      </c>
      <c r="K32" s="152">
        <v>1</v>
      </c>
      <c r="L32" s="152">
        <v>1</v>
      </c>
      <c r="M32" s="152">
        <v>0</v>
      </c>
      <c r="N32" s="144">
        <f t="shared" si="0"/>
        <v>253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'15.09'!J33+'16.09'!I33</f>
        <v>370</v>
      </c>
      <c r="K33" s="152">
        <v>0</v>
      </c>
      <c r="L33" s="152">
        <v>0</v>
      </c>
      <c r="M33" s="152">
        <v>0</v>
      </c>
      <c r="N33" s="144">
        <f t="shared" si="0"/>
        <v>361</v>
      </c>
      <c r="O33" s="145">
        <v>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'15.09'!J34+'16.09'!I34</f>
        <v>190</v>
      </c>
      <c r="K34" s="152">
        <v>0</v>
      </c>
      <c r="L34" s="152">
        <v>0</v>
      </c>
      <c r="M34" s="152">
        <v>0</v>
      </c>
      <c r="N34" s="144">
        <f t="shared" si="0"/>
        <v>182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'15.09'!J35+'16.09'!I35</f>
        <v>93</v>
      </c>
      <c r="K35" s="152">
        <v>0</v>
      </c>
      <c r="L35" s="152">
        <v>0</v>
      </c>
      <c r="M35" s="152">
        <v>0</v>
      </c>
      <c r="N35" s="144">
        <f t="shared" si="0"/>
        <v>84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'15.09'!J36+'16.09'!I36</f>
        <v>65</v>
      </c>
      <c r="K36" s="152">
        <v>0</v>
      </c>
      <c r="L36" s="152">
        <v>0</v>
      </c>
      <c r="M36" s="152">
        <v>0</v>
      </c>
      <c r="N36" s="144">
        <f t="shared" si="0"/>
        <v>61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'15.09'!J37+'16.09'!I37</f>
        <v>965</v>
      </c>
      <c r="K37" s="152">
        <v>1</v>
      </c>
      <c r="L37" s="152">
        <v>0</v>
      </c>
      <c r="M37" s="152">
        <v>0</v>
      </c>
      <c r="N37" s="144">
        <f t="shared" si="0"/>
        <v>911</v>
      </c>
      <c r="O37" s="145">
        <v>53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35</v>
      </c>
      <c r="H38" s="146">
        <f t="shared" ref="H38:O38" si="9">SUM(H26:H37)</f>
        <v>6</v>
      </c>
      <c r="I38" s="148">
        <f t="shared" si="9"/>
        <v>41</v>
      </c>
      <c r="J38" s="162">
        <f>'15.09'!J38+'16.09'!I38</f>
        <v>6229</v>
      </c>
      <c r="K38" s="148">
        <f t="shared" si="9"/>
        <v>5</v>
      </c>
      <c r="L38" s="148">
        <f t="shared" si="9"/>
        <v>2</v>
      </c>
      <c r="M38" s="148">
        <f t="shared" si="9"/>
        <v>0</v>
      </c>
      <c r="N38" s="148">
        <f t="shared" si="9"/>
        <v>6035</v>
      </c>
      <c r="O38" s="150">
        <f t="shared" si="9"/>
        <v>189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'15.09'!J39+'16.09'!I39</f>
        <v>784</v>
      </c>
      <c r="K39" s="151">
        <v>3</v>
      </c>
      <c r="L39" s="151">
        <v>2</v>
      </c>
      <c r="M39" s="151">
        <v>1</v>
      </c>
      <c r="N39" s="139">
        <f t="shared" si="0"/>
        <v>775</v>
      </c>
      <c r="O39" s="140">
        <v>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26</v>
      </c>
      <c r="H40" s="156">
        <v>0</v>
      </c>
      <c r="I40" s="144">
        <f t="shared" ref="I40:I49" si="10">G40+H40</f>
        <v>26</v>
      </c>
      <c r="J40" s="161">
        <f>'15.09'!J40+'16.09'!I40</f>
        <v>969</v>
      </c>
      <c r="K40" s="152">
        <v>1</v>
      </c>
      <c r="L40" s="152">
        <v>1</v>
      </c>
      <c r="M40" s="152">
        <v>0</v>
      </c>
      <c r="N40" s="144">
        <f t="shared" si="0"/>
        <v>872</v>
      </c>
      <c r="O40" s="145">
        <v>96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9</v>
      </c>
      <c r="H41" s="156">
        <v>0</v>
      </c>
      <c r="I41" s="144">
        <f t="shared" si="10"/>
        <v>9</v>
      </c>
      <c r="J41" s="161">
        <f>'15.09'!J41+'16.09'!I41</f>
        <v>370</v>
      </c>
      <c r="K41" s="152">
        <v>0</v>
      </c>
      <c r="L41" s="152">
        <v>0</v>
      </c>
      <c r="M41" s="152">
        <v>0</v>
      </c>
      <c r="N41" s="144">
        <f t="shared" si="0"/>
        <v>338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'15.09'!J42+'16.09'!I42</f>
        <v>390</v>
      </c>
      <c r="K42" s="152">
        <v>0</v>
      </c>
      <c r="L42" s="152">
        <v>0</v>
      </c>
      <c r="M42" s="152">
        <v>0</v>
      </c>
      <c r="N42" s="144">
        <f t="shared" si="0"/>
        <v>368</v>
      </c>
      <c r="O42" s="145">
        <v>22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76</v>
      </c>
      <c r="H43" s="156">
        <v>8</v>
      </c>
      <c r="I43" s="144">
        <f t="shared" si="10"/>
        <v>84</v>
      </c>
      <c r="J43" s="161">
        <f>'15.09'!J43+'16.09'!I43</f>
        <v>2306</v>
      </c>
      <c r="K43" s="152">
        <v>2</v>
      </c>
      <c r="L43" s="152">
        <v>1</v>
      </c>
      <c r="M43" s="152">
        <v>0</v>
      </c>
      <c r="N43" s="144">
        <f t="shared" si="0"/>
        <v>2028</v>
      </c>
      <c r="O43" s="145">
        <v>276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7</v>
      </c>
      <c r="H44" s="156">
        <v>0</v>
      </c>
      <c r="I44" s="144">
        <f t="shared" si="10"/>
        <v>7</v>
      </c>
      <c r="J44" s="161">
        <f>'15.09'!J44+'16.09'!I44</f>
        <v>427</v>
      </c>
      <c r="K44" s="152">
        <v>1</v>
      </c>
      <c r="L44" s="152">
        <v>0</v>
      </c>
      <c r="M44" s="152">
        <v>0</v>
      </c>
      <c r="N44" s="144">
        <f t="shared" si="0"/>
        <v>390</v>
      </c>
      <c r="O44" s="145">
        <v>36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'15.09'!J45+'16.09'!I45</f>
        <v>245</v>
      </c>
      <c r="K45" s="152">
        <v>0</v>
      </c>
      <c r="L45" s="152">
        <v>0</v>
      </c>
      <c r="M45" s="152">
        <v>0</v>
      </c>
      <c r="N45" s="144">
        <f t="shared" si="0"/>
        <v>235</v>
      </c>
      <c r="O45" s="145">
        <v>10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'15.09'!J46+'16.09'!I46</f>
        <v>635</v>
      </c>
      <c r="K46" s="152">
        <v>0</v>
      </c>
      <c r="L46" s="152">
        <v>0</v>
      </c>
      <c r="M46" s="152">
        <v>0</v>
      </c>
      <c r="N46" s="144">
        <f t="shared" si="0"/>
        <v>593</v>
      </c>
      <c r="O46" s="145">
        <v>42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'15.09'!J47+'16.09'!I47</f>
        <v>119</v>
      </c>
      <c r="K47" s="152">
        <v>1</v>
      </c>
      <c r="L47" s="152">
        <v>1</v>
      </c>
      <c r="M47" s="152">
        <v>0</v>
      </c>
      <c r="N47" s="144">
        <f t="shared" si="0"/>
        <v>117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'15.09'!J48+'16.09'!I48</f>
        <v>188</v>
      </c>
      <c r="K48" s="152">
        <v>1</v>
      </c>
      <c r="L48" s="152">
        <v>0</v>
      </c>
      <c r="M48" s="152">
        <v>0</v>
      </c>
      <c r="N48" s="144">
        <f t="shared" si="0"/>
        <v>178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36</v>
      </c>
      <c r="H49" s="156"/>
      <c r="I49" s="144">
        <f t="shared" si="10"/>
        <v>36</v>
      </c>
      <c r="J49" s="161">
        <f>'15.09'!J49+'16.09'!I49</f>
        <v>973</v>
      </c>
      <c r="K49" s="152">
        <v>1</v>
      </c>
      <c r="L49" s="152">
        <v>2</v>
      </c>
      <c r="M49" s="152">
        <v>1</v>
      </c>
      <c r="N49" s="144">
        <f t="shared" si="0"/>
        <v>879</v>
      </c>
      <c r="O49" s="145">
        <v>93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180</v>
      </c>
      <c r="H50" s="146">
        <f t="shared" ref="H50:O50" si="12">SUM(H39:H49)</f>
        <v>8</v>
      </c>
      <c r="I50" s="148">
        <f t="shared" si="12"/>
        <v>188</v>
      </c>
      <c r="J50" s="162">
        <f>'15.09'!J50+'16.09'!I50</f>
        <v>7406</v>
      </c>
      <c r="K50" s="148">
        <f t="shared" si="12"/>
        <v>10</v>
      </c>
      <c r="L50" s="148">
        <f t="shared" si="12"/>
        <v>7</v>
      </c>
      <c r="M50" s="148">
        <f t="shared" si="12"/>
        <v>2</v>
      </c>
      <c r="N50" s="148">
        <f t="shared" si="12"/>
        <v>6773</v>
      </c>
      <c r="O50" s="150">
        <f t="shared" si="12"/>
        <v>623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'15.09'!J51+'16.09'!I51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7</v>
      </c>
      <c r="H52" s="156">
        <v>2</v>
      </c>
      <c r="I52" s="144">
        <f t="shared" ref="I52:I59" si="14">G52+H52</f>
        <v>9</v>
      </c>
      <c r="J52" s="161">
        <f>'15.09'!J52+'16.09'!I52</f>
        <v>990</v>
      </c>
      <c r="K52" s="152">
        <v>0</v>
      </c>
      <c r="L52" s="152">
        <v>0</v>
      </c>
      <c r="M52" s="152">
        <v>0</v>
      </c>
      <c r="N52" s="144">
        <f t="shared" si="0"/>
        <v>961</v>
      </c>
      <c r="O52" s="145">
        <v>29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'15.09'!J53+'16.09'!I53</f>
        <v>623</v>
      </c>
      <c r="K53" s="152">
        <v>1</v>
      </c>
      <c r="L53" s="152">
        <v>0</v>
      </c>
      <c r="M53" s="152">
        <v>0</v>
      </c>
      <c r="N53" s="144">
        <f t="shared" si="0"/>
        <v>602</v>
      </c>
      <c r="O53" s="145">
        <v>20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12</v>
      </c>
      <c r="H54" s="156">
        <v>3</v>
      </c>
      <c r="I54" s="144">
        <f t="shared" si="14"/>
        <v>15</v>
      </c>
      <c r="J54" s="161">
        <f>'15.09'!J54+'16.09'!I54</f>
        <v>829</v>
      </c>
      <c r="K54" s="152">
        <v>0</v>
      </c>
      <c r="L54" s="152">
        <v>0</v>
      </c>
      <c r="M54" s="152">
        <v>0</v>
      </c>
      <c r="N54" s="144">
        <f t="shared" si="0"/>
        <v>794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'15.09'!J55+'16.09'!I55</f>
        <v>248</v>
      </c>
      <c r="K55" s="152">
        <v>1</v>
      </c>
      <c r="L55" s="152">
        <v>0</v>
      </c>
      <c r="M55" s="152">
        <v>0</v>
      </c>
      <c r="N55" s="144">
        <f t="shared" si="0"/>
        <v>245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'15.09'!J56+'16.09'!I56</f>
        <v>304</v>
      </c>
      <c r="K56" s="152">
        <v>0</v>
      </c>
      <c r="L56" s="152">
        <v>0</v>
      </c>
      <c r="M56" s="152">
        <v>0</v>
      </c>
      <c r="N56" s="144">
        <f t="shared" si="0"/>
        <v>294</v>
      </c>
      <c r="O56" s="145">
        <v>10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'15.09'!J57+'16.09'!I57</f>
        <v>148</v>
      </c>
      <c r="K57" s="152">
        <v>0</v>
      </c>
      <c r="L57" s="152">
        <v>0</v>
      </c>
      <c r="M57" s="152">
        <v>0</v>
      </c>
      <c r="N57" s="144">
        <f t="shared" si="0"/>
        <v>146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'15.09'!J58+'16.09'!I58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2</v>
      </c>
      <c r="H59" s="156"/>
      <c r="I59" s="144">
        <f t="shared" si="14"/>
        <v>2</v>
      </c>
      <c r="J59" s="161">
        <f>'15.09'!J59+'16.09'!I59</f>
        <v>704</v>
      </c>
      <c r="K59" s="152">
        <v>2</v>
      </c>
      <c r="L59" s="152">
        <v>0</v>
      </c>
      <c r="M59" s="152">
        <v>0</v>
      </c>
      <c r="N59" s="144">
        <f t="shared" si="0"/>
        <v>691</v>
      </c>
      <c r="O59" s="145">
        <v>11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31</v>
      </c>
      <c r="H60" s="146">
        <f t="shared" ref="H60:O60" si="15">SUM(H51:H59)</f>
        <v>5</v>
      </c>
      <c r="I60" s="148">
        <f t="shared" si="15"/>
        <v>36</v>
      </c>
      <c r="J60" s="162">
        <f>'15.09'!J60+'16.09'!I60</f>
        <v>3946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3832</v>
      </c>
      <c r="O60" s="150">
        <f t="shared" si="15"/>
        <v>110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'15.09'!J61+'16.09'!I61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'15.09'!J62+'16.09'!I62</f>
        <v>107</v>
      </c>
      <c r="K62" s="152">
        <v>0</v>
      </c>
      <c r="L62" s="152">
        <v>0</v>
      </c>
      <c r="M62" s="152">
        <v>0</v>
      </c>
      <c r="N62" s="144">
        <f t="shared" si="0"/>
        <v>103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'15.09'!J63+'16.09'!I63</f>
        <v>155</v>
      </c>
      <c r="K63" s="152">
        <v>0</v>
      </c>
      <c r="L63" s="152">
        <v>0</v>
      </c>
      <c r="M63" s="152">
        <v>0</v>
      </c>
      <c r="N63" s="144">
        <f t="shared" si="0"/>
        <v>150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'15.09'!J64+'16.09'!I64</f>
        <v>172</v>
      </c>
      <c r="K64" s="152">
        <v>0</v>
      </c>
      <c r="L64" s="152">
        <v>0</v>
      </c>
      <c r="M64" s="152">
        <v>0</v>
      </c>
      <c r="N64" s="144">
        <f t="shared" si="0"/>
        <v>172</v>
      </c>
      <c r="O64" s="145">
        <v>0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'15.09'!J65+'16.09'!I65</f>
        <v>177</v>
      </c>
      <c r="K65" s="152">
        <v>0</v>
      </c>
      <c r="L65" s="152">
        <v>0</v>
      </c>
      <c r="M65" s="152">
        <v>0</v>
      </c>
      <c r="N65" s="144">
        <f t="shared" si="0"/>
        <v>176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'15.09'!J66+'16.09'!I66</f>
        <v>265</v>
      </c>
      <c r="K66" s="152">
        <v>1</v>
      </c>
      <c r="L66" s="152">
        <v>1</v>
      </c>
      <c r="M66" s="152">
        <v>1</v>
      </c>
      <c r="N66" s="144">
        <f t="shared" si="0"/>
        <v>260</v>
      </c>
      <c r="O66" s="145">
        <v>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'15.09'!J67+'16.09'!I67</f>
        <v>45</v>
      </c>
      <c r="K67" s="152">
        <v>0</v>
      </c>
      <c r="L67" s="152">
        <v>0</v>
      </c>
      <c r="M67" s="152">
        <v>0</v>
      </c>
      <c r="N67" s="144">
        <f t="shared" si="0"/>
        <v>43</v>
      </c>
      <c r="O67" s="145">
        <v>2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'15.09'!J68+'16.09'!I68</f>
        <v>153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'15.09'!J69+'16.09'!I69</f>
        <v>667</v>
      </c>
      <c r="K69" s="152">
        <v>3</v>
      </c>
      <c r="L69" s="152">
        <v>0</v>
      </c>
      <c r="M69" s="152">
        <v>0</v>
      </c>
      <c r="N69" s="144">
        <f t="shared" si="0"/>
        <v>653</v>
      </c>
      <c r="O69" s="145">
        <v>11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'15.09'!J70+'16.09'!I70</f>
        <v>1871</v>
      </c>
      <c r="K70" s="148">
        <f t="shared" si="17"/>
        <v>4</v>
      </c>
      <c r="L70" s="148">
        <f t="shared" si="17"/>
        <v>1</v>
      </c>
      <c r="M70" s="148">
        <f t="shared" si="17"/>
        <v>1</v>
      </c>
      <c r="N70" s="148">
        <f t="shared" si="17"/>
        <v>1836</v>
      </c>
      <c r="O70" s="150">
        <f t="shared" si="17"/>
        <v>31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7</v>
      </c>
      <c r="H71" s="154">
        <v>0</v>
      </c>
      <c r="I71" s="139">
        <f>G71+H71</f>
        <v>7</v>
      </c>
      <c r="J71" s="160">
        <f>'15.09'!J71+'16.09'!I71</f>
        <v>516</v>
      </c>
      <c r="K71" s="151">
        <v>0</v>
      </c>
      <c r="L71" s="151">
        <v>0</v>
      </c>
      <c r="M71" s="151">
        <v>0</v>
      </c>
      <c r="N71" s="139">
        <f t="shared" ref="N71:N83" si="18">J71-K71-O71</f>
        <v>510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'15.09'!J72+'16.09'!I72</f>
        <v>541</v>
      </c>
      <c r="K72" s="152">
        <v>0</v>
      </c>
      <c r="L72" s="152">
        <v>0</v>
      </c>
      <c r="M72" s="152">
        <v>0</v>
      </c>
      <c r="N72" s="144">
        <f t="shared" si="18"/>
        <v>525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'15.09'!J73+'16.09'!I73</f>
        <v>532</v>
      </c>
      <c r="K73" s="152">
        <v>0</v>
      </c>
      <c r="L73" s="152">
        <v>0</v>
      </c>
      <c r="M73" s="152">
        <v>0</v>
      </c>
      <c r="N73" s="144">
        <f t="shared" si="18"/>
        <v>509</v>
      </c>
      <c r="O73" s="145">
        <v>23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'15.09'!J74+'16.09'!I74</f>
        <v>665</v>
      </c>
      <c r="K74" s="152">
        <v>0</v>
      </c>
      <c r="L74" s="152">
        <v>0</v>
      </c>
      <c r="M74" s="152">
        <v>0</v>
      </c>
      <c r="N74" s="144">
        <f t="shared" si="18"/>
        <v>637</v>
      </c>
      <c r="O74" s="145">
        <v>28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'15.09'!J75+'16.09'!I75</f>
        <v>107</v>
      </c>
      <c r="K75" s="152">
        <v>0</v>
      </c>
      <c r="L75" s="152">
        <v>0</v>
      </c>
      <c r="M75" s="152">
        <v>0</v>
      </c>
      <c r="N75" s="144">
        <f t="shared" si="18"/>
        <v>102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'15.09'!J76+'16.09'!I76</f>
        <v>451</v>
      </c>
      <c r="K76" s="152">
        <v>1</v>
      </c>
      <c r="L76" s="152">
        <v>0</v>
      </c>
      <c r="M76" s="152">
        <v>0</v>
      </c>
      <c r="N76" s="144">
        <f t="shared" si="18"/>
        <v>427</v>
      </c>
      <c r="O76" s="145">
        <v>23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18</v>
      </c>
      <c r="H77" s="156">
        <v>0</v>
      </c>
      <c r="I77" s="144">
        <f t="shared" si="19"/>
        <v>18</v>
      </c>
      <c r="J77" s="161">
        <f>'15.09'!J77+'16.09'!I77</f>
        <v>2267</v>
      </c>
      <c r="K77" s="152">
        <v>4</v>
      </c>
      <c r="L77" s="152">
        <v>2</v>
      </c>
      <c r="M77" s="152">
        <v>0</v>
      </c>
      <c r="N77" s="144">
        <f t="shared" si="18"/>
        <v>2171</v>
      </c>
      <c r="O77" s="145">
        <v>92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60</v>
      </c>
      <c r="H78" s="146">
        <f t="shared" ref="H78:O78" si="20">SUM(H71:H77)</f>
        <v>0</v>
      </c>
      <c r="I78" s="148">
        <f t="shared" si="20"/>
        <v>60</v>
      </c>
      <c r="J78" s="162">
        <f>'15.09'!J78+'16.09'!I78</f>
        <v>5079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4881</v>
      </c>
      <c r="O78" s="150">
        <f t="shared" si="20"/>
        <v>193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'15.09'!J79+'16.09'!I79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4">
        <v>0</v>
      </c>
      <c r="H80" s="154">
        <v>0</v>
      </c>
      <c r="I80" s="144">
        <f t="shared" ref="I80:I83" si="21">G80+H80</f>
        <v>0</v>
      </c>
      <c r="J80" s="161">
        <f>'15.09'!J80+'16.09'!I80</f>
        <v>41</v>
      </c>
      <c r="K80" s="152">
        <v>0</v>
      </c>
      <c r="L80" s="152">
        <v>0</v>
      </c>
      <c r="M80" s="152">
        <v>0</v>
      </c>
      <c r="N80" s="144">
        <f t="shared" si="18"/>
        <v>41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4">
        <v>0</v>
      </c>
      <c r="H81" s="154">
        <v>0</v>
      </c>
      <c r="I81" s="144">
        <f t="shared" si="21"/>
        <v>0</v>
      </c>
      <c r="J81" s="161">
        <f>'15.09'!J81+'16.09'!I81</f>
        <v>162</v>
      </c>
      <c r="K81" s="152">
        <v>0</v>
      </c>
      <c r="L81" s="152">
        <v>0</v>
      </c>
      <c r="M81" s="152">
        <v>0</v>
      </c>
      <c r="N81" s="144">
        <f t="shared" si="18"/>
        <v>155</v>
      </c>
      <c r="O81" s="145">
        <v>7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4">
        <v>0</v>
      </c>
      <c r="H82" s="154">
        <v>0</v>
      </c>
      <c r="I82" s="144">
        <f t="shared" si="21"/>
        <v>0</v>
      </c>
      <c r="J82" s="161">
        <f>'15.09'!J82+'16.09'!I82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8</v>
      </c>
      <c r="H83" s="156"/>
      <c r="I83" s="144">
        <f t="shared" si="21"/>
        <v>8</v>
      </c>
      <c r="J83" s="161">
        <f>'15.09'!J83+'16.09'!I83</f>
        <v>424</v>
      </c>
      <c r="K83" s="152">
        <v>0</v>
      </c>
      <c r="L83" s="152">
        <v>0</v>
      </c>
      <c r="M83" s="152">
        <v>0</v>
      </c>
      <c r="N83" s="144">
        <f t="shared" si="18"/>
        <v>410</v>
      </c>
      <c r="O83" s="145">
        <v>14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8</v>
      </c>
      <c r="H84" s="146">
        <f t="shared" ref="H84:O84" si="22">SUM(H79:H83)</f>
        <v>0</v>
      </c>
      <c r="I84" s="148">
        <f t="shared" si="22"/>
        <v>8</v>
      </c>
      <c r="J84" s="162">
        <f>'15.09'!J84+'16.09'!I84</f>
        <v>884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861</v>
      </c>
      <c r="O84" s="150">
        <f t="shared" si="22"/>
        <v>23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436</v>
      </c>
      <c r="H85" s="135">
        <f t="shared" ref="H85:O85" si="23">H84+H78+H70+H60+H50+H38+H25+H19</f>
        <v>24</v>
      </c>
      <c r="I85" s="135">
        <f t="shared" si="23"/>
        <v>460</v>
      </c>
      <c r="J85" s="135">
        <f t="shared" si="23"/>
        <v>36660</v>
      </c>
      <c r="K85" s="135">
        <f t="shared" si="23"/>
        <v>40</v>
      </c>
      <c r="L85" s="135">
        <f t="shared" si="23"/>
        <v>14</v>
      </c>
      <c r="M85" s="135">
        <f t="shared" si="23"/>
        <v>4</v>
      </c>
      <c r="N85" s="135">
        <f>N84+N78+N70+N60+N50+N38+N25+N19</f>
        <v>35096</v>
      </c>
      <c r="O85" s="135">
        <f t="shared" si="23"/>
        <v>1524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06"/>
      <c r="P90" s="68"/>
      <c r="Q90" s="68"/>
      <c r="R90" s="68"/>
      <c r="S90" s="20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06"/>
      <c r="P91" s="68"/>
      <c r="Q91" s="68"/>
      <c r="R91" s="68"/>
      <c r="S91" s="20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06"/>
      <c r="P92" s="68"/>
      <c r="Q92" s="68"/>
      <c r="R92" s="68"/>
      <c r="S92" s="20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6"/>
      <c r="K93" s="478"/>
      <c r="L93" s="478"/>
      <c r="M93" s="478"/>
      <c r="N93" s="478"/>
      <c r="O93" s="206"/>
      <c r="P93" s="68"/>
      <c r="Q93" s="68"/>
      <c r="R93" s="68"/>
      <c r="S93" s="20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6"/>
      <c r="K94" s="478"/>
      <c r="L94" s="478"/>
      <c r="M94" s="478"/>
      <c r="N94" s="478"/>
      <c r="O94" s="206"/>
      <c r="P94" s="68"/>
      <c r="Q94" s="68"/>
      <c r="R94" s="68"/>
      <c r="S94" s="20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07"/>
      <c r="K95" s="478"/>
      <c r="L95" s="478"/>
      <c r="M95" s="478"/>
      <c r="N95" s="478"/>
      <c r="O95" s="207"/>
      <c r="Q95" s="82"/>
      <c r="R95" s="82"/>
      <c r="S95" s="20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B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M33" sqref="M3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=456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1513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02" t="s">
        <v>275</v>
      </c>
      <c r="H4" s="202" t="s">
        <v>276</v>
      </c>
      <c r="I4" s="202" t="s">
        <v>277</v>
      </c>
      <c r="J4" s="121" t="str">
        <f>"me©‡gvU fwZ©
= "&amp;J85</f>
        <v>me©‡gvU fwZ©
= 36200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34647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0</v>
      </c>
      <c r="H5" s="154">
        <v>0</v>
      </c>
      <c r="I5" s="139">
        <f>G5+H5</f>
        <v>0</v>
      </c>
      <c r="J5" s="160">
        <f>'14.09'!J5+'15.09'!I5</f>
        <v>1335</v>
      </c>
      <c r="K5" s="151">
        <v>2</v>
      </c>
      <c r="L5" s="151">
        <v>1</v>
      </c>
      <c r="M5" s="151">
        <v>1</v>
      </c>
      <c r="N5" s="139">
        <f t="shared" ref="N5:N69" si="0">J5-K5-O5</f>
        <v>1313</v>
      </c>
      <c r="O5" s="140">
        <v>20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'14.09'!J6+'15.09'!I6</f>
        <v>75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'14.09'!J7+'15.09'!I7</f>
        <v>431</v>
      </c>
      <c r="K7" s="152">
        <v>0</v>
      </c>
      <c r="L7" s="152">
        <v>0</v>
      </c>
      <c r="M7" s="152">
        <v>0</v>
      </c>
      <c r="N7" s="139">
        <f t="shared" si="0"/>
        <v>424</v>
      </c>
      <c r="O7" s="145">
        <v>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2</v>
      </c>
      <c r="H8" s="156">
        <v>1</v>
      </c>
      <c r="I8" s="144">
        <f t="shared" si="1"/>
        <v>3</v>
      </c>
      <c r="J8" s="161">
        <f>'14.09'!J8+'15.09'!I8</f>
        <v>1071</v>
      </c>
      <c r="K8" s="152">
        <v>0</v>
      </c>
      <c r="L8" s="152">
        <v>0</v>
      </c>
      <c r="M8" s="152">
        <v>0</v>
      </c>
      <c r="N8" s="139">
        <f t="shared" si="0"/>
        <v>1051</v>
      </c>
      <c r="O8" s="145">
        <v>20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1</v>
      </c>
      <c r="I9" s="144">
        <f t="shared" si="1"/>
        <v>4</v>
      </c>
      <c r="J9" s="161">
        <f>'14.09'!J9+'15.09'!I9</f>
        <v>467</v>
      </c>
      <c r="K9" s="152">
        <v>1</v>
      </c>
      <c r="L9" s="152">
        <v>0</v>
      </c>
      <c r="M9" s="152">
        <v>0</v>
      </c>
      <c r="N9" s="139">
        <f t="shared" si="0"/>
        <v>455</v>
      </c>
      <c r="O9" s="145">
        <v>11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7</v>
      </c>
      <c r="H10" s="156">
        <v>0</v>
      </c>
      <c r="I10" s="144">
        <f t="shared" si="1"/>
        <v>7</v>
      </c>
      <c r="J10" s="161">
        <f>'14.09'!J10+'15.09'!I10</f>
        <v>416</v>
      </c>
      <c r="K10" s="152">
        <v>0</v>
      </c>
      <c r="L10" s="152">
        <v>0</v>
      </c>
      <c r="M10" s="152">
        <v>0</v>
      </c>
      <c r="N10" s="139">
        <f t="shared" si="0"/>
        <v>397</v>
      </c>
      <c r="O10" s="145">
        <v>19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</v>
      </c>
      <c r="H11" s="156">
        <v>0</v>
      </c>
      <c r="I11" s="144">
        <f t="shared" si="1"/>
        <v>1</v>
      </c>
      <c r="J11" s="161">
        <f>'14.09'!J11+'15.09'!I11</f>
        <v>613</v>
      </c>
      <c r="K11" s="152">
        <v>1</v>
      </c>
      <c r="L11" s="152">
        <v>0</v>
      </c>
      <c r="M11" s="152">
        <v>0</v>
      </c>
      <c r="N11" s="139">
        <f t="shared" si="0"/>
        <v>596</v>
      </c>
      <c r="O11" s="145">
        <v>16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33</v>
      </c>
      <c r="H12" s="156">
        <v>0</v>
      </c>
      <c r="I12" s="144">
        <f t="shared" si="1"/>
        <v>33</v>
      </c>
      <c r="J12" s="161">
        <f>'14.09'!J12+'15.09'!I12</f>
        <v>1265</v>
      </c>
      <c r="K12" s="152">
        <v>0</v>
      </c>
      <c r="L12" s="152">
        <v>0</v>
      </c>
      <c r="M12" s="152">
        <v>0</v>
      </c>
      <c r="N12" s="139">
        <f t="shared" si="0"/>
        <v>1230</v>
      </c>
      <c r="O12" s="145">
        <v>35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'14.09'!J13+'15.09'!I13</f>
        <v>480</v>
      </c>
      <c r="K13" s="152">
        <v>0</v>
      </c>
      <c r="L13" s="152">
        <v>0</v>
      </c>
      <c r="M13" s="152">
        <v>0</v>
      </c>
      <c r="N13" s="139">
        <f t="shared" si="0"/>
        <v>457</v>
      </c>
      <c r="O13" s="145">
        <v>23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'14.09'!J14+'15.09'!I14</f>
        <v>389</v>
      </c>
      <c r="K14" s="152">
        <v>0</v>
      </c>
      <c r="L14" s="152">
        <v>0</v>
      </c>
      <c r="M14" s="152">
        <v>0</v>
      </c>
      <c r="N14" s="139">
        <f t="shared" si="0"/>
        <v>382</v>
      </c>
      <c r="O14" s="145">
        <v>7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'14.09'!J15+'15.09'!I15</f>
        <v>505</v>
      </c>
      <c r="K15" s="152">
        <v>0</v>
      </c>
      <c r="L15" s="152">
        <v>0</v>
      </c>
      <c r="M15" s="152">
        <v>0</v>
      </c>
      <c r="N15" s="139">
        <f t="shared" si="0"/>
        <v>490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'14.09'!J16+'15.09'!I16</f>
        <v>687</v>
      </c>
      <c r="K16" s="152">
        <v>0</v>
      </c>
      <c r="L16" s="152">
        <v>0</v>
      </c>
      <c r="M16" s="152">
        <v>0</v>
      </c>
      <c r="N16" s="139">
        <f t="shared" si="0"/>
        <v>645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4</v>
      </c>
      <c r="H17" s="156">
        <v>4</v>
      </c>
      <c r="I17" s="144">
        <f t="shared" si="1"/>
        <v>8</v>
      </c>
      <c r="J17" s="161">
        <f>'14.09'!J17+'15.09'!I17</f>
        <v>769</v>
      </c>
      <c r="K17" s="152">
        <v>5</v>
      </c>
      <c r="L17" s="152">
        <v>0</v>
      </c>
      <c r="M17" s="152">
        <v>0</v>
      </c>
      <c r="N17" s="139">
        <f t="shared" si="0"/>
        <v>728</v>
      </c>
      <c r="O17" s="145">
        <v>36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'14.09'!J18+'15.09'!I18</f>
        <v>587</v>
      </c>
      <c r="K18" s="152">
        <v>0</v>
      </c>
      <c r="L18" s="152">
        <v>0</v>
      </c>
      <c r="M18" s="152">
        <v>0</v>
      </c>
      <c r="N18" s="139">
        <f t="shared" si="0"/>
        <v>572</v>
      </c>
      <c r="O18" s="145">
        <v>15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81</v>
      </c>
      <c r="H19" s="146">
        <f t="shared" ref="H19:O19" si="3">SUM(H5:H18)</f>
        <v>6</v>
      </c>
      <c r="I19" s="148">
        <f t="shared" si="3"/>
        <v>87</v>
      </c>
      <c r="J19" s="162">
        <f>'14.09'!J19+'15.09'!I19</f>
        <v>9090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8813</v>
      </c>
      <c r="O19" s="150">
        <f t="shared" si="3"/>
        <v>268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'14.09'!J20+'15.09'!I20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'14.09'!J21+'15.09'!I21</f>
        <v>402</v>
      </c>
      <c r="K21" s="152">
        <v>0</v>
      </c>
      <c r="L21" s="152">
        <v>0</v>
      </c>
      <c r="M21" s="152">
        <v>0</v>
      </c>
      <c r="N21" s="144">
        <f t="shared" si="0"/>
        <v>389</v>
      </c>
      <c r="O21" s="145">
        <v>13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'14.09'!J22+'15.09'!I22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'14.09'!J23+'15.09'!I23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'14.09'!J24+'15.09'!I24</f>
        <v>1375</v>
      </c>
      <c r="K24" s="152">
        <v>3</v>
      </c>
      <c r="L24" s="152">
        <v>0</v>
      </c>
      <c r="M24" s="152">
        <v>0</v>
      </c>
      <c r="N24" s="144">
        <f t="shared" si="0"/>
        <v>1334</v>
      </c>
      <c r="O24" s="145">
        <v>38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11</v>
      </c>
      <c r="H25" s="146">
        <f t="shared" ref="H25:N25" si="6">SUM(H20:H24)</f>
        <v>0</v>
      </c>
      <c r="I25" s="148">
        <f t="shared" si="6"/>
        <v>11</v>
      </c>
      <c r="J25" s="162">
        <f>'14.09'!J25+'15.09'!I25</f>
        <v>2038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1981</v>
      </c>
      <c r="O25" s="150">
        <f>SUM(O20:O24)</f>
        <v>54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5</v>
      </c>
      <c r="I26" s="139">
        <f>G26+H26</f>
        <v>6</v>
      </c>
      <c r="J26" s="160">
        <f>'14.09'!J26+'15.09'!I26</f>
        <v>413</v>
      </c>
      <c r="K26" s="151">
        <v>2</v>
      </c>
      <c r="L26" s="151">
        <v>0</v>
      </c>
      <c r="M26" s="151">
        <v>0</v>
      </c>
      <c r="N26" s="139">
        <f t="shared" si="0"/>
        <v>397</v>
      </c>
      <c r="O26" s="140">
        <v>14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'14.09'!J27+'15.09'!I27</f>
        <v>533</v>
      </c>
      <c r="K27" s="152">
        <v>0</v>
      </c>
      <c r="L27" s="152">
        <v>0</v>
      </c>
      <c r="M27" s="152">
        <v>0</v>
      </c>
      <c r="N27" s="144">
        <f t="shared" si="0"/>
        <v>528</v>
      </c>
      <c r="O27" s="145">
        <v>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'14.09'!J28+'15.09'!I28</f>
        <v>1098</v>
      </c>
      <c r="K28" s="152">
        <v>0</v>
      </c>
      <c r="L28" s="152">
        <v>0</v>
      </c>
      <c r="M28" s="152">
        <v>0</v>
      </c>
      <c r="N28" s="144">
        <f t="shared" si="0"/>
        <v>1073</v>
      </c>
      <c r="O28" s="145">
        <v>25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16</v>
      </c>
      <c r="H29" s="156">
        <v>0</v>
      </c>
      <c r="I29" s="144">
        <f t="shared" si="7"/>
        <v>16</v>
      </c>
      <c r="J29" s="161">
        <f>'14.09'!J29+'15.09'!I29</f>
        <v>1153</v>
      </c>
      <c r="K29" s="152">
        <v>0</v>
      </c>
      <c r="L29" s="152">
        <v>0</v>
      </c>
      <c r="M29" s="152">
        <v>0</v>
      </c>
      <c r="N29" s="144">
        <f t="shared" si="0"/>
        <v>1120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'14.09'!J30+'15.09'!I30</f>
        <v>431</v>
      </c>
      <c r="K30" s="152">
        <v>0</v>
      </c>
      <c r="L30" s="152">
        <v>0</v>
      </c>
      <c r="M30" s="152">
        <v>0</v>
      </c>
      <c r="N30" s="144">
        <f t="shared" si="0"/>
        <v>427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'14.09'!J31+'15.09'!I31</f>
        <v>635</v>
      </c>
      <c r="K31" s="152">
        <v>1</v>
      </c>
      <c r="L31" s="152">
        <v>0</v>
      </c>
      <c r="M31" s="152">
        <v>0</v>
      </c>
      <c r="N31" s="144">
        <f t="shared" si="0"/>
        <v>622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1</v>
      </c>
      <c r="I32" s="144">
        <f t="shared" si="7"/>
        <v>1</v>
      </c>
      <c r="J32" s="161">
        <f>'14.09'!J32+'15.09'!I32</f>
        <v>260</v>
      </c>
      <c r="K32" s="152">
        <v>1</v>
      </c>
      <c r="L32" s="152">
        <v>1</v>
      </c>
      <c r="M32" s="152">
        <v>0</v>
      </c>
      <c r="N32" s="144">
        <f t="shared" si="0"/>
        <v>248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'14.09'!J33+'15.09'!I33</f>
        <v>367</v>
      </c>
      <c r="K33" s="152">
        <v>0</v>
      </c>
      <c r="L33" s="152">
        <v>0</v>
      </c>
      <c r="M33" s="152">
        <v>0</v>
      </c>
      <c r="N33" s="144">
        <f t="shared" si="0"/>
        <v>359</v>
      </c>
      <c r="O33" s="145">
        <v>8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'14.09'!J34+'15.09'!I34</f>
        <v>188</v>
      </c>
      <c r="K34" s="152">
        <v>0</v>
      </c>
      <c r="L34" s="152">
        <v>0</v>
      </c>
      <c r="M34" s="152">
        <v>0</v>
      </c>
      <c r="N34" s="144">
        <f t="shared" si="0"/>
        <v>182</v>
      </c>
      <c r="O34" s="145">
        <v>6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'14.09'!J35+'15.09'!I35</f>
        <v>92</v>
      </c>
      <c r="K35" s="152">
        <v>0</v>
      </c>
      <c r="L35" s="152">
        <v>0</v>
      </c>
      <c r="M35" s="152">
        <v>0</v>
      </c>
      <c r="N35" s="144">
        <f t="shared" si="0"/>
        <v>82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'14.09'!J36+'15.09'!I36</f>
        <v>63</v>
      </c>
      <c r="K36" s="152">
        <v>0</v>
      </c>
      <c r="L36" s="152">
        <v>0</v>
      </c>
      <c r="M36" s="152">
        <v>0</v>
      </c>
      <c r="N36" s="144">
        <f t="shared" si="0"/>
        <v>59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'14.09'!J37+'15.09'!I37</f>
        <v>955</v>
      </c>
      <c r="K37" s="152">
        <v>1</v>
      </c>
      <c r="L37" s="152">
        <v>0</v>
      </c>
      <c r="M37" s="152">
        <v>0</v>
      </c>
      <c r="N37" s="144">
        <f t="shared" si="0"/>
        <v>890</v>
      </c>
      <c r="O37" s="145">
        <v>64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48</v>
      </c>
      <c r="H38" s="146">
        <f t="shared" ref="H38:O38" si="9">SUM(H26:H37)</f>
        <v>6</v>
      </c>
      <c r="I38" s="148">
        <f t="shared" si="9"/>
        <v>54</v>
      </c>
      <c r="J38" s="162">
        <f>'14.09'!J38+'15.09'!I38</f>
        <v>6188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5987</v>
      </c>
      <c r="O38" s="150">
        <f t="shared" si="9"/>
        <v>196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3</v>
      </c>
      <c r="I39" s="139">
        <f>G39+H39</f>
        <v>4</v>
      </c>
      <c r="J39" s="160">
        <f>'14.09'!J39+'15.09'!I39</f>
        <v>783</v>
      </c>
      <c r="K39" s="151">
        <v>3</v>
      </c>
      <c r="L39" s="151">
        <v>2</v>
      </c>
      <c r="M39" s="151">
        <v>1</v>
      </c>
      <c r="N39" s="139">
        <f t="shared" si="0"/>
        <v>771</v>
      </c>
      <c r="O39" s="140">
        <v>9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34</v>
      </c>
      <c r="H40" s="156">
        <v>0</v>
      </c>
      <c r="I40" s="144">
        <f t="shared" ref="I40:I49" si="10">G40+H40</f>
        <v>34</v>
      </c>
      <c r="J40" s="161">
        <f>'14.09'!J40+'15.09'!I40</f>
        <v>943</v>
      </c>
      <c r="K40" s="152">
        <v>1</v>
      </c>
      <c r="L40" s="152">
        <v>1</v>
      </c>
      <c r="M40" s="152">
        <v>0</v>
      </c>
      <c r="N40" s="144">
        <f t="shared" si="0"/>
        <v>843</v>
      </c>
      <c r="O40" s="145">
        <v>99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'14.09'!J41+'15.09'!I41</f>
        <v>361</v>
      </c>
      <c r="K41" s="152">
        <v>0</v>
      </c>
      <c r="L41" s="152">
        <v>0</v>
      </c>
      <c r="M41" s="152">
        <v>0</v>
      </c>
      <c r="N41" s="144">
        <f t="shared" si="0"/>
        <v>329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'14.09'!J42+'15.09'!I42</f>
        <v>385</v>
      </c>
      <c r="K42" s="152">
        <v>0</v>
      </c>
      <c r="L42" s="152">
        <v>0</v>
      </c>
      <c r="M42" s="152">
        <v>0</v>
      </c>
      <c r="N42" s="144">
        <f t="shared" si="0"/>
        <v>362</v>
      </c>
      <c r="O42" s="145">
        <v>23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81</v>
      </c>
      <c r="H43" s="156">
        <v>2</v>
      </c>
      <c r="I43" s="144">
        <f t="shared" si="10"/>
        <v>83</v>
      </c>
      <c r="J43" s="161">
        <f>'14.09'!J43+'15.09'!I43</f>
        <v>2222</v>
      </c>
      <c r="K43" s="152">
        <v>2</v>
      </c>
      <c r="L43" s="152">
        <v>1</v>
      </c>
      <c r="M43" s="152">
        <v>0</v>
      </c>
      <c r="N43" s="144">
        <f t="shared" si="0"/>
        <v>1955</v>
      </c>
      <c r="O43" s="145">
        <v>265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11</v>
      </c>
      <c r="H44" s="156">
        <v>0</v>
      </c>
      <c r="I44" s="144">
        <f t="shared" si="10"/>
        <v>11</v>
      </c>
      <c r="J44" s="161">
        <f>'14.09'!J44+'15.09'!I44</f>
        <v>420</v>
      </c>
      <c r="K44" s="152">
        <v>1</v>
      </c>
      <c r="L44" s="152">
        <v>0</v>
      </c>
      <c r="M44" s="152">
        <v>0</v>
      </c>
      <c r="N44" s="144">
        <f t="shared" si="0"/>
        <v>378</v>
      </c>
      <c r="O44" s="145">
        <v>41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'14.09'!J45+'15.09'!I45</f>
        <v>243</v>
      </c>
      <c r="K45" s="152">
        <v>0</v>
      </c>
      <c r="L45" s="152">
        <v>0</v>
      </c>
      <c r="M45" s="152">
        <v>0</v>
      </c>
      <c r="N45" s="144">
        <f t="shared" si="0"/>
        <v>229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'14.09'!J46+'15.09'!I46</f>
        <v>623</v>
      </c>
      <c r="K46" s="152">
        <v>0</v>
      </c>
      <c r="L46" s="152">
        <v>0</v>
      </c>
      <c r="M46" s="152">
        <v>0</v>
      </c>
      <c r="N46" s="144">
        <f t="shared" si="0"/>
        <v>582</v>
      </c>
      <c r="O46" s="145">
        <v>41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'14.09'!J47+'15.09'!I47</f>
        <v>118</v>
      </c>
      <c r="K47" s="152">
        <v>1</v>
      </c>
      <c r="L47" s="152">
        <v>0</v>
      </c>
      <c r="M47" s="152">
        <v>0</v>
      </c>
      <c r="N47" s="144">
        <f t="shared" si="0"/>
        <v>117</v>
      </c>
      <c r="O47" s="145">
        <v>0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'14.09'!J48+'15.09'!I48</f>
        <v>183</v>
      </c>
      <c r="K48" s="152">
        <v>1</v>
      </c>
      <c r="L48" s="152">
        <v>0</v>
      </c>
      <c r="M48" s="152">
        <v>0</v>
      </c>
      <c r="N48" s="144">
        <f t="shared" si="0"/>
        <v>174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28</v>
      </c>
      <c r="H49" s="156"/>
      <c r="I49" s="144">
        <f t="shared" si="10"/>
        <v>28</v>
      </c>
      <c r="J49" s="161">
        <f>'14.09'!J49+'15.09'!I49</f>
        <v>937</v>
      </c>
      <c r="K49" s="152">
        <v>1</v>
      </c>
      <c r="L49" s="152">
        <v>2</v>
      </c>
      <c r="M49" s="152">
        <v>1</v>
      </c>
      <c r="N49" s="144">
        <f t="shared" si="0"/>
        <v>853</v>
      </c>
      <c r="O49" s="145">
        <v>83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180</v>
      </c>
      <c r="H50" s="146">
        <f t="shared" ref="H50:O50" si="12">SUM(H39:H49)</f>
        <v>5</v>
      </c>
      <c r="I50" s="148">
        <f t="shared" si="12"/>
        <v>185</v>
      </c>
      <c r="J50" s="162">
        <f>'14.09'!J50+'15.09'!I50</f>
        <v>7218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6593</v>
      </c>
      <c r="O50" s="150">
        <f t="shared" si="12"/>
        <v>615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'14.09'!J51+'15.09'!I51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4</v>
      </c>
      <c r="H52" s="156">
        <v>0</v>
      </c>
      <c r="I52" s="144">
        <f t="shared" ref="I52:I59" si="14">G52+H52</f>
        <v>4</v>
      </c>
      <c r="J52" s="161">
        <f>'14.09'!J52+'15.09'!I52</f>
        <v>981</v>
      </c>
      <c r="K52" s="152">
        <v>0</v>
      </c>
      <c r="L52" s="152">
        <v>0</v>
      </c>
      <c r="M52" s="152">
        <v>0</v>
      </c>
      <c r="N52" s="144">
        <f t="shared" si="0"/>
        <v>951</v>
      </c>
      <c r="O52" s="145">
        <v>30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'14.09'!J53+'15.09'!I53</f>
        <v>614</v>
      </c>
      <c r="K53" s="152">
        <v>1</v>
      </c>
      <c r="L53" s="152">
        <v>0</v>
      </c>
      <c r="M53" s="152">
        <v>0</v>
      </c>
      <c r="N53" s="144">
        <f t="shared" si="0"/>
        <v>590</v>
      </c>
      <c r="O53" s="145">
        <v>23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9</v>
      </c>
      <c r="H54" s="156">
        <v>3</v>
      </c>
      <c r="I54" s="144">
        <f t="shared" si="14"/>
        <v>12</v>
      </c>
      <c r="J54" s="161">
        <f>'14.09'!J54+'15.09'!I54</f>
        <v>814</v>
      </c>
      <c r="K54" s="152">
        <v>0</v>
      </c>
      <c r="L54" s="152">
        <v>0</v>
      </c>
      <c r="M54" s="152">
        <v>0</v>
      </c>
      <c r="N54" s="144">
        <f t="shared" si="0"/>
        <v>775</v>
      </c>
      <c r="O54" s="145">
        <v>39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'14.09'!J55+'15.09'!I55</f>
        <v>248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'14.09'!J56+'15.09'!I56</f>
        <v>303</v>
      </c>
      <c r="K56" s="152">
        <v>0</v>
      </c>
      <c r="L56" s="152">
        <v>0</v>
      </c>
      <c r="M56" s="152">
        <v>0</v>
      </c>
      <c r="N56" s="144">
        <f t="shared" si="0"/>
        <v>290</v>
      </c>
      <c r="O56" s="145">
        <v>13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'14.09'!J57+'15.09'!I57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'14.09'!J58+'15.09'!I58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'14.09'!J59+'15.09'!I59</f>
        <v>702</v>
      </c>
      <c r="K59" s="152">
        <v>2</v>
      </c>
      <c r="L59" s="152">
        <v>0</v>
      </c>
      <c r="M59" s="152">
        <v>0</v>
      </c>
      <c r="N59" s="144">
        <f t="shared" si="0"/>
        <v>685</v>
      </c>
      <c r="O59" s="145">
        <v>15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37</v>
      </c>
      <c r="H60" s="146">
        <f t="shared" ref="H60:O60" si="15">SUM(H51:H59)</f>
        <v>3</v>
      </c>
      <c r="I60" s="148">
        <f t="shared" si="15"/>
        <v>40</v>
      </c>
      <c r="J60" s="162">
        <f>'14.09'!J60+'15.09'!I60</f>
        <v>3910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3777</v>
      </c>
      <c r="O60" s="150">
        <f t="shared" si="15"/>
        <v>129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'14.09'!J61+'15.09'!I61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'14.09'!J62+'15.09'!I62</f>
        <v>107</v>
      </c>
      <c r="K62" s="152">
        <v>0</v>
      </c>
      <c r="L62" s="152">
        <v>0</v>
      </c>
      <c r="M62" s="152">
        <v>0</v>
      </c>
      <c r="N62" s="144">
        <f t="shared" si="0"/>
        <v>103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'14.09'!J63+'15.09'!I63</f>
        <v>153</v>
      </c>
      <c r="K63" s="152">
        <v>0</v>
      </c>
      <c r="L63" s="152">
        <v>0</v>
      </c>
      <c r="M63" s="152">
        <v>0</v>
      </c>
      <c r="N63" s="144">
        <f t="shared" si="0"/>
        <v>150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'14.09'!J64+'15.09'!I64</f>
        <v>172</v>
      </c>
      <c r="K64" s="152">
        <v>0</v>
      </c>
      <c r="L64" s="152">
        <v>0</v>
      </c>
      <c r="M64" s="152">
        <v>0</v>
      </c>
      <c r="N64" s="144">
        <f t="shared" si="0"/>
        <v>171</v>
      </c>
      <c r="O64" s="145">
        <v>1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'14.09'!J65+'15.09'!I65</f>
        <v>175</v>
      </c>
      <c r="K65" s="152">
        <v>0</v>
      </c>
      <c r="L65" s="152">
        <v>0</v>
      </c>
      <c r="M65" s="152">
        <v>0</v>
      </c>
      <c r="N65" s="144">
        <f t="shared" si="0"/>
        <v>175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'14.09'!J66+'15.09'!I66</f>
        <v>265</v>
      </c>
      <c r="K66" s="152">
        <v>1</v>
      </c>
      <c r="L66" s="152">
        <v>0</v>
      </c>
      <c r="M66" s="152">
        <v>0</v>
      </c>
      <c r="N66" s="144">
        <f t="shared" si="0"/>
        <v>258</v>
      </c>
      <c r="O66" s="145">
        <v>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'14.09'!J67+'15.09'!I67</f>
        <v>45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4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'14.09'!J68+'15.09'!I68</f>
        <v>151</v>
      </c>
      <c r="K68" s="152">
        <v>0</v>
      </c>
      <c r="L68" s="152">
        <v>0</v>
      </c>
      <c r="M68" s="152">
        <v>0</v>
      </c>
      <c r="N68" s="144">
        <f t="shared" si="0"/>
        <v>149</v>
      </c>
      <c r="O68" s="145">
        <v>2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'14.09'!J69+'15.09'!I69</f>
        <v>663</v>
      </c>
      <c r="K69" s="152">
        <v>3</v>
      </c>
      <c r="L69" s="152">
        <v>0</v>
      </c>
      <c r="M69" s="152">
        <v>0</v>
      </c>
      <c r="N69" s="144">
        <f t="shared" si="0"/>
        <v>646</v>
      </c>
      <c r="O69" s="145">
        <v>14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10</v>
      </c>
      <c r="H70" s="146">
        <f t="shared" ref="H70:O70" si="17">SUM(H61:H69)</f>
        <v>0</v>
      </c>
      <c r="I70" s="148">
        <f t="shared" si="17"/>
        <v>10</v>
      </c>
      <c r="J70" s="162">
        <f>'14.09'!J70+'15.09'!I70</f>
        <v>1861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1823</v>
      </c>
      <c r="O70" s="150">
        <f t="shared" si="17"/>
        <v>34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5</v>
      </c>
      <c r="H71" s="154">
        <v>1</v>
      </c>
      <c r="I71" s="139">
        <f>G71+H71</f>
        <v>6</v>
      </c>
      <c r="J71" s="160">
        <f>'14.09'!J71+'15.09'!I71</f>
        <v>509</v>
      </c>
      <c r="K71" s="151">
        <v>0</v>
      </c>
      <c r="L71" s="151">
        <v>0</v>
      </c>
      <c r="M71" s="151">
        <v>0</v>
      </c>
      <c r="N71" s="139">
        <f t="shared" ref="N71:N83" si="18">J71-K71-O71</f>
        <v>503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'14.09'!J72+'15.09'!I72</f>
        <v>533</v>
      </c>
      <c r="K72" s="152">
        <v>0</v>
      </c>
      <c r="L72" s="152">
        <v>0</v>
      </c>
      <c r="M72" s="152">
        <v>0</v>
      </c>
      <c r="N72" s="144">
        <f t="shared" si="18"/>
        <v>522</v>
      </c>
      <c r="O72" s="145">
        <v>11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'14.09'!J73+'15.09'!I73</f>
        <v>521</v>
      </c>
      <c r="K73" s="152">
        <v>0</v>
      </c>
      <c r="L73" s="152">
        <v>0</v>
      </c>
      <c r="M73" s="152">
        <v>0</v>
      </c>
      <c r="N73" s="144">
        <f t="shared" si="18"/>
        <v>501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'14.09'!J74+'15.09'!I74</f>
        <v>657</v>
      </c>
      <c r="K74" s="152">
        <v>0</v>
      </c>
      <c r="L74" s="152">
        <v>0</v>
      </c>
      <c r="M74" s="152">
        <v>0</v>
      </c>
      <c r="N74" s="144">
        <f t="shared" si="18"/>
        <v>626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'14.09'!J75+'15.09'!I75</f>
        <v>106</v>
      </c>
      <c r="K75" s="152">
        <v>0</v>
      </c>
      <c r="L75" s="152">
        <v>0</v>
      </c>
      <c r="M75" s="152">
        <v>0</v>
      </c>
      <c r="N75" s="144">
        <f t="shared" si="18"/>
        <v>98</v>
      </c>
      <c r="O75" s="145">
        <v>8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'14.09'!J76+'15.09'!I76</f>
        <v>444</v>
      </c>
      <c r="K76" s="152">
        <v>1</v>
      </c>
      <c r="L76" s="152">
        <v>0</v>
      </c>
      <c r="M76" s="152">
        <v>0</v>
      </c>
      <c r="N76" s="144">
        <f t="shared" si="18"/>
        <v>425</v>
      </c>
      <c r="O76" s="145">
        <v>18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'14.09'!J77+'15.09'!I77</f>
        <v>2249</v>
      </c>
      <c r="K77" s="152">
        <v>4</v>
      </c>
      <c r="L77" s="152">
        <v>2</v>
      </c>
      <c r="M77" s="152">
        <v>0</v>
      </c>
      <c r="N77" s="144">
        <f t="shared" si="18"/>
        <v>2147</v>
      </c>
      <c r="O77" s="145">
        <v>98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64</v>
      </c>
      <c r="H78" s="146">
        <f t="shared" ref="H78:O78" si="20">SUM(H71:H77)</f>
        <v>1</v>
      </c>
      <c r="I78" s="148">
        <f t="shared" si="20"/>
        <v>65</v>
      </c>
      <c r="J78" s="162">
        <f>'14.09'!J78+'15.09'!I78</f>
        <v>5019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4822</v>
      </c>
      <c r="O78" s="150">
        <f t="shared" si="20"/>
        <v>192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'14.09'!J79+'15.09'!I79</f>
        <v>153</v>
      </c>
      <c r="K79" s="151">
        <v>0</v>
      </c>
      <c r="L79" s="151">
        <v>0</v>
      </c>
      <c r="M79" s="151">
        <v>0</v>
      </c>
      <c r="N79" s="139">
        <f t="shared" si="18"/>
        <v>151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'14.09'!J80+'15.09'!I80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'14.09'!J81+'15.09'!I81</f>
        <v>162</v>
      </c>
      <c r="K81" s="152">
        <v>0</v>
      </c>
      <c r="L81" s="152">
        <v>0</v>
      </c>
      <c r="M81" s="152">
        <v>0</v>
      </c>
      <c r="N81" s="144">
        <f t="shared" si="18"/>
        <v>152</v>
      </c>
      <c r="O81" s="145">
        <v>10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'14.09'!J82+'15.09'!I82</f>
        <v>104</v>
      </c>
      <c r="K82" s="152">
        <v>0</v>
      </c>
      <c r="L82" s="152">
        <v>0</v>
      </c>
      <c r="M82" s="152">
        <v>0</v>
      </c>
      <c r="N82" s="144">
        <f t="shared" si="18"/>
        <v>104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'14.09'!J83+'15.09'!I83</f>
        <v>416</v>
      </c>
      <c r="K83" s="152">
        <v>0</v>
      </c>
      <c r="L83" s="152">
        <v>0</v>
      </c>
      <c r="M83" s="152">
        <v>0</v>
      </c>
      <c r="N83" s="144">
        <f t="shared" si="18"/>
        <v>404</v>
      </c>
      <c r="O83" s="145">
        <v>12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3</v>
      </c>
      <c r="H84" s="146">
        <f t="shared" ref="H84:O84" si="22">SUM(H79:H83)</f>
        <v>1</v>
      </c>
      <c r="I84" s="148">
        <f t="shared" si="22"/>
        <v>4</v>
      </c>
      <c r="J84" s="162">
        <f>'14.09'!J84+'15.09'!I84</f>
        <v>876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851</v>
      </c>
      <c r="O84" s="150">
        <f t="shared" si="22"/>
        <v>25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434</v>
      </c>
      <c r="H85" s="135">
        <f t="shared" ref="H85:O85" si="23">H84+H78+H70+H60+H50+H38+H25+H19</f>
        <v>22</v>
      </c>
      <c r="I85" s="135">
        <f t="shared" si="23"/>
        <v>456</v>
      </c>
      <c r="J85" s="135">
        <f t="shared" si="23"/>
        <v>36200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34647</v>
      </c>
      <c r="O85" s="135">
        <f t="shared" si="23"/>
        <v>1513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203"/>
      <c r="P90" s="68"/>
      <c r="Q90" s="68"/>
      <c r="R90" s="68"/>
      <c r="S90" s="20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203"/>
      <c r="P91" s="68"/>
      <c r="Q91" s="68"/>
      <c r="R91" s="68"/>
      <c r="S91" s="20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203"/>
      <c r="P92" s="68"/>
      <c r="Q92" s="68"/>
      <c r="R92" s="68"/>
      <c r="S92" s="20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203"/>
      <c r="K93" s="478"/>
      <c r="L93" s="478"/>
      <c r="M93" s="478"/>
      <c r="N93" s="478"/>
      <c r="O93" s="203"/>
      <c r="P93" s="68"/>
      <c r="Q93" s="68"/>
      <c r="R93" s="68"/>
      <c r="S93" s="20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203"/>
      <c r="K94" s="478"/>
      <c r="L94" s="478"/>
      <c r="M94" s="478"/>
      <c r="N94" s="478"/>
      <c r="O94" s="203"/>
      <c r="P94" s="68"/>
      <c r="Q94" s="68"/>
      <c r="R94" s="68"/>
      <c r="S94" s="20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04"/>
      <c r="K95" s="478"/>
      <c r="L95" s="478"/>
      <c r="M95" s="478"/>
      <c r="N95" s="478"/>
      <c r="O95" s="204"/>
      <c r="Q95" s="82"/>
      <c r="R95" s="82"/>
      <c r="S95" s="20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C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34" sqref="K3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300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=371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1711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200" t="s">
        <v>275</v>
      </c>
      <c r="H4" s="200" t="s">
        <v>276</v>
      </c>
      <c r="I4" s="200" t="s">
        <v>277</v>
      </c>
      <c r="J4" s="121" t="str">
        <f>"me©‡gvU fwZ©
= "&amp;J85</f>
        <v>me©‡gvU fwZ©
= 35744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33993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'13.09'!J5+'14.09'!I5</f>
        <v>1335</v>
      </c>
      <c r="K5" s="151">
        <v>2</v>
      </c>
      <c r="L5" s="151">
        <v>1</v>
      </c>
      <c r="M5" s="151">
        <v>1</v>
      </c>
      <c r="N5" s="139">
        <f t="shared" ref="N5:N69" si="0">J5-K5-O5</f>
        <v>1311</v>
      </c>
      <c r="O5" s="140">
        <v>22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'13.09'!J6+'14.09'!I6</f>
        <v>74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0</v>
      </c>
      <c r="H7" s="156">
        <v>0</v>
      </c>
      <c r="I7" s="144">
        <f t="shared" si="1"/>
        <v>0</v>
      </c>
      <c r="J7" s="161">
        <f>'13.09'!J7+'14.09'!I7</f>
        <v>428</v>
      </c>
      <c r="K7" s="152">
        <v>0</v>
      </c>
      <c r="L7" s="152">
        <v>0</v>
      </c>
      <c r="M7" s="152">
        <v>0</v>
      </c>
      <c r="N7" s="139">
        <f t="shared" si="0"/>
        <v>413</v>
      </c>
      <c r="O7" s="145">
        <v>15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'13.09'!J8+'14.09'!I8</f>
        <v>1068</v>
      </c>
      <c r="K8" s="152">
        <v>0</v>
      </c>
      <c r="L8" s="152">
        <v>0</v>
      </c>
      <c r="M8" s="152">
        <v>0</v>
      </c>
      <c r="N8" s="139">
        <f t="shared" si="0"/>
        <v>1044</v>
      </c>
      <c r="O8" s="145">
        <v>24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0</v>
      </c>
      <c r="H9" s="156">
        <v>0</v>
      </c>
      <c r="I9" s="144">
        <f t="shared" si="1"/>
        <v>0</v>
      </c>
      <c r="J9" s="161">
        <f>'13.09'!J9+'14.09'!I9</f>
        <v>463</v>
      </c>
      <c r="K9" s="152">
        <v>1</v>
      </c>
      <c r="L9" s="152">
        <v>0</v>
      </c>
      <c r="M9" s="152">
        <v>0</v>
      </c>
      <c r="N9" s="139">
        <f t="shared" si="0"/>
        <v>450</v>
      </c>
      <c r="O9" s="145">
        <v>12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'13.09'!J10+'14.09'!I10</f>
        <v>409</v>
      </c>
      <c r="K10" s="152">
        <v>0</v>
      </c>
      <c r="L10" s="152">
        <v>0</v>
      </c>
      <c r="M10" s="152">
        <v>0</v>
      </c>
      <c r="N10" s="139">
        <f t="shared" si="0"/>
        <v>395</v>
      </c>
      <c r="O10" s="145">
        <v>14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'13.09'!J11+'14.09'!I11</f>
        <v>612</v>
      </c>
      <c r="K11" s="152">
        <v>1</v>
      </c>
      <c r="L11" s="152">
        <v>0</v>
      </c>
      <c r="M11" s="152">
        <v>0</v>
      </c>
      <c r="N11" s="139">
        <f t="shared" si="0"/>
        <v>587</v>
      </c>
      <c r="O11" s="145">
        <v>24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12</v>
      </c>
      <c r="H12" s="156">
        <v>0</v>
      </c>
      <c r="I12" s="144">
        <f t="shared" si="1"/>
        <v>12</v>
      </c>
      <c r="J12" s="161">
        <f>'13.09'!J12+'14.09'!I12</f>
        <v>1232</v>
      </c>
      <c r="K12" s="152">
        <v>0</v>
      </c>
      <c r="L12" s="152">
        <v>0</v>
      </c>
      <c r="M12" s="152">
        <v>0</v>
      </c>
      <c r="N12" s="139">
        <f t="shared" si="0"/>
        <v>1135</v>
      </c>
      <c r="O12" s="145">
        <v>97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'13.09'!J13+'14.09'!I13</f>
        <v>472</v>
      </c>
      <c r="K13" s="152">
        <v>0</v>
      </c>
      <c r="L13" s="152">
        <v>0</v>
      </c>
      <c r="M13" s="152">
        <v>0</v>
      </c>
      <c r="N13" s="139">
        <f t="shared" si="0"/>
        <v>448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'13.09'!J14+'14.09'!I14</f>
        <v>387</v>
      </c>
      <c r="K14" s="152">
        <v>0</v>
      </c>
      <c r="L14" s="152">
        <v>0</v>
      </c>
      <c r="M14" s="152">
        <v>0</v>
      </c>
      <c r="N14" s="139">
        <f t="shared" si="0"/>
        <v>378</v>
      </c>
      <c r="O14" s="145">
        <v>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'13.09'!J15+'14.09'!I15</f>
        <v>498</v>
      </c>
      <c r="K15" s="152">
        <v>0</v>
      </c>
      <c r="L15" s="152">
        <v>0</v>
      </c>
      <c r="M15" s="152">
        <v>0</v>
      </c>
      <c r="N15" s="139">
        <f t="shared" si="0"/>
        <v>480</v>
      </c>
      <c r="O15" s="145">
        <v>18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'13.09'!J16+'14.09'!I16</f>
        <v>683</v>
      </c>
      <c r="K16" s="152">
        <v>0</v>
      </c>
      <c r="L16" s="152">
        <v>0</v>
      </c>
      <c r="M16" s="152">
        <v>0</v>
      </c>
      <c r="N16" s="139">
        <f t="shared" si="0"/>
        <v>635</v>
      </c>
      <c r="O16" s="145">
        <v>48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21</v>
      </c>
      <c r="H17" s="156">
        <v>1</v>
      </c>
      <c r="I17" s="144">
        <f t="shared" si="1"/>
        <v>22</v>
      </c>
      <c r="J17" s="161">
        <f>'13.09'!J17+'14.09'!I17</f>
        <v>761</v>
      </c>
      <c r="K17" s="152">
        <v>5</v>
      </c>
      <c r="L17" s="152">
        <v>0</v>
      </c>
      <c r="M17" s="152">
        <v>0</v>
      </c>
      <c r="N17" s="139">
        <f t="shared" si="0"/>
        <v>720</v>
      </c>
      <c r="O17" s="145">
        <v>36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'13.09'!J18+'14.09'!I18</f>
        <v>581</v>
      </c>
      <c r="K18" s="152">
        <v>0</v>
      </c>
      <c r="L18" s="152">
        <v>0</v>
      </c>
      <c r="M18" s="152">
        <v>0</v>
      </c>
      <c r="N18" s="139">
        <f t="shared" si="0"/>
        <v>563</v>
      </c>
      <c r="O18" s="145">
        <v>18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77</v>
      </c>
      <c r="H19" s="146">
        <f t="shared" ref="H19:O19" si="3">SUM(H5:H18)</f>
        <v>2</v>
      </c>
      <c r="I19" s="148">
        <f t="shared" si="3"/>
        <v>79</v>
      </c>
      <c r="J19" s="162">
        <f>'13.09'!J19+'14.09'!I19</f>
        <v>9003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8632</v>
      </c>
      <c r="O19" s="150">
        <f t="shared" si="3"/>
        <v>362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'13.09'!J20+'14.09'!I20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'13.09'!J21+'14.09'!I21</f>
        <v>396</v>
      </c>
      <c r="K21" s="152">
        <v>0</v>
      </c>
      <c r="L21" s="152">
        <v>0</v>
      </c>
      <c r="M21" s="152">
        <v>0</v>
      </c>
      <c r="N21" s="144">
        <f t="shared" si="0"/>
        <v>387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'13.09'!J22+'14.09'!I22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'13.09'!J23+'14.09'!I23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5</v>
      </c>
      <c r="H24" s="156"/>
      <c r="I24" s="144">
        <f t="shared" si="4"/>
        <v>5</v>
      </c>
      <c r="J24" s="161">
        <f>'13.09'!J24+'14.09'!I24</f>
        <v>1370</v>
      </c>
      <c r="K24" s="152">
        <v>3</v>
      </c>
      <c r="L24" s="152">
        <v>0</v>
      </c>
      <c r="M24" s="152">
        <v>0</v>
      </c>
      <c r="N24" s="144">
        <f t="shared" si="0"/>
        <v>1313</v>
      </c>
      <c r="O24" s="145">
        <v>54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'13.09'!J25+'14.09'!I25</f>
        <v>2027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1958</v>
      </c>
      <c r="O25" s="150">
        <f>SUM(O20:O24)</f>
        <v>66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7</v>
      </c>
      <c r="I26" s="139">
        <f>G26+H26</f>
        <v>7</v>
      </c>
      <c r="J26" s="160">
        <f>'13.09'!J26+'14.09'!I26</f>
        <v>407</v>
      </c>
      <c r="K26" s="151">
        <v>2</v>
      </c>
      <c r="L26" s="151">
        <v>0</v>
      </c>
      <c r="M26" s="151">
        <v>0</v>
      </c>
      <c r="N26" s="139">
        <f t="shared" si="0"/>
        <v>393</v>
      </c>
      <c r="O26" s="140">
        <v>12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'13.09'!J27+'14.09'!I27</f>
        <v>531</v>
      </c>
      <c r="K27" s="152">
        <v>0</v>
      </c>
      <c r="L27" s="152">
        <v>0</v>
      </c>
      <c r="M27" s="152">
        <v>0</v>
      </c>
      <c r="N27" s="144">
        <f t="shared" si="0"/>
        <v>525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'13.09'!J28+'14.09'!I28</f>
        <v>1092</v>
      </c>
      <c r="K28" s="152">
        <v>0</v>
      </c>
      <c r="L28" s="152">
        <v>0</v>
      </c>
      <c r="M28" s="152">
        <v>0</v>
      </c>
      <c r="N28" s="144">
        <f t="shared" si="0"/>
        <v>1068</v>
      </c>
      <c r="O28" s="145">
        <v>24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7</v>
      </c>
      <c r="H29" s="156">
        <v>0</v>
      </c>
      <c r="I29" s="144">
        <f t="shared" si="7"/>
        <v>7</v>
      </c>
      <c r="J29" s="161">
        <f>'13.09'!J29+'14.09'!I29</f>
        <v>1137</v>
      </c>
      <c r="K29" s="152">
        <v>0</v>
      </c>
      <c r="L29" s="152">
        <v>0</v>
      </c>
      <c r="M29" s="152">
        <v>0</v>
      </c>
      <c r="N29" s="144">
        <f t="shared" si="0"/>
        <v>1103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0</v>
      </c>
      <c r="H30" s="156">
        <v>0</v>
      </c>
      <c r="I30" s="144">
        <f t="shared" si="7"/>
        <v>0</v>
      </c>
      <c r="J30" s="161">
        <f>'13.09'!J30+'14.09'!I30</f>
        <v>428</v>
      </c>
      <c r="K30" s="152">
        <v>0</v>
      </c>
      <c r="L30" s="152">
        <v>0</v>
      </c>
      <c r="M30" s="152">
        <v>0</v>
      </c>
      <c r="N30" s="144">
        <f t="shared" si="0"/>
        <v>421</v>
      </c>
      <c r="O30" s="145">
        <v>7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1</v>
      </c>
      <c r="I31" s="144">
        <f t="shared" si="7"/>
        <v>4</v>
      </c>
      <c r="J31" s="161">
        <f>'13.09'!J31+'14.09'!I31</f>
        <v>632</v>
      </c>
      <c r="K31" s="152">
        <v>1</v>
      </c>
      <c r="L31" s="152">
        <v>0</v>
      </c>
      <c r="M31" s="152">
        <v>0</v>
      </c>
      <c r="N31" s="144">
        <f t="shared" si="0"/>
        <v>618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'13.09'!J32+'14.09'!I32</f>
        <v>259</v>
      </c>
      <c r="K32" s="152">
        <v>1</v>
      </c>
      <c r="L32" s="152">
        <v>1</v>
      </c>
      <c r="M32" s="152">
        <v>0</v>
      </c>
      <c r="N32" s="144">
        <f t="shared" si="0"/>
        <v>241</v>
      </c>
      <c r="O32" s="145">
        <v>17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'13.09'!J33+'14.09'!I33</f>
        <v>365</v>
      </c>
      <c r="K33" s="152">
        <v>0</v>
      </c>
      <c r="L33" s="152">
        <v>0</v>
      </c>
      <c r="M33" s="152">
        <v>0</v>
      </c>
      <c r="N33" s="144">
        <f t="shared" si="0"/>
        <v>359</v>
      </c>
      <c r="O33" s="145">
        <v>6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'13.09'!J34+'14.09'!I34</f>
        <v>183</v>
      </c>
      <c r="K34" s="152">
        <v>0</v>
      </c>
      <c r="L34" s="152">
        <v>0</v>
      </c>
      <c r="M34" s="152">
        <v>0</v>
      </c>
      <c r="N34" s="144">
        <f t="shared" si="0"/>
        <v>175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'13.09'!J35+'14.09'!I35</f>
        <v>89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8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'13.09'!J36+'14.09'!I36</f>
        <v>63</v>
      </c>
      <c r="K36" s="152">
        <v>0</v>
      </c>
      <c r="L36" s="152">
        <v>0</v>
      </c>
      <c r="M36" s="152">
        <v>0</v>
      </c>
      <c r="N36" s="144">
        <f t="shared" si="0"/>
        <v>59</v>
      </c>
      <c r="O36" s="145">
        <v>4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'13.09'!J37+'14.09'!I37</f>
        <v>948</v>
      </c>
      <c r="K37" s="152">
        <v>1</v>
      </c>
      <c r="L37" s="152">
        <v>0</v>
      </c>
      <c r="M37" s="152">
        <v>0</v>
      </c>
      <c r="N37" s="144">
        <f t="shared" si="0"/>
        <v>872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37</v>
      </c>
      <c r="H38" s="146">
        <f t="shared" ref="H38:O38" si="9">SUM(H26:H37)</f>
        <v>9</v>
      </c>
      <c r="I38" s="148">
        <f t="shared" si="9"/>
        <v>46</v>
      </c>
      <c r="J38" s="162">
        <f>'13.09'!J38+'14.09'!I38</f>
        <v>6134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5915</v>
      </c>
      <c r="O38" s="150">
        <f t="shared" si="9"/>
        <v>214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'13.09'!J39+'14.09'!I39</f>
        <v>779</v>
      </c>
      <c r="K39" s="151">
        <v>3</v>
      </c>
      <c r="L39" s="151">
        <v>2</v>
      </c>
      <c r="M39" s="151">
        <v>1</v>
      </c>
      <c r="N39" s="139">
        <f t="shared" si="0"/>
        <v>767</v>
      </c>
      <c r="O39" s="140">
        <v>9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22</v>
      </c>
      <c r="H40" s="156">
        <v>0</v>
      </c>
      <c r="I40" s="144">
        <f t="shared" ref="I40:I49" si="10">G40+H40</f>
        <v>22</v>
      </c>
      <c r="J40" s="161">
        <f>'13.09'!J40+'14.09'!I40</f>
        <v>909</v>
      </c>
      <c r="K40" s="152">
        <v>1</v>
      </c>
      <c r="L40" s="152">
        <v>1</v>
      </c>
      <c r="M40" s="152">
        <v>0</v>
      </c>
      <c r="N40" s="144">
        <f t="shared" si="0"/>
        <v>810</v>
      </c>
      <c r="O40" s="145">
        <v>98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'13.09'!J41+'14.09'!I41</f>
        <v>354</v>
      </c>
      <c r="K41" s="152">
        <v>0</v>
      </c>
      <c r="L41" s="152">
        <v>0</v>
      </c>
      <c r="M41" s="152">
        <v>0</v>
      </c>
      <c r="N41" s="144">
        <f t="shared" si="0"/>
        <v>318</v>
      </c>
      <c r="O41" s="145">
        <v>36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11</v>
      </c>
      <c r="H42" s="156">
        <v>0</v>
      </c>
      <c r="I42" s="144">
        <f t="shared" si="10"/>
        <v>11</v>
      </c>
      <c r="J42" s="161">
        <f>'13.09'!J42+'14.09'!I42</f>
        <v>382</v>
      </c>
      <c r="K42" s="152">
        <v>0</v>
      </c>
      <c r="L42" s="152">
        <v>0</v>
      </c>
      <c r="M42" s="152">
        <v>0</v>
      </c>
      <c r="N42" s="144">
        <f t="shared" si="0"/>
        <v>347</v>
      </c>
      <c r="O42" s="145">
        <v>35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54</v>
      </c>
      <c r="H43" s="156">
        <v>8</v>
      </c>
      <c r="I43" s="144">
        <f t="shared" si="10"/>
        <v>62</v>
      </c>
      <c r="J43" s="161">
        <f>'13.09'!J43+'14.09'!I43</f>
        <v>2139</v>
      </c>
      <c r="K43" s="152">
        <v>2</v>
      </c>
      <c r="L43" s="152">
        <v>1</v>
      </c>
      <c r="M43" s="152">
        <v>0</v>
      </c>
      <c r="N43" s="144">
        <f t="shared" si="0"/>
        <v>1861</v>
      </c>
      <c r="O43" s="145">
        <v>276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6</v>
      </c>
      <c r="H44" s="156">
        <v>0</v>
      </c>
      <c r="I44" s="144">
        <f t="shared" si="10"/>
        <v>6</v>
      </c>
      <c r="J44" s="161">
        <f>'13.09'!J44+'14.09'!I44</f>
        <v>409</v>
      </c>
      <c r="K44" s="152">
        <v>1</v>
      </c>
      <c r="L44" s="152">
        <v>0</v>
      </c>
      <c r="M44" s="152">
        <v>0</v>
      </c>
      <c r="N44" s="144">
        <f t="shared" si="0"/>
        <v>362</v>
      </c>
      <c r="O44" s="145">
        <v>46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'13.09'!J45+'14.09'!I45</f>
        <v>240</v>
      </c>
      <c r="K45" s="152">
        <v>0</v>
      </c>
      <c r="L45" s="152">
        <v>0</v>
      </c>
      <c r="M45" s="152">
        <v>0</v>
      </c>
      <c r="N45" s="144">
        <f t="shared" si="0"/>
        <v>227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8</v>
      </c>
      <c r="H46" s="156">
        <v>1</v>
      </c>
      <c r="I46" s="144">
        <f t="shared" si="10"/>
        <v>9</v>
      </c>
      <c r="J46" s="161">
        <f>'13.09'!J46+'14.09'!I46</f>
        <v>613</v>
      </c>
      <c r="K46" s="152">
        <v>0</v>
      </c>
      <c r="L46" s="152">
        <v>0</v>
      </c>
      <c r="M46" s="152">
        <v>0</v>
      </c>
      <c r="N46" s="144">
        <f t="shared" si="0"/>
        <v>570</v>
      </c>
      <c r="O46" s="145">
        <v>43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'13.09'!J47+'14.09'!I47</f>
        <v>118</v>
      </c>
      <c r="K47" s="152">
        <v>1</v>
      </c>
      <c r="L47" s="152">
        <v>0</v>
      </c>
      <c r="M47" s="152">
        <v>0</v>
      </c>
      <c r="N47" s="144">
        <f t="shared" si="0"/>
        <v>114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'13.09'!J48+'14.09'!I48</f>
        <v>181</v>
      </c>
      <c r="K48" s="152">
        <v>1</v>
      </c>
      <c r="L48" s="152">
        <v>0</v>
      </c>
      <c r="M48" s="152">
        <v>0</v>
      </c>
      <c r="N48" s="144">
        <f t="shared" si="0"/>
        <v>172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'13.09'!J49+'14.09'!I49</f>
        <v>909</v>
      </c>
      <c r="K49" s="152">
        <v>1</v>
      </c>
      <c r="L49" s="152">
        <v>2</v>
      </c>
      <c r="M49" s="152">
        <v>1</v>
      </c>
      <c r="N49" s="144">
        <f t="shared" si="0"/>
        <v>824</v>
      </c>
      <c r="O49" s="145">
        <v>84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133</v>
      </c>
      <c r="H50" s="146">
        <f t="shared" ref="H50:O50" si="12">SUM(H39:H49)</f>
        <v>10</v>
      </c>
      <c r="I50" s="148">
        <f t="shared" si="12"/>
        <v>143</v>
      </c>
      <c r="J50" s="162">
        <f>'13.09'!J50+'14.09'!I50</f>
        <v>7033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6372</v>
      </c>
      <c r="O50" s="150">
        <f t="shared" si="12"/>
        <v>651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'13.09'!J51+'14.09'!I51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2</v>
      </c>
      <c r="H52" s="156">
        <v>0</v>
      </c>
      <c r="I52" s="144">
        <f t="shared" ref="I52:I59" si="14">G52+H52</f>
        <v>2</v>
      </c>
      <c r="J52" s="161">
        <f>'13.09'!J52+'14.09'!I52</f>
        <v>977</v>
      </c>
      <c r="K52" s="152">
        <v>0</v>
      </c>
      <c r="L52" s="152">
        <v>0</v>
      </c>
      <c r="M52" s="152">
        <v>0</v>
      </c>
      <c r="N52" s="144">
        <f t="shared" si="0"/>
        <v>940</v>
      </c>
      <c r="O52" s="145">
        <v>37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'13.09'!J53+'14.09'!I53</f>
        <v>605</v>
      </c>
      <c r="K53" s="152">
        <v>1</v>
      </c>
      <c r="L53" s="152">
        <v>0</v>
      </c>
      <c r="M53" s="152">
        <v>0</v>
      </c>
      <c r="N53" s="144">
        <f t="shared" si="0"/>
        <v>583</v>
      </c>
      <c r="O53" s="145">
        <v>21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13</v>
      </c>
      <c r="H54" s="156">
        <v>5</v>
      </c>
      <c r="I54" s="144">
        <f t="shared" si="14"/>
        <v>18</v>
      </c>
      <c r="J54" s="161">
        <f>'13.09'!J54+'14.09'!I54</f>
        <v>802</v>
      </c>
      <c r="K54" s="152">
        <v>0</v>
      </c>
      <c r="L54" s="152">
        <v>0</v>
      </c>
      <c r="M54" s="152">
        <v>0</v>
      </c>
      <c r="N54" s="144">
        <f t="shared" si="0"/>
        <v>748</v>
      </c>
      <c r="O54" s="145">
        <v>54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'13.09'!J55+'14.09'!I55</f>
        <v>247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'13.09'!J56+'14.09'!I56</f>
        <v>299</v>
      </c>
      <c r="K56" s="152">
        <v>0</v>
      </c>
      <c r="L56" s="152">
        <v>0</v>
      </c>
      <c r="M56" s="152">
        <v>0</v>
      </c>
      <c r="N56" s="144">
        <f t="shared" si="0"/>
        <v>287</v>
      </c>
      <c r="O56" s="145">
        <v>12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'13.09'!J57+'14.09'!I57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'13.09'!J58+'14.09'!I58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</v>
      </c>
      <c r="H59" s="156"/>
      <c r="I59" s="144">
        <f t="shared" si="14"/>
        <v>1</v>
      </c>
      <c r="J59" s="161">
        <f>'13.09'!J59+'14.09'!I59</f>
        <v>692</v>
      </c>
      <c r="K59" s="152">
        <v>2</v>
      </c>
      <c r="L59" s="152">
        <v>0</v>
      </c>
      <c r="M59" s="152">
        <v>0</v>
      </c>
      <c r="N59" s="144">
        <f t="shared" si="0"/>
        <v>671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25</v>
      </c>
      <c r="H60" s="146">
        <f t="shared" ref="H60:O60" si="15">SUM(H51:H59)</f>
        <v>5</v>
      </c>
      <c r="I60" s="148">
        <f t="shared" si="15"/>
        <v>30</v>
      </c>
      <c r="J60" s="162">
        <f>'13.09'!J60+'14.09'!I60</f>
        <v>3870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3715</v>
      </c>
      <c r="O60" s="150">
        <f t="shared" si="15"/>
        <v>151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'13.09'!J61+'14.09'!I61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'13.09'!J62+'14.09'!I62</f>
        <v>106</v>
      </c>
      <c r="K62" s="152">
        <v>0</v>
      </c>
      <c r="L62" s="152">
        <v>0</v>
      </c>
      <c r="M62" s="152">
        <v>0</v>
      </c>
      <c r="N62" s="144">
        <f t="shared" si="0"/>
        <v>102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'13.09'!J63+'14.09'!I63</f>
        <v>152</v>
      </c>
      <c r="K63" s="152">
        <v>0</v>
      </c>
      <c r="L63" s="152">
        <v>0</v>
      </c>
      <c r="M63" s="152">
        <v>0</v>
      </c>
      <c r="N63" s="144">
        <f t="shared" si="0"/>
        <v>149</v>
      </c>
      <c r="O63" s="145">
        <v>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'13.09'!J64+'14.09'!I64</f>
        <v>172</v>
      </c>
      <c r="K64" s="152">
        <v>0</v>
      </c>
      <c r="L64" s="152">
        <v>0</v>
      </c>
      <c r="M64" s="152">
        <v>0</v>
      </c>
      <c r="N64" s="144">
        <f t="shared" si="0"/>
        <v>169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'13.09'!J65+'14.09'!I65</f>
        <v>175</v>
      </c>
      <c r="K65" s="152">
        <v>0</v>
      </c>
      <c r="L65" s="152">
        <v>0</v>
      </c>
      <c r="M65" s="152">
        <v>0</v>
      </c>
      <c r="N65" s="144">
        <f t="shared" si="0"/>
        <v>175</v>
      </c>
      <c r="O65" s="145">
        <v>0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'13.09'!J66+'14.09'!I66</f>
        <v>261</v>
      </c>
      <c r="K66" s="152">
        <v>1</v>
      </c>
      <c r="L66" s="152">
        <v>0</v>
      </c>
      <c r="M66" s="152">
        <v>0</v>
      </c>
      <c r="N66" s="144">
        <f t="shared" si="0"/>
        <v>255</v>
      </c>
      <c r="O66" s="145">
        <v>5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'13.09'!J67+'14.09'!I67</f>
        <v>45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'13.09'!J68+'14.09'!I68</f>
        <v>150</v>
      </c>
      <c r="K68" s="152">
        <v>0</v>
      </c>
      <c r="L68" s="152">
        <v>0</v>
      </c>
      <c r="M68" s="152">
        <v>0</v>
      </c>
      <c r="N68" s="144">
        <f t="shared" si="0"/>
        <v>147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'13.09'!J69+'14.09'!I69</f>
        <v>660</v>
      </c>
      <c r="K69" s="152">
        <v>3</v>
      </c>
      <c r="L69" s="152">
        <v>0</v>
      </c>
      <c r="M69" s="152">
        <v>0</v>
      </c>
      <c r="N69" s="144">
        <f t="shared" si="0"/>
        <v>642</v>
      </c>
      <c r="O69" s="145">
        <v>15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'13.09'!J70+'14.09'!I70</f>
        <v>1851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1809</v>
      </c>
      <c r="O70" s="150">
        <f t="shared" si="17"/>
        <v>38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'13.09'!J71+'14.09'!I71</f>
        <v>503</v>
      </c>
      <c r="K71" s="151">
        <v>0</v>
      </c>
      <c r="L71" s="151">
        <v>0</v>
      </c>
      <c r="M71" s="151">
        <v>0</v>
      </c>
      <c r="N71" s="139">
        <f t="shared" ref="N71:N83" si="18">J71-K71-O71</f>
        <v>497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'13.09'!J72+'14.09'!I72</f>
        <v>530</v>
      </c>
      <c r="K72" s="152">
        <v>0</v>
      </c>
      <c r="L72" s="152">
        <v>0</v>
      </c>
      <c r="M72" s="152">
        <v>0</v>
      </c>
      <c r="N72" s="144">
        <f t="shared" si="18"/>
        <v>511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'13.09'!J73+'14.09'!I73</f>
        <v>516</v>
      </c>
      <c r="K73" s="152">
        <v>0</v>
      </c>
      <c r="L73" s="152">
        <v>0</v>
      </c>
      <c r="M73" s="152">
        <v>0</v>
      </c>
      <c r="N73" s="144">
        <f t="shared" si="18"/>
        <v>496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'13.09'!J74+'14.09'!I74</f>
        <v>644</v>
      </c>
      <c r="K74" s="152">
        <v>0</v>
      </c>
      <c r="L74" s="152">
        <v>0</v>
      </c>
      <c r="M74" s="152">
        <v>0</v>
      </c>
      <c r="N74" s="144">
        <f t="shared" si="18"/>
        <v>615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'13.09'!J75+'14.09'!I75</f>
        <v>104</v>
      </c>
      <c r="K75" s="152">
        <v>0</v>
      </c>
      <c r="L75" s="152">
        <v>0</v>
      </c>
      <c r="M75" s="152">
        <v>0</v>
      </c>
      <c r="N75" s="144">
        <f t="shared" si="18"/>
        <v>99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6</v>
      </c>
      <c r="H76" s="156">
        <v>0</v>
      </c>
      <c r="I76" s="144">
        <f t="shared" si="19"/>
        <v>6</v>
      </c>
      <c r="J76" s="161">
        <f>'13.09'!J76+'14.09'!I76</f>
        <v>437</v>
      </c>
      <c r="K76" s="152">
        <v>1</v>
      </c>
      <c r="L76" s="152">
        <v>0</v>
      </c>
      <c r="M76" s="152">
        <v>0</v>
      </c>
      <c r="N76" s="144">
        <f t="shared" si="18"/>
        <v>416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21</v>
      </c>
      <c r="H77" s="156"/>
      <c r="I77" s="144">
        <f t="shared" si="19"/>
        <v>21</v>
      </c>
      <c r="J77" s="161">
        <f>'13.09'!J77+'14.09'!I77</f>
        <v>2220</v>
      </c>
      <c r="K77" s="152">
        <v>4</v>
      </c>
      <c r="L77" s="152">
        <v>2</v>
      </c>
      <c r="M77" s="152">
        <v>0</v>
      </c>
      <c r="N77" s="144">
        <f t="shared" si="18"/>
        <v>2121</v>
      </c>
      <c r="O77" s="145">
        <v>95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48</v>
      </c>
      <c r="H78" s="146">
        <f t="shared" ref="H78:O78" si="20">SUM(H71:H77)</f>
        <v>1</v>
      </c>
      <c r="I78" s="148">
        <f t="shared" si="20"/>
        <v>49</v>
      </c>
      <c r="J78" s="162">
        <f>'13.09'!J78+'14.09'!I78</f>
        <v>4954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4755</v>
      </c>
      <c r="O78" s="150">
        <f t="shared" si="20"/>
        <v>194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'13.09'!J79+'14.09'!I79</f>
        <v>152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'13.09'!J80+'14.09'!I80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5</v>
      </c>
      <c r="H81" s="156">
        <v>0</v>
      </c>
      <c r="I81" s="144">
        <f t="shared" si="21"/>
        <v>5</v>
      </c>
      <c r="J81" s="161">
        <f>'13.09'!J81+'14.09'!I81</f>
        <v>161</v>
      </c>
      <c r="K81" s="152">
        <v>0</v>
      </c>
      <c r="L81" s="152">
        <v>0</v>
      </c>
      <c r="M81" s="152">
        <v>0</v>
      </c>
      <c r="N81" s="144">
        <f t="shared" si="18"/>
        <v>146</v>
      </c>
      <c r="O81" s="145">
        <v>15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'13.09'!J82+'14.09'!I82</f>
        <v>104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'13.09'!J83+'14.09'!I83</f>
        <v>414</v>
      </c>
      <c r="K83" s="152">
        <v>0</v>
      </c>
      <c r="L83" s="152">
        <v>0</v>
      </c>
      <c r="M83" s="152">
        <v>0</v>
      </c>
      <c r="N83" s="144">
        <f t="shared" si="18"/>
        <v>398</v>
      </c>
      <c r="O83" s="145">
        <v>16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9</v>
      </c>
      <c r="H84" s="146">
        <f t="shared" ref="H84:O84" si="22">SUM(H79:H83)</f>
        <v>0</v>
      </c>
      <c r="I84" s="148">
        <f t="shared" si="22"/>
        <v>9</v>
      </c>
      <c r="J84" s="162">
        <f>'13.09'!J84+'14.09'!I84</f>
        <v>872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837</v>
      </c>
      <c r="O84" s="150">
        <f t="shared" si="22"/>
        <v>35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344</v>
      </c>
      <c r="H85" s="135">
        <f t="shared" ref="H85:O85" si="23">H84+H78+H70+H60+H50+H38+H25+H19</f>
        <v>27</v>
      </c>
      <c r="I85" s="135">
        <f t="shared" si="23"/>
        <v>371</v>
      </c>
      <c r="J85" s="135">
        <f t="shared" si="23"/>
        <v>35744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33993</v>
      </c>
      <c r="O85" s="135">
        <f t="shared" si="23"/>
        <v>1711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99"/>
      <c r="P90" s="68"/>
      <c r="Q90" s="68"/>
      <c r="R90" s="68"/>
      <c r="S90" s="19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99"/>
      <c r="P91" s="68"/>
      <c r="Q91" s="68"/>
      <c r="R91" s="68"/>
      <c r="S91" s="19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99"/>
      <c r="P92" s="68"/>
      <c r="Q92" s="68"/>
      <c r="R92" s="68"/>
      <c r="S92" s="19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9"/>
      <c r="K93" s="478"/>
      <c r="L93" s="478"/>
      <c r="M93" s="478"/>
      <c r="N93" s="478"/>
      <c r="O93" s="199"/>
      <c r="P93" s="68"/>
      <c r="Q93" s="68"/>
      <c r="R93" s="68"/>
      <c r="S93" s="19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9"/>
      <c r="K94" s="478"/>
      <c r="L94" s="478"/>
      <c r="M94" s="478"/>
      <c r="N94" s="478"/>
      <c r="O94" s="199"/>
      <c r="P94" s="68"/>
      <c r="Q94" s="68"/>
      <c r="R94" s="68"/>
      <c r="S94" s="19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201"/>
      <c r="K95" s="478"/>
      <c r="L95" s="478"/>
      <c r="M95" s="478"/>
      <c r="N95" s="478"/>
      <c r="O95" s="201"/>
      <c r="Q95" s="82"/>
      <c r="R95" s="82"/>
      <c r="S95" s="20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D00-000000000000}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K39" sqref="K3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=444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1618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97" t="s">
        <v>275</v>
      </c>
      <c r="H4" s="197" t="s">
        <v>276</v>
      </c>
      <c r="I4" s="197" t="s">
        <v>277</v>
      </c>
      <c r="J4" s="121" t="str">
        <f>"me©‡gvU fwZ©
= "&amp;J85</f>
        <v>me©‡gvU fwZ©
= 35373</v>
      </c>
      <c r="K4" s="120" t="str">
        <f>" †W½y m‡›`‡n ch©v‡jvPbvi Rb¨ †cÖwiZ g„„Zz¨ = "&amp;K85</f>
        <v xml:space="preserve"> †W½y m‡›`‡n ch©v‡jvPbvi Rb¨ †cÖwiZ g„„Zz¨ = 40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33715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9</v>
      </c>
      <c r="H5" s="154">
        <v>0</v>
      </c>
      <c r="I5" s="139">
        <f>G5+H5</f>
        <v>9</v>
      </c>
      <c r="J5" s="160">
        <f>'12.09'!J5+'13.09'!I5</f>
        <v>1327</v>
      </c>
      <c r="K5" s="151">
        <v>2</v>
      </c>
      <c r="L5" s="151">
        <v>1</v>
      </c>
      <c r="M5" s="151">
        <v>1</v>
      </c>
      <c r="N5" s="139">
        <f t="shared" ref="N5:N69" si="0">J5-K5-O5</f>
        <v>1310</v>
      </c>
      <c r="O5" s="140">
        <v>15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'12.09'!J6+'13.09'!I6</f>
        <v>73</v>
      </c>
      <c r="K6" s="152">
        <v>0</v>
      </c>
      <c r="L6" s="152">
        <v>0</v>
      </c>
      <c r="M6" s="152">
        <v>0</v>
      </c>
      <c r="N6" s="139">
        <f t="shared" si="0"/>
        <v>73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10</v>
      </c>
      <c r="H7" s="156">
        <v>0</v>
      </c>
      <c r="I7" s="144">
        <f t="shared" si="1"/>
        <v>10</v>
      </c>
      <c r="J7" s="161">
        <f>'12.09'!J7+'13.09'!I7</f>
        <v>428</v>
      </c>
      <c r="K7" s="152">
        <v>0</v>
      </c>
      <c r="L7" s="152">
        <v>0</v>
      </c>
      <c r="M7" s="152">
        <v>0</v>
      </c>
      <c r="N7" s="139">
        <f t="shared" si="0"/>
        <v>410</v>
      </c>
      <c r="O7" s="145">
        <v>18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4</v>
      </c>
      <c r="I8" s="144">
        <f t="shared" si="1"/>
        <v>9</v>
      </c>
      <c r="J8" s="161">
        <f>'12.09'!J8+'13.09'!I8</f>
        <v>1064</v>
      </c>
      <c r="K8" s="152">
        <v>0</v>
      </c>
      <c r="L8" s="152">
        <v>0</v>
      </c>
      <c r="M8" s="152">
        <v>0</v>
      </c>
      <c r="N8" s="139">
        <f t="shared" si="0"/>
        <v>1042</v>
      </c>
      <c r="O8" s="145">
        <v>22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'12.09'!J9+'13.09'!I9</f>
        <v>463</v>
      </c>
      <c r="K9" s="152">
        <v>1</v>
      </c>
      <c r="L9" s="152">
        <v>0</v>
      </c>
      <c r="M9" s="152">
        <v>0</v>
      </c>
      <c r="N9" s="139">
        <f t="shared" si="0"/>
        <v>448</v>
      </c>
      <c r="O9" s="145">
        <v>14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'12.09'!J10+'13.09'!I10</f>
        <v>406</v>
      </c>
      <c r="K10" s="152">
        <v>0</v>
      </c>
      <c r="L10" s="152">
        <v>0</v>
      </c>
      <c r="M10" s="152">
        <v>0</v>
      </c>
      <c r="N10" s="139">
        <f t="shared" si="0"/>
        <v>392</v>
      </c>
      <c r="O10" s="145">
        <v>14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'12.09'!J11+'13.09'!I11</f>
        <v>606</v>
      </c>
      <c r="K11" s="152">
        <v>1</v>
      </c>
      <c r="L11" s="152">
        <v>0</v>
      </c>
      <c r="M11" s="152">
        <v>0</v>
      </c>
      <c r="N11" s="139">
        <f t="shared" si="0"/>
        <v>579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'12.09'!J12+'13.09'!I12</f>
        <v>1220</v>
      </c>
      <c r="K12" s="152">
        <v>0</v>
      </c>
      <c r="L12" s="152">
        <v>0</v>
      </c>
      <c r="M12" s="152">
        <v>0</v>
      </c>
      <c r="N12" s="139">
        <f t="shared" si="0"/>
        <v>1128</v>
      </c>
      <c r="O12" s="145">
        <v>92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'12.09'!J13+'13.09'!I13</f>
        <v>467</v>
      </c>
      <c r="K13" s="152">
        <v>0</v>
      </c>
      <c r="L13" s="152">
        <v>0</v>
      </c>
      <c r="M13" s="152">
        <v>0</v>
      </c>
      <c r="N13" s="139">
        <f t="shared" si="0"/>
        <v>448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'12.09'!J14+'13.09'!I14</f>
        <v>385</v>
      </c>
      <c r="K14" s="152">
        <v>0</v>
      </c>
      <c r="L14" s="152">
        <v>0</v>
      </c>
      <c r="M14" s="152">
        <v>0</v>
      </c>
      <c r="N14" s="139">
        <f t="shared" si="0"/>
        <v>376</v>
      </c>
      <c r="O14" s="145">
        <v>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8</v>
      </c>
      <c r="H15" s="156">
        <v>0</v>
      </c>
      <c r="I15" s="144">
        <f t="shared" si="1"/>
        <v>8</v>
      </c>
      <c r="J15" s="161">
        <f>'12.09'!J15+'13.09'!I15</f>
        <v>494</v>
      </c>
      <c r="K15" s="152">
        <v>0</v>
      </c>
      <c r="L15" s="152">
        <v>0</v>
      </c>
      <c r="M15" s="152">
        <v>0</v>
      </c>
      <c r="N15" s="139">
        <f t="shared" si="0"/>
        <v>475</v>
      </c>
      <c r="O15" s="145">
        <v>19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'12.09'!J16+'13.09'!I16</f>
        <v>673</v>
      </c>
      <c r="K16" s="152">
        <v>0</v>
      </c>
      <c r="L16" s="152">
        <v>0</v>
      </c>
      <c r="M16" s="152">
        <v>0</v>
      </c>
      <c r="N16" s="139">
        <f t="shared" si="0"/>
        <v>634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8</v>
      </c>
      <c r="H17" s="156">
        <v>1</v>
      </c>
      <c r="I17" s="144">
        <f t="shared" si="1"/>
        <v>9</v>
      </c>
      <c r="J17" s="161">
        <f>'12.09'!J17+'13.09'!I17</f>
        <v>739</v>
      </c>
      <c r="K17" s="152">
        <v>5</v>
      </c>
      <c r="L17" s="152">
        <v>0</v>
      </c>
      <c r="M17" s="152">
        <v>0</v>
      </c>
      <c r="N17" s="139">
        <f t="shared" si="0"/>
        <v>699</v>
      </c>
      <c r="O17" s="145">
        <v>35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'12.09'!J18+'13.09'!I18</f>
        <v>579</v>
      </c>
      <c r="K18" s="152">
        <v>0</v>
      </c>
      <c r="L18" s="152">
        <v>0</v>
      </c>
      <c r="M18" s="152">
        <v>0</v>
      </c>
      <c r="N18" s="139">
        <f t="shared" si="0"/>
        <v>563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95</v>
      </c>
      <c r="H19" s="146">
        <f t="shared" ref="H19:O19" si="3">SUM(H5:H18)</f>
        <v>5</v>
      </c>
      <c r="I19" s="148">
        <f t="shared" si="3"/>
        <v>100</v>
      </c>
      <c r="J19" s="162">
        <f>'12.09'!J19+'13.09'!I19</f>
        <v>8924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8577</v>
      </c>
      <c r="O19" s="150">
        <f t="shared" si="3"/>
        <v>338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'12.09'!J20+'13.09'!I20</f>
        <v>20</v>
      </c>
      <c r="K20" s="151">
        <v>0</v>
      </c>
      <c r="L20" s="151">
        <v>0</v>
      </c>
      <c r="M20" s="151">
        <v>0</v>
      </c>
      <c r="N20" s="139">
        <f t="shared" si="0"/>
        <v>18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0</v>
      </c>
      <c r="H21" s="156">
        <v>0</v>
      </c>
      <c r="I21" s="144">
        <f t="shared" ref="I21:I24" si="4">G21+H21</f>
        <v>0</v>
      </c>
      <c r="J21" s="161">
        <f>'12.09'!J21+'13.09'!I21</f>
        <v>394</v>
      </c>
      <c r="K21" s="152">
        <v>0</v>
      </c>
      <c r="L21" s="152">
        <v>0</v>
      </c>
      <c r="M21" s="152">
        <v>0</v>
      </c>
      <c r="N21" s="144">
        <f t="shared" si="0"/>
        <v>386</v>
      </c>
      <c r="O21" s="145">
        <v>8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'12.09'!J22+'13.09'!I22</f>
        <v>149</v>
      </c>
      <c r="K22" s="152">
        <v>0</v>
      </c>
      <c r="L22" s="152">
        <v>0</v>
      </c>
      <c r="M22" s="152">
        <v>0</v>
      </c>
      <c r="N22" s="144">
        <f t="shared" si="0"/>
        <v>148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'12.09'!J23+'13.09'!I23</f>
        <v>92</v>
      </c>
      <c r="K23" s="152">
        <v>0</v>
      </c>
      <c r="L23" s="152">
        <v>0</v>
      </c>
      <c r="M23" s="152">
        <v>0</v>
      </c>
      <c r="N23" s="144">
        <f t="shared" si="0"/>
        <v>92</v>
      </c>
      <c r="O23" s="145">
        <v>0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'12.09'!J24+'13.09'!I24</f>
        <v>1365</v>
      </c>
      <c r="K24" s="152">
        <v>3</v>
      </c>
      <c r="L24" s="152">
        <v>0</v>
      </c>
      <c r="M24" s="152">
        <v>0</v>
      </c>
      <c r="N24" s="144">
        <f t="shared" si="0"/>
        <v>1313</v>
      </c>
      <c r="O24" s="145">
        <v>49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1</v>
      </c>
      <c r="I25" s="148">
        <f t="shared" si="6"/>
        <v>8</v>
      </c>
      <c r="J25" s="162">
        <f>'12.09'!J25+'13.09'!I25</f>
        <v>2020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1957</v>
      </c>
      <c r="O25" s="150">
        <f>SUM(O20:O24)</f>
        <v>60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1</v>
      </c>
      <c r="I26" s="139">
        <f>G26+H26</f>
        <v>1</v>
      </c>
      <c r="J26" s="160">
        <f>'12.09'!J26+'13.09'!I26</f>
        <v>400</v>
      </c>
      <c r="K26" s="151">
        <v>2</v>
      </c>
      <c r="L26" s="151">
        <v>0</v>
      </c>
      <c r="M26" s="151">
        <v>0</v>
      </c>
      <c r="N26" s="139">
        <f t="shared" si="0"/>
        <v>389</v>
      </c>
      <c r="O26" s="140">
        <v>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2</v>
      </c>
      <c r="I27" s="144">
        <f t="shared" ref="I27:I37" si="7">G27+H27</f>
        <v>3</v>
      </c>
      <c r="J27" s="161">
        <f>'12.09'!J27+'13.09'!I27</f>
        <v>531</v>
      </c>
      <c r="K27" s="152">
        <v>0</v>
      </c>
      <c r="L27" s="152">
        <v>0</v>
      </c>
      <c r="M27" s="152">
        <v>0</v>
      </c>
      <c r="N27" s="144">
        <f t="shared" si="0"/>
        <v>524</v>
      </c>
      <c r="O27" s="145">
        <v>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7</v>
      </c>
      <c r="H28" s="156">
        <v>0</v>
      </c>
      <c r="I28" s="144">
        <f t="shared" si="7"/>
        <v>7</v>
      </c>
      <c r="J28" s="161">
        <f>'12.09'!J28+'13.09'!I28</f>
        <v>1085</v>
      </c>
      <c r="K28" s="152">
        <v>0</v>
      </c>
      <c r="L28" s="152">
        <v>0</v>
      </c>
      <c r="M28" s="152">
        <v>0</v>
      </c>
      <c r="N28" s="144">
        <f t="shared" si="0"/>
        <v>1057</v>
      </c>
      <c r="O28" s="145">
        <v>28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11</v>
      </c>
      <c r="H29" s="156">
        <v>0</v>
      </c>
      <c r="I29" s="144">
        <f t="shared" si="7"/>
        <v>11</v>
      </c>
      <c r="J29" s="161">
        <f>'12.09'!J29+'13.09'!I29</f>
        <v>1130</v>
      </c>
      <c r="K29" s="152">
        <v>0</v>
      </c>
      <c r="L29" s="152">
        <v>0</v>
      </c>
      <c r="M29" s="152">
        <v>0</v>
      </c>
      <c r="N29" s="144">
        <f t="shared" si="0"/>
        <v>1090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'12.09'!J30+'13.09'!I30</f>
        <v>428</v>
      </c>
      <c r="K30" s="152">
        <v>0</v>
      </c>
      <c r="L30" s="152">
        <v>0</v>
      </c>
      <c r="M30" s="152">
        <v>0</v>
      </c>
      <c r="N30" s="144">
        <f t="shared" si="0"/>
        <v>421</v>
      </c>
      <c r="O30" s="145">
        <v>7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4</v>
      </c>
      <c r="H31" s="156">
        <v>3</v>
      </c>
      <c r="I31" s="144">
        <f t="shared" si="7"/>
        <v>7</v>
      </c>
      <c r="J31" s="161">
        <f>'12.09'!J31+'13.09'!I31</f>
        <v>628</v>
      </c>
      <c r="K31" s="152">
        <v>1</v>
      </c>
      <c r="L31" s="152">
        <v>0</v>
      </c>
      <c r="M31" s="152">
        <v>0</v>
      </c>
      <c r="N31" s="144">
        <f t="shared" si="0"/>
        <v>614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'12.09'!J32+'13.09'!I32</f>
        <v>255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14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'12.09'!J33+'13.09'!I33</f>
        <v>363</v>
      </c>
      <c r="K33" s="152">
        <v>0</v>
      </c>
      <c r="L33" s="152">
        <v>0</v>
      </c>
      <c r="M33" s="152">
        <v>0</v>
      </c>
      <c r="N33" s="144">
        <f t="shared" si="0"/>
        <v>358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'12.09'!J34+'13.09'!I34</f>
        <v>182</v>
      </c>
      <c r="K34" s="152">
        <v>0</v>
      </c>
      <c r="L34" s="152">
        <v>0</v>
      </c>
      <c r="M34" s="152">
        <v>0</v>
      </c>
      <c r="N34" s="144">
        <f t="shared" si="0"/>
        <v>173</v>
      </c>
      <c r="O34" s="145">
        <v>9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'12.09'!J35+'13.09'!I35</f>
        <v>88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7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'12.09'!J36+'13.09'!I36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7</v>
      </c>
      <c r="H37" s="156"/>
      <c r="I37" s="144">
        <f t="shared" si="7"/>
        <v>7</v>
      </c>
      <c r="J37" s="161">
        <f>'12.09'!J37+'13.09'!I37</f>
        <v>938</v>
      </c>
      <c r="K37" s="152">
        <v>1</v>
      </c>
      <c r="L37" s="152">
        <v>0</v>
      </c>
      <c r="M37" s="152">
        <v>0</v>
      </c>
      <c r="N37" s="144">
        <f t="shared" si="0"/>
        <v>862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41</v>
      </c>
      <c r="H38" s="146">
        <f t="shared" ref="H38:O38" si="9">SUM(H26:H37)</f>
        <v>6</v>
      </c>
      <c r="I38" s="148">
        <f t="shared" si="9"/>
        <v>47</v>
      </c>
      <c r="J38" s="162">
        <f>'12.09'!J38+'13.09'!I38</f>
        <v>6088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5867</v>
      </c>
      <c r="O38" s="150">
        <f t="shared" si="9"/>
        <v>216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'12.09'!J39+'13.09'!I39</f>
        <v>778</v>
      </c>
      <c r="K39" s="151">
        <v>3</v>
      </c>
      <c r="L39" s="151">
        <v>2</v>
      </c>
      <c r="M39" s="151">
        <v>1</v>
      </c>
      <c r="N39" s="139">
        <f t="shared" si="0"/>
        <v>765</v>
      </c>
      <c r="O39" s="140">
        <v>10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'12.09'!J40+'13.09'!I40</f>
        <v>887</v>
      </c>
      <c r="K40" s="152">
        <v>1</v>
      </c>
      <c r="L40" s="152">
        <v>1</v>
      </c>
      <c r="M40" s="152">
        <v>0</v>
      </c>
      <c r="N40" s="144">
        <f t="shared" si="0"/>
        <v>799</v>
      </c>
      <c r="O40" s="145">
        <v>87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'12.09'!J41+'13.09'!I41</f>
        <v>347</v>
      </c>
      <c r="K41" s="152">
        <v>0</v>
      </c>
      <c r="L41" s="152">
        <v>0</v>
      </c>
      <c r="M41" s="152">
        <v>0</v>
      </c>
      <c r="N41" s="144">
        <f t="shared" si="0"/>
        <v>313</v>
      </c>
      <c r="O41" s="145">
        <v>34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'12.09'!J42+'13.09'!I42</f>
        <v>371</v>
      </c>
      <c r="K42" s="152">
        <v>0</v>
      </c>
      <c r="L42" s="152">
        <v>0</v>
      </c>
      <c r="M42" s="152">
        <v>0</v>
      </c>
      <c r="N42" s="144">
        <f t="shared" si="0"/>
        <v>345</v>
      </c>
      <c r="O42" s="145">
        <v>26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88</v>
      </c>
      <c r="H43" s="156">
        <v>2</v>
      </c>
      <c r="I43" s="144">
        <f t="shared" si="10"/>
        <v>90</v>
      </c>
      <c r="J43" s="161">
        <f>'12.09'!J43+'13.09'!I43</f>
        <v>2077</v>
      </c>
      <c r="K43" s="152">
        <v>2</v>
      </c>
      <c r="L43" s="152">
        <v>1</v>
      </c>
      <c r="M43" s="152">
        <v>0</v>
      </c>
      <c r="N43" s="144">
        <f t="shared" si="0"/>
        <v>1824</v>
      </c>
      <c r="O43" s="145">
        <v>251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'12.09'!J44+'13.09'!I44</f>
        <v>403</v>
      </c>
      <c r="K44" s="152">
        <v>1</v>
      </c>
      <c r="L44" s="152">
        <v>0</v>
      </c>
      <c r="M44" s="152">
        <v>0</v>
      </c>
      <c r="N44" s="144">
        <f t="shared" si="0"/>
        <v>356</v>
      </c>
      <c r="O44" s="145">
        <v>46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'12.09'!J45+'13.09'!I45</f>
        <v>239</v>
      </c>
      <c r="K45" s="152">
        <v>0</v>
      </c>
      <c r="L45" s="152">
        <v>0</v>
      </c>
      <c r="M45" s="152">
        <v>0</v>
      </c>
      <c r="N45" s="144">
        <f t="shared" si="0"/>
        <v>221</v>
      </c>
      <c r="O45" s="145">
        <v>18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19</v>
      </c>
      <c r="H46" s="156">
        <v>0</v>
      </c>
      <c r="I46" s="144">
        <f t="shared" si="10"/>
        <v>19</v>
      </c>
      <c r="J46" s="161">
        <f>'12.09'!J46+'13.09'!I46</f>
        <v>604</v>
      </c>
      <c r="K46" s="152">
        <v>0</v>
      </c>
      <c r="L46" s="152">
        <v>0</v>
      </c>
      <c r="M46" s="152">
        <v>0</v>
      </c>
      <c r="N46" s="144">
        <f t="shared" si="0"/>
        <v>560</v>
      </c>
      <c r="O46" s="145">
        <v>44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'12.09'!J47+'13.09'!I47</f>
        <v>117</v>
      </c>
      <c r="K47" s="152">
        <v>1</v>
      </c>
      <c r="L47" s="152">
        <v>0</v>
      </c>
      <c r="M47" s="152">
        <v>0</v>
      </c>
      <c r="N47" s="144">
        <f t="shared" si="0"/>
        <v>114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'12.09'!J48+'13.09'!I48</f>
        <v>180</v>
      </c>
      <c r="K48" s="152">
        <v>1</v>
      </c>
      <c r="L48" s="152">
        <v>0</v>
      </c>
      <c r="M48" s="152">
        <v>0</v>
      </c>
      <c r="N48" s="144">
        <f t="shared" si="0"/>
        <v>167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12</v>
      </c>
      <c r="H49" s="156"/>
      <c r="I49" s="144">
        <f t="shared" si="10"/>
        <v>12</v>
      </c>
      <c r="J49" s="161">
        <f>'12.09'!J49+'13.09'!I49</f>
        <v>887</v>
      </c>
      <c r="K49" s="152">
        <v>1</v>
      </c>
      <c r="L49" s="152">
        <v>2</v>
      </c>
      <c r="M49" s="152">
        <v>1</v>
      </c>
      <c r="N49" s="144">
        <f t="shared" si="0"/>
        <v>823</v>
      </c>
      <c r="O49" s="145">
        <v>63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171</v>
      </c>
      <c r="H50" s="146">
        <f t="shared" ref="H50:O50" si="12">SUM(H39:H49)</f>
        <v>3</v>
      </c>
      <c r="I50" s="148">
        <f t="shared" si="12"/>
        <v>174</v>
      </c>
      <c r="J50" s="162">
        <f>'12.09'!J50+'13.09'!I50</f>
        <v>6890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6287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'12.09'!J51+'13.09'!I51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7</v>
      </c>
      <c r="H52" s="156">
        <v>0</v>
      </c>
      <c r="I52" s="144">
        <f t="shared" ref="I52:I59" si="14">G52+H52</f>
        <v>7</v>
      </c>
      <c r="J52" s="161">
        <f>'12.09'!J52+'13.09'!I52</f>
        <v>975</v>
      </c>
      <c r="K52" s="152">
        <v>0</v>
      </c>
      <c r="L52" s="152">
        <v>0</v>
      </c>
      <c r="M52" s="152">
        <v>0</v>
      </c>
      <c r="N52" s="144">
        <f t="shared" si="0"/>
        <v>936</v>
      </c>
      <c r="O52" s="145">
        <v>39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9</v>
      </c>
      <c r="H53" s="156">
        <v>0</v>
      </c>
      <c r="I53" s="144">
        <f t="shared" si="14"/>
        <v>9</v>
      </c>
      <c r="J53" s="161">
        <f>'12.09'!J53+'13.09'!I53</f>
        <v>599</v>
      </c>
      <c r="K53" s="152">
        <v>1</v>
      </c>
      <c r="L53" s="152">
        <v>0</v>
      </c>
      <c r="M53" s="152">
        <v>0</v>
      </c>
      <c r="N53" s="144">
        <f t="shared" si="0"/>
        <v>577</v>
      </c>
      <c r="O53" s="145">
        <v>21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14</v>
      </c>
      <c r="H54" s="156">
        <v>1</v>
      </c>
      <c r="I54" s="144">
        <f t="shared" si="14"/>
        <v>15</v>
      </c>
      <c r="J54" s="161">
        <f>'12.09'!J54+'13.09'!I54</f>
        <v>784</v>
      </c>
      <c r="K54" s="152">
        <v>0</v>
      </c>
      <c r="L54" s="152">
        <v>0</v>
      </c>
      <c r="M54" s="152">
        <v>0</v>
      </c>
      <c r="N54" s="144">
        <f t="shared" si="0"/>
        <v>740</v>
      </c>
      <c r="O54" s="145">
        <v>44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'12.09'!J55+'13.09'!I55</f>
        <v>246</v>
      </c>
      <c r="K55" s="152">
        <v>1</v>
      </c>
      <c r="L55" s="152">
        <v>0</v>
      </c>
      <c r="M55" s="152">
        <v>0</v>
      </c>
      <c r="N55" s="144">
        <f t="shared" si="0"/>
        <v>243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'12.09'!J56+'13.09'!I56</f>
        <v>297</v>
      </c>
      <c r="K56" s="152">
        <v>0</v>
      </c>
      <c r="L56" s="152">
        <v>0</v>
      </c>
      <c r="M56" s="152">
        <v>0</v>
      </c>
      <c r="N56" s="144">
        <f t="shared" si="0"/>
        <v>286</v>
      </c>
      <c r="O56" s="145">
        <v>11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'12.09'!J57+'13.09'!I57</f>
        <v>148</v>
      </c>
      <c r="K57" s="152">
        <v>0</v>
      </c>
      <c r="L57" s="152">
        <v>0</v>
      </c>
      <c r="M57" s="152">
        <v>0</v>
      </c>
      <c r="N57" s="144">
        <f t="shared" si="0"/>
        <v>144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'12.09'!J58+'13.09'!I58</f>
        <v>100</v>
      </c>
      <c r="K58" s="152">
        <v>0</v>
      </c>
      <c r="L58" s="152">
        <v>0</v>
      </c>
      <c r="M58" s="152">
        <v>0</v>
      </c>
      <c r="N58" s="144">
        <f t="shared" si="0"/>
        <v>99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'12.09'!J59+'13.09'!I59</f>
        <v>691</v>
      </c>
      <c r="K59" s="152">
        <v>2</v>
      </c>
      <c r="L59" s="152">
        <v>0</v>
      </c>
      <c r="M59" s="152">
        <v>0</v>
      </c>
      <c r="N59" s="144">
        <f t="shared" si="0"/>
        <v>667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46</v>
      </c>
      <c r="H60" s="146">
        <f t="shared" ref="H60:O60" si="15">SUM(H51:H59)</f>
        <v>1</v>
      </c>
      <c r="I60" s="148">
        <f t="shared" si="15"/>
        <v>47</v>
      </c>
      <c r="J60" s="162">
        <f>'12.09'!J60+'13.09'!I60</f>
        <v>3840</v>
      </c>
      <c r="K60" s="148">
        <f t="shared" si="15"/>
        <v>4</v>
      </c>
      <c r="L60" s="148">
        <f t="shared" si="15"/>
        <v>0</v>
      </c>
      <c r="M60" s="148">
        <f t="shared" si="15"/>
        <v>0</v>
      </c>
      <c r="N60" s="148">
        <f t="shared" si="15"/>
        <v>3692</v>
      </c>
      <c r="O60" s="150">
        <f t="shared" si="15"/>
        <v>144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'12.09'!J61+'13.09'!I61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'12.09'!J62+'13.09'!I62</f>
        <v>105</v>
      </c>
      <c r="K62" s="152">
        <v>0</v>
      </c>
      <c r="L62" s="152">
        <v>0</v>
      </c>
      <c r="M62" s="152">
        <v>0</v>
      </c>
      <c r="N62" s="144">
        <f t="shared" si="0"/>
        <v>102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'12.09'!J63+'13.09'!I63</f>
        <v>152</v>
      </c>
      <c r="K63" s="152">
        <v>0</v>
      </c>
      <c r="L63" s="152">
        <v>0</v>
      </c>
      <c r="M63" s="152">
        <v>0</v>
      </c>
      <c r="N63" s="144">
        <f t="shared" si="0"/>
        <v>147</v>
      </c>
      <c r="O63" s="145">
        <v>5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'12.09'!J64+'13.09'!I64</f>
        <v>172</v>
      </c>
      <c r="K64" s="152">
        <v>0</v>
      </c>
      <c r="L64" s="152">
        <v>0</v>
      </c>
      <c r="M64" s="152">
        <v>0</v>
      </c>
      <c r="N64" s="144">
        <f t="shared" si="0"/>
        <v>168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'12.09'!J65+'13.09'!I65</f>
        <v>175</v>
      </c>
      <c r="K65" s="152">
        <v>0</v>
      </c>
      <c r="L65" s="152">
        <v>0</v>
      </c>
      <c r="M65" s="152">
        <v>0</v>
      </c>
      <c r="N65" s="144">
        <f t="shared" si="0"/>
        <v>174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'12.09'!J66+'13.09'!I66</f>
        <v>259</v>
      </c>
      <c r="K66" s="152">
        <v>1</v>
      </c>
      <c r="L66" s="152">
        <v>0</v>
      </c>
      <c r="M66" s="152">
        <v>0</v>
      </c>
      <c r="N66" s="144">
        <f t="shared" si="0"/>
        <v>250</v>
      </c>
      <c r="O66" s="145">
        <v>8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'12.09'!J67+'13.09'!I67</f>
        <v>43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'12.09'!J68+'13.09'!I68</f>
        <v>150</v>
      </c>
      <c r="K68" s="152">
        <v>0</v>
      </c>
      <c r="L68" s="152">
        <v>0</v>
      </c>
      <c r="M68" s="152">
        <v>0</v>
      </c>
      <c r="N68" s="144">
        <f t="shared" si="0"/>
        <v>147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'12.09'!J69+'13.09'!I69</f>
        <v>657</v>
      </c>
      <c r="K69" s="152">
        <v>3</v>
      </c>
      <c r="L69" s="152">
        <v>0</v>
      </c>
      <c r="M69" s="152">
        <v>0</v>
      </c>
      <c r="N69" s="144">
        <f t="shared" si="0"/>
        <v>638</v>
      </c>
      <c r="O69" s="145">
        <v>16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'12.09'!J70+'13.09'!I70</f>
        <v>1843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1796</v>
      </c>
      <c r="O70" s="150">
        <f t="shared" si="17"/>
        <v>43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'12.09'!J71+'13.09'!I71</f>
        <v>501</v>
      </c>
      <c r="K71" s="151">
        <v>0</v>
      </c>
      <c r="L71" s="151">
        <v>0</v>
      </c>
      <c r="M71" s="151">
        <v>0</v>
      </c>
      <c r="N71" s="139">
        <f t="shared" ref="N71:N83" si="18">J71-K71-O71</f>
        <v>495</v>
      </c>
      <c r="O71" s="140">
        <v>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2</v>
      </c>
      <c r="H72" s="156">
        <v>0</v>
      </c>
      <c r="I72" s="144">
        <f t="shared" ref="I72:I77" si="19">G72+H72</f>
        <v>2</v>
      </c>
      <c r="J72" s="161">
        <f>'12.09'!J72+'13.09'!I72</f>
        <v>524</v>
      </c>
      <c r="K72" s="152">
        <v>0</v>
      </c>
      <c r="L72" s="152">
        <v>0</v>
      </c>
      <c r="M72" s="152">
        <v>0</v>
      </c>
      <c r="N72" s="144">
        <f t="shared" si="18"/>
        <v>510</v>
      </c>
      <c r="O72" s="145">
        <v>14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'12.09'!J73+'13.09'!I73</f>
        <v>509</v>
      </c>
      <c r="K73" s="152">
        <v>0</v>
      </c>
      <c r="L73" s="152">
        <v>0</v>
      </c>
      <c r="M73" s="152">
        <v>0</v>
      </c>
      <c r="N73" s="144">
        <f t="shared" si="18"/>
        <v>483</v>
      </c>
      <c r="O73" s="145">
        <v>26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10</v>
      </c>
      <c r="H74" s="156">
        <v>0</v>
      </c>
      <c r="I74" s="144">
        <f t="shared" si="19"/>
        <v>10</v>
      </c>
      <c r="J74" s="161">
        <f>'12.09'!J74+'13.09'!I74</f>
        <v>637</v>
      </c>
      <c r="K74" s="152">
        <v>0</v>
      </c>
      <c r="L74" s="152">
        <v>0</v>
      </c>
      <c r="M74" s="152">
        <v>0</v>
      </c>
      <c r="N74" s="144">
        <f t="shared" si="18"/>
        <v>606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'12.09'!J75+'13.09'!I75</f>
        <v>104</v>
      </c>
      <c r="K75" s="152">
        <v>0</v>
      </c>
      <c r="L75" s="152">
        <v>0</v>
      </c>
      <c r="M75" s="152">
        <v>0</v>
      </c>
      <c r="N75" s="144">
        <f t="shared" si="18"/>
        <v>97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'12.09'!J76+'13.09'!I76</f>
        <v>431</v>
      </c>
      <c r="K76" s="152">
        <v>1</v>
      </c>
      <c r="L76" s="152">
        <v>0</v>
      </c>
      <c r="M76" s="152">
        <v>0</v>
      </c>
      <c r="N76" s="144">
        <f t="shared" si="18"/>
        <v>413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30</v>
      </c>
      <c r="H77" s="156"/>
      <c r="I77" s="144">
        <f t="shared" si="19"/>
        <v>30</v>
      </c>
      <c r="J77" s="161">
        <f>'12.09'!J77+'13.09'!I77</f>
        <v>2199</v>
      </c>
      <c r="K77" s="152">
        <v>4</v>
      </c>
      <c r="L77" s="152">
        <v>2</v>
      </c>
      <c r="M77" s="152">
        <v>0</v>
      </c>
      <c r="N77" s="144">
        <f t="shared" si="18"/>
        <v>2100</v>
      </c>
      <c r="O77" s="145">
        <v>95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54</v>
      </c>
      <c r="H78" s="146">
        <f t="shared" ref="H78:O78" si="20">SUM(H71:H77)</f>
        <v>0</v>
      </c>
      <c r="I78" s="148">
        <f t="shared" si="20"/>
        <v>54</v>
      </c>
      <c r="J78" s="162">
        <f>'12.09'!J78+'13.09'!I78</f>
        <v>4905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4704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'12.09'!J79+'13.09'!I79</f>
        <v>152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'12.09'!J80+'13.09'!I80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'12.09'!J81+'13.09'!I81</f>
        <v>156</v>
      </c>
      <c r="K81" s="152">
        <v>0</v>
      </c>
      <c r="L81" s="152">
        <v>0</v>
      </c>
      <c r="M81" s="152">
        <v>0</v>
      </c>
      <c r="N81" s="144">
        <f t="shared" si="18"/>
        <v>145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'12.09'!J82+'13.09'!I82</f>
        <v>103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'12.09'!J83+'13.09'!I83</f>
        <v>411</v>
      </c>
      <c r="K83" s="152">
        <v>0</v>
      </c>
      <c r="L83" s="152">
        <v>0</v>
      </c>
      <c r="M83" s="152">
        <v>0</v>
      </c>
      <c r="N83" s="144">
        <f t="shared" si="18"/>
        <v>397</v>
      </c>
      <c r="O83" s="145">
        <v>14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5</v>
      </c>
      <c r="H84" s="146">
        <f t="shared" ref="H84:O84" si="22">SUM(H79:H83)</f>
        <v>1</v>
      </c>
      <c r="I84" s="148">
        <f t="shared" si="22"/>
        <v>6</v>
      </c>
      <c r="J84" s="162">
        <f>'12.09'!J84+'13.09'!I84</f>
        <v>863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835</v>
      </c>
      <c r="O84" s="150">
        <f t="shared" si="22"/>
        <v>28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427</v>
      </c>
      <c r="H85" s="135">
        <f t="shared" ref="H85:O85" si="23">H84+H78+H70+H60+H50+H38+H25+H19</f>
        <v>17</v>
      </c>
      <c r="I85" s="135">
        <f t="shared" si="23"/>
        <v>444</v>
      </c>
      <c r="J85" s="135">
        <f t="shared" si="23"/>
        <v>35373</v>
      </c>
      <c r="K85" s="135">
        <f t="shared" si="23"/>
        <v>40</v>
      </c>
      <c r="L85" s="135">
        <f t="shared" si="23"/>
        <v>10</v>
      </c>
      <c r="M85" s="135">
        <f t="shared" si="23"/>
        <v>3</v>
      </c>
      <c r="N85" s="135">
        <f>N84+N78+N70+N60+N50+N38+N25+N19</f>
        <v>33715</v>
      </c>
      <c r="O85" s="135">
        <f t="shared" si="23"/>
        <v>1618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96"/>
      <c r="P90" s="68"/>
      <c r="Q90" s="68"/>
      <c r="R90" s="68"/>
      <c r="S90" s="196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96"/>
      <c r="P91" s="68"/>
      <c r="Q91" s="68"/>
      <c r="R91" s="68"/>
      <c r="S91" s="196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96"/>
      <c r="P92" s="68"/>
      <c r="Q92" s="68"/>
      <c r="R92" s="68"/>
      <c r="S92" s="196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6"/>
      <c r="K93" s="478"/>
      <c r="L93" s="478"/>
      <c r="M93" s="478"/>
      <c r="N93" s="478"/>
      <c r="O93" s="196"/>
      <c r="P93" s="68"/>
      <c r="Q93" s="68"/>
      <c r="R93" s="68"/>
      <c r="S93" s="196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6"/>
      <c r="K94" s="478"/>
      <c r="L94" s="478"/>
      <c r="M94" s="478"/>
      <c r="N94" s="478"/>
      <c r="O94" s="196"/>
      <c r="P94" s="68"/>
      <c r="Q94" s="68"/>
      <c r="R94" s="68"/>
      <c r="S94" s="196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98"/>
      <c r="K95" s="478"/>
      <c r="L95" s="478"/>
      <c r="M95" s="478"/>
      <c r="N95" s="478"/>
      <c r="O95" s="198"/>
      <c r="Q95" s="82"/>
      <c r="R95" s="82"/>
      <c r="S95" s="19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E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L36" sqref="L3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=513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1674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94" t="s">
        <v>275</v>
      </c>
      <c r="H4" s="194" t="s">
        <v>276</v>
      </c>
      <c r="I4" s="194" t="s">
        <v>277</v>
      </c>
      <c r="J4" s="121" t="str">
        <f>"me©‡gvU fwZ©
= "&amp;J85</f>
        <v>me©‡gvU fwZ©
= 34929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33216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'11.09'!J5+'12.09'!I5</f>
        <v>1318</v>
      </c>
      <c r="K5" s="151">
        <v>2</v>
      </c>
      <c r="L5" s="151">
        <v>1</v>
      </c>
      <c r="M5" s="151">
        <v>1</v>
      </c>
      <c r="N5" s="139">
        <f t="shared" ref="N5:N69" si="0">J5-K5-O5</f>
        <v>1302</v>
      </c>
      <c r="O5" s="140">
        <v>14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'11.09'!J6+'12.09'!I6</f>
        <v>73</v>
      </c>
      <c r="K6" s="152">
        <v>0</v>
      </c>
      <c r="L6" s="152">
        <v>0</v>
      </c>
      <c r="M6" s="152">
        <v>0</v>
      </c>
      <c r="N6" s="139">
        <f t="shared" si="0"/>
        <v>72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'11.09'!J7+'12.09'!I7</f>
        <v>418</v>
      </c>
      <c r="K7" s="152">
        <v>0</v>
      </c>
      <c r="L7" s="152">
        <v>0</v>
      </c>
      <c r="M7" s="152">
        <v>0</v>
      </c>
      <c r="N7" s="139">
        <f t="shared" si="0"/>
        <v>402</v>
      </c>
      <c r="O7" s="145">
        <v>16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'11.09'!J8+'12.09'!I8</f>
        <v>1055</v>
      </c>
      <c r="K8" s="152">
        <v>0</v>
      </c>
      <c r="L8" s="152">
        <v>0</v>
      </c>
      <c r="M8" s="152">
        <v>0</v>
      </c>
      <c r="N8" s="139">
        <f t="shared" si="0"/>
        <v>1033</v>
      </c>
      <c r="O8" s="145">
        <v>22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'11.09'!J9+'12.09'!I9</f>
        <v>459</v>
      </c>
      <c r="K9" s="152">
        <v>1</v>
      </c>
      <c r="L9" s="152">
        <v>0</v>
      </c>
      <c r="M9" s="152">
        <v>0</v>
      </c>
      <c r="N9" s="139">
        <f t="shared" si="0"/>
        <v>445</v>
      </c>
      <c r="O9" s="145">
        <v>13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'11.09'!J10+'12.09'!I10</f>
        <v>400</v>
      </c>
      <c r="K10" s="152">
        <v>0</v>
      </c>
      <c r="L10" s="152">
        <v>0</v>
      </c>
      <c r="M10" s="152">
        <v>0</v>
      </c>
      <c r="N10" s="139">
        <f t="shared" si="0"/>
        <v>384</v>
      </c>
      <c r="O10" s="145">
        <v>16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'11.09'!J11+'12.09'!I11</f>
        <v>600</v>
      </c>
      <c r="K11" s="152">
        <v>1</v>
      </c>
      <c r="L11" s="152">
        <v>0</v>
      </c>
      <c r="M11" s="152">
        <v>0</v>
      </c>
      <c r="N11" s="139">
        <f t="shared" si="0"/>
        <v>575</v>
      </c>
      <c r="O11" s="145">
        <v>24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'11.09'!J12+'12.09'!I12</f>
        <v>1198</v>
      </c>
      <c r="K12" s="152">
        <v>0</v>
      </c>
      <c r="L12" s="152">
        <v>0</v>
      </c>
      <c r="M12" s="152">
        <v>0</v>
      </c>
      <c r="N12" s="139">
        <f t="shared" si="0"/>
        <v>1080</v>
      </c>
      <c r="O12" s="145">
        <v>118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'11.09'!J13+'12.09'!I13</f>
        <v>463</v>
      </c>
      <c r="K13" s="152">
        <v>0</v>
      </c>
      <c r="L13" s="152">
        <v>0</v>
      </c>
      <c r="M13" s="152">
        <v>0</v>
      </c>
      <c r="N13" s="139">
        <f t="shared" si="0"/>
        <v>446</v>
      </c>
      <c r="O13" s="145">
        <v>17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'11.09'!J14+'12.09'!I14</f>
        <v>383</v>
      </c>
      <c r="K14" s="152">
        <v>0</v>
      </c>
      <c r="L14" s="152">
        <v>0</v>
      </c>
      <c r="M14" s="152">
        <v>0</v>
      </c>
      <c r="N14" s="139">
        <f t="shared" si="0"/>
        <v>372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'11.09'!J15+'12.09'!I15</f>
        <v>486</v>
      </c>
      <c r="K15" s="152">
        <v>0</v>
      </c>
      <c r="L15" s="152">
        <v>0</v>
      </c>
      <c r="M15" s="152">
        <v>0</v>
      </c>
      <c r="N15" s="139">
        <f t="shared" si="0"/>
        <v>472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12</v>
      </c>
      <c r="H16" s="156">
        <v>1</v>
      </c>
      <c r="I16" s="144">
        <f t="shared" si="1"/>
        <v>13</v>
      </c>
      <c r="J16" s="161">
        <f>'11.09'!J16+'12.09'!I16</f>
        <v>668</v>
      </c>
      <c r="K16" s="152">
        <v>0</v>
      </c>
      <c r="L16" s="152">
        <v>0</v>
      </c>
      <c r="M16" s="152">
        <v>0</v>
      </c>
      <c r="N16" s="139">
        <f t="shared" si="0"/>
        <v>627</v>
      </c>
      <c r="O16" s="145">
        <v>41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14</v>
      </c>
      <c r="H17" s="156">
        <v>0</v>
      </c>
      <c r="I17" s="144">
        <f t="shared" si="1"/>
        <v>14</v>
      </c>
      <c r="J17" s="161">
        <f>'11.09'!J17+'12.09'!I17</f>
        <v>730</v>
      </c>
      <c r="K17" s="152">
        <v>5</v>
      </c>
      <c r="L17" s="152">
        <v>0</v>
      </c>
      <c r="M17" s="152">
        <v>0</v>
      </c>
      <c r="N17" s="139">
        <f t="shared" si="0"/>
        <v>685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'11.09'!J18+'12.09'!I18</f>
        <v>573</v>
      </c>
      <c r="K18" s="152">
        <v>0</v>
      </c>
      <c r="L18" s="152">
        <v>0</v>
      </c>
      <c r="M18" s="152">
        <v>0</v>
      </c>
      <c r="N18" s="139">
        <f t="shared" si="0"/>
        <v>556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110</v>
      </c>
      <c r="H19" s="146">
        <f t="shared" ref="H19:O19" si="3">SUM(H5:H18)</f>
        <v>2</v>
      </c>
      <c r="I19" s="148">
        <f t="shared" si="3"/>
        <v>112</v>
      </c>
      <c r="J19" s="162">
        <f>'11.09'!J19+'12.09'!I19</f>
        <v>8824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8451</v>
      </c>
      <c r="O19" s="150">
        <f t="shared" si="3"/>
        <v>364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'11.09'!J20+'12.09'!I20</f>
        <v>19</v>
      </c>
      <c r="K20" s="151">
        <v>0</v>
      </c>
      <c r="L20" s="151">
        <v>0</v>
      </c>
      <c r="M20" s="151">
        <v>0</v>
      </c>
      <c r="N20" s="139">
        <f t="shared" si="0"/>
        <v>16</v>
      </c>
      <c r="O20" s="140">
        <v>3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'11.09'!J21+'12.09'!I21</f>
        <v>394</v>
      </c>
      <c r="K21" s="152">
        <v>0</v>
      </c>
      <c r="L21" s="152">
        <v>0</v>
      </c>
      <c r="M21" s="152">
        <v>0</v>
      </c>
      <c r="N21" s="144">
        <f t="shared" si="0"/>
        <v>385</v>
      </c>
      <c r="O21" s="145">
        <v>9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'11.09'!J22+'12.09'!I22</f>
        <v>148</v>
      </c>
      <c r="K22" s="152">
        <v>0</v>
      </c>
      <c r="L22" s="152">
        <v>0</v>
      </c>
      <c r="M22" s="152">
        <v>0</v>
      </c>
      <c r="N22" s="144">
        <f t="shared" si="0"/>
        <v>147</v>
      </c>
      <c r="O22" s="145">
        <v>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'11.09'!J23+'12.09'!I23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'11.09'!J24+'12.09'!I24</f>
        <v>1359</v>
      </c>
      <c r="K24" s="152">
        <v>3</v>
      </c>
      <c r="L24" s="152">
        <v>0</v>
      </c>
      <c r="M24" s="152">
        <v>0</v>
      </c>
      <c r="N24" s="144">
        <f t="shared" si="0"/>
        <v>1299</v>
      </c>
      <c r="O24" s="145">
        <v>57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16</v>
      </c>
      <c r="H25" s="146">
        <f t="shared" ref="H25:N25" si="6">SUM(H20:H24)</f>
        <v>1</v>
      </c>
      <c r="I25" s="148">
        <f t="shared" si="6"/>
        <v>17</v>
      </c>
      <c r="J25" s="162">
        <f>'11.09'!J25+'12.09'!I25</f>
        <v>2012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1936</v>
      </c>
      <c r="O25" s="150">
        <f>SUM(O20:O24)</f>
        <v>73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0</v>
      </c>
      <c r="I26" s="139">
        <f>G26+H26</f>
        <v>1</v>
      </c>
      <c r="J26" s="160">
        <f>'11.09'!J26+'12.09'!I26</f>
        <v>399</v>
      </c>
      <c r="K26" s="151">
        <v>2</v>
      </c>
      <c r="L26" s="151">
        <v>0</v>
      </c>
      <c r="M26" s="151">
        <v>0</v>
      </c>
      <c r="N26" s="139">
        <f t="shared" si="0"/>
        <v>390</v>
      </c>
      <c r="O26" s="140">
        <v>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'11.09'!J27+'12.09'!I27</f>
        <v>528</v>
      </c>
      <c r="K27" s="152">
        <v>0</v>
      </c>
      <c r="L27" s="152">
        <v>0</v>
      </c>
      <c r="M27" s="152">
        <v>0</v>
      </c>
      <c r="N27" s="144">
        <f t="shared" si="0"/>
        <v>522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8</v>
      </c>
      <c r="H28" s="156">
        <v>0</v>
      </c>
      <c r="I28" s="144">
        <f t="shared" si="7"/>
        <v>8</v>
      </c>
      <c r="J28" s="161">
        <f>'11.09'!J28+'12.09'!I28</f>
        <v>1078</v>
      </c>
      <c r="K28" s="152">
        <v>0</v>
      </c>
      <c r="L28" s="152">
        <v>0</v>
      </c>
      <c r="M28" s="152">
        <v>0</v>
      </c>
      <c r="N28" s="144">
        <f t="shared" si="0"/>
        <v>1049</v>
      </c>
      <c r="O28" s="145">
        <v>29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'11.09'!J29+'12.09'!I29</f>
        <v>1119</v>
      </c>
      <c r="K29" s="152">
        <v>0</v>
      </c>
      <c r="L29" s="152">
        <v>0</v>
      </c>
      <c r="M29" s="152">
        <v>0</v>
      </c>
      <c r="N29" s="144">
        <f t="shared" si="0"/>
        <v>1081</v>
      </c>
      <c r="O29" s="145">
        <v>38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'11.09'!J30+'12.09'!I30</f>
        <v>425</v>
      </c>
      <c r="K30" s="152">
        <v>0</v>
      </c>
      <c r="L30" s="152">
        <v>0</v>
      </c>
      <c r="M30" s="152">
        <v>0</v>
      </c>
      <c r="N30" s="144">
        <f t="shared" si="0"/>
        <v>420</v>
      </c>
      <c r="O30" s="145">
        <v>5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1</v>
      </c>
      <c r="I31" s="144">
        <f t="shared" si="7"/>
        <v>2</v>
      </c>
      <c r="J31" s="161">
        <f>'11.09'!J31+'12.09'!I31</f>
        <v>621</v>
      </c>
      <c r="K31" s="152">
        <v>1</v>
      </c>
      <c r="L31" s="152">
        <v>0</v>
      </c>
      <c r="M31" s="152">
        <v>0</v>
      </c>
      <c r="N31" s="144">
        <f t="shared" si="0"/>
        <v>607</v>
      </c>
      <c r="O31" s="145">
        <v>13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'11.09'!J32+'12.09'!I32</f>
        <v>251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10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'11.09'!J33+'12.09'!I33</f>
        <v>361</v>
      </c>
      <c r="K33" s="152">
        <v>0</v>
      </c>
      <c r="L33" s="152">
        <v>0</v>
      </c>
      <c r="M33" s="152">
        <v>0</v>
      </c>
      <c r="N33" s="144">
        <f t="shared" si="0"/>
        <v>357</v>
      </c>
      <c r="O33" s="145">
        <v>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'11.09'!J34+'12.09'!I34</f>
        <v>180</v>
      </c>
      <c r="K34" s="152">
        <v>0</v>
      </c>
      <c r="L34" s="152">
        <v>0</v>
      </c>
      <c r="M34" s="152">
        <v>0</v>
      </c>
      <c r="N34" s="144">
        <f t="shared" si="0"/>
        <v>172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'11.09'!J35+'12.09'!I35</f>
        <v>88</v>
      </c>
      <c r="K35" s="152">
        <v>0</v>
      </c>
      <c r="L35" s="152">
        <v>0</v>
      </c>
      <c r="M35" s="152">
        <v>0</v>
      </c>
      <c r="N35" s="144">
        <f t="shared" si="0"/>
        <v>81</v>
      </c>
      <c r="O35" s="145">
        <v>7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'11.09'!J36+'12.09'!I36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15</v>
      </c>
      <c r="H37" s="156"/>
      <c r="I37" s="144">
        <f t="shared" si="7"/>
        <v>15</v>
      </c>
      <c r="J37" s="161">
        <f>'11.09'!J37+'12.09'!I37</f>
        <v>931</v>
      </c>
      <c r="K37" s="152">
        <v>1</v>
      </c>
      <c r="L37" s="152">
        <v>0</v>
      </c>
      <c r="M37" s="152">
        <v>0</v>
      </c>
      <c r="N37" s="144">
        <f t="shared" si="0"/>
        <v>850</v>
      </c>
      <c r="O37" s="145">
        <v>80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45</v>
      </c>
      <c r="H38" s="146">
        <f t="shared" ref="H38:O38" si="9">SUM(H26:H37)</f>
        <v>1</v>
      </c>
      <c r="I38" s="148">
        <f t="shared" si="9"/>
        <v>46</v>
      </c>
      <c r="J38" s="162">
        <f>'11.09'!J38+'12.09'!I38</f>
        <v>6041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5827</v>
      </c>
      <c r="O38" s="150">
        <f t="shared" si="9"/>
        <v>209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3</v>
      </c>
      <c r="H39" s="154">
        <v>1</v>
      </c>
      <c r="I39" s="139">
        <f>G39+H39</f>
        <v>4</v>
      </c>
      <c r="J39" s="160">
        <f>'11.09'!J39+'12.09'!I39</f>
        <v>777</v>
      </c>
      <c r="K39" s="151">
        <v>3</v>
      </c>
      <c r="L39" s="151">
        <v>2</v>
      </c>
      <c r="M39" s="151">
        <v>1</v>
      </c>
      <c r="N39" s="139">
        <f t="shared" si="0"/>
        <v>762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36</v>
      </c>
      <c r="H40" s="156">
        <v>0</v>
      </c>
      <c r="I40" s="144">
        <f t="shared" ref="I40:I49" si="10">G40+H40</f>
        <v>36</v>
      </c>
      <c r="J40" s="161">
        <f>'11.09'!J40+'12.09'!I40</f>
        <v>859</v>
      </c>
      <c r="K40" s="152">
        <v>1</v>
      </c>
      <c r="L40" s="152">
        <v>1</v>
      </c>
      <c r="M40" s="152">
        <v>0</v>
      </c>
      <c r="N40" s="144">
        <f t="shared" si="0"/>
        <v>766</v>
      </c>
      <c r="O40" s="145">
        <v>92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'11.09'!J41+'12.09'!I41</f>
        <v>336</v>
      </c>
      <c r="K41" s="152">
        <v>0</v>
      </c>
      <c r="L41" s="152">
        <v>0</v>
      </c>
      <c r="M41" s="152">
        <v>0</v>
      </c>
      <c r="N41" s="144">
        <f t="shared" si="0"/>
        <v>304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'11.09'!J42+'12.09'!I42</f>
        <v>365</v>
      </c>
      <c r="K42" s="152">
        <v>0</v>
      </c>
      <c r="L42" s="152">
        <v>0</v>
      </c>
      <c r="M42" s="152">
        <v>0</v>
      </c>
      <c r="N42" s="144">
        <f t="shared" si="0"/>
        <v>339</v>
      </c>
      <c r="O42" s="145">
        <v>26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69</v>
      </c>
      <c r="H43" s="156">
        <v>5</v>
      </c>
      <c r="I43" s="144">
        <f t="shared" si="10"/>
        <v>74</v>
      </c>
      <c r="J43" s="161">
        <f>'11.09'!J43+'12.09'!I43</f>
        <v>1987</v>
      </c>
      <c r="K43" s="152">
        <v>2</v>
      </c>
      <c r="L43" s="152">
        <v>1</v>
      </c>
      <c r="M43" s="152">
        <v>0</v>
      </c>
      <c r="N43" s="144">
        <f t="shared" si="0"/>
        <v>1749</v>
      </c>
      <c r="O43" s="145">
        <v>236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16</v>
      </c>
      <c r="H44" s="156">
        <v>0</v>
      </c>
      <c r="I44" s="144">
        <f t="shared" si="10"/>
        <v>16</v>
      </c>
      <c r="J44" s="161">
        <f>'11.09'!J44+'12.09'!I44</f>
        <v>401</v>
      </c>
      <c r="K44" s="152">
        <v>1</v>
      </c>
      <c r="L44" s="152">
        <v>0</v>
      </c>
      <c r="M44" s="152">
        <v>0</v>
      </c>
      <c r="N44" s="144">
        <f t="shared" si="0"/>
        <v>340</v>
      </c>
      <c r="O44" s="145">
        <v>60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'11.09'!J45+'12.09'!I45</f>
        <v>236</v>
      </c>
      <c r="K45" s="152">
        <v>0</v>
      </c>
      <c r="L45" s="152">
        <v>0</v>
      </c>
      <c r="M45" s="152">
        <v>0</v>
      </c>
      <c r="N45" s="144">
        <f t="shared" si="0"/>
        <v>217</v>
      </c>
      <c r="O45" s="145">
        <v>19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17</v>
      </c>
      <c r="H46" s="156">
        <v>0</v>
      </c>
      <c r="I46" s="144">
        <f t="shared" si="10"/>
        <v>17</v>
      </c>
      <c r="J46" s="161">
        <f>'11.09'!J46+'12.09'!I46</f>
        <v>585</v>
      </c>
      <c r="K46" s="152">
        <v>0</v>
      </c>
      <c r="L46" s="152">
        <v>0</v>
      </c>
      <c r="M46" s="152">
        <v>0</v>
      </c>
      <c r="N46" s="144">
        <f t="shared" si="0"/>
        <v>545</v>
      </c>
      <c r="O46" s="145">
        <v>40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'11.09'!J47+'12.09'!I47</f>
        <v>117</v>
      </c>
      <c r="K47" s="152">
        <v>1</v>
      </c>
      <c r="L47" s="152">
        <v>0</v>
      </c>
      <c r="M47" s="152">
        <v>0</v>
      </c>
      <c r="N47" s="144">
        <f t="shared" si="0"/>
        <v>113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8</v>
      </c>
      <c r="H48" s="156">
        <v>0</v>
      </c>
      <c r="I48" s="144">
        <f t="shared" si="10"/>
        <v>8</v>
      </c>
      <c r="J48" s="161">
        <f>'11.09'!J48+'12.09'!I48</f>
        <v>178</v>
      </c>
      <c r="K48" s="152">
        <v>1</v>
      </c>
      <c r="L48" s="152">
        <v>0</v>
      </c>
      <c r="M48" s="152">
        <v>0</v>
      </c>
      <c r="N48" s="144">
        <f t="shared" si="0"/>
        <v>162</v>
      </c>
      <c r="O48" s="145">
        <v>15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23</v>
      </c>
      <c r="H49" s="156"/>
      <c r="I49" s="144">
        <f t="shared" si="10"/>
        <v>23</v>
      </c>
      <c r="J49" s="161">
        <f>'11.09'!J49+'12.09'!I49</f>
        <v>875</v>
      </c>
      <c r="K49" s="152">
        <v>1</v>
      </c>
      <c r="L49" s="152">
        <v>2</v>
      </c>
      <c r="M49" s="152">
        <v>1</v>
      </c>
      <c r="N49" s="144">
        <f t="shared" si="0"/>
        <v>803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194</v>
      </c>
      <c r="H50" s="146">
        <f t="shared" ref="H50:O50" si="12">SUM(H39:H49)</f>
        <v>6</v>
      </c>
      <c r="I50" s="148">
        <f t="shared" si="12"/>
        <v>200</v>
      </c>
      <c r="J50" s="162">
        <f>'11.09'!J50+'12.09'!I50</f>
        <v>6716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6100</v>
      </c>
      <c r="O50" s="150">
        <f t="shared" si="12"/>
        <v>606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'11.09'!J51+'12.09'!I51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9</v>
      </c>
      <c r="H52" s="156">
        <v>0</v>
      </c>
      <c r="I52" s="144">
        <f t="shared" ref="I52:I59" si="14">G52+H52</f>
        <v>9</v>
      </c>
      <c r="J52" s="161">
        <f>'11.09'!J52+'12.09'!I52</f>
        <v>968</v>
      </c>
      <c r="K52" s="152">
        <v>0</v>
      </c>
      <c r="L52" s="152">
        <v>0</v>
      </c>
      <c r="M52" s="152">
        <v>0</v>
      </c>
      <c r="N52" s="144">
        <f t="shared" si="0"/>
        <v>922</v>
      </c>
      <c r="O52" s="145">
        <v>46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'11.09'!J53+'12.09'!I53</f>
        <v>590</v>
      </c>
      <c r="K53" s="152">
        <v>1</v>
      </c>
      <c r="L53" s="152">
        <v>0</v>
      </c>
      <c r="M53" s="152">
        <v>0</v>
      </c>
      <c r="N53" s="144">
        <f t="shared" si="0"/>
        <v>572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8</v>
      </c>
      <c r="H54" s="156">
        <v>6</v>
      </c>
      <c r="I54" s="144">
        <f t="shared" si="14"/>
        <v>14</v>
      </c>
      <c r="J54" s="161">
        <f>'11.09'!J54+'12.09'!I54</f>
        <v>769</v>
      </c>
      <c r="K54" s="152">
        <v>0</v>
      </c>
      <c r="L54" s="152">
        <v>0</v>
      </c>
      <c r="M54" s="152">
        <v>0</v>
      </c>
      <c r="N54" s="144">
        <f t="shared" si="0"/>
        <v>731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'11.09'!J55+'12.09'!I55</f>
        <v>245</v>
      </c>
      <c r="K55" s="152">
        <v>1</v>
      </c>
      <c r="L55" s="152">
        <v>0</v>
      </c>
      <c r="M55" s="152">
        <v>0</v>
      </c>
      <c r="N55" s="144">
        <f t="shared" si="0"/>
        <v>241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'11.09'!J56+'12.09'!I56</f>
        <v>291</v>
      </c>
      <c r="K56" s="152">
        <v>0</v>
      </c>
      <c r="L56" s="152">
        <v>0</v>
      </c>
      <c r="M56" s="152">
        <v>0</v>
      </c>
      <c r="N56" s="144">
        <f t="shared" si="0"/>
        <v>285</v>
      </c>
      <c r="O56" s="145">
        <v>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'11.09'!J57+'12.09'!I57</f>
        <v>147</v>
      </c>
      <c r="K57" s="152">
        <v>0</v>
      </c>
      <c r="L57" s="152">
        <v>0</v>
      </c>
      <c r="M57" s="152">
        <v>0</v>
      </c>
      <c r="N57" s="144">
        <f t="shared" si="0"/>
        <v>143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'11.09'!J58+'12.09'!I58</f>
        <v>99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5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'11.09'!J59+'12.09'!I59</f>
        <v>684</v>
      </c>
      <c r="K59" s="152">
        <v>1</v>
      </c>
      <c r="L59" s="152">
        <v>0</v>
      </c>
      <c r="M59" s="152">
        <v>0</v>
      </c>
      <c r="N59" s="144">
        <f t="shared" si="0"/>
        <v>663</v>
      </c>
      <c r="O59" s="145">
        <v>20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43</v>
      </c>
      <c r="H60" s="146">
        <f t="shared" ref="H60:O60" si="15">SUM(H51:H59)</f>
        <v>6</v>
      </c>
      <c r="I60" s="148">
        <f t="shared" si="15"/>
        <v>49</v>
      </c>
      <c r="J60" s="162">
        <f>'11.09'!J60+'12.09'!I60</f>
        <v>3793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3651</v>
      </c>
      <c r="O60" s="150">
        <f t="shared" si="15"/>
        <v>139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'11.09'!J61+'12.09'!I61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'11.09'!J62+'12.09'!I62</f>
        <v>104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'11.09'!J63+'12.09'!I63</f>
        <v>151</v>
      </c>
      <c r="K63" s="152">
        <v>0</v>
      </c>
      <c r="L63" s="152">
        <v>0</v>
      </c>
      <c r="M63" s="152">
        <v>0</v>
      </c>
      <c r="N63" s="144">
        <f t="shared" si="0"/>
        <v>147</v>
      </c>
      <c r="O63" s="145">
        <v>4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'11.09'!J64+'12.09'!I64</f>
        <v>171</v>
      </c>
      <c r="K64" s="152">
        <v>0</v>
      </c>
      <c r="L64" s="152">
        <v>0</v>
      </c>
      <c r="M64" s="152">
        <v>0</v>
      </c>
      <c r="N64" s="144">
        <f t="shared" si="0"/>
        <v>168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'11.09'!J65+'12.09'!I65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'11.09'!J66+'12.09'!I66</f>
        <v>259</v>
      </c>
      <c r="K66" s="152">
        <v>1</v>
      </c>
      <c r="L66" s="152">
        <v>0</v>
      </c>
      <c r="M66" s="152">
        <v>0</v>
      </c>
      <c r="N66" s="144">
        <f t="shared" si="0"/>
        <v>250</v>
      </c>
      <c r="O66" s="145">
        <v>8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'11.09'!J67+'12.09'!I67</f>
        <v>43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'11.09'!J68+'12.09'!I68</f>
        <v>148</v>
      </c>
      <c r="K68" s="152">
        <v>0</v>
      </c>
      <c r="L68" s="152">
        <v>0</v>
      </c>
      <c r="M68" s="152">
        <v>0</v>
      </c>
      <c r="N68" s="144">
        <f t="shared" si="0"/>
        <v>144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6</v>
      </c>
      <c r="H69" s="156"/>
      <c r="I69" s="144">
        <f t="shared" si="16"/>
        <v>6</v>
      </c>
      <c r="J69" s="161">
        <f>'11.09'!J69+'12.09'!I69</f>
        <v>655</v>
      </c>
      <c r="K69" s="152">
        <v>3</v>
      </c>
      <c r="L69" s="152">
        <v>0</v>
      </c>
      <c r="M69" s="152">
        <v>0</v>
      </c>
      <c r="N69" s="144">
        <f t="shared" si="0"/>
        <v>634</v>
      </c>
      <c r="O69" s="145">
        <v>18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'11.09'!J70+'12.09'!I70</f>
        <v>1835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1787</v>
      </c>
      <c r="O70" s="150">
        <f t="shared" si="17"/>
        <v>44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8</v>
      </c>
      <c r="H71" s="154">
        <v>2</v>
      </c>
      <c r="I71" s="139">
        <f>G71+H71</f>
        <v>10</v>
      </c>
      <c r="J71" s="160">
        <f>'11.09'!J71+'12.09'!I71</f>
        <v>500</v>
      </c>
      <c r="K71" s="151">
        <v>0</v>
      </c>
      <c r="L71" s="151">
        <v>0</v>
      </c>
      <c r="M71" s="151">
        <v>0</v>
      </c>
      <c r="N71" s="139">
        <f t="shared" ref="N71:N83" si="18">J71-K71-O71</f>
        <v>488</v>
      </c>
      <c r="O71" s="140">
        <v>12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6</v>
      </c>
      <c r="H72" s="156">
        <v>0</v>
      </c>
      <c r="I72" s="144">
        <f t="shared" ref="I72:I77" si="19">G72+H72</f>
        <v>6</v>
      </c>
      <c r="J72" s="161">
        <f>'11.09'!J72+'12.09'!I72</f>
        <v>522</v>
      </c>
      <c r="K72" s="152">
        <v>0</v>
      </c>
      <c r="L72" s="152">
        <v>0</v>
      </c>
      <c r="M72" s="152">
        <v>0</v>
      </c>
      <c r="N72" s="144">
        <f t="shared" si="18"/>
        <v>503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'11.09'!J73+'12.09'!I73</f>
        <v>504</v>
      </c>
      <c r="K73" s="152">
        <v>0</v>
      </c>
      <c r="L73" s="152">
        <v>0</v>
      </c>
      <c r="M73" s="152">
        <v>0</v>
      </c>
      <c r="N73" s="144">
        <f t="shared" si="18"/>
        <v>478</v>
      </c>
      <c r="O73" s="145">
        <v>26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'11.09'!J74+'12.09'!I74</f>
        <v>627</v>
      </c>
      <c r="K74" s="152">
        <v>0</v>
      </c>
      <c r="L74" s="152">
        <v>0</v>
      </c>
      <c r="M74" s="152">
        <v>0</v>
      </c>
      <c r="N74" s="144">
        <f t="shared" si="18"/>
        <v>594</v>
      </c>
      <c r="O74" s="145">
        <v>33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5</v>
      </c>
      <c r="H75" s="156">
        <v>0</v>
      </c>
      <c r="I75" s="144">
        <f t="shared" si="19"/>
        <v>5</v>
      </c>
      <c r="J75" s="161">
        <f>'11.09'!J75+'12.09'!I75</f>
        <v>102</v>
      </c>
      <c r="K75" s="152">
        <v>0</v>
      </c>
      <c r="L75" s="152">
        <v>0</v>
      </c>
      <c r="M75" s="152">
        <v>0</v>
      </c>
      <c r="N75" s="144">
        <f t="shared" si="18"/>
        <v>96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'11.09'!J76+'12.09'!I76</f>
        <v>427</v>
      </c>
      <c r="K76" s="152">
        <v>1</v>
      </c>
      <c r="L76" s="152">
        <v>0</v>
      </c>
      <c r="M76" s="152">
        <v>0</v>
      </c>
      <c r="N76" s="144">
        <f t="shared" si="18"/>
        <v>409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19</v>
      </c>
      <c r="H77" s="156">
        <v>0</v>
      </c>
      <c r="I77" s="144">
        <f t="shared" si="19"/>
        <v>19</v>
      </c>
      <c r="J77" s="161">
        <f>'11.09'!J77+'12.09'!I77</f>
        <v>2169</v>
      </c>
      <c r="K77" s="152">
        <v>4</v>
      </c>
      <c r="L77" s="152">
        <v>2</v>
      </c>
      <c r="M77" s="152">
        <v>0</v>
      </c>
      <c r="N77" s="144">
        <f t="shared" si="18"/>
        <v>2066</v>
      </c>
      <c r="O77" s="145">
        <v>99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62</v>
      </c>
      <c r="H78" s="146">
        <f t="shared" ref="H78:O78" si="20">SUM(H71:H77)</f>
        <v>2</v>
      </c>
      <c r="I78" s="148">
        <f t="shared" si="20"/>
        <v>64</v>
      </c>
      <c r="J78" s="162">
        <f>'11.09'!J78+'12.09'!I78</f>
        <v>4851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4634</v>
      </c>
      <c r="O78" s="150">
        <f t="shared" si="20"/>
        <v>212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'11.09'!J79+'12.09'!I79</f>
        <v>151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'11.09'!J80+'12.09'!I80</f>
        <v>41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4</v>
      </c>
      <c r="H81" s="156">
        <v>0</v>
      </c>
      <c r="I81" s="144">
        <f t="shared" si="21"/>
        <v>4</v>
      </c>
      <c r="J81" s="161">
        <f>'11.09'!J81+'12.09'!I81</f>
        <v>153</v>
      </c>
      <c r="K81" s="152">
        <v>0</v>
      </c>
      <c r="L81" s="152">
        <v>0</v>
      </c>
      <c r="M81" s="152">
        <v>0</v>
      </c>
      <c r="N81" s="144">
        <f t="shared" si="18"/>
        <v>142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'11.09'!J82+'12.09'!I82</f>
        <v>103</v>
      </c>
      <c r="K82" s="152">
        <v>0</v>
      </c>
      <c r="L82" s="152">
        <v>0</v>
      </c>
      <c r="M82" s="152">
        <v>0</v>
      </c>
      <c r="N82" s="144">
        <f t="shared" si="18"/>
        <v>103</v>
      </c>
      <c r="O82" s="145">
        <v>0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8</v>
      </c>
      <c r="H83" s="156"/>
      <c r="I83" s="144">
        <f t="shared" si="21"/>
        <v>8</v>
      </c>
      <c r="J83" s="161">
        <f>'11.09'!J83+'12.09'!I83</f>
        <v>409</v>
      </c>
      <c r="K83" s="152">
        <v>0</v>
      </c>
      <c r="L83" s="152">
        <v>0</v>
      </c>
      <c r="M83" s="152">
        <v>0</v>
      </c>
      <c r="N83" s="144">
        <f t="shared" si="18"/>
        <v>395</v>
      </c>
      <c r="O83" s="145">
        <v>14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13</v>
      </c>
      <c r="H84" s="146">
        <f t="shared" ref="H84:O84" si="22">SUM(H79:H83)</f>
        <v>0</v>
      </c>
      <c r="I84" s="148">
        <f t="shared" si="22"/>
        <v>13</v>
      </c>
      <c r="J84" s="162">
        <f>'11.09'!J84+'12.09'!I84</f>
        <v>857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830</v>
      </c>
      <c r="O84" s="150">
        <f t="shared" si="22"/>
        <v>27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495</v>
      </c>
      <c r="H85" s="135">
        <f t="shared" ref="H85:O85" si="23">H84+H78+H70+H60+H50+H38+H25+H19</f>
        <v>18</v>
      </c>
      <c r="I85" s="135">
        <f t="shared" si="23"/>
        <v>513</v>
      </c>
      <c r="J85" s="135">
        <f t="shared" si="23"/>
        <v>34929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33216</v>
      </c>
      <c r="O85" s="135">
        <f t="shared" si="23"/>
        <v>1674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93"/>
      <c r="P90" s="68"/>
      <c r="Q90" s="68"/>
      <c r="R90" s="68"/>
      <c r="S90" s="19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93"/>
      <c r="P91" s="68"/>
      <c r="Q91" s="68"/>
      <c r="R91" s="68"/>
      <c r="S91" s="19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93"/>
      <c r="P92" s="68"/>
      <c r="Q92" s="68"/>
      <c r="R92" s="68"/>
      <c r="S92" s="19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3"/>
      <c r="K93" s="478"/>
      <c r="L93" s="478"/>
      <c r="M93" s="478"/>
      <c r="N93" s="478"/>
      <c r="O93" s="193"/>
      <c r="P93" s="68"/>
      <c r="Q93" s="68"/>
      <c r="R93" s="68"/>
      <c r="S93" s="19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3"/>
      <c r="K94" s="478"/>
      <c r="L94" s="478"/>
      <c r="M94" s="478"/>
      <c r="N94" s="478"/>
      <c r="O94" s="193"/>
      <c r="P94" s="68"/>
      <c r="Q94" s="68"/>
      <c r="R94" s="68"/>
      <c r="S94" s="19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95"/>
      <c r="K95" s="478"/>
      <c r="L95" s="478"/>
      <c r="M95" s="478"/>
      <c r="N95" s="478"/>
      <c r="O95" s="195"/>
      <c r="Q95" s="82"/>
      <c r="R95" s="82"/>
      <c r="S95" s="19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6F00-000000000000}">
  <dimension ref="A1:S111"/>
  <sheetViews>
    <sheetView view="pageBreakPreview" topLeftCell="C1" zoomScale="70" zoomScaleNormal="70" zoomScaleSheetLayoutView="70" workbookViewId="0">
      <pane xSplit="3" ySplit="4" topLeftCell="F23" activePane="bottomRight" state="frozen"/>
      <selection activeCell="C1" sqref="C1"/>
      <selection pane="topRight" activeCell="F1" sqref="F1"/>
      <selection pane="bottomLeft" activeCell="C5" sqref="C5"/>
      <selection pane="bottomRight" activeCell="K40" sqref="K4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=413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1731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90" t="s">
        <v>275</v>
      </c>
      <c r="H4" s="190" t="s">
        <v>276</v>
      </c>
      <c r="I4" s="190" t="s">
        <v>277</v>
      </c>
      <c r="J4" s="121" t="str">
        <f>"me©‡gvU fwZ©
= "&amp;J85</f>
        <v>me©‡gvU fwZ©
= 34416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32646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</v>
      </c>
      <c r="H5" s="154">
        <v>0</v>
      </c>
      <c r="I5" s="139">
        <f>G5+H5</f>
        <v>2</v>
      </c>
      <c r="J5" s="160">
        <f>'10.09'!J5+'11.09'!I5</f>
        <v>1308</v>
      </c>
      <c r="K5" s="151">
        <v>2</v>
      </c>
      <c r="L5" s="151">
        <v>1</v>
      </c>
      <c r="M5" s="151">
        <v>1</v>
      </c>
      <c r="N5" s="139">
        <f t="shared" ref="N5:N69" si="0">J5-K5-O5</f>
        <v>1294</v>
      </c>
      <c r="O5" s="140">
        <v>12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'10.09'!J6+'11.09'!I6</f>
        <v>73</v>
      </c>
      <c r="K6" s="152">
        <v>0</v>
      </c>
      <c r="L6" s="152">
        <v>0</v>
      </c>
      <c r="M6" s="152">
        <v>0</v>
      </c>
      <c r="N6" s="139">
        <f t="shared" si="0"/>
        <v>71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</v>
      </c>
      <c r="H7" s="156">
        <v>0</v>
      </c>
      <c r="I7" s="144">
        <f t="shared" si="1"/>
        <v>1</v>
      </c>
      <c r="J7" s="161">
        <f>'10.09'!J7+'11.09'!I7</f>
        <v>412</v>
      </c>
      <c r="K7" s="152">
        <v>0</v>
      </c>
      <c r="L7" s="152">
        <v>0</v>
      </c>
      <c r="M7" s="152">
        <v>0</v>
      </c>
      <c r="N7" s="139">
        <f t="shared" si="0"/>
        <v>399</v>
      </c>
      <c r="O7" s="145">
        <v>13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8</v>
      </c>
      <c r="H8" s="156">
        <v>1</v>
      </c>
      <c r="I8" s="144">
        <f t="shared" si="1"/>
        <v>9</v>
      </c>
      <c r="J8" s="161">
        <f>'10.09'!J8+'11.09'!I8</f>
        <v>1048</v>
      </c>
      <c r="K8" s="152">
        <v>0</v>
      </c>
      <c r="L8" s="152">
        <v>0</v>
      </c>
      <c r="M8" s="152">
        <v>0</v>
      </c>
      <c r="N8" s="139">
        <f t="shared" si="0"/>
        <v>1021</v>
      </c>
      <c r="O8" s="145">
        <v>27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'10.09'!J9+'11.09'!I9</f>
        <v>454</v>
      </c>
      <c r="K9" s="152">
        <v>1</v>
      </c>
      <c r="L9" s="152">
        <v>0</v>
      </c>
      <c r="M9" s="152">
        <v>0</v>
      </c>
      <c r="N9" s="139">
        <f t="shared" si="0"/>
        <v>435</v>
      </c>
      <c r="O9" s="145">
        <v>18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</v>
      </c>
      <c r="H10" s="156">
        <v>0</v>
      </c>
      <c r="I10" s="144">
        <f t="shared" si="1"/>
        <v>1</v>
      </c>
      <c r="J10" s="161">
        <f>'10.09'!J10+'11.09'!I10</f>
        <v>394</v>
      </c>
      <c r="K10" s="152">
        <v>0</v>
      </c>
      <c r="L10" s="152">
        <v>0</v>
      </c>
      <c r="M10" s="152">
        <v>0</v>
      </c>
      <c r="N10" s="139">
        <f t="shared" si="0"/>
        <v>374</v>
      </c>
      <c r="O10" s="145">
        <v>20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'10.09'!J11+'11.09'!I11</f>
        <v>593</v>
      </c>
      <c r="K11" s="152">
        <v>1</v>
      </c>
      <c r="L11" s="152">
        <v>0</v>
      </c>
      <c r="M11" s="152">
        <v>0</v>
      </c>
      <c r="N11" s="139">
        <f t="shared" si="0"/>
        <v>572</v>
      </c>
      <c r="O11" s="145">
        <v>20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'10.09'!J12+'11.09'!I12</f>
        <v>1167</v>
      </c>
      <c r="K12" s="152">
        <v>0</v>
      </c>
      <c r="L12" s="152">
        <v>0</v>
      </c>
      <c r="M12" s="152">
        <v>0</v>
      </c>
      <c r="N12" s="139">
        <f t="shared" si="0"/>
        <v>1058</v>
      </c>
      <c r="O12" s="145">
        <v>109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9</v>
      </c>
      <c r="H13" s="156">
        <v>0</v>
      </c>
      <c r="I13" s="144">
        <f t="shared" si="1"/>
        <v>9</v>
      </c>
      <c r="J13" s="161">
        <f>'10.09'!J13+'11.09'!I13</f>
        <v>461</v>
      </c>
      <c r="K13" s="152">
        <v>0</v>
      </c>
      <c r="L13" s="152">
        <v>0</v>
      </c>
      <c r="M13" s="152">
        <v>0</v>
      </c>
      <c r="N13" s="139">
        <f t="shared" si="0"/>
        <v>435</v>
      </c>
      <c r="O13" s="145">
        <v>26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'10.09'!J14+'11.09'!I14</f>
        <v>380</v>
      </c>
      <c r="K14" s="152">
        <v>0</v>
      </c>
      <c r="L14" s="152">
        <v>0</v>
      </c>
      <c r="M14" s="152">
        <v>0</v>
      </c>
      <c r="N14" s="139">
        <f t="shared" si="0"/>
        <v>369</v>
      </c>
      <c r="O14" s="145">
        <v>11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'10.09'!J15+'11.09'!I15</f>
        <v>481</v>
      </c>
      <c r="K15" s="152">
        <v>0</v>
      </c>
      <c r="L15" s="152">
        <v>0</v>
      </c>
      <c r="M15" s="152">
        <v>0</v>
      </c>
      <c r="N15" s="139">
        <f t="shared" si="0"/>
        <v>466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'10.09'!J16+'11.09'!I16</f>
        <v>655</v>
      </c>
      <c r="K16" s="152">
        <v>0</v>
      </c>
      <c r="L16" s="152">
        <v>0</v>
      </c>
      <c r="M16" s="152">
        <v>0</v>
      </c>
      <c r="N16" s="139">
        <f t="shared" si="0"/>
        <v>626</v>
      </c>
      <c r="O16" s="145">
        <v>29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8</v>
      </c>
      <c r="H17" s="156">
        <v>1</v>
      </c>
      <c r="I17" s="144">
        <f t="shared" si="1"/>
        <v>9</v>
      </c>
      <c r="J17" s="161">
        <f>'10.09'!J17+'11.09'!I17</f>
        <v>716</v>
      </c>
      <c r="K17" s="152">
        <v>5</v>
      </c>
      <c r="L17" s="152">
        <v>0</v>
      </c>
      <c r="M17" s="152">
        <v>0</v>
      </c>
      <c r="N17" s="139">
        <f t="shared" si="0"/>
        <v>671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'10.09'!J18+'11.09'!I18</f>
        <v>570</v>
      </c>
      <c r="K18" s="152">
        <v>0</v>
      </c>
      <c r="L18" s="152">
        <v>0</v>
      </c>
      <c r="M18" s="152">
        <v>0</v>
      </c>
      <c r="N18" s="139">
        <f t="shared" si="0"/>
        <v>551</v>
      </c>
      <c r="O18" s="145">
        <v>19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87</v>
      </c>
      <c r="H19" s="146">
        <f t="shared" ref="H19:O19" si="3">SUM(H5:H18)</f>
        <v>2</v>
      </c>
      <c r="I19" s="148">
        <f t="shared" si="3"/>
        <v>89</v>
      </c>
      <c r="J19" s="162">
        <f>'10.09'!J19+'11.09'!I19</f>
        <v>8712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8342</v>
      </c>
      <c r="O19" s="150">
        <f t="shared" si="3"/>
        <v>361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'10.09'!J20+'11.09'!I20</f>
        <v>18</v>
      </c>
      <c r="K20" s="151">
        <v>0</v>
      </c>
      <c r="L20" s="151">
        <v>0</v>
      </c>
      <c r="M20" s="151">
        <v>0</v>
      </c>
      <c r="N20" s="139">
        <f t="shared" si="0"/>
        <v>16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1</v>
      </c>
      <c r="H21" s="156">
        <v>0</v>
      </c>
      <c r="I21" s="144">
        <f t="shared" ref="I21:I24" si="4">G21+H21</f>
        <v>1</v>
      </c>
      <c r="J21" s="161">
        <f>'10.09'!J21+'11.09'!I21</f>
        <v>389</v>
      </c>
      <c r="K21" s="152">
        <v>0</v>
      </c>
      <c r="L21" s="152">
        <v>0</v>
      </c>
      <c r="M21" s="152">
        <v>0</v>
      </c>
      <c r="N21" s="144">
        <f t="shared" si="0"/>
        <v>378</v>
      </c>
      <c r="O21" s="145">
        <v>11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'10.09'!J22+'11.09'!I22</f>
        <v>148</v>
      </c>
      <c r="K22" s="152">
        <v>0</v>
      </c>
      <c r="L22" s="152">
        <v>0</v>
      </c>
      <c r="M22" s="152">
        <v>0</v>
      </c>
      <c r="N22" s="144">
        <f t="shared" si="0"/>
        <v>146</v>
      </c>
      <c r="O22" s="145">
        <v>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'10.09'!J23+'11.09'!I23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6</v>
      </c>
      <c r="H24" s="156"/>
      <c r="I24" s="144">
        <f t="shared" si="4"/>
        <v>6</v>
      </c>
      <c r="J24" s="161">
        <f>'10.09'!J24+'11.09'!I24</f>
        <v>1348</v>
      </c>
      <c r="K24" s="152">
        <v>3</v>
      </c>
      <c r="L24" s="152">
        <v>0</v>
      </c>
      <c r="M24" s="152">
        <v>0</v>
      </c>
      <c r="N24" s="144">
        <f t="shared" si="0"/>
        <v>1281</v>
      </c>
      <c r="O24" s="145">
        <v>64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7</v>
      </c>
      <c r="H25" s="146">
        <f t="shared" ref="H25:N25" si="6">SUM(H20:H24)</f>
        <v>0</v>
      </c>
      <c r="I25" s="148">
        <f t="shared" si="6"/>
        <v>7</v>
      </c>
      <c r="J25" s="162">
        <f>'10.09'!J25+'11.09'!I25</f>
        <v>1995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1910</v>
      </c>
      <c r="O25" s="150">
        <f>SUM(O20:O24)</f>
        <v>82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4</v>
      </c>
      <c r="I26" s="139">
        <f>G26+H26</f>
        <v>4</v>
      </c>
      <c r="J26" s="160">
        <f>'10.09'!J26+'11.09'!I26</f>
        <v>398</v>
      </c>
      <c r="K26" s="151">
        <v>2</v>
      </c>
      <c r="L26" s="151">
        <v>0</v>
      </c>
      <c r="M26" s="151">
        <v>0</v>
      </c>
      <c r="N26" s="139">
        <f t="shared" si="0"/>
        <v>382</v>
      </c>
      <c r="O26" s="140">
        <v>14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'10.09'!J27+'11.09'!I27</f>
        <v>526</v>
      </c>
      <c r="K27" s="152">
        <v>0</v>
      </c>
      <c r="L27" s="152">
        <v>0</v>
      </c>
      <c r="M27" s="152">
        <v>0</v>
      </c>
      <c r="N27" s="144">
        <f t="shared" si="0"/>
        <v>518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2</v>
      </c>
      <c r="H28" s="156">
        <v>0</v>
      </c>
      <c r="I28" s="144">
        <f t="shared" si="7"/>
        <v>2</v>
      </c>
      <c r="J28" s="161">
        <f>'10.09'!J28+'11.09'!I28</f>
        <v>1070</v>
      </c>
      <c r="K28" s="152">
        <v>0</v>
      </c>
      <c r="L28" s="152">
        <v>0</v>
      </c>
      <c r="M28" s="152">
        <v>0</v>
      </c>
      <c r="N28" s="144">
        <f t="shared" si="0"/>
        <v>1029</v>
      </c>
      <c r="O28" s="145">
        <v>41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13</v>
      </c>
      <c r="H29" s="156">
        <v>0</v>
      </c>
      <c r="I29" s="144">
        <f t="shared" si="7"/>
        <v>13</v>
      </c>
      <c r="J29" s="161">
        <f>'10.09'!J29+'11.09'!I29</f>
        <v>1110</v>
      </c>
      <c r="K29" s="152">
        <v>0</v>
      </c>
      <c r="L29" s="152">
        <v>0</v>
      </c>
      <c r="M29" s="152">
        <v>0</v>
      </c>
      <c r="N29" s="144">
        <f t="shared" si="0"/>
        <v>1076</v>
      </c>
      <c r="O29" s="145">
        <v>34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'10.09'!J30+'11.09'!I30</f>
        <v>424</v>
      </c>
      <c r="K30" s="152">
        <v>0</v>
      </c>
      <c r="L30" s="152">
        <v>0</v>
      </c>
      <c r="M30" s="152">
        <v>0</v>
      </c>
      <c r="N30" s="144">
        <f t="shared" si="0"/>
        <v>415</v>
      </c>
      <c r="O30" s="145">
        <v>9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'10.09'!J31+'11.09'!I31</f>
        <v>619</v>
      </c>
      <c r="K31" s="152">
        <v>1</v>
      </c>
      <c r="L31" s="152">
        <v>0</v>
      </c>
      <c r="M31" s="152">
        <v>0</v>
      </c>
      <c r="N31" s="144">
        <f t="shared" si="0"/>
        <v>606</v>
      </c>
      <c r="O31" s="145">
        <v>12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'10.09'!J32+'11.09'!I32</f>
        <v>250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'10.09'!J33+'11.09'!I33</f>
        <v>360</v>
      </c>
      <c r="K33" s="152">
        <v>0</v>
      </c>
      <c r="L33" s="152">
        <v>0</v>
      </c>
      <c r="M33" s="152">
        <v>0</v>
      </c>
      <c r="N33" s="144">
        <f t="shared" si="0"/>
        <v>355</v>
      </c>
      <c r="O33" s="145">
        <v>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'10.09'!J34+'11.09'!I34</f>
        <v>177</v>
      </c>
      <c r="K34" s="152">
        <v>0</v>
      </c>
      <c r="L34" s="152">
        <v>0</v>
      </c>
      <c r="M34" s="152">
        <v>0</v>
      </c>
      <c r="N34" s="144">
        <f t="shared" si="0"/>
        <v>167</v>
      </c>
      <c r="O34" s="145">
        <v>10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'10.09'!J35+'11.09'!I35</f>
        <v>85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'10.09'!J36+'11.09'!I36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'10.09'!J37+'11.09'!I37</f>
        <v>916</v>
      </c>
      <c r="K37" s="152">
        <v>1</v>
      </c>
      <c r="L37" s="152">
        <v>0</v>
      </c>
      <c r="M37" s="152">
        <v>0</v>
      </c>
      <c r="N37" s="144">
        <f t="shared" si="0"/>
        <v>824</v>
      </c>
      <c r="O37" s="145">
        <v>91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47</v>
      </c>
      <c r="H38" s="146">
        <f t="shared" ref="H38:O38" si="9">SUM(H26:H37)</f>
        <v>4</v>
      </c>
      <c r="I38" s="148">
        <f t="shared" si="9"/>
        <v>51</v>
      </c>
      <c r="J38" s="162">
        <f>'10.09'!J38+'11.09'!I38</f>
        <v>5995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5745</v>
      </c>
      <c r="O38" s="150">
        <f t="shared" si="9"/>
        <v>245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1</v>
      </c>
      <c r="I39" s="139">
        <f>G39+H39</f>
        <v>1</v>
      </c>
      <c r="J39" s="160">
        <f>'10.09'!J39+'11.09'!I39</f>
        <v>773</v>
      </c>
      <c r="K39" s="151">
        <v>3</v>
      </c>
      <c r="L39" s="151">
        <v>2</v>
      </c>
      <c r="M39" s="151">
        <v>1</v>
      </c>
      <c r="N39" s="139">
        <f t="shared" si="0"/>
        <v>759</v>
      </c>
      <c r="O39" s="140">
        <v>11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24</v>
      </c>
      <c r="H40" s="156">
        <v>0</v>
      </c>
      <c r="I40" s="144">
        <f t="shared" ref="I40:I49" si="10">G40+H40</f>
        <v>24</v>
      </c>
      <c r="J40" s="161">
        <f>'10.09'!J40+'11.09'!I40</f>
        <v>823</v>
      </c>
      <c r="K40" s="152">
        <v>1</v>
      </c>
      <c r="L40" s="152">
        <v>1</v>
      </c>
      <c r="M40" s="152">
        <v>0</v>
      </c>
      <c r="N40" s="144">
        <f t="shared" si="0"/>
        <v>738</v>
      </c>
      <c r="O40" s="145">
        <v>84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'10.09'!J41+'11.09'!I41</f>
        <v>328</v>
      </c>
      <c r="K41" s="152">
        <v>0</v>
      </c>
      <c r="L41" s="152">
        <v>0</v>
      </c>
      <c r="M41" s="152">
        <v>0</v>
      </c>
      <c r="N41" s="144">
        <f t="shared" si="0"/>
        <v>299</v>
      </c>
      <c r="O41" s="145">
        <v>29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11</v>
      </c>
      <c r="H42" s="156">
        <v>0</v>
      </c>
      <c r="I42" s="144">
        <f t="shared" si="10"/>
        <v>11</v>
      </c>
      <c r="J42" s="161">
        <f>'10.09'!J42+'11.09'!I42</f>
        <v>360</v>
      </c>
      <c r="K42" s="152">
        <v>0</v>
      </c>
      <c r="L42" s="152">
        <v>0</v>
      </c>
      <c r="M42" s="152">
        <v>0</v>
      </c>
      <c r="N42" s="144">
        <f t="shared" si="0"/>
        <v>333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45</v>
      </c>
      <c r="H43" s="156">
        <v>3</v>
      </c>
      <c r="I43" s="144">
        <f t="shared" si="10"/>
        <v>48</v>
      </c>
      <c r="J43" s="161">
        <f>'10.09'!J43+'11.09'!I43</f>
        <v>1913</v>
      </c>
      <c r="K43" s="152">
        <v>2</v>
      </c>
      <c r="L43" s="152">
        <v>1</v>
      </c>
      <c r="M43" s="152">
        <v>0</v>
      </c>
      <c r="N43" s="144">
        <f t="shared" si="0"/>
        <v>1687</v>
      </c>
      <c r="O43" s="145">
        <v>224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'10.09'!J44+'11.09'!I44</f>
        <v>385</v>
      </c>
      <c r="K44" s="152">
        <v>1</v>
      </c>
      <c r="L44" s="152">
        <v>0</v>
      </c>
      <c r="M44" s="152">
        <v>0</v>
      </c>
      <c r="N44" s="144">
        <f t="shared" si="0"/>
        <v>331</v>
      </c>
      <c r="O44" s="145">
        <v>53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3</v>
      </c>
      <c r="H45" s="156">
        <v>0</v>
      </c>
      <c r="I45" s="144">
        <f t="shared" si="10"/>
        <v>3</v>
      </c>
      <c r="J45" s="161">
        <f>'10.09'!J45+'11.09'!I45</f>
        <v>229</v>
      </c>
      <c r="K45" s="152">
        <v>0</v>
      </c>
      <c r="L45" s="152">
        <v>0</v>
      </c>
      <c r="M45" s="152">
        <v>0</v>
      </c>
      <c r="N45" s="144">
        <f t="shared" si="0"/>
        <v>212</v>
      </c>
      <c r="O45" s="145">
        <v>17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'10.09'!J46+'11.09'!I46</f>
        <v>568</v>
      </c>
      <c r="K46" s="152">
        <v>0</v>
      </c>
      <c r="L46" s="152">
        <v>0</v>
      </c>
      <c r="M46" s="152">
        <v>0</v>
      </c>
      <c r="N46" s="144">
        <f t="shared" si="0"/>
        <v>533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'10.09'!J47+'11.09'!I47</f>
        <v>115</v>
      </c>
      <c r="K47" s="152">
        <v>1</v>
      </c>
      <c r="L47" s="152">
        <v>0</v>
      </c>
      <c r="M47" s="152">
        <v>0</v>
      </c>
      <c r="N47" s="144">
        <f t="shared" si="0"/>
        <v>113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'10.09'!J48+'11.09'!I48</f>
        <v>170</v>
      </c>
      <c r="K48" s="152">
        <v>1</v>
      </c>
      <c r="L48" s="152">
        <v>0</v>
      </c>
      <c r="M48" s="152">
        <v>0</v>
      </c>
      <c r="N48" s="144">
        <f t="shared" si="0"/>
        <v>154</v>
      </c>
      <c r="O48" s="145">
        <v>15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'10.09'!J49+'11.09'!I49</f>
        <v>852</v>
      </c>
      <c r="K49" s="152">
        <v>1</v>
      </c>
      <c r="L49" s="152">
        <v>2</v>
      </c>
      <c r="M49" s="152">
        <v>1</v>
      </c>
      <c r="N49" s="144">
        <f t="shared" si="0"/>
        <v>776</v>
      </c>
      <c r="O49" s="145">
        <v>75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134</v>
      </c>
      <c r="H50" s="146">
        <f t="shared" ref="H50:O50" si="12">SUM(H39:H49)</f>
        <v>4</v>
      </c>
      <c r="I50" s="148">
        <f t="shared" si="12"/>
        <v>138</v>
      </c>
      <c r="J50" s="162">
        <f>'10.09'!J50+'11.09'!I50</f>
        <v>6516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5935</v>
      </c>
      <c r="O50" s="150">
        <f t="shared" si="12"/>
        <v>571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'10.09'!J51+'11.09'!I51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5</v>
      </c>
      <c r="H52" s="156">
        <v>1</v>
      </c>
      <c r="I52" s="144">
        <f t="shared" ref="I52:I59" si="14">G52+H52</f>
        <v>6</v>
      </c>
      <c r="J52" s="161">
        <f>'10.09'!J52+'11.09'!I52</f>
        <v>959</v>
      </c>
      <c r="K52" s="152">
        <v>0</v>
      </c>
      <c r="L52" s="152">
        <v>0</v>
      </c>
      <c r="M52" s="152">
        <v>0</v>
      </c>
      <c r="N52" s="144">
        <f t="shared" si="0"/>
        <v>914</v>
      </c>
      <c r="O52" s="145">
        <v>45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'10.09'!J53+'11.09'!I53</f>
        <v>577</v>
      </c>
      <c r="K53" s="152">
        <v>1</v>
      </c>
      <c r="L53" s="152">
        <v>0</v>
      </c>
      <c r="M53" s="152">
        <v>0</v>
      </c>
      <c r="N53" s="144">
        <f t="shared" si="0"/>
        <v>552</v>
      </c>
      <c r="O53" s="145">
        <v>24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4</v>
      </c>
      <c r="I54" s="144">
        <f t="shared" si="14"/>
        <v>10</v>
      </c>
      <c r="J54" s="161">
        <f>'10.09'!J54+'11.09'!I54</f>
        <v>755</v>
      </c>
      <c r="K54" s="152">
        <v>0</v>
      </c>
      <c r="L54" s="152">
        <v>0</v>
      </c>
      <c r="M54" s="152">
        <v>0</v>
      </c>
      <c r="N54" s="144">
        <f t="shared" si="0"/>
        <v>719</v>
      </c>
      <c r="O54" s="145">
        <v>36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'10.09'!J55+'11.09'!I55</f>
        <v>243</v>
      </c>
      <c r="K55" s="152">
        <v>1</v>
      </c>
      <c r="L55" s="152">
        <v>0</v>
      </c>
      <c r="M55" s="152">
        <v>0</v>
      </c>
      <c r="N55" s="144">
        <f t="shared" si="0"/>
        <v>240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'10.09'!J56+'11.09'!I56</f>
        <v>288</v>
      </c>
      <c r="K56" s="152">
        <v>0</v>
      </c>
      <c r="L56" s="152">
        <v>0</v>
      </c>
      <c r="M56" s="152">
        <v>0</v>
      </c>
      <c r="N56" s="144">
        <f t="shared" si="0"/>
        <v>279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'10.09'!J57+'11.09'!I57</f>
        <v>146</v>
      </c>
      <c r="K57" s="152">
        <v>0</v>
      </c>
      <c r="L57" s="152">
        <v>0</v>
      </c>
      <c r="M57" s="152">
        <v>0</v>
      </c>
      <c r="N57" s="144">
        <f t="shared" si="0"/>
        <v>139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'10.09'!J58+'11.09'!I58</f>
        <v>99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5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'10.09'!J59+'11.09'!I59</f>
        <v>677</v>
      </c>
      <c r="K59" s="152">
        <v>1</v>
      </c>
      <c r="L59" s="152">
        <v>0</v>
      </c>
      <c r="M59" s="152">
        <v>0</v>
      </c>
      <c r="N59" s="144">
        <f t="shared" si="0"/>
        <v>636</v>
      </c>
      <c r="O59" s="145">
        <v>40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39</v>
      </c>
      <c r="H60" s="146">
        <f t="shared" ref="H60:O60" si="15">SUM(H51:H59)</f>
        <v>5</v>
      </c>
      <c r="I60" s="148">
        <f t="shared" si="15"/>
        <v>44</v>
      </c>
      <c r="J60" s="162">
        <f>'10.09'!J60+'11.09'!I60</f>
        <v>3744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3573</v>
      </c>
      <c r="O60" s="150">
        <f t="shared" si="15"/>
        <v>168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'10.09'!J61+'11.09'!I61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'10.09'!J62+'11.09'!I62</f>
        <v>102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'10.09'!J63+'11.09'!I63</f>
        <v>150</v>
      </c>
      <c r="K63" s="152">
        <v>0</v>
      </c>
      <c r="L63" s="152">
        <v>0</v>
      </c>
      <c r="M63" s="152">
        <v>0</v>
      </c>
      <c r="N63" s="144">
        <f t="shared" si="0"/>
        <v>144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0</v>
      </c>
      <c r="H64" s="156">
        <v>0</v>
      </c>
      <c r="I64" s="144">
        <f t="shared" si="16"/>
        <v>0</v>
      </c>
      <c r="J64" s="161">
        <f>'10.09'!J64+'11.09'!I64</f>
        <v>170</v>
      </c>
      <c r="K64" s="152">
        <v>0</v>
      </c>
      <c r="L64" s="152">
        <v>0</v>
      </c>
      <c r="M64" s="152">
        <v>0</v>
      </c>
      <c r="N64" s="144">
        <f t="shared" si="0"/>
        <v>166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'10.09'!J65+'11.09'!I65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'10.09'!J66+'11.09'!I66</f>
        <v>258</v>
      </c>
      <c r="K66" s="152">
        <v>1</v>
      </c>
      <c r="L66" s="152">
        <v>0</v>
      </c>
      <c r="M66" s="152">
        <v>0</v>
      </c>
      <c r="N66" s="144">
        <f t="shared" si="0"/>
        <v>244</v>
      </c>
      <c r="O66" s="145">
        <v>13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'10.09'!J67+'11.09'!I67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'10.09'!J68+'11.09'!I68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'10.09'!J69+'11.09'!I69</f>
        <v>649</v>
      </c>
      <c r="K69" s="152">
        <v>3</v>
      </c>
      <c r="L69" s="152">
        <v>0</v>
      </c>
      <c r="M69" s="152">
        <v>0</v>
      </c>
      <c r="N69" s="144">
        <f t="shared" si="0"/>
        <v>627</v>
      </c>
      <c r="O69" s="145">
        <v>19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'10.09'!J70+'11.09'!I70</f>
        <v>1823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1770</v>
      </c>
      <c r="O70" s="150">
        <f t="shared" si="17"/>
        <v>49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'10.09'!J71+'11.09'!I71</f>
        <v>490</v>
      </c>
      <c r="K71" s="151">
        <v>0</v>
      </c>
      <c r="L71" s="151">
        <v>0</v>
      </c>
      <c r="M71" s="151">
        <v>0</v>
      </c>
      <c r="N71" s="139">
        <f t="shared" ref="N71:N83" si="18">J71-K71-O71</f>
        <v>482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'10.09'!J72+'11.09'!I72</f>
        <v>516</v>
      </c>
      <c r="K72" s="152">
        <v>0</v>
      </c>
      <c r="L72" s="152">
        <v>0</v>
      </c>
      <c r="M72" s="152">
        <v>0</v>
      </c>
      <c r="N72" s="144">
        <f t="shared" si="18"/>
        <v>497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'10.09'!J73+'11.09'!I73</f>
        <v>497</v>
      </c>
      <c r="K73" s="152">
        <v>0</v>
      </c>
      <c r="L73" s="152">
        <v>0</v>
      </c>
      <c r="M73" s="152">
        <v>0</v>
      </c>
      <c r="N73" s="144">
        <f t="shared" si="18"/>
        <v>470</v>
      </c>
      <c r="O73" s="145">
        <v>27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'10.09'!J74+'11.09'!I74</f>
        <v>614</v>
      </c>
      <c r="K74" s="152">
        <v>0</v>
      </c>
      <c r="L74" s="152">
        <v>0</v>
      </c>
      <c r="M74" s="152">
        <v>0</v>
      </c>
      <c r="N74" s="144">
        <f t="shared" si="18"/>
        <v>580</v>
      </c>
      <c r="O74" s="145">
        <v>34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'10.09'!J75+'11.09'!I75</f>
        <v>97</v>
      </c>
      <c r="K75" s="152">
        <v>0</v>
      </c>
      <c r="L75" s="152">
        <v>0</v>
      </c>
      <c r="M75" s="152">
        <v>0</v>
      </c>
      <c r="N75" s="144">
        <f t="shared" si="18"/>
        <v>94</v>
      </c>
      <c r="O75" s="145">
        <v>3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'10.09'!J76+'11.09'!I76</f>
        <v>423</v>
      </c>
      <c r="K76" s="152">
        <v>1</v>
      </c>
      <c r="L76" s="152">
        <v>0</v>
      </c>
      <c r="M76" s="152">
        <v>0</v>
      </c>
      <c r="N76" s="144">
        <f t="shared" si="18"/>
        <v>403</v>
      </c>
      <c r="O76" s="145">
        <v>19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'10.09'!J77+'11.09'!I77</f>
        <v>2150</v>
      </c>
      <c r="K77" s="152">
        <v>4</v>
      </c>
      <c r="L77" s="152">
        <v>2</v>
      </c>
      <c r="M77" s="152">
        <v>0</v>
      </c>
      <c r="N77" s="144">
        <f t="shared" si="18"/>
        <v>2033</v>
      </c>
      <c r="O77" s="145">
        <v>113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67</v>
      </c>
      <c r="H78" s="146">
        <f t="shared" ref="H78:O78" si="20">SUM(H71:H77)</f>
        <v>0</v>
      </c>
      <c r="I78" s="148">
        <f t="shared" si="20"/>
        <v>67</v>
      </c>
      <c r="J78" s="162">
        <f>'10.09'!J78+'11.09'!I78</f>
        <v>4787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4559</v>
      </c>
      <c r="O78" s="150">
        <f t="shared" si="20"/>
        <v>223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'10.09'!J79+'11.09'!I79</f>
        <v>151</v>
      </c>
      <c r="K79" s="151">
        <v>0</v>
      </c>
      <c r="L79" s="151">
        <v>0</v>
      </c>
      <c r="M79" s="151">
        <v>0</v>
      </c>
      <c r="N79" s="139">
        <f t="shared" si="18"/>
        <v>150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'10.09'!J80+'11.09'!I80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'10.09'!J81+'11.09'!I81</f>
        <v>149</v>
      </c>
      <c r="K81" s="152">
        <v>0</v>
      </c>
      <c r="L81" s="152">
        <v>0</v>
      </c>
      <c r="M81" s="152">
        <v>0</v>
      </c>
      <c r="N81" s="144">
        <f t="shared" si="18"/>
        <v>137</v>
      </c>
      <c r="O81" s="145">
        <v>12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'10.09'!J82+'11.09'!I82</f>
        <v>103</v>
      </c>
      <c r="K82" s="152">
        <v>0</v>
      </c>
      <c r="L82" s="152">
        <v>0</v>
      </c>
      <c r="M82" s="152">
        <v>0</v>
      </c>
      <c r="N82" s="144">
        <f t="shared" si="18"/>
        <v>99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'10.09'!J83+'11.09'!I83</f>
        <v>401</v>
      </c>
      <c r="K83" s="152">
        <v>0</v>
      </c>
      <c r="L83" s="152">
        <v>0</v>
      </c>
      <c r="M83" s="152">
        <v>0</v>
      </c>
      <c r="N83" s="144">
        <f t="shared" si="18"/>
        <v>386</v>
      </c>
      <c r="O83" s="145">
        <v>15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'10.09'!J84+'11.09'!I84</f>
        <v>844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812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397</v>
      </c>
      <c r="H85" s="135">
        <f t="shared" ref="H85:O85" si="23">H84+H78+H70+H60+H50+H38+H25+H19</f>
        <v>16</v>
      </c>
      <c r="I85" s="135">
        <f t="shared" si="23"/>
        <v>413</v>
      </c>
      <c r="J85" s="135">
        <f t="shared" si="23"/>
        <v>34416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32646</v>
      </c>
      <c r="O85" s="135">
        <f t="shared" si="23"/>
        <v>1731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91"/>
      <c r="P90" s="68"/>
      <c r="Q90" s="68"/>
      <c r="R90" s="68"/>
      <c r="S90" s="19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91"/>
      <c r="P91" s="68"/>
      <c r="Q91" s="68"/>
      <c r="R91" s="68"/>
      <c r="S91" s="19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91"/>
      <c r="P92" s="68"/>
      <c r="Q92" s="68"/>
      <c r="R92" s="68"/>
      <c r="S92" s="19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91"/>
      <c r="K93" s="478"/>
      <c r="L93" s="478"/>
      <c r="M93" s="478"/>
      <c r="N93" s="478"/>
      <c r="O93" s="191"/>
      <c r="P93" s="68"/>
      <c r="Q93" s="68"/>
      <c r="R93" s="68"/>
      <c r="S93" s="19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91"/>
      <c r="K94" s="478"/>
      <c r="L94" s="478"/>
      <c r="M94" s="478"/>
      <c r="N94" s="478"/>
      <c r="O94" s="191"/>
      <c r="P94" s="68"/>
      <c r="Q94" s="68"/>
      <c r="R94" s="68"/>
      <c r="S94" s="19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92"/>
      <c r="K95" s="478"/>
      <c r="L95" s="478"/>
      <c r="M95" s="478"/>
      <c r="N95" s="478"/>
      <c r="O95" s="192"/>
      <c r="Q95" s="82"/>
      <c r="R95" s="82"/>
      <c r="S95" s="192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000-000000000000}">
  <dimension ref="A1:S111"/>
  <sheetViews>
    <sheetView view="pageBreakPreview" topLeftCell="C1" zoomScale="80" zoomScaleNormal="70" zoomScaleSheetLayoutView="80" workbookViewId="0">
      <pane xSplit="3" ySplit="4" topLeftCell="G29" activePane="bottomRight" state="frozen"/>
      <selection activeCell="C1" sqref="C1"/>
      <selection pane="topRight" activeCell="F1" sqref="F1"/>
      <selection pane="bottomLeft" activeCell="C5" sqref="C5"/>
      <selection pane="bottomRight" activeCell="L37" sqref="L3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=459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1574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87" t="s">
        <v>275</v>
      </c>
      <c r="H4" s="187" t="s">
        <v>276</v>
      </c>
      <c r="I4" s="187" t="s">
        <v>277</v>
      </c>
      <c r="J4" s="121" t="str">
        <f>"me©‡gvU fwZ©
= "&amp;J85</f>
        <v>me©‡gvU fwZ©
= 34003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32390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4</v>
      </c>
      <c r="H5" s="154">
        <v>0</v>
      </c>
      <c r="I5" s="139">
        <f>G5+H5</f>
        <v>4</v>
      </c>
      <c r="J5" s="160">
        <f>'09.09'!J5+'10.09'!I5</f>
        <v>1306</v>
      </c>
      <c r="K5" s="151">
        <v>2</v>
      </c>
      <c r="L5" s="151">
        <v>1</v>
      </c>
      <c r="M5" s="151">
        <v>1</v>
      </c>
      <c r="N5" s="139">
        <f t="shared" ref="N5:N69" si="0">J5-K5-O5</f>
        <v>1300</v>
      </c>
      <c r="O5" s="140">
        <v>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'09.09'!J6+'10.09'!I6</f>
        <v>71</v>
      </c>
      <c r="K6" s="152">
        <v>0</v>
      </c>
      <c r="L6" s="152">
        <v>0</v>
      </c>
      <c r="M6" s="152">
        <v>0</v>
      </c>
      <c r="N6" s="139">
        <f t="shared" si="0"/>
        <v>71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'09.09'!J7+'10.09'!I7</f>
        <v>411</v>
      </c>
      <c r="K7" s="152">
        <v>0</v>
      </c>
      <c r="L7" s="152">
        <v>0</v>
      </c>
      <c r="M7" s="152">
        <v>0</v>
      </c>
      <c r="N7" s="139">
        <f t="shared" si="0"/>
        <v>397</v>
      </c>
      <c r="O7" s="145">
        <v>14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0</v>
      </c>
      <c r="I8" s="144">
        <f t="shared" si="1"/>
        <v>6</v>
      </c>
      <c r="J8" s="161">
        <f>'09.09'!J8+'10.09'!I8</f>
        <v>1039</v>
      </c>
      <c r="K8" s="152">
        <v>0</v>
      </c>
      <c r="L8" s="152">
        <v>0</v>
      </c>
      <c r="M8" s="152">
        <v>0</v>
      </c>
      <c r="N8" s="139">
        <f t="shared" si="0"/>
        <v>1017</v>
      </c>
      <c r="O8" s="145">
        <v>22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6</v>
      </c>
      <c r="H9" s="156">
        <v>0</v>
      </c>
      <c r="I9" s="144">
        <f t="shared" si="1"/>
        <v>6</v>
      </c>
      <c r="J9" s="161">
        <f>'09.09'!J9+'10.09'!I9</f>
        <v>451</v>
      </c>
      <c r="K9" s="152">
        <v>1</v>
      </c>
      <c r="L9" s="152">
        <v>0</v>
      </c>
      <c r="M9" s="152">
        <v>0</v>
      </c>
      <c r="N9" s="139">
        <f t="shared" si="0"/>
        <v>433</v>
      </c>
      <c r="O9" s="145">
        <v>17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'09.09'!J10+'10.09'!I10</f>
        <v>393</v>
      </c>
      <c r="K10" s="152">
        <v>0</v>
      </c>
      <c r="L10" s="152">
        <v>0</v>
      </c>
      <c r="M10" s="152">
        <v>0</v>
      </c>
      <c r="N10" s="139">
        <f t="shared" si="0"/>
        <v>372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'09.09'!J11+'10.09'!I11</f>
        <v>588</v>
      </c>
      <c r="K11" s="152">
        <v>1</v>
      </c>
      <c r="L11" s="152">
        <v>0</v>
      </c>
      <c r="M11" s="152">
        <v>0</v>
      </c>
      <c r="N11" s="139">
        <f t="shared" si="0"/>
        <v>567</v>
      </c>
      <c r="O11" s="145">
        <v>20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29</v>
      </c>
      <c r="H12" s="156">
        <v>0</v>
      </c>
      <c r="I12" s="144">
        <f t="shared" si="1"/>
        <v>29</v>
      </c>
      <c r="J12" s="161">
        <f>'09.09'!J12+'10.09'!I12</f>
        <v>1146</v>
      </c>
      <c r="K12" s="152">
        <v>0</v>
      </c>
      <c r="L12" s="152">
        <v>0</v>
      </c>
      <c r="M12" s="152">
        <v>0</v>
      </c>
      <c r="N12" s="139">
        <f t="shared" si="0"/>
        <v>1045</v>
      </c>
      <c r="O12" s="145">
        <v>101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'09.09'!J13+'10.09'!I13</f>
        <v>452</v>
      </c>
      <c r="K13" s="152">
        <v>0</v>
      </c>
      <c r="L13" s="152">
        <v>0</v>
      </c>
      <c r="M13" s="152">
        <v>0</v>
      </c>
      <c r="N13" s="139">
        <f t="shared" si="0"/>
        <v>433</v>
      </c>
      <c r="O13" s="145">
        <v>19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'09.09'!J14+'10.09'!I14</f>
        <v>377</v>
      </c>
      <c r="K14" s="152">
        <v>0</v>
      </c>
      <c r="L14" s="152">
        <v>0</v>
      </c>
      <c r="M14" s="152">
        <v>0</v>
      </c>
      <c r="N14" s="139">
        <f t="shared" si="0"/>
        <v>368</v>
      </c>
      <c r="O14" s="145">
        <v>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3</v>
      </c>
      <c r="H15" s="156">
        <v>0</v>
      </c>
      <c r="I15" s="144">
        <f t="shared" si="1"/>
        <v>3</v>
      </c>
      <c r="J15" s="161">
        <f>'09.09'!J15+'10.09'!I15</f>
        <v>476</v>
      </c>
      <c r="K15" s="152">
        <v>0</v>
      </c>
      <c r="L15" s="152">
        <v>0</v>
      </c>
      <c r="M15" s="152">
        <v>0</v>
      </c>
      <c r="N15" s="139">
        <f t="shared" si="0"/>
        <v>464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5</v>
      </c>
      <c r="H16" s="156">
        <v>0</v>
      </c>
      <c r="I16" s="144">
        <f t="shared" si="1"/>
        <v>5</v>
      </c>
      <c r="J16" s="161">
        <f>'09.09'!J16+'10.09'!I16</f>
        <v>642</v>
      </c>
      <c r="K16" s="152">
        <v>0</v>
      </c>
      <c r="L16" s="152">
        <v>0</v>
      </c>
      <c r="M16" s="152">
        <v>0</v>
      </c>
      <c r="N16" s="139">
        <f t="shared" si="0"/>
        <v>617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14</v>
      </c>
      <c r="H17" s="156">
        <v>0</v>
      </c>
      <c r="I17" s="144">
        <f t="shared" si="1"/>
        <v>14</v>
      </c>
      <c r="J17" s="161">
        <f>'09.09'!J17+'10.09'!I17</f>
        <v>707</v>
      </c>
      <c r="K17" s="152">
        <v>5</v>
      </c>
      <c r="L17" s="152">
        <v>0</v>
      </c>
      <c r="M17" s="152">
        <v>0</v>
      </c>
      <c r="N17" s="139">
        <f t="shared" si="0"/>
        <v>660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'09.09'!J18+'10.09'!I18</f>
        <v>564</v>
      </c>
      <c r="K18" s="152">
        <v>0</v>
      </c>
      <c r="L18" s="152">
        <v>0</v>
      </c>
      <c r="M18" s="152">
        <v>0</v>
      </c>
      <c r="N18" s="139">
        <f t="shared" si="0"/>
        <v>548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99</v>
      </c>
      <c r="H19" s="146">
        <f t="shared" ref="H19:O19" si="3">SUM(H5:H18)</f>
        <v>0</v>
      </c>
      <c r="I19" s="148">
        <f t="shared" si="3"/>
        <v>99</v>
      </c>
      <c r="J19" s="162">
        <f>'09.09'!J19+'10.09'!I19</f>
        <v>8623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8292</v>
      </c>
      <c r="O19" s="150">
        <f t="shared" si="3"/>
        <v>322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'09.09'!J20+'10.09'!I20</f>
        <v>18</v>
      </c>
      <c r="K20" s="151">
        <v>0</v>
      </c>
      <c r="L20" s="151">
        <v>0</v>
      </c>
      <c r="M20" s="151">
        <v>0</v>
      </c>
      <c r="N20" s="139">
        <f t="shared" si="0"/>
        <v>14</v>
      </c>
      <c r="O20" s="140">
        <v>4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'09.09'!J21+'10.09'!I21</f>
        <v>388</v>
      </c>
      <c r="K21" s="152">
        <v>0</v>
      </c>
      <c r="L21" s="152">
        <v>0</v>
      </c>
      <c r="M21" s="152">
        <v>0</v>
      </c>
      <c r="N21" s="144">
        <f t="shared" si="0"/>
        <v>376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'09.09'!J22+'10.09'!I22</f>
        <v>148</v>
      </c>
      <c r="K22" s="152">
        <v>0</v>
      </c>
      <c r="L22" s="152">
        <v>0</v>
      </c>
      <c r="M22" s="152">
        <v>0</v>
      </c>
      <c r="N22" s="144">
        <f t="shared" si="0"/>
        <v>143</v>
      </c>
      <c r="O22" s="145">
        <v>5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2</v>
      </c>
      <c r="H23" s="156">
        <v>0</v>
      </c>
      <c r="I23" s="144">
        <f t="shared" si="4"/>
        <v>2</v>
      </c>
      <c r="J23" s="161">
        <f>'09.09'!J23+'10.09'!I23</f>
        <v>92</v>
      </c>
      <c r="K23" s="152">
        <v>0</v>
      </c>
      <c r="L23" s="152">
        <v>0</v>
      </c>
      <c r="M23" s="152">
        <v>0</v>
      </c>
      <c r="N23" s="144">
        <f t="shared" si="0"/>
        <v>89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'09.09'!J24+'10.09'!I24</f>
        <v>1342</v>
      </c>
      <c r="K24" s="152">
        <v>3</v>
      </c>
      <c r="L24" s="152">
        <v>0</v>
      </c>
      <c r="M24" s="152">
        <v>0</v>
      </c>
      <c r="N24" s="144">
        <f t="shared" si="0"/>
        <v>1280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13</v>
      </c>
      <c r="H25" s="146">
        <f t="shared" ref="H25:N25" si="6">SUM(H20:H24)</f>
        <v>0</v>
      </c>
      <c r="I25" s="148">
        <f t="shared" si="6"/>
        <v>13</v>
      </c>
      <c r="J25" s="162">
        <f>'09.09'!J25+'10.09'!I25</f>
        <v>1988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1902</v>
      </c>
      <c r="O25" s="150">
        <f>SUM(O20:O24)</f>
        <v>83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4</v>
      </c>
      <c r="I26" s="139">
        <f>G26+H26</f>
        <v>7</v>
      </c>
      <c r="J26" s="160">
        <f>'09.09'!J26+'10.09'!I26</f>
        <v>394</v>
      </c>
      <c r="K26" s="151">
        <v>2</v>
      </c>
      <c r="L26" s="151">
        <v>0</v>
      </c>
      <c r="M26" s="151">
        <v>0</v>
      </c>
      <c r="N26" s="139">
        <f t="shared" si="0"/>
        <v>372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'09.09'!J27+'10.09'!I27</f>
        <v>525</v>
      </c>
      <c r="K27" s="152">
        <v>0</v>
      </c>
      <c r="L27" s="152">
        <v>0</v>
      </c>
      <c r="M27" s="152">
        <v>0</v>
      </c>
      <c r="N27" s="144">
        <f t="shared" si="0"/>
        <v>517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7</v>
      </c>
      <c r="H28" s="156">
        <v>1</v>
      </c>
      <c r="I28" s="144">
        <f t="shared" si="7"/>
        <v>8</v>
      </c>
      <c r="J28" s="161">
        <f>'09.09'!J28+'10.09'!I28</f>
        <v>1068</v>
      </c>
      <c r="K28" s="152">
        <v>0</v>
      </c>
      <c r="L28" s="152">
        <v>0</v>
      </c>
      <c r="M28" s="152">
        <v>0</v>
      </c>
      <c r="N28" s="144">
        <f t="shared" si="0"/>
        <v>1024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9</v>
      </c>
      <c r="H29" s="156">
        <v>0</v>
      </c>
      <c r="I29" s="144">
        <f t="shared" si="7"/>
        <v>9</v>
      </c>
      <c r="J29" s="161">
        <f>'09.09'!J29+'10.09'!I29</f>
        <v>1097</v>
      </c>
      <c r="K29" s="152">
        <v>0</v>
      </c>
      <c r="L29" s="152">
        <v>0</v>
      </c>
      <c r="M29" s="152">
        <v>0</v>
      </c>
      <c r="N29" s="144">
        <f t="shared" si="0"/>
        <v>1065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'09.09'!J30+'10.09'!I30</f>
        <v>420</v>
      </c>
      <c r="K30" s="152">
        <v>0</v>
      </c>
      <c r="L30" s="152">
        <v>0</v>
      </c>
      <c r="M30" s="152">
        <v>0</v>
      </c>
      <c r="N30" s="144">
        <f t="shared" si="0"/>
        <v>416</v>
      </c>
      <c r="O30" s="145">
        <v>4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2</v>
      </c>
      <c r="I31" s="144">
        <f t="shared" si="7"/>
        <v>2</v>
      </c>
      <c r="J31" s="161">
        <f>'09.09'!J31+'10.09'!I31</f>
        <v>616</v>
      </c>
      <c r="K31" s="152">
        <v>1</v>
      </c>
      <c r="L31" s="152">
        <v>0</v>
      </c>
      <c r="M31" s="152">
        <v>0</v>
      </c>
      <c r="N31" s="144">
        <f t="shared" si="0"/>
        <v>600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3</v>
      </c>
      <c r="H32" s="156">
        <v>0</v>
      </c>
      <c r="I32" s="144">
        <f t="shared" si="7"/>
        <v>3</v>
      </c>
      <c r="J32" s="161">
        <f>'09.09'!J32+'10.09'!I32</f>
        <v>247</v>
      </c>
      <c r="K32" s="152">
        <v>1</v>
      </c>
      <c r="L32" s="152">
        <v>1</v>
      </c>
      <c r="M32" s="152">
        <v>0</v>
      </c>
      <c r="N32" s="144">
        <f t="shared" si="0"/>
        <v>240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'09.09'!J33+'10.09'!I33</f>
        <v>359</v>
      </c>
      <c r="K33" s="152">
        <v>0</v>
      </c>
      <c r="L33" s="152">
        <v>0</v>
      </c>
      <c r="M33" s="152">
        <v>0</v>
      </c>
      <c r="N33" s="144">
        <f t="shared" si="0"/>
        <v>351</v>
      </c>
      <c r="O33" s="145">
        <v>8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'09.09'!J34+'10.09'!I34</f>
        <v>175</v>
      </c>
      <c r="K34" s="152">
        <v>0</v>
      </c>
      <c r="L34" s="152">
        <v>0</v>
      </c>
      <c r="M34" s="152">
        <v>0</v>
      </c>
      <c r="N34" s="144">
        <f t="shared" si="0"/>
        <v>167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'09.09'!J35+'10.09'!I35</f>
        <v>84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2</v>
      </c>
      <c r="I36" s="144">
        <f t="shared" si="7"/>
        <v>2</v>
      </c>
      <c r="J36" s="161">
        <f>'09.09'!J36+'10.09'!I36</f>
        <v>60</v>
      </c>
      <c r="K36" s="152">
        <v>0</v>
      </c>
      <c r="L36" s="152">
        <v>0</v>
      </c>
      <c r="M36" s="152">
        <v>0</v>
      </c>
      <c r="N36" s="144">
        <f t="shared" si="0"/>
        <v>58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12</v>
      </c>
      <c r="H37" s="156"/>
      <c r="I37" s="144">
        <f t="shared" si="7"/>
        <v>12</v>
      </c>
      <c r="J37" s="161">
        <f>'09.09'!J37+'10.09'!I37</f>
        <v>899</v>
      </c>
      <c r="K37" s="152">
        <v>1</v>
      </c>
      <c r="L37" s="152">
        <v>0</v>
      </c>
      <c r="M37" s="152">
        <v>0</v>
      </c>
      <c r="N37" s="144">
        <f t="shared" si="0"/>
        <v>824</v>
      </c>
      <c r="O37" s="145">
        <v>74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39</v>
      </c>
      <c r="H38" s="146">
        <f t="shared" ref="H38:O38" si="9">SUM(H26:H37)</f>
        <v>10</v>
      </c>
      <c r="I38" s="148">
        <f t="shared" si="9"/>
        <v>49</v>
      </c>
      <c r="J38" s="162">
        <f>'09.09'!J38+'10.09'!I38</f>
        <v>5944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5709</v>
      </c>
      <c r="O38" s="150">
        <f t="shared" si="9"/>
        <v>230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'09.09'!J39+'10.09'!I39</f>
        <v>772</v>
      </c>
      <c r="K39" s="151">
        <v>3</v>
      </c>
      <c r="L39" s="151">
        <v>2</v>
      </c>
      <c r="M39" s="151">
        <v>1</v>
      </c>
      <c r="N39" s="139">
        <f t="shared" si="0"/>
        <v>757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20</v>
      </c>
      <c r="H40" s="156">
        <v>0</v>
      </c>
      <c r="I40" s="144">
        <f t="shared" ref="I40:I49" si="10">G40+H40</f>
        <v>20</v>
      </c>
      <c r="J40" s="161">
        <f>'09.09'!J40+'10.09'!I40</f>
        <v>799</v>
      </c>
      <c r="K40" s="152">
        <v>1</v>
      </c>
      <c r="L40" s="152">
        <v>1</v>
      </c>
      <c r="M40" s="152">
        <v>0</v>
      </c>
      <c r="N40" s="144">
        <f t="shared" si="0"/>
        <v>730</v>
      </c>
      <c r="O40" s="145">
        <v>68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'09.09'!J41+'10.09'!I41</f>
        <v>321</v>
      </c>
      <c r="K41" s="152">
        <v>0</v>
      </c>
      <c r="L41" s="152">
        <v>0</v>
      </c>
      <c r="M41" s="152">
        <v>0</v>
      </c>
      <c r="N41" s="144">
        <f t="shared" si="0"/>
        <v>295</v>
      </c>
      <c r="O41" s="145">
        <v>26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12</v>
      </c>
      <c r="H42" s="156">
        <v>0</v>
      </c>
      <c r="I42" s="144">
        <f t="shared" si="10"/>
        <v>12</v>
      </c>
      <c r="J42" s="161">
        <f>'09.09'!J42+'10.09'!I42</f>
        <v>349</v>
      </c>
      <c r="K42" s="152">
        <v>0</v>
      </c>
      <c r="L42" s="152">
        <v>0</v>
      </c>
      <c r="M42" s="152">
        <v>0</v>
      </c>
      <c r="N42" s="144">
        <f t="shared" si="0"/>
        <v>327</v>
      </c>
      <c r="O42" s="145">
        <v>22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71</v>
      </c>
      <c r="H43" s="156">
        <v>3</v>
      </c>
      <c r="I43" s="144">
        <f t="shared" si="10"/>
        <v>74</v>
      </c>
      <c r="J43" s="161">
        <f>'09.09'!J43+'10.09'!I43</f>
        <v>1865</v>
      </c>
      <c r="K43" s="152">
        <v>2</v>
      </c>
      <c r="L43" s="152">
        <v>1</v>
      </c>
      <c r="M43" s="152">
        <v>0</v>
      </c>
      <c r="N43" s="144">
        <f t="shared" si="0"/>
        <v>1634</v>
      </c>
      <c r="O43" s="145">
        <v>229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15</v>
      </c>
      <c r="H44" s="156">
        <v>0</v>
      </c>
      <c r="I44" s="144">
        <f t="shared" si="10"/>
        <v>15</v>
      </c>
      <c r="J44" s="161">
        <f>'09.09'!J44+'10.09'!I44</f>
        <v>376</v>
      </c>
      <c r="K44" s="152">
        <v>1</v>
      </c>
      <c r="L44" s="152">
        <v>0</v>
      </c>
      <c r="M44" s="152">
        <v>0</v>
      </c>
      <c r="N44" s="144">
        <f t="shared" si="0"/>
        <v>326</v>
      </c>
      <c r="O44" s="145">
        <v>49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'09.09'!J45+'10.09'!I45</f>
        <v>226</v>
      </c>
      <c r="K45" s="152">
        <v>0</v>
      </c>
      <c r="L45" s="152">
        <v>0</v>
      </c>
      <c r="M45" s="152">
        <v>0</v>
      </c>
      <c r="N45" s="144">
        <f t="shared" si="0"/>
        <v>212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17</v>
      </c>
      <c r="H46" s="156">
        <v>1</v>
      </c>
      <c r="I46" s="144">
        <f t="shared" si="10"/>
        <v>18</v>
      </c>
      <c r="J46" s="161">
        <f>'09.09'!J46+'10.09'!I46</f>
        <v>558</v>
      </c>
      <c r="K46" s="152">
        <v>0</v>
      </c>
      <c r="L46" s="152">
        <v>0</v>
      </c>
      <c r="M46" s="152">
        <v>0</v>
      </c>
      <c r="N46" s="144">
        <f t="shared" si="0"/>
        <v>524</v>
      </c>
      <c r="O46" s="145">
        <v>34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'09.09'!J47+'10.09'!I47</f>
        <v>114</v>
      </c>
      <c r="K47" s="152">
        <v>1</v>
      </c>
      <c r="L47" s="152">
        <v>0</v>
      </c>
      <c r="M47" s="152">
        <v>0</v>
      </c>
      <c r="N47" s="144">
        <f t="shared" si="0"/>
        <v>110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3</v>
      </c>
      <c r="H48" s="156">
        <v>0</v>
      </c>
      <c r="I48" s="144">
        <f t="shared" si="10"/>
        <v>3</v>
      </c>
      <c r="J48" s="161">
        <f>'09.09'!J48+'10.09'!I48</f>
        <v>166</v>
      </c>
      <c r="K48" s="152">
        <v>1</v>
      </c>
      <c r="L48" s="152">
        <v>0</v>
      </c>
      <c r="M48" s="152">
        <v>0</v>
      </c>
      <c r="N48" s="144">
        <f t="shared" si="0"/>
        <v>153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12</v>
      </c>
      <c r="H49" s="156">
        <v>0</v>
      </c>
      <c r="I49" s="144">
        <f t="shared" si="10"/>
        <v>12</v>
      </c>
      <c r="J49" s="161">
        <f>'09.09'!J49+'10.09'!I49</f>
        <v>832</v>
      </c>
      <c r="K49" s="152">
        <v>1</v>
      </c>
      <c r="L49" s="152">
        <v>2</v>
      </c>
      <c r="M49" s="152">
        <v>1</v>
      </c>
      <c r="N49" s="144">
        <f t="shared" si="0"/>
        <v>773</v>
      </c>
      <c r="O49" s="145">
        <v>58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168</v>
      </c>
      <c r="H50" s="146">
        <f t="shared" ref="H50:O50" si="12">SUM(H39:H49)</f>
        <v>4</v>
      </c>
      <c r="I50" s="148">
        <f t="shared" si="12"/>
        <v>172</v>
      </c>
      <c r="J50" s="162">
        <f>'09.09'!J50+'10.09'!I50</f>
        <v>6378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5841</v>
      </c>
      <c r="O50" s="150">
        <f t="shared" si="12"/>
        <v>527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'09.09'!J51+'10.09'!I51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10</v>
      </c>
      <c r="H52" s="156">
        <v>1</v>
      </c>
      <c r="I52" s="144">
        <f t="shared" ref="I52:I59" si="14">G52+H52</f>
        <v>11</v>
      </c>
      <c r="J52" s="161">
        <f>'09.09'!J52+'10.09'!I52</f>
        <v>953</v>
      </c>
      <c r="K52" s="152">
        <v>0</v>
      </c>
      <c r="L52" s="152">
        <v>0</v>
      </c>
      <c r="M52" s="152">
        <v>0</v>
      </c>
      <c r="N52" s="144">
        <f t="shared" si="0"/>
        <v>911</v>
      </c>
      <c r="O52" s="145">
        <v>42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'09.09'!J53+'10.09'!I53</f>
        <v>564</v>
      </c>
      <c r="K53" s="152">
        <v>1</v>
      </c>
      <c r="L53" s="152">
        <v>0</v>
      </c>
      <c r="M53" s="152">
        <v>0</v>
      </c>
      <c r="N53" s="144">
        <f t="shared" si="0"/>
        <v>547</v>
      </c>
      <c r="O53" s="145">
        <v>16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13</v>
      </c>
      <c r="H54" s="156">
        <v>4</v>
      </c>
      <c r="I54" s="144">
        <f t="shared" si="14"/>
        <v>17</v>
      </c>
      <c r="J54" s="161">
        <f>'09.09'!J54+'10.09'!I54</f>
        <v>745</v>
      </c>
      <c r="K54" s="152">
        <v>0</v>
      </c>
      <c r="L54" s="152">
        <v>0</v>
      </c>
      <c r="M54" s="152">
        <v>0</v>
      </c>
      <c r="N54" s="144">
        <f t="shared" si="0"/>
        <v>711</v>
      </c>
      <c r="O54" s="145">
        <v>34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'09.09'!J55+'10.09'!I55</f>
        <v>243</v>
      </c>
      <c r="K55" s="152">
        <v>1</v>
      </c>
      <c r="L55" s="152">
        <v>0</v>
      </c>
      <c r="M55" s="152">
        <v>0</v>
      </c>
      <c r="N55" s="144">
        <f t="shared" si="0"/>
        <v>240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'09.09'!J56+'10.09'!I56</f>
        <v>285</v>
      </c>
      <c r="K56" s="152">
        <v>0</v>
      </c>
      <c r="L56" s="152">
        <v>0</v>
      </c>
      <c r="M56" s="152">
        <v>0</v>
      </c>
      <c r="N56" s="144">
        <f t="shared" si="0"/>
        <v>278</v>
      </c>
      <c r="O56" s="145">
        <v>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'09.09'!J57+'10.09'!I57</f>
        <v>143</v>
      </c>
      <c r="K57" s="152">
        <v>0</v>
      </c>
      <c r="L57" s="152">
        <v>0</v>
      </c>
      <c r="M57" s="152">
        <v>0</v>
      </c>
      <c r="N57" s="144">
        <f t="shared" si="0"/>
        <v>139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'09.09'!J58+'10.09'!I58</f>
        <v>98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4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'09.09'!J59+'10.09'!I59</f>
        <v>669</v>
      </c>
      <c r="K59" s="152">
        <v>1</v>
      </c>
      <c r="L59" s="152">
        <v>0</v>
      </c>
      <c r="M59" s="152">
        <v>0</v>
      </c>
      <c r="N59" s="144">
        <f t="shared" si="0"/>
        <v>634</v>
      </c>
      <c r="O59" s="145">
        <v>34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41</v>
      </c>
      <c r="H60" s="146">
        <f t="shared" ref="H60:O60" si="15">SUM(H51:H59)</f>
        <v>5</v>
      </c>
      <c r="I60" s="148">
        <f t="shared" si="15"/>
        <v>46</v>
      </c>
      <c r="J60" s="162">
        <f>'09.09'!J60+'10.09'!I60</f>
        <v>3700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3554</v>
      </c>
      <c r="O60" s="150">
        <f t="shared" si="15"/>
        <v>143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'09.09'!J61+'10.09'!I61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'09.09'!J62+'10.09'!I62</f>
        <v>101</v>
      </c>
      <c r="K62" s="152">
        <v>0</v>
      </c>
      <c r="L62" s="152">
        <v>0</v>
      </c>
      <c r="M62" s="152">
        <v>0</v>
      </c>
      <c r="N62" s="144">
        <f t="shared" si="0"/>
        <v>101</v>
      </c>
      <c r="O62" s="145">
        <v>0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'09.09'!J63+'10.09'!I63</f>
        <v>149</v>
      </c>
      <c r="K63" s="152">
        <v>0</v>
      </c>
      <c r="L63" s="152">
        <v>0</v>
      </c>
      <c r="M63" s="152">
        <v>0</v>
      </c>
      <c r="N63" s="144">
        <f t="shared" si="0"/>
        <v>143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'09.09'!J64+'10.09'!I64</f>
        <v>170</v>
      </c>
      <c r="K64" s="152">
        <v>0</v>
      </c>
      <c r="L64" s="152">
        <v>0</v>
      </c>
      <c r="M64" s="152">
        <v>0</v>
      </c>
      <c r="N64" s="144">
        <f t="shared" si="0"/>
        <v>165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'09.09'!J65+'10.09'!I65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'09.09'!J66+'10.09'!I66</f>
        <v>256</v>
      </c>
      <c r="K66" s="152">
        <v>1</v>
      </c>
      <c r="L66" s="152">
        <v>0</v>
      </c>
      <c r="M66" s="152">
        <v>0</v>
      </c>
      <c r="N66" s="144">
        <f t="shared" si="0"/>
        <v>244</v>
      </c>
      <c r="O66" s="145">
        <v>11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'09.09'!J67+'10.09'!I67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'09.09'!J68+'10.09'!I68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6</v>
      </c>
      <c r="H69" s="156"/>
      <c r="I69" s="144">
        <f t="shared" si="16"/>
        <v>6</v>
      </c>
      <c r="J69" s="161">
        <f>'09.09'!J69+'10.09'!I69</f>
        <v>641</v>
      </c>
      <c r="K69" s="152">
        <v>3</v>
      </c>
      <c r="L69" s="152">
        <v>0</v>
      </c>
      <c r="M69" s="152">
        <v>0</v>
      </c>
      <c r="N69" s="144">
        <f t="shared" si="0"/>
        <v>625</v>
      </c>
      <c r="O69" s="145">
        <v>13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9</v>
      </c>
      <c r="H70" s="146">
        <f t="shared" ref="H70:O70" si="17">SUM(H61:H69)</f>
        <v>0</v>
      </c>
      <c r="I70" s="148">
        <f t="shared" si="17"/>
        <v>9</v>
      </c>
      <c r="J70" s="162">
        <f>'09.09'!J70+'10.09'!I70</f>
        <v>1811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1766</v>
      </c>
      <c r="O70" s="150">
        <f t="shared" si="17"/>
        <v>41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1</v>
      </c>
      <c r="I71" s="139">
        <f>G71+H71</f>
        <v>3</v>
      </c>
      <c r="J71" s="160">
        <f>'09.09'!J71+'10.09'!I71</f>
        <v>489</v>
      </c>
      <c r="K71" s="151">
        <v>0</v>
      </c>
      <c r="L71" s="151">
        <v>0</v>
      </c>
      <c r="M71" s="151">
        <v>0</v>
      </c>
      <c r="N71" s="139">
        <f t="shared" ref="N71:N83" si="18">J71-K71-O71</f>
        <v>481</v>
      </c>
      <c r="O71" s="140">
        <v>8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5</v>
      </c>
      <c r="H72" s="156">
        <v>0</v>
      </c>
      <c r="I72" s="144">
        <f t="shared" ref="I72:I77" si="19">G72+H72</f>
        <v>5</v>
      </c>
      <c r="J72" s="161">
        <f>'09.09'!J72+'10.09'!I72</f>
        <v>512</v>
      </c>
      <c r="K72" s="152">
        <v>0</v>
      </c>
      <c r="L72" s="152">
        <v>0</v>
      </c>
      <c r="M72" s="152">
        <v>0</v>
      </c>
      <c r="N72" s="144">
        <f t="shared" si="18"/>
        <v>493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'09.09'!J73+'10.09'!I73</f>
        <v>492</v>
      </c>
      <c r="K73" s="152">
        <v>0</v>
      </c>
      <c r="L73" s="152">
        <v>0</v>
      </c>
      <c r="M73" s="152">
        <v>0</v>
      </c>
      <c r="N73" s="144">
        <f t="shared" si="18"/>
        <v>463</v>
      </c>
      <c r="O73" s="145">
        <v>29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16</v>
      </c>
      <c r="H74" s="156">
        <v>0</v>
      </c>
      <c r="I74" s="144">
        <f t="shared" si="19"/>
        <v>16</v>
      </c>
      <c r="J74" s="161">
        <f>'09.09'!J74+'10.09'!I74</f>
        <v>602</v>
      </c>
      <c r="K74" s="152">
        <v>0</v>
      </c>
      <c r="L74" s="152">
        <v>0</v>
      </c>
      <c r="M74" s="152">
        <v>0</v>
      </c>
      <c r="N74" s="144">
        <f t="shared" si="18"/>
        <v>573</v>
      </c>
      <c r="O74" s="145">
        <v>29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'09.09'!J75+'10.09'!I75</f>
        <v>97</v>
      </c>
      <c r="K75" s="152">
        <v>0</v>
      </c>
      <c r="L75" s="152">
        <v>0</v>
      </c>
      <c r="M75" s="152">
        <v>0</v>
      </c>
      <c r="N75" s="144">
        <f t="shared" si="18"/>
        <v>93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'09.09'!J76+'10.09'!I76</f>
        <v>419</v>
      </c>
      <c r="K76" s="152">
        <v>1</v>
      </c>
      <c r="L76" s="152">
        <v>0</v>
      </c>
      <c r="M76" s="152">
        <v>0</v>
      </c>
      <c r="N76" s="144">
        <f t="shared" si="18"/>
        <v>402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'09.09'!J77+'10.09'!I77</f>
        <v>2109</v>
      </c>
      <c r="K77" s="152">
        <v>4</v>
      </c>
      <c r="L77" s="152">
        <v>2</v>
      </c>
      <c r="M77" s="152">
        <v>0</v>
      </c>
      <c r="N77" s="144">
        <f t="shared" si="18"/>
        <v>2014</v>
      </c>
      <c r="O77" s="145">
        <v>91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66</v>
      </c>
      <c r="H78" s="146">
        <f t="shared" ref="H78:O78" si="20">SUM(H71:H77)</f>
        <v>1</v>
      </c>
      <c r="I78" s="148">
        <f t="shared" si="20"/>
        <v>67</v>
      </c>
      <c r="J78" s="162">
        <f>'09.09'!J78+'10.09'!I78</f>
        <v>4720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4519</v>
      </c>
      <c r="O78" s="150">
        <f t="shared" si="20"/>
        <v>196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'09.09'!J79+'10.09'!I79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'09.09'!J80+'10.09'!I80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'09.09'!J81+'10.09'!I81</f>
        <v>148</v>
      </c>
      <c r="K81" s="152">
        <v>0</v>
      </c>
      <c r="L81" s="152">
        <v>0</v>
      </c>
      <c r="M81" s="152">
        <v>0</v>
      </c>
      <c r="N81" s="144">
        <f t="shared" si="18"/>
        <v>137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'09.09'!J82+'10.09'!I82</f>
        <v>103</v>
      </c>
      <c r="K82" s="152">
        <v>0</v>
      </c>
      <c r="L82" s="152">
        <v>0</v>
      </c>
      <c r="M82" s="152">
        <v>0</v>
      </c>
      <c r="N82" s="144">
        <f t="shared" si="18"/>
        <v>99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'09.09'!J83+'10.09'!I83</f>
        <v>398</v>
      </c>
      <c r="K83" s="152">
        <v>0</v>
      </c>
      <c r="L83" s="152">
        <v>0</v>
      </c>
      <c r="M83" s="152">
        <v>0</v>
      </c>
      <c r="N83" s="144">
        <f t="shared" si="18"/>
        <v>383</v>
      </c>
      <c r="O83" s="145">
        <v>15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4</v>
      </c>
      <c r="H84" s="146">
        <f t="shared" ref="H84:O84" si="22">SUM(H79:H83)</f>
        <v>0</v>
      </c>
      <c r="I84" s="148">
        <f t="shared" si="22"/>
        <v>4</v>
      </c>
      <c r="J84" s="162">
        <f>'09.09'!J84+'10.09'!I84</f>
        <v>839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807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439</v>
      </c>
      <c r="H85" s="135">
        <f t="shared" ref="H85:O85" si="23">H84+H78+H70+H60+H50+H38+H25+H19</f>
        <v>20</v>
      </c>
      <c r="I85" s="135">
        <f t="shared" si="23"/>
        <v>459</v>
      </c>
      <c r="J85" s="135">
        <f t="shared" si="23"/>
        <v>34003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32390</v>
      </c>
      <c r="O85" s="135">
        <f t="shared" si="23"/>
        <v>1574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88"/>
      <c r="P90" s="68"/>
      <c r="Q90" s="68"/>
      <c r="R90" s="68"/>
      <c r="S90" s="18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88"/>
      <c r="P91" s="68"/>
      <c r="Q91" s="68"/>
      <c r="R91" s="68"/>
      <c r="S91" s="18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88"/>
      <c r="P92" s="68"/>
      <c r="Q92" s="68"/>
      <c r="R92" s="68"/>
      <c r="S92" s="18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8"/>
      <c r="K93" s="478"/>
      <c r="L93" s="478"/>
      <c r="M93" s="478"/>
      <c r="N93" s="478"/>
      <c r="O93" s="188"/>
      <c r="P93" s="68"/>
      <c r="Q93" s="68"/>
      <c r="R93" s="68"/>
      <c r="S93" s="18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8"/>
      <c r="K94" s="478"/>
      <c r="L94" s="478"/>
      <c r="M94" s="478"/>
      <c r="N94" s="478"/>
      <c r="O94" s="188"/>
      <c r="P94" s="68"/>
      <c r="Q94" s="68"/>
      <c r="R94" s="68"/>
      <c r="S94" s="18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9"/>
      <c r="K95" s="478"/>
      <c r="L95" s="478"/>
      <c r="M95" s="478"/>
      <c r="N95" s="478"/>
      <c r="O95" s="189"/>
      <c r="Q95" s="82"/>
      <c r="R95" s="82"/>
      <c r="S95" s="189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1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8" sqref="K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=416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1569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84" t="s">
        <v>275</v>
      </c>
      <c r="H4" s="184" t="s">
        <v>276</v>
      </c>
      <c r="I4" s="184" t="s">
        <v>277</v>
      </c>
      <c r="J4" s="121" t="str">
        <f>"me©‡gvU fwZ©
= "&amp;J85</f>
        <v>me©‡gvU fwZ©
= 33544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31936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8</v>
      </c>
      <c r="H5" s="154">
        <v>0</v>
      </c>
      <c r="I5" s="139">
        <f>G5+H5</f>
        <v>8</v>
      </c>
      <c r="J5" s="160">
        <f>'08.09'!J5+'09.09'!I5</f>
        <v>1302</v>
      </c>
      <c r="K5" s="151">
        <v>2</v>
      </c>
      <c r="L5" s="151">
        <v>1</v>
      </c>
      <c r="M5" s="151">
        <v>1</v>
      </c>
      <c r="N5" s="139">
        <f t="shared" ref="N5:N69" si="0">J5-K5-O5</f>
        <v>1292</v>
      </c>
      <c r="O5" s="140">
        <v>8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'08.09'!J6+'09.09'!I6</f>
        <v>71</v>
      </c>
      <c r="K6" s="152">
        <v>0</v>
      </c>
      <c r="L6" s="152">
        <v>0</v>
      </c>
      <c r="M6" s="152">
        <v>0</v>
      </c>
      <c r="N6" s="139">
        <f t="shared" si="0"/>
        <v>70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5</v>
      </c>
      <c r="H7" s="156">
        <v>0</v>
      </c>
      <c r="I7" s="144">
        <f t="shared" si="1"/>
        <v>5</v>
      </c>
      <c r="J7" s="161">
        <f>'08.09'!J7+'09.09'!I7</f>
        <v>406</v>
      </c>
      <c r="K7" s="152">
        <v>0</v>
      </c>
      <c r="L7" s="152">
        <v>0</v>
      </c>
      <c r="M7" s="152">
        <v>0</v>
      </c>
      <c r="N7" s="139">
        <f t="shared" si="0"/>
        <v>395</v>
      </c>
      <c r="O7" s="145">
        <v>11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7</v>
      </c>
      <c r="H8" s="156">
        <v>2</v>
      </c>
      <c r="I8" s="144">
        <f t="shared" si="1"/>
        <v>9</v>
      </c>
      <c r="J8" s="161">
        <f>'08.09'!J8+'09.09'!I8</f>
        <v>1033</v>
      </c>
      <c r="K8" s="152">
        <v>0</v>
      </c>
      <c r="L8" s="152">
        <v>0</v>
      </c>
      <c r="M8" s="152">
        <v>0</v>
      </c>
      <c r="N8" s="139">
        <f t="shared" si="0"/>
        <v>1010</v>
      </c>
      <c r="O8" s="145">
        <v>23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6</v>
      </c>
      <c r="H9" s="156">
        <v>2</v>
      </c>
      <c r="I9" s="144">
        <f t="shared" si="1"/>
        <v>8</v>
      </c>
      <c r="J9" s="161">
        <f>'08.09'!J9+'09.09'!I9</f>
        <v>445</v>
      </c>
      <c r="K9" s="152">
        <v>1</v>
      </c>
      <c r="L9" s="152">
        <v>0</v>
      </c>
      <c r="M9" s="152">
        <v>0</v>
      </c>
      <c r="N9" s="139">
        <f t="shared" si="0"/>
        <v>425</v>
      </c>
      <c r="O9" s="145">
        <v>19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'08.09'!J10+'09.09'!I10</f>
        <v>385</v>
      </c>
      <c r="K10" s="152">
        <v>0</v>
      </c>
      <c r="L10" s="152">
        <v>0</v>
      </c>
      <c r="M10" s="152">
        <v>0</v>
      </c>
      <c r="N10" s="139">
        <f t="shared" si="0"/>
        <v>362</v>
      </c>
      <c r="O10" s="145">
        <v>23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'08.09'!J11+'09.09'!I11</f>
        <v>583</v>
      </c>
      <c r="K11" s="152">
        <v>1</v>
      </c>
      <c r="L11" s="152">
        <v>0</v>
      </c>
      <c r="M11" s="152">
        <v>0</v>
      </c>
      <c r="N11" s="139">
        <f t="shared" si="0"/>
        <v>556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'08.09'!J12+'09.09'!I12</f>
        <v>1117</v>
      </c>
      <c r="K12" s="152">
        <v>0</v>
      </c>
      <c r="L12" s="152">
        <v>0</v>
      </c>
      <c r="M12" s="152">
        <v>0</v>
      </c>
      <c r="N12" s="139">
        <f t="shared" si="0"/>
        <v>1019</v>
      </c>
      <c r="O12" s="145">
        <v>98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'08.09'!J13+'09.09'!I13</f>
        <v>446</v>
      </c>
      <c r="K13" s="152">
        <v>0</v>
      </c>
      <c r="L13" s="152">
        <v>0</v>
      </c>
      <c r="M13" s="152">
        <v>0</v>
      </c>
      <c r="N13" s="139">
        <f t="shared" si="0"/>
        <v>426</v>
      </c>
      <c r="O13" s="145">
        <v>20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'08.09'!J14+'09.09'!I14</f>
        <v>375</v>
      </c>
      <c r="K14" s="152">
        <v>0</v>
      </c>
      <c r="L14" s="152">
        <v>0</v>
      </c>
      <c r="M14" s="152">
        <v>0</v>
      </c>
      <c r="N14" s="139">
        <f t="shared" si="0"/>
        <v>366</v>
      </c>
      <c r="O14" s="145">
        <v>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'08.09'!J15+'09.09'!I15</f>
        <v>473</v>
      </c>
      <c r="K15" s="152">
        <v>0</v>
      </c>
      <c r="L15" s="152">
        <v>0</v>
      </c>
      <c r="M15" s="152">
        <v>0</v>
      </c>
      <c r="N15" s="139">
        <f t="shared" si="0"/>
        <v>459</v>
      </c>
      <c r="O15" s="145">
        <v>14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4</v>
      </c>
      <c r="H16" s="156">
        <v>0</v>
      </c>
      <c r="I16" s="144">
        <f t="shared" si="1"/>
        <v>4</v>
      </c>
      <c r="J16" s="161">
        <f>'08.09'!J16+'09.09'!I16</f>
        <v>637</v>
      </c>
      <c r="K16" s="152">
        <v>0</v>
      </c>
      <c r="L16" s="152">
        <v>0</v>
      </c>
      <c r="M16" s="152">
        <v>0</v>
      </c>
      <c r="N16" s="139">
        <f t="shared" si="0"/>
        <v>605</v>
      </c>
      <c r="O16" s="145">
        <v>32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12</v>
      </c>
      <c r="H17" s="156">
        <v>4</v>
      </c>
      <c r="I17" s="144">
        <f t="shared" si="1"/>
        <v>16</v>
      </c>
      <c r="J17" s="161">
        <f>'08.09'!J17+'09.09'!I17</f>
        <v>693</v>
      </c>
      <c r="K17" s="152">
        <v>5</v>
      </c>
      <c r="L17" s="152">
        <v>0</v>
      </c>
      <c r="M17" s="152">
        <v>0</v>
      </c>
      <c r="N17" s="139">
        <f t="shared" si="0"/>
        <v>650</v>
      </c>
      <c r="O17" s="145">
        <v>38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2</v>
      </c>
      <c r="H18" s="156"/>
      <c r="I18" s="144">
        <f t="shared" si="1"/>
        <v>2</v>
      </c>
      <c r="J18" s="161">
        <f>'08.09'!J18+'09.09'!I18</f>
        <v>558</v>
      </c>
      <c r="K18" s="152">
        <v>0</v>
      </c>
      <c r="L18" s="152">
        <v>0</v>
      </c>
      <c r="M18" s="152">
        <v>0</v>
      </c>
      <c r="N18" s="139">
        <f t="shared" si="0"/>
        <v>544</v>
      </c>
      <c r="O18" s="145">
        <v>14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80</v>
      </c>
      <c r="H19" s="146">
        <f t="shared" ref="H19:O19" si="3">SUM(H5:H18)</f>
        <v>8</v>
      </c>
      <c r="I19" s="148">
        <f t="shared" si="3"/>
        <v>88</v>
      </c>
      <c r="J19" s="162">
        <f>'08.09'!J19+'09.09'!I19</f>
        <v>8524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8179</v>
      </c>
      <c r="O19" s="150">
        <f t="shared" si="3"/>
        <v>336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'08.09'!J20+'09.09'!I20</f>
        <v>18</v>
      </c>
      <c r="K20" s="151">
        <v>0</v>
      </c>
      <c r="L20" s="151">
        <v>0</v>
      </c>
      <c r="M20" s="151">
        <v>0</v>
      </c>
      <c r="N20" s="139">
        <f t="shared" si="0"/>
        <v>14</v>
      </c>
      <c r="O20" s="140">
        <v>4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'08.09'!J21+'09.09'!I21</f>
        <v>384</v>
      </c>
      <c r="K21" s="152">
        <v>0</v>
      </c>
      <c r="L21" s="152">
        <v>0</v>
      </c>
      <c r="M21" s="152">
        <v>0</v>
      </c>
      <c r="N21" s="144">
        <f t="shared" si="0"/>
        <v>369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'08.09'!J22+'09.09'!I22</f>
        <v>148</v>
      </c>
      <c r="K22" s="152">
        <v>0</v>
      </c>
      <c r="L22" s="152">
        <v>0</v>
      </c>
      <c r="M22" s="152">
        <v>0</v>
      </c>
      <c r="N22" s="144">
        <f t="shared" si="0"/>
        <v>139</v>
      </c>
      <c r="O22" s="145">
        <v>9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'08.09'!J23+'09.09'!I23</f>
        <v>90</v>
      </c>
      <c r="K23" s="152">
        <v>0</v>
      </c>
      <c r="L23" s="152">
        <v>0</v>
      </c>
      <c r="M23" s="152">
        <v>0</v>
      </c>
      <c r="N23" s="144">
        <f t="shared" si="0"/>
        <v>87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12</v>
      </c>
      <c r="H24" s="156"/>
      <c r="I24" s="144">
        <f t="shared" si="4"/>
        <v>12</v>
      </c>
      <c r="J24" s="161">
        <f>'08.09'!J24+'09.09'!I24</f>
        <v>1335</v>
      </c>
      <c r="K24" s="152">
        <v>3</v>
      </c>
      <c r="L24" s="152">
        <v>0</v>
      </c>
      <c r="M24" s="152">
        <v>0</v>
      </c>
      <c r="N24" s="144">
        <f t="shared" si="0"/>
        <v>1273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18</v>
      </c>
      <c r="H25" s="146">
        <f t="shared" ref="H25:N25" si="6">SUM(H20:H24)</f>
        <v>1</v>
      </c>
      <c r="I25" s="148">
        <f t="shared" si="6"/>
        <v>19</v>
      </c>
      <c r="J25" s="162">
        <f>'08.09'!J25+'09.09'!I25</f>
        <v>1975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1882</v>
      </c>
      <c r="O25" s="150">
        <f>SUM(O20:O24)</f>
        <v>90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'08.09'!J26+'09.09'!I26</f>
        <v>387</v>
      </c>
      <c r="K26" s="151">
        <v>2</v>
      </c>
      <c r="L26" s="151">
        <v>0</v>
      </c>
      <c r="M26" s="151">
        <v>0</v>
      </c>
      <c r="N26" s="139">
        <f t="shared" si="0"/>
        <v>366</v>
      </c>
      <c r="O26" s="140">
        <v>19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1</v>
      </c>
      <c r="I27" s="144">
        <f t="shared" ref="I27:I37" si="7">G27+H27</f>
        <v>3</v>
      </c>
      <c r="J27" s="161">
        <f>'08.09'!J27+'09.09'!I27</f>
        <v>523</v>
      </c>
      <c r="K27" s="152">
        <v>0</v>
      </c>
      <c r="L27" s="152">
        <v>0</v>
      </c>
      <c r="M27" s="152">
        <v>0</v>
      </c>
      <c r="N27" s="144">
        <f t="shared" si="0"/>
        <v>515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2</v>
      </c>
      <c r="I28" s="144">
        <f t="shared" si="7"/>
        <v>8</v>
      </c>
      <c r="J28" s="161">
        <f>'08.09'!J28+'09.09'!I28</f>
        <v>1060</v>
      </c>
      <c r="K28" s="152">
        <v>0</v>
      </c>
      <c r="L28" s="152">
        <v>0</v>
      </c>
      <c r="M28" s="152">
        <v>0</v>
      </c>
      <c r="N28" s="144">
        <f t="shared" si="0"/>
        <v>1017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14</v>
      </c>
      <c r="H29" s="156">
        <v>0</v>
      </c>
      <c r="I29" s="144">
        <f t="shared" si="7"/>
        <v>14</v>
      </c>
      <c r="J29" s="161">
        <f>'08.09'!J29+'09.09'!I29</f>
        <v>1088</v>
      </c>
      <c r="K29" s="152">
        <v>0</v>
      </c>
      <c r="L29" s="152">
        <v>0</v>
      </c>
      <c r="M29" s="152">
        <v>0</v>
      </c>
      <c r="N29" s="144">
        <f t="shared" si="0"/>
        <v>1049</v>
      </c>
      <c r="O29" s="145">
        <v>39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'08.09'!J30+'09.09'!I30</f>
        <v>419</v>
      </c>
      <c r="K30" s="152">
        <v>0</v>
      </c>
      <c r="L30" s="152">
        <v>0</v>
      </c>
      <c r="M30" s="152">
        <v>0</v>
      </c>
      <c r="N30" s="144">
        <f t="shared" si="0"/>
        <v>407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0</v>
      </c>
      <c r="H31" s="156">
        <v>1</v>
      </c>
      <c r="I31" s="144">
        <f t="shared" si="7"/>
        <v>1</v>
      </c>
      <c r="J31" s="161">
        <f>'08.09'!J31+'09.09'!I31</f>
        <v>614</v>
      </c>
      <c r="K31" s="152">
        <v>1</v>
      </c>
      <c r="L31" s="152">
        <v>0</v>
      </c>
      <c r="M31" s="152">
        <v>0</v>
      </c>
      <c r="N31" s="144">
        <f t="shared" si="0"/>
        <v>597</v>
      </c>
      <c r="O31" s="145">
        <v>16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'08.09'!J32+'09.09'!I32</f>
        <v>244</v>
      </c>
      <c r="K32" s="152">
        <v>1</v>
      </c>
      <c r="L32" s="152">
        <v>1</v>
      </c>
      <c r="M32" s="152">
        <v>0</v>
      </c>
      <c r="N32" s="144">
        <f t="shared" si="0"/>
        <v>239</v>
      </c>
      <c r="O32" s="145">
        <v>4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0</v>
      </c>
      <c r="H33" s="156">
        <v>0</v>
      </c>
      <c r="I33" s="144">
        <f t="shared" si="7"/>
        <v>0</v>
      </c>
      <c r="J33" s="161">
        <f>'08.09'!J33+'09.09'!I33</f>
        <v>358</v>
      </c>
      <c r="K33" s="152">
        <v>0</v>
      </c>
      <c r="L33" s="152">
        <v>0</v>
      </c>
      <c r="M33" s="152">
        <v>0</v>
      </c>
      <c r="N33" s="144">
        <f t="shared" si="0"/>
        <v>348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'08.09'!J34+'09.09'!I34</f>
        <v>173</v>
      </c>
      <c r="K34" s="152">
        <v>0</v>
      </c>
      <c r="L34" s="152">
        <v>0</v>
      </c>
      <c r="M34" s="152">
        <v>0</v>
      </c>
      <c r="N34" s="144">
        <f t="shared" si="0"/>
        <v>165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'08.09'!J35+'09.09'!I35</f>
        <v>84</v>
      </c>
      <c r="K35" s="152">
        <v>0</v>
      </c>
      <c r="L35" s="152">
        <v>0</v>
      </c>
      <c r="M35" s="152">
        <v>0</v>
      </c>
      <c r="N35" s="144">
        <f t="shared" si="0"/>
        <v>75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'08.09'!J36+'09.09'!I36</f>
        <v>58</v>
      </c>
      <c r="K36" s="152">
        <v>0</v>
      </c>
      <c r="L36" s="152">
        <v>0</v>
      </c>
      <c r="M36" s="152">
        <v>0</v>
      </c>
      <c r="N36" s="144">
        <f t="shared" si="0"/>
        <v>56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'08.09'!J37+'09.09'!I37</f>
        <v>887</v>
      </c>
      <c r="K37" s="152">
        <v>1</v>
      </c>
      <c r="L37" s="152">
        <v>0</v>
      </c>
      <c r="M37" s="152">
        <v>0</v>
      </c>
      <c r="N37" s="144">
        <f t="shared" si="0"/>
        <v>811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49</v>
      </c>
      <c r="H38" s="146">
        <f t="shared" ref="H38:O38" si="9">SUM(H26:H37)</f>
        <v>5</v>
      </c>
      <c r="I38" s="148">
        <f t="shared" si="9"/>
        <v>54</v>
      </c>
      <c r="J38" s="162">
        <f>'08.09'!J38+'09.09'!I38</f>
        <v>5895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5645</v>
      </c>
      <c r="O38" s="150">
        <f t="shared" si="9"/>
        <v>245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'08.09'!J39+'09.09'!I39</f>
        <v>770</v>
      </c>
      <c r="K39" s="151">
        <v>3</v>
      </c>
      <c r="L39" s="151">
        <v>2</v>
      </c>
      <c r="M39" s="151">
        <v>1</v>
      </c>
      <c r="N39" s="139">
        <f t="shared" si="0"/>
        <v>755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27</v>
      </c>
      <c r="H40" s="156">
        <v>0</v>
      </c>
      <c r="I40" s="144">
        <f t="shared" ref="I40:I49" si="10">G40+H40</f>
        <v>27</v>
      </c>
      <c r="J40" s="161">
        <f>'08.09'!J40+'09.09'!I40</f>
        <v>779</v>
      </c>
      <c r="K40" s="152">
        <v>1</v>
      </c>
      <c r="L40" s="152">
        <v>1</v>
      </c>
      <c r="M40" s="152">
        <v>0</v>
      </c>
      <c r="N40" s="144">
        <f t="shared" si="0"/>
        <v>709</v>
      </c>
      <c r="O40" s="145">
        <v>69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'08.09'!J41+'09.09'!I41</f>
        <v>311</v>
      </c>
      <c r="K41" s="152">
        <v>0</v>
      </c>
      <c r="L41" s="152">
        <v>0</v>
      </c>
      <c r="M41" s="152">
        <v>0</v>
      </c>
      <c r="N41" s="144">
        <f t="shared" si="0"/>
        <v>288</v>
      </c>
      <c r="O41" s="145">
        <v>23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5</v>
      </c>
      <c r="H42" s="156">
        <v>0</v>
      </c>
      <c r="I42" s="144">
        <f t="shared" si="10"/>
        <v>5</v>
      </c>
      <c r="J42" s="161">
        <f>'08.09'!J42+'09.09'!I42</f>
        <v>337</v>
      </c>
      <c r="K42" s="152">
        <v>0</v>
      </c>
      <c r="L42" s="152">
        <v>0</v>
      </c>
      <c r="M42" s="152">
        <v>0</v>
      </c>
      <c r="N42" s="144">
        <f t="shared" si="0"/>
        <v>319</v>
      </c>
      <c r="O42" s="145">
        <v>18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46</v>
      </c>
      <c r="H43" s="156">
        <v>1</v>
      </c>
      <c r="I43" s="144">
        <f t="shared" si="10"/>
        <v>47</v>
      </c>
      <c r="J43" s="161">
        <f>'08.09'!J43+'09.09'!I43</f>
        <v>1791</v>
      </c>
      <c r="K43" s="152">
        <v>2</v>
      </c>
      <c r="L43" s="152">
        <v>1</v>
      </c>
      <c r="M43" s="152">
        <v>0</v>
      </c>
      <c r="N43" s="144">
        <f t="shared" si="0"/>
        <v>1591</v>
      </c>
      <c r="O43" s="145">
        <v>198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'08.09'!J44+'09.09'!I44</f>
        <v>361</v>
      </c>
      <c r="K44" s="152">
        <v>1</v>
      </c>
      <c r="L44" s="152">
        <v>0</v>
      </c>
      <c r="M44" s="152">
        <v>0</v>
      </c>
      <c r="N44" s="144">
        <f t="shared" si="0"/>
        <v>318</v>
      </c>
      <c r="O44" s="145">
        <v>42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'08.09'!J45+'09.09'!I45</f>
        <v>220</v>
      </c>
      <c r="K45" s="152">
        <v>0</v>
      </c>
      <c r="L45" s="152">
        <v>0</v>
      </c>
      <c r="M45" s="152">
        <v>0</v>
      </c>
      <c r="N45" s="144">
        <f t="shared" si="0"/>
        <v>206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9</v>
      </c>
      <c r="H46" s="156">
        <v>2</v>
      </c>
      <c r="I46" s="144">
        <f t="shared" si="10"/>
        <v>11</v>
      </c>
      <c r="J46" s="161">
        <f>'08.09'!J46+'09.09'!I46</f>
        <v>540</v>
      </c>
      <c r="K46" s="152">
        <v>0</v>
      </c>
      <c r="L46" s="152">
        <v>0</v>
      </c>
      <c r="M46" s="152">
        <v>0</v>
      </c>
      <c r="N46" s="144">
        <f t="shared" si="0"/>
        <v>510</v>
      </c>
      <c r="O46" s="145">
        <v>30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'08.09'!J47+'09.09'!I47</f>
        <v>114</v>
      </c>
      <c r="K47" s="152">
        <v>1</v>
      </c>
      <c r="L47" s="152">
        <v>0</v>
      </c>
      <c r="M47" s="152">
        <v>0</v>
      </c>
      <c r="N47" s="144">
        <f t="shared" si="0"/>
        <v>109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'08.09'!J48+'09.09'!I48</f>
        <v>163</v>
      </c>
      <c r="K48" s="152">
        <v>1</v>
      </c>
      <c r="L48" s="152">
        <v>0</v>
      </c>
      <c r="M48" s="152">
        <v>0</v>
      </c>
      <c r="N48" s="144">
        <f t="shared" si="0"/>
        <v>145</v>
      </c>
      <c r="O48" s="145">
        <v>17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17</v>
      </c>
      <c r="H49" s="156">
        <v>0</v>
      </c>
      <c r="I49" s="144">
        <f t="shared" si="10"/>
        <v>17</v>
      </c>
      <c r="J49" s="161">
        <f>'08.09'!J49+'09.09'!I49</f>
        <v>820</v>
      </c>
      <c r="K49" s="152">
        <v>1</v>
      </c>
      <c r="L49" s="152">
        <v>2</v>
      </c>
      <c r="M49" s="152">
        <v>1</v>
      </c>
      <c r="N49" s="144">
        <f t="shared" si="0"/>
        <v>765</v>
      </c>
      <c r="O49" s="145">
        <v>54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131</v>
      </c>
      <c r="H50" s="146">
        <f t="shared" ref="H50:O50" si="12">SUM(H39:H49)</f>
        <v>4</v>
      </c>
      <c r="I50" s="148">
        <f t="shared" si="12"/>
        <v>135</v>
      </c>
      <c r="J50" s="162">
        <f>'08.09'!J50+'09.09'!I50</f>
        <v>6206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5715</v>
      </c>
      <c r="O50" s="150">
        <f t="shared" si="12"/>
        <v>481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'08.09'!J51+'09.09'!I51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9</v>
      </c>
      <c r="H52" s="156">
        <v>0</v>
      </c>
      <c r="I52" s="144">
        <f t="shared" ref="I52:I59" si="14">G52+H52</f>
        <v>9</v>
      </c>
      <c r="J52" s="161">
        <f>'08.09'!J52+'09.09'!I52</f>
        <v>942</v>
      </c>
      <c r="K52" s="152">
        <v>0</v>
      </c>
      <c r="L52" s="152">
        <v>0</v>
      </c>
      <c r="M52" s="152">
        <v>0</v>
      </c>
      <c r="N52" s="144">
        <f t="shared" si="0"/>
        <v>901</v>
      </c>
      <c r="O52" s="145">
        <v>41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3</v>
      </c>
      <c r="H53" s="156">
        <v>0</v>
      </c>
      <c r="I53" s="144">
        <f t="shared" si="14"/>
        <v>3</v>
      </c>
      <c r="J53" s="161">
        <f>'08.09'!J53+'09.09'!I53</f>
        <v>558</v>
      </c>
      <c r="K53" s="152">
        <v>1</v>
      </c>
      <c r="L53" s="152">
        <v>0</v>
      </c>
      <c r="M53" s="152">
        <v>0</v>
      </c>
      <c r="N53" s="144">
        <f t="shared" si="0"/>
        <v>540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5</v>
      </c>
      <c r="H54" s="156">
        <v>2</v>
      </c>
      <c r="I54" s="144">
        <f t="shared" si="14"/>
        <v>7</v>
      </c>
      <c r="J54" s="161">
        <f>'08.09'!J54+'09.09'!I54</f>
        <v>728</v>
      </c>
      <c r="K54" s="152">
        <v>0</v>
      </c>
      <c r="L54" s="152">
        <v>0</v>
      </c>
      <c r="M54" s="152">
        <v>0</v>
      </c>
      <c r="N54" s="144">
        <f t="shared" si="0"/>
        <v>693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'08.09'!J55+'09.09'!I55</f>
        <v>242</v>
      </c>
      <c r="K55" s="152">
        <v>1</v>
      </c>
      <c r="L55" s="152">
        <v>0</v>
      </c>
      <c r="M55" s="152">
        <v>0</v>
      </c>
      <c r="N55" s="144">
        <f t="shared" si="0"/>
        <v>238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'08.09'!J56+'09.09'!I56</f>
        <v>284</v>
      </c>
      <c r="K56" s="152">
        <v>0</v>
      </c>
      <c r="L56" s="152">
        <v>0</v>
      </c>
      <c r="M56" s="152">
        <v>0</v>
      </c>
      <c r="N56" s="144">
        <f t="shared" si="0"/>
        <v>270</v>
      </c>
      <c r="O56" s="145">
        <v>14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'08.09'!J57+'09.09'!I57</f>
        <v>143</v>
      </c>
      <c r="K57" s="152">
        <v>0</v>
      </c>
      <c r="L57" s="152">
        <v>0</v>
      </c>
      <c r="M57" s="152">
        <v>0</v>
      </c>
      <c r="N57" s="144">
        <f t="shared" si="0"/>
        <v>137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'08.09'!J58+'09.09'!I58</f>
        <v>96</v>
      </c>
      <c r="K58" s="152">
        <v>0</v>
      </c>
      <c r="L58" s="152">
        <v>0</v>
      </c>
      <c r="M58" s="152">
        <v>0</v>
      </c>
      <c r="N58" s="144">
        <f t="shared" si="0"/>
        <v>94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'08.09'!J59+'09.09'!I59</f>
        <v>661</v>
      </c>
      <c r="K59" s="152">
        <v>1</v>
      </c>
      <c r="L59" s="152">
        <v>0</v>
      </c>
      <c r="M59" s="152">
        <v>0</v>
      </c>
      <c r="N59" s="144">
        <f t="shared" si="0"/>
        <v>625</v>
      </c>
      <c r="O59" s="145">
        <v>35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30</v>
      </c>
      <c r="H60" s="146">
        <f t="shared" ref="H60:O60" si="15">SUM(H51:H59)</f>
        <v>2</v>
      </c>
      <c r="I60" s="148">
        <f t="shared" si="15"/>
        <v>32</v>
      </c>
      <c r="J60" s="162">
        <f>'08.09'!J60+'09.09'!I60</f>
        <v>3654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3498</v>
      </c>
      <c r="O60" s="150">
        <f t="shared" si="15"/>
        <v>153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'08.09'!J61+'09.09'!I61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'08.09'!J62+'09.09'!I62</f>
        <v>101</v>
      </c>
      <c r="K62" s="152">
        <v>0</v>
      </c>
      <c r="L62" s="152">
        <v>0</v>
      </c>
      <c r="M62" s="152">
        <v>0</v>
      </c>
      <c r="N62" s="144">
        <f t="shared" si="0"/>
        <v>98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'08.09'!J63+'09.09'!I63</f>
        <v>149</v>
      </c>
      <c r="K63" s="152">
        <v>0</v>
      </c>
      <c r="L63" s="152">
        <v>0</v>
      </c>
      <c r="M63" s="152">
        <v>0</v>
      </c>
      <c r="N63" s="144">
        <f t="shared" si="0"/>
        <v>143</v>
      </c>
      <c r="O63" s="145">
        <v>6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'08.09'!J64+'09.09'!I64</f>
        <v>168</v>
      </c>
      <c r="K64" s="152">
        <v>0</v>
      </c>
      <c r="L64" s="152">
        <v>0</v>
      </c>
      <c r="M64" s="152">
        <v>0</v>
      </c>
      <c r="N64" s="144">
        <f t="shared" si="0"/>
        <v>165</v>
      </c>
      <c r="O64" s="145">
        <v>3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'08.09'!J65+'09.09'!I65</f>
        <v>174</v>
      </c>
      <c r="K65" s="152">
        <v>0</v>
      </c>
      <c r="L65" s="152">
        <v>0</v>
      </c>
      <c r="M65" s="152">
        <v>0</v>
      </c>
      <c r="N65" s="144">
        <f t="shared" si="0"/>
        <v>173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'08.09'!J66+'09.09'!I66</f>
        <v>255</v>
      </c>
      <c r="K66" s="152">
        <v>1</v>
      </c>
      <c r="L66" s="152">
        <v>0</v>
      </c>
      <c r="M66" s="152">
        <v>0</v>
      </c>
      <c r="N66" s="144">
        <f t="shared" si="0"/>
        <v>243</v>
      </c>
      <c r="O66" s="145">
        <v>11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'08.09'!J67+'09.09'!I67</f>
        <v>42</v>
      </c>
      <c r="K67" s="152">
        <v>0</v>
      </c>
      <c r="L67" s="152">
        <v>0</v>
      </c>
      <c r="M67" s="152">
        <v>0</v>
      </c>
      <c r="N67" s="144">
        <f t="shared" si="0"/>
        <v>42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'08.09'!J68+'09.09'!I68</f>
        <v>148</v>
      </c>
      <c r="K68" s="152">
        <v>0</v>
      </c>
      <c r="L68" s="152">
        <v>0</v>
      </c>
      <c r="M68" s="152">
        <v>0</v>
      </c>
      <c r="N68" s="144">
        <f t="shared" si="0"/>
        <v>143</v>
      </c>
      <c r="O68" s="145">
        <v>5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'08.09'!J69+'09.09'!I69</f>
        <v>635</v>
      </c>
      <c r="K69" s="152">
        <v>3</v>
      </c>
      <c r="L69" s="152">
        <v>0</v>
      </c>
      <c r="M69" s="152">
        <v>0</v>
      </c>
      <c r="N69" s="144">
        <f t="shared" si="0"/>
        <v>622</v>
      </c>
      <c r="O69" s="145">
        <v>10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'08.09'!J70+'09.09'!I70</f>
        <v>1802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1759</v>
      </c>
      <c r="O70" s="150">
        <f t="shared" si="17"/>
        <v>39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0</v>
      </c>
      <c r="I71" s="139">
        <f>G71+H71</f>
        <v>1</v>
      </c>
      <c r="J71" s="160">
        <f>'08.09'!J71+'09.09'!I71</f>
        <v>486</v>
      </c>
      <c r="K71" s="151">
        <v>0</v>
      </c>
      <c r="L71" s="151">
        <v>0</v>
      </c>
      <c r="M71" s="151">
        <v>0</v>
      </c>
      <c r="N71" s="139">
        <f t="shared" ref="N71:N83" si="18">J71-K71-O71</f>
        <v>477</v>
      </c>
      <c r="O71" s="140">
        <v>9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3</v>
      </c>
      <c r="H72" s="156">
        <v>0</v>
      </c>
      <c r="I72" s="144">
        <f t="shared" ref="I72:I77" si="19">G72+H72</f>
        <v>3</v>
      </c>
      <c r="J72" s="161">
        <f>'08.09'!J72+'09.09'!I72</f>
        <v>507</v>
      </c>
      <c r="K72" s="152">
        <v>0</v>
      </c>
      <c r="L72" s="152">
        <v>0</v>
      </c>
      <c r="M72" s="152">
        <v>0</v>
      </c>
      <c r="N72" s="144">
        <f t="shared" si="18"/>
        <v>491</v>
      </c>
      <c r="O72" s="145">
        <v>16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14</v>
      </c>
      <c r="H73" s="156">
        <v>0</v>
      </c>
      <c r="I73" s="144">
        <f t="shared" si="19"/>
        <v>14</v>
      </c>
      <c r="J73" s="161">
        <f>'08.09'!J73+'09.09'!I73</f>
        <v>485</v>
      </c>
      <c r="K73" s="152">
        <v>0</v>
      </c>
      <c r="L73" s="152">
        <v>0</v>
      </c>
      <c r="M73" s="152">
        <v>0</v>
      </c>
      <c r="N73" s="144">
        <f t="shared" si="18"/>
        <v>458</v>
      </c>
      <c r="O73" s="145">
        <v>27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'08.09'!J74+'09.09'!I74</f>
        <v>586</v>
      </c>
      <c r="K74" s="152">
        <v>0</v>
      </c>
      <c r="L74" s="152">
        <v>0</v>
      </c>
      <c r="M74" s="152">
        <v>0</v>
      </c>
      <c r="N74" s="144">
        <f t="shared" si="18"/>
        <v>548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'08.09'!J75+'09.09'!I75</f>
        <v>97</v>
      </c>
      <c r="K75" s="152">
        <v>0</v>
      </c>
      <c r="L75" s="152">
        <v>0</v>
      </c>
      <c r="M75" s="152">
        <v>0</v>
      </c>
      <c r="N75" s="144">
        <f t="shared" si="18"/>
        <v>93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8</v>
      </c>
      <c r="H76" s="156">
        <v>0</v>
      </c>
      <c r="I76" s="144">
        <f t="shared" si="19"/>
        <v>8</v>
      </c>
      <c r="J76" s="161">
        <f>'08.09'!J76+'09.09'!I76</f>
        <v>412</v>
      </c>
      <c r="K76" s="152">
        <v>1</v>
      </c>
      <c r="L76" s="152">
        <v>0</v>
      </c>
      <c r="M76" s="152">
        <v>0</v>
      </c>
      <c r="N76" s="144">
        <f t="shared" si="18"/>
        <v>391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29</v>
      </c>
      <c r="H77" s="156">
        <v>0</v>
      </c>
      <c r="I77" s="144">
        <f t="shared" si="19"/>
        <v>29</v>
      </c>
      <c r="J77" s="161">
        <f>'08.09'!J77+'09.09'!I77</f>
        <v>2080</v>
      </c>
      <c r="K77" s="152">
        <v>4</v>
      </c>
      <c r="L77" s="152">
        <v>2</v>
      </c>
      <c r="M77" s="152">
        <v>0</v>
      </c>
      <c r="N77" s="144">
        <f t="shared" si="18"/>
        <v>1997</v>
      </c>
      <c r="O77" s="145">
        <v>79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68</v>
      </c>
      <c r="H78" s="146">
        <f t="shared" ref="H78:O78" si="20">SUM(H71:H77)</f>
        <v>0</v>
      </c>
      <c r="I78" s="148">
        <f t="shared" si="20"/>
        <v>68</v>
      </c>
      <c r="J78" s="162">
        <f>'08.09'!J78+'09.09'!I78</f>
        <v>4653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4455</v>
      </c>
      <c r="O78" s="150">
        <f t="shared" si="20"/>
        <v>193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'08.09'!J79+'09.09'!I79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'08.09'!J80+'09.09'!I80</f>
        <v>40</v>
      </c>
      <c r="K80" s="152">
        <v>0</v>
      </c>
      <c r="L80" s="152">
        <v>0</v>
      </c>
      <c r="M80" s="152">
        <v>0</v>
      </c>
      <c r="N80" s="144">
        <f t="shared" si="18"/>
        <v>40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'08.09'!J81+'09.09'!I81</f>
        <v>147</v>
      </c>
      <c r="K81" s="152">
        <v>0</v>
      </c>
      <c r="L81" s="152">
        <v>0</v>
      </c>
      <c r="M81" s="152">
        <v>0</v>
      </c>
      <c r="N81" s="144">
        <f t="shared" si="18"/>
        <v>134</v>
      </c>
      <c r="O81" s="145">
        <v>13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'08.09'!J82+'09.09'!I82</f>
        <v>103</v>
      </c>
      <c r="K82" s="152">
        <v>0</v>
      </c>
      <c r="L82" s="152">
        <v>0</v>
      </c>
      <c r="M82" s="152">
        <v>0</v>
      </c>
      <c r="N82" s="144">
        <f t="shared" si="18"/>
        <v>98</v>
      </c>
      <c r="O82" s="145">
        <v>5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'08.09'!J83+'09.09'!I83</f>
        <v>395</v>
      </c>
      <c r="K83" s="152">
        <v>0</v>
      </c>
      <c r="L83" s="152">
        <v>0</v>
      </c>
      <c r="M83" s="152">
        <v>0</v>
      </c>
      <c r="N83" s="144">
        <f t="shared" si="18"/>
        <v>383</v>
      </c>
      <c r="O83" s="145">
        <v>12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7</v>
      </c>
      <c r="H84" s="146">
        <f t="shared" ref="H84:O84" si="22">SUM(H79:H83)</f>
        <v>0</v>
      </c>
      <c r="I84" s="148">
        <f t="shared" si="22"/>
        <v>7</v>
      </c>
      <c r="J84" s="162">
        <f>'08.09'!J84+'09.09'!I84</f>
        <v>835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803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396</v>
      </c>
      <c r="H85" s="135">
        <f t="shared" ref="H85:O85" si="23">H84+H78+H70+H60+H50+H38+H25+H19</f>
        <v>20</v>
      </c>
      <c r="I85" s="135">
        <f t="shared" si="23"/>
        <v>416</v>
      </c>
      <c r="J85" s="135">
        <f t="shared" si="23"/>
        <v>33544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31936</v>
      </c>
      <c r="O85" s="135">
        <f t="shared" si="23"/>
        <v>1569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85"/>
      <c r="P90" s="68"/>
      <c r="Q90" s="68"/>
      <c r="R90" s="68"/>
      <c r="S90" s="18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85"/>
      <c r="P91" s="68"/>
      <c r="Q91" s="68"/>
      <c r="R91" s="68"/>
      <c r="S91" s="18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85"/>
      <c r="P92" s="68"/>
      <c r="Q92" s="68"/>
      <c r="R92" s="68"/>
      <c r="S92" s="18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5"/>
      <c r="K93" s="478"/>
      <c r="L93" s="478"/>
      <c r="M93" s="478"/>
      <c r="N93" s="478"/>
      <c r="O93" s="185"/>
      <c r="P93" s="68"/>
      <c r="Q93" s="68"/>
      <c r="R93" s="68"/>
      <c r="S93" s="18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5"/>
      <c r="K94" s="478"/>
      <c r="L94" s="478"/>
      <c r="M94" s="478"/>
      <c r="N94" s="478"/>
      <c r="O94" s="185"/>
      <c r="P94" s="68"/>
      <c r="Q94" s="68"/>
      <c r="R94" s="68"/>
      <c r="S94" s="18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6"/>
      <c r="K95" s="478"/>
      <c r="L95" s="478"/>
      <c r="M95" s="478"/>
      <c r="N95" s="478"/>
      <c r="O95" s="186"/>
      <c r="Q95" s="82"/>
      <c r="R95" s="82"/>
      <c r="S95" s="186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200-000000000000}">
  <dimension ref="A1:S111"/>
  <sheetViews>
    <sheetView view="pageBreakPreview" topLeftCell="C1" zoomScale="70" zoomScaleNormal="70" zoomScaleSheetLayoutView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K38" sqref="K3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=447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1634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33128</v>
      </c>
      <c r="K4" s="120" t="str">
        <f>" †W½y m‡›`‡n ch©v‡jvPbvi Rb¨ †cÖwiZ g„„Zz¨ = "&amp;K85</f>
        <v xml:space="preserve"> †W½y m‡›`‡n ch©v‡jvPbvi Rb¨ †cÖwiZ g„„Zz¨ = 39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31455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'07.09'!J5+'08.09'!I5</f>
        <v>1294</v>
      </c>
      <c r="K5" s="151">
        <v>2</v>
      </c>
      <c r="L5" s="151">
        <v>1</v>
      </c>
      <c r="M5" s="151">
        <v>1</v>
      </c>
      <c r="N5" s="139">
        <f t="shared" ref="N5:N69" si="0">J5-K5-O5</f>
        <v>1286</v>
      </c>
      <c r="O5" s="140">
        <v>6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'07.09'!J6+'08.09'!I6</f>
        <v>71</v>
      </c>
      <c r="K6" s="152">
        <v>0</v>
      </c>
      <c r="L6" s="152">
        <v>0</v>
      </c>
      <c r="M6" s="152">
        <v>0</v>
      </c>
      <c r="N6" s="139">
        <f t="shared" si="0"/>
        <v>70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'07.09'!J7+'08.09'!I7</f>
        <v>401</v>
      </c>
      <c r="K7" s="152">
        <v>0</v>
      </c>
      <c r="L7" s="152">
        <v>0</v>
      </c>
      <c r="M7" s="152">
        <v>0</v>
      </c>
      <c r="N7" s="139">
        <f t="shared" si="0"/>
        <v>388</v>
      </c>
      <c r="O7" s="145">
        <v>13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7</v>
      </c>
      <c r="H8" s="156">
        <v>3</v>
      </c>
      <c r="I8" s="144">
        <f t="shared" si="1"/>
        <v>10</v>
      </c>
      <c r="J8" s="161">
        <f>'07.09'!J8+'08.09'!I8</f>
        <v>1024</v>
      </c>
      <c r="K8" s="152">
        <v>0</v>
      </c>
      <c r="L8" s="152">
        <v>0</v>
      </c>
      <c r="M8" s="152">
        <v>0</v>
      </c>
      <c r="N8" s="139">
        <f t="shared" si="0"/>
        <v>999</v>
      </c>
      <c r="O8" s="145">
        <v>25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5</v>
      </c>
      <c r="H9" s="156">
        <v>0</v>
      </c>
      <c r="I9" s="144">
        <f t="shared" si="1"/>
        <v>5</v>
      </c>
      <c r="J9" s="161">
        <f>'07.09'!J9+'08.09'!I9</f>
        <v>437</v>
      </c>
      <c r="K9" s="152">
        <v>1</v>
      </c>
      <c r="L9" s="152">
        <v>0</v>
      </c>
      <c r="M9" s="152">
        <v>0</v>
      </c>
      <c r="N9" s="139">
        <f t="shared" si="0"/>
        <v>418</v>
      </c>
      <c r="O9" s="145">
        <v>18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6</v>
      </c>
      <c r="H10" s="156">
        <v>0</v>
      </c>
      <c r="I10" s="144">
        <f t="shared" si="1"/>
        <v>6</v>
      </c>
      <c r="J10" s="161">
        <f>'07.09'!J10+'08.09'!I10</f>
        <v>381</v>
      </c>
      <c r="K10" s="152">
        <v>0</v>
      </c>
      <c r="L10" s="152">
        <v>0</v>
      </c>
      <c r="M10" s="152">
        <v>0</v>
      </c>
      <c r="N10" s="139">
        <f t="shared" si="0"/>
        <v>360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13</v>
      </c>
      <c r="H11" s="156">
        <v>0</v>
      </c>
      <c r="I11" s="144">
        <f t="shared" si="1"/>
        <v>13</v>
      </c>
      <c r="J11" s="161">
        <f>'07.09'!J11+'08.09'!I11</f>
        <v>578</v>
      </c>
      <c r="K11" s="152">
        <v>1</v>
      </c>
      <c r="L11" s="152">
        <v>0</v>
      </c>
      <c r="M11" s="152">
        <v>0</v>
      </c>
      <c r="N11" s="139">
        <f t="shared" si="0"/>
        <v>550</v>
      </c>
      <c r="O11" s="145">
        <v>27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25</v>
      </c>
      <c r="H12" s="156">
        <v>0</v>
      </c>
      <c r="I12" s="144">
        <f t="shared" si="1"/>
        <v>25</v>
      </c>
      <c r="J12" s="161">
        <f>'07.09'!J12+'08.09'!I12</f>
        <v>1098</v>
      </c>
      <c r="K12" s="152">
        <v>0</v>
      </c>
      <c r="L12" s="152">
        <v>0</v>
      </c>
      <c r="M12" s="152">
        <v>0</v>
      </c>
      <c r="N12" s="139">
        <f t="shared" si="0"/>
        <v>997</v>
      </c>
      <c r="O12" s="145">
        <v>101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5</v>
      </c>
      <c r="H13" s="156">
        <v>0</v>
      </c>
      <c r="I13" s="144">
        <f t="shared" si="1"/>
        <v>5</v>
      </c>
      <c r="J13" s="161">
        <f>'07.09'!J13+'08.09'!I13</f>
        <v>442</v>
      </c>
      <c r="K13" s="152">
        <v>0</v>
      </c>
      <c r="L13" s="152">
        <v>0</v>
      </c>
      <c r="M13" s="152">
        <v>0</v>
      </c>
      <c r="N13" s="139">
        <f t="shared" si="0"/>
        <v>424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'07.09'!J14+'08.09'!I14</f>
        <v>372</v>
      </c>
      <c r="K14" s="152">
        <v>0</v>
      </c>
      <c r="L14" s="152">
        <v>0</v>
      </c>
      <c r="M14" s="152">
        <v>0</v>
      </c>
      <c r="N14" s="139">
        <f t="shared" si="0"/>
        <v>353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9</v>
      </c>
      <c r="H15" s="156">
        <v>0</v>
      </c>
      <c r="I15" s="144">
        <f t="shared" si="1"/>
        <v>9</v>
      </c>
      <c r="J15" s="161">
        <f>'07.09'!J15+'08.09'!I15</f>
        <v>472</v>
      </c>
      <c r="K15" s="152">
        <v>0</v>
      </c>
      <c r="L15" s="152">
        <v>0</v>
      </c>
      <c r="M15" s="152">
        <v>0</v>
      </c>
      <c r="N15" s="139">
        <f t="shared" si="0"/>
        <v>451</v>
      </c>
      <c r="O15" s="145">
        <v>21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'07.09'!J16+'08.09'!I16</f>
        <v>633</v>
      </c>
      <c r="K16" s="152">
        <v>0</v>
      </c>
      <c r="L16" s="152">
        <v>0</v>
      </c>
      <c r="M16" s="152">
        <v>0</v>
      </c>
      <c r="N16" s="139">
        <f t="shared" si="0"/>
        <v>597</v>
      </c>
      <c r="O16" s="145">
        <v>36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6</v>
      </c>
      <c r="H17" s="156">
        <v>0</v>
      </c>
      <c r="I17" s="144">
        <f t="shared" si="1"/>
        <v>6</v>
      </c>
      <c r="J17" s="161">
        <f>'07.09'!J17+'08.09'!I17</f>
        <v>677</v>
      </c>
      <c r="K17" s="152">
        <v>5</v>
      </c>
      <c r="L17" s="152">
        <v>0</v>
      </c>
      <c r="M17" s="152">
        <v>0</v>
      </c>
      <c r="N17" s="139">
        <f t="shared" si="0"/>
        <v>642</v>
      </c>
      <c r="O17" s="145">
        <v>30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'07.09'!J18+'08.09'!I18</f>
        <v>556</v>
      </c>
      <c r="K18" s="152">
        <v>0</v>
      </c>
      <c r="L18" s="152">
        <v>0</v>
      </c>
      <c r="M18" s="152">
        <v>0</v>
      </c>
      <c r="N18" s="139">
        <f t="shared" si="0"/>
        <v>539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101</v>
      </c>
      <c r="H19" s="146">
        <f t="shared" ref="H19:O19" si="3">SUM(H5:H18)</f>
        <v>3</v>
      </c>
      <c r="I19" s="148">
        <f t="shared" si="3"/>
        <v>104</v>
      </c>
      <c r="J19" s="162">
        <f>'07.09'!J19+'08.09'!I19</f>
        <v>8436</v>
      </c>
      <c r="K19" s="148">
        <f t="shared" si="3"/>
        <v>9</v>
      </c>
      <c r="L19" s="148">
        <f t="shared" si="3"/>
        <v>1</v>
      </c>
      <c r="M19" s="148">
        <f t="shared" si="3"/>
        <v>1</v>
      </c>
      <c r="N19" s="148">
        <f t="shared" si="3"/>
        <v>8074</v>
      </c>
      <c r="O19" s="150">
        <f t="shared" si="3"/>
        <v>353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2</v>
      </c>
      <c r="I20" s="139">
        <f>G20+H20</f>
        <v>2</v>
      </c>
      <c r="J20" s="160">
        <f>'07.09'!J20+'08.09'!I20</f>
        <v>17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4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'07.09'!J21+'08.09'!I21</f>
        <v>381</v>
      </c>
      <c r="K21" s="152">
        <v>0</v>
      </c>
      <c r="L21" s="152">
        <v>0</v>
      </c>
      <c r="M21" s="152">
        <v>0</v>
      </c>
      <c r="N21" s="144">
        <f t="shared" si="0"/>
        <v>365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'07.09'!J22+'08.09'!I22</f>
        <v>145</v>
      </c>
      <c r="K22" s="152">
        <v>0</v>
      </c>
      <c r="L22" s="152">
        <v>0</v>
      </c>
      <c r="M22" s="152">
        <v>0</v>
      </c>
      <c r="N22" s="144">
        <f t="shared" si="0"/>
        <v>137</v>
      </c>
      <c r="O22" s="145">
        <v>8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'07.09'!J23+'08.09'!I23</f>
        <v>90</v>
      </c>
      <c r="K23" s="152">
        <v>0</v>
      </c>
      <c r="L23" s="152">
        <v>0</v>
      </c>
      <c r="M23" s="152">
        <v>0</v>
      </c>
      <c r="N23" s="144">
        <f t="shared" si="0"/>
        <v>87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13</v>
      </c>
      <c r="H24" s="156"/>
      <c r="I24" s="144">
        <f t="shared" si="4"/>
        <v>13</v>
      </c>
      <c r="J24" s="161">
        <f>'07.09'!J24+'08.09'!I24</f>
        <v>1323</v>
      </c>
      <c r="K24" s="152">
        <v>3</v>
      </c>
      <c r="L24" s="152">
        <v>0</v>
      </c>
      <c r="M24" s="152">
        <v>0</v>
      </c>
      <c r="N24" s="144">
        <f t="shared" si="0"/>
        <v>1249</v>
      </c>
      <c r="O24" s="145">
        <v>71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21</v>
      </c>
      <c r="H25" s="146">
        <f t="shared" ref="H25:O25" si="6">SUM(H20:H24)</f>
        <v>2</v>
      </c>
      <c r="I25" s="148">
        <f t="shared" si="6"/>
        <v>23</v>
      </c>
      <c r="J25" s="162">
        <f>'07.09'!J25+'08.09'!I25</f>
        <v>1956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1851</v>
      </c>
      <c r="O25" s="150">
        <f t="shared" si="6"/>
        <v>102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3</v>
      </c>
      <c r="I26" s="139">
        <f>G26+H26</f>
        <v>4</v>
      </c>
      <c r="J26" s="160">
        <f>'07.09'!J26+'08.09'!I26</f>
        <v>385</v>
      </c>
      <c r="K26" s="151">
        <v>2</v>
      </c>
      <c r="L26" s="151">
        <v>0</v>
      </c>
      <c r="M26" s="151">
        <v>0</v>
      </c>
      <c r="N26" s="139">
        <f t="shared" si="0"/>
        <v>365</v>
      </c>
      <c r="O26" s="140">
        <v>18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'07.09'!J27+'08.09'!I27</f>
        <v>520</v>
      </c>
      <c r="K27" s="152">
        <v>0</v>
      </c>
      <c r="L27" s="152">
        <v>0</v>
      </c>
      <c r="M27" s="152">
        <v>0</v>
      </c>
      <c r="N27" s="144">
        <f t="shared" si="0"/>
        <v>514</v>
      </c>
      <c r="O27" s="145">
        <v>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0</v>
      </c>
      <c r="I28" s="144">
        <f t="shared" si="7"/>
        <v>6</v>
      </c>
      <c r="J28" s="161">
        <f>'07.09'!J28+'08.09'!I28</f>
        <v>1052</v>
      </c>
      <c r="K28" s="152">
        <v>0</v>
      </c>
      <c r="L28" s="152">
        <v>0</v>
      </c>
      <c r="M28" s="152">
        <v>0</v>
      </c>
      <c r="N28" s="144">
        <f t="shared" si="0"/>
        <v>1004</v>
      </c>
      <c r="O28" s="145">
        <v>48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'07.09'!J29+'08.09'!I29</f>
        <v>1074</v>
      </c>
      <c r="K29" s="152">
        <v>0</v>
      </c>
      <c r="L29" s="152">
        <v>0</v>
      </c>
      <c r="M29" s="152">
        <v>0</v>
      </c>
      <c r="N29" s="144">
        <f t="shared" si="0"/>
        <v>1046</v>
      </c>
      <c r="O29" s="145">
        <v>28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'07.09'!J30+'08.09'!I30</f>
        <v>413</v>
      </c>
      <c r="K30" s="152">
        <v>0</v>
      </c>
      <c r="L30" s="152">
        <v>0</v>
      </c>
      <c r="M30" s="152">
        <v>0</v>
      </c>
      <c r="N30" s="144">
        <f t="shared" si="0"/>
        <v>400</v>
      </c>
      <c r="O30" s="145">
        <v>13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1</v>
      </c>
      <c r="H31" s="156">
        <v>0</v>
      </c>
      <c r="I31" s="144">
        <f t="shared" si="7"/>
        <v>1</v>
      </c>
      <c r="J31" s="161">
        <f>'07.09'!J31+'08.09'!I31</f>
        <v>613</v>
      </c>
      <c r="K31" s="152">
        <v>1</v>
      </c>
      <c r="L31" s="152">
        <v>0</v>
      </c>
      <c r="M31" s="152">
        <v>0</v>
      </c>
      <c r="N31" s="144">
        <f t="shared" si="0"/>
        <v>592</v>
      </c>
      <c r="O31" s="145">
        <v>20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'07.09'!J32+'08.09'!I32</f>
        <v>243</v>
      </c>
      <c r="K32" s="152">
        <v>1</v>
      </c>
      <c r="L32" s="152">
        <v>1</v>
      </c>
      <c r="M32" s="152">
        <v>0</v>
      </c>
      <c r="N32" s="144">
        <f t="shared" si="0"/>
        <v>236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'07.09'!J33+'08.09'!I33</f>
        <v>358</v>
      </c>
      <c r="K33" s="152">
        <v>0</v>
      </c>
      <c r="L33" s="152">
        <v>0</v>
      </c>
      <c r="M33" s="152">
        <v>0</v>
      </c>
      <c r="N33" s="144">
        <f t="shared" si="0"/>
        <v>344</v>
      </c>
      <c r="O33" s="145">
        <v>14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'07.09'!J34+'08.09'!I34</f>
        <v>170</v>
      </c>
      <c r="K34" s="152">
        <v>0</v>
      </c>
      <c r="L34" s="152">
        <v>0</v>
      </c>
      <c r="M34" s="152">
        <v>0</v>
      </c>
      <c r="N34" s="144">
        <f t="shared" si="0"/>
        <v>162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'07.09'!J35+'08.09'!I35</f>
        <v>83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10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'07.09'!J36+'08.09'!I36</f>
        <v>56</v>
      </c>
      <c r="K36" s="152">
        <v>0</v>
      </c>
      <c r="L36" s="152">
        <v>0</v>
      </c>
      <c r="M36" s="152">
        <v>0</v>
      </c>
      <c r="N36" s="144">
        <f t="shared" si="0"/>
        <v>50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'07.09'!J37+'08.09'!I37</f>
        <v>874</v>
      </c>
      <c r="K37" s="152">
        <v>1</v>
      </c>
      <c r="L37" s="152">
        <v>0</v>
      </c>
      <c r="M37" s="152">
        <v>0</v>
      </c>
      <c r="N37" s="144">
        <f t="shared" si="0"/>
        <v>795</v>
      </c>
      <c r="O37" s="145">
        <v>78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48</v>
      </c>
      <c r="H38" s="146">
        <f t="shared" ref="H38:O38" si="9">SUM(H26:H37)</f>
        <v>3</v>
      </c>
      <c r="I38" s="148">
        <f t="shared" si="9"/>
        <v>51</v>
      </c>
      <c r="J38" s="162">
        <f>'07.09'!J38+'08.09'!I38</f>
        <v>5841</v>
      </c>
      <c r="K38" s="148">
        <f t="shared" si="9"/>
        <v>5</v>
      </c>
      <c r="L38" s="148">
        <f t="shared" si="9"/>
        <v>1</v>
      </c>
      <c r="M38" s="148">
        <f t="shared" si="9"/>
        <v>0</v>
      </c>
      <c r="N38" s="148">
        <f t="shared" si="9"/>
        <v>5581</v>
      </c>
      <c r="O38" s="150">
        <f t="shared" si="9"/>
        <v>255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0</v>
      </c>
      <c r="I39" s="139">
        <f>G39+H39</f>
        <v>0</v>
      </c>
      <c r="J39" s="160">
        <f>'07.09'!J39+'08.09'!I39</f>
        <v>768</v>
      </c>
      <c r="K39" s="151">
        <v>3</v>
      </c>
      <c r="L39" s="151">
        <v>2</v>
      </c>
      <c r="M39" s="151">
        <v>1</v>
      </c>
      <c r="N39" s="139">
        <f t="shared" si="0"/>
        <v>753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'07.09'!J40+'08.09'!I40</f>
        <v>752</v>
      </c>
      <c r="K40" s="152">
        <v>1</v>
      </c>
      <c r="L40" s="152">
        <v>1</v>
      </c>
      <c r="M40" s="152">
        <v>0</v>
      </c>
      <c r="N40" s="144">
        <f t="shared" si="0"/>
        <v>694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'07.09'!J41+'08.09'!I41</f>
        <v>308</v>
      </c>
      <c r="K41" s="152">
        <v>0</v>
      </c>
      <c r="L41" s="152">
        <v>0</v>
      </c>
      <c r="M41" s="152">
        <v>0</v>
      </c>
      <c r="N41" s="144">
        <f t="shared" si="0"/>
        <v>284</v>
      </c>
      <c r="O41" s="145">
        <v>24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'07.09'!J42+'08.09'!I42</f>
        <v>332</v>
      </c>
      <c r="K42" s="152">
        <v>0</v>
      </c>
      <c r="L42" s="152">
        <v>0</v>
      </c>
      <c r="M42" s="152">
        <v>0</v>
      </c>
      <c r="N42" s="144">
        <f t="shared" si="0"/>
        <v>315</v>
      </c>
      <c r="O42" s="145">
        <v>17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48</v>
      </c>
      <c r="H43" s="156">
        <v>10</v>
      </c>
      <c r="I43" s="144">
        <f t="shared" si="10"/>
        <v>58</v>
      </c>
      <c r="J43" s="161">
        <f>'07.09'!J43+'08.09'!I43</f>
        <v>1744</v>
      </c>
      <c r="K43" s="152">
        <v>2</v>
      </c>
      <c r="L43" s="152">
        <v>1</v>
      </c>
      <c r="M43" s="152">
        <v>0</v>
      </c>
      <c r="N43" s="144">
        <f t="shared" si="0"/>
        <v>1531</v>
      </c>
      <c r="O43" s="145">
        <v>211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12</v>
      </c>
      <c r="H44" s="156">
        <v>0</v>
      </c>
      <c r="I44" s="144">
        <f t="shared" si="10"/>
        <v>12</v>
      </c>
      <c r="J44" s="161">
        <f>'07.09'!J44+'08.09'!I44</f>
        <v>351</v>
      </c>
      <c r="K44" s="152">
        <v>1</v>
      </c>
      <c r="L44" s="152">
        <v>0</v>
      </c>
      <c r="M44" s="152">
        <v>0</v>
      </c>
      <c r="N44" s="144">
        <f t="shared" si="0"/>
        <v>305</v>
      </c>
      <c r="O44" s="145">
        <v>45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9</v>
      </c>
      <c r="H45" s="156">
        <v>0</v>
      </c>
      <c r="I45" s="144">
        <f t="shared" si="10"/>
        <v>9</v>
      </c>
      <c r="J45" s="161">
        <f>'07.09'!J45+'08.09'!I45</f>
        <v>215</v>
      </c>
      <c r="K45" s="152">
        <v>0</v>
      </c>
      <c r="L45" s="152">
        <v>0</v>
      </c>
      <c r="M45" s="152">
        <v>0</v>
      </c>
      <c r="N45" s="144">
        <f t="shared" si="0"/>
        <v>198</v>
      </c>
      <c r="O45" s="145">
        <v>17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3</v>
      </c>
      <c r="H46" s="156">
        <v>0</v>
      </c>
      <c r="I46" s="144">
        <f t="shared" si="10"/>
        <v>3</v>
      </c>
      <c r="J46" s="161">
        <f>'07.09'!J46+'08.09'!I46</f>
        <v>529</v>
      </c>
      <c r="K46" s="152">
        <v>0</v>
      </c>
      <c r="L46" s="152">
        <v>0</v>
      </c>
      <c r="M46" s="152">
        <v>0</v>
      </c>
      <c r="N46" s="144">
        <f t="shared" si="0"/>
        <v>498</v>
      </c>
      <c r="O46" s="145">
        <v>31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'07.09'!J47+'08.09'!I47</f>
        <v>111</v>
      </c>
      <c r="K47" s="152">
        <v>1</v>
      </c>
      <c r="L47" s="152">
        <v>0</v>
      </c>
      <c r="M47" s="152">
        <v>0</v>
      </c>
      <c r="N47" s="144">
        <f t="shared" si="0"/>
        <v>108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'07.09'!J48+'08.09'!I48</f>
        <v>158</v>
      </c>
      <c r="K48" s="152">
        <v>1</v>
      </c>
      <c r="L48" s="152">
        <v>0</v>
      </c>
      <c r="M48" s="152">
        <v>0</v>
      </c>
      <c r="N48" s="144">
        <f t="shared" si="0"/>
        <v>141</v>
      </c>
      <c r="O48" s="145">
        <v>16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'07.09'!J49+'08.09'!I49</f>
        <v>803</v>
      </c>
      <c r="K49" s="152">
        <v>1</v>
      </c>
      <c r="L49" s="152">
        <v>2</v>
      </c>
      <c r="M49" s="152">
        <v>1</v>
      </c>
      <c r="N49" s="144">
        <f t="shared" si="0"/>
        <v>737</v>
      </c>
      <c r="O49" s="145">
        <v>65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129</v>
      </c>
      <c r="H50" s="146">
        <f t="shared" ref="H50:O50" si="12">SUM(H39:H49)</f>
        <v>10</v>
      </c>
      <c r="I50" s="148">
        <f t="shared" si="12"/>
        <v>139</v>
      </c>
      <c r="J50" s="162">
        <f>'07.09'!J50+'08.09'!I50</f>
        <v>6071</v>
      </c>
      <c r="K50" s="148">
        <f t="shared" si="12"/>
        <v>10</v>
      </c>
      <c r="L50" s="148">
        <f t="shared" si="12"/>
        <v>6</v>
      </c>
      <c r="M50" s="148">
        <f t="shared" si="12"/>
        <v>2</v>
      </c>
      <c r="N50" s="148">
        <f t="shared" si="12"/>
        <v>5564</v>
      </c>
      <c r="O50" s="150">
        <f t="shared" si="12"/>
        <v>497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'07.09'!J51+'08.09'!I51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11</v>
      </c>
      <c r="H52" s="156">
        <v>0</v>
      </c>
      <c r="I52" s="144">
        <f t="shared" ref="I52:I59" si="14">G52+H52</f>
        <v>11</v>
      </c>
      <c r="J52" s="161">
        <f>'07.09'!J52+'08.09'!I52</f>
        <v>933</v>
      </c>
      <c r="K52" s="152">
        <v>0</v>
      </c>
      <c r="L52" s="152">
        <v>0</v>
      </c>
      <c r="M52" s="152">
        <v>0</v>
      </c>
      <c r="N52" s="144">
        <f t="shared" si="0"/>
        <v>887</v>
      </c>
      <c r="O52" s="145">
        <v>46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10</v>
      </c>
      <c r="H53" s="156">
        <v>0</v>
      </c>
      <c r="I53" s="144">
        <f t="shared" si="14"/>
        <v>10</v>
      </c>
      <c r="J53" s="161">
        <f>'07.09'!J53+'08.09'!I53</f>
        <v>555</v>
      </c>
      <c r="K53" s="152">
        <v>1</v>
      </c>
      <c r="L53" s="152">
        <v>0</v>
      </c>
      <c r="M53" s="152">
        <v>0</v>
      </c>
      <c r="N53" s="144">
        <f t="shared" si="0"/>
        <v>534</v>
      </c>
      <c r="O53" s="145">
        <v>20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1</v>
      </c>
      <c r="I54" s="144">
        <f t="shared" si="14"/>
        <v>7</v>
      </c>
      <c r="J54" s="161">
        <f>'07.09'!J54+'08.09'!I54</f>
        <v>721</v>
      </c>
      <c r="K54" s="152">
        <v>0</v>
      </c>
      <c r="L54" s="152">
        <v>0</v>
      </c>
      <c r="M54" s="152">
        <v>0</v>
      </c>
      <c r="N54" s="144">
        <f t="shared" si="0"/>
        <v>683</v>
      </c>
      <c r="O54" s="145">
        <v>38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'07.09'!J55+'08.09'!I55</f>
        <v>242</v>
      </c>
      <c r="K55" s="152">
        <v>1</v>
      </c>
      <c r="L55" s="152">
        <v>0</v>
      </c>
      <c r="M55" s="152">
        <v>0</v>
      </c>
      <c r="N55" s="144">
        <f t="shared" si="0"/>
        <v>237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'07.09'!J56+'08.09'!I56</f>
        <v>283</v>
      </c>
      <c r="K56" s="152">
        <v>0</v>
      </c>
      <c r="L56" s="152">
        <v>0</v>
      </c>
      <c r="M56" s="152">
        <v>0</v>
      </c>
      <c r="N56" s="144">
        <f t="shared" si="0"/>
        <v>269</v>
      </c>
      <c r="O56" s="145">
        <v>14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4</v>
      </c>
      <c r="H57" s="156">
        <v>0</v>
      </c>
      <c r="I57" s="144">
        <f t="shared" si="14"/>
        <v>4</v>
      </c>
      <c r="J57" s="161">
        <f>'07.09'!J57+'08.09'!I57</f>
        <v>141</v>
      </c>
      <c r="K57" s="152">
        <v>0</v>
      </c>
      <c r="L57" s="152">
        <v>0</v>
      </c>
      <c r="M57" s="152">
        <v>0</v>
      </c>
      <c r="N57" s="144">
        <f t="shared" si="0"/>
        <v>136</v>
      </c>
      <c r="O57" s="145">
        <v>5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'07.09'!J58+'08.09'!I58</f>
        <v>96</v>
      </c>
      <c r="K58" s="152">
        <v>0</v>
      </c>
      <c r="L58" s="152">
        <v>0</v>
      </c>
      <c r="M58" s="152">
        <v>0</v>
      </c>
      <c r="N58" s="144">
        <f t="shared" si="0"/>
        <v>93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'07.09'!J59+'08.09'!I59</f>
        <v>651</v>
      </c>
      <c r="K59" s="152">
        <v>1</v>
      </c>
      <c r="L59" s="152">
        <v>0</v>
      </c>
      <c r="M59" s="152">
        <v>0</v>
      </c>
      <c r="N59" s="144">
        <f t="shared" si="0"/>
        <v>620</v>
      </c>
      <c r="O59" s="145">
        <v>30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41</v>
      </c>
      <c r="H60" s="146">
        <f t="shared" ref="H60:O60" si="15">SUM(H51:H59)</f>
        <v>1</v>
      </c>
      <c r="I60" s="148">
        <f t="shared" si="15"/>
        <v>42</v>
      </c>
      <c r="J60" s="162">
        <f>'07.09'!J60+'08.09'!I60</f>
        <v>3622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3459</v>
      </c>
      <c r="O60" s="150">
        <f t="shared" si="15"/>
        <v>160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'07.09'!J61+'08.09'!I61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3</v>
      </c>
      <c r="H62" s="156">
        <v>0</v>
      </c>
      <c r="I62" s="144">
        <f t="shared" ref="I62:I69" si="16">G62+H62</f>
        <v>3</v>
      </c>
      <c r="J62" s="161">
        <f>'07.09'!J62+'08.09'!I62</f>
        <v>101</v>
      </c>
      <c r="K62" s="152">
        <v>0</v>
      </c>
      <c r="L62" s="152">
        <v>0</v>
      </c>
      <c r="M62" s="152">
        <v>0</v>
      </c>
      <c r="N62" s="144">
        <f t="shared" si="0"/>
        <v>98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4</v>
      </c>
      <c r="H63" s="156">
        <v>0</v>
      </c>
      <c r="I63" s="144">
        <f t="shared" si="16"/>
        <v>4</v>
      </c>
      <c r="J63" s="161">
        <f>'07.09'!J63+'08.09'!I63</f>
        <v>148</v>
      </c>
      <c r="K63" s="152">
        <v>0</v>
      </c>
      <c r="L63" s="152">
        <v>0</v>
      </c>
      <c r="M63" s="152">
        <v>0</v>
      </c>
      <c r="N63" s="144">
        <f t="shared" si="0"/>
        <v>141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'07.09'!J64+'08.09'!I64</f>
        <v>165</v>
      </c>
      <c r="K64" s="152">
        <v>0</v>
      </c>
      <c r="L64" s="152">
        <v>0</v>
      </c>
      <c r="M64" s="152">
        <v>0</v>
      </c>
      <c r="N64" s="144">
        <f t="shared" si="0"/>
        <v>163</v>
      </c>
      <c r="O64" s="145">
        <v>2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'07.09'!J65+'08.09'!I65</f>
        <v>172</v>
      </c>
      <c r="K65" s="152">
        <v>0</v>
      </c>
      <c r="L65" s="152">
        <v>0</v>
      </c>
      <c r="M65" s="152">
        <v>0</v>
      </c>
      <c r="N65" s="144">
        <f t="shared" si="0"/>
        <v>171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'07.09'!J66+'08.09'!I66</f>
        <v>251</v>
      </c>
      <c r="K66" s="152">
        <v>1</v>
      </c>
      <c r="L66" s="152">
        <v>0</v>
      </c>
      <c r="M66" s="152">
        <v>0</v>
      </c>
      <c r="N66" s="144">
        <f t="shared" si="0"/>
        <v>241</v>
      </c>
      <c r="O66" s="145">
        <v>9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'07.09'!J67+'08.09'!I67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'07.09'!J68+'08.09'!I68</f>
        <v>147</v>
      </c>
      <c r="K68" s="152">
        <v>0</v>
      </c>
      <c r="L68" s="152">
        <v>0</v>
      </c>
      <c r="M68" s="152">
        <v>0</v>
      </c>
      <c r="N68" s="144">
        <f t="shared" si="0"/>
        <v>141</v>
      </c>
      <c r="O68" s="145">
        <v>6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'07.09'!J69+'08.09'!I69</f>
        <v>633</v>
      </c>
      <c r="K69" s="152">
        <v>3</v>
      </c>
      <c r="L69" s="152">
        <v>0</v>
      </c>
      <c r="M69" s="152">
        <v>0</v>
      </c>
      <c r="N69" s="144">
        <f t="shared" si="0"/>
        <v>616</v>
      </c>
      <c r="O69" s="145">
        <v>14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'07.09'!J70+'08.09'!I70</f>
        <v>1789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1742</v>
      </c>
      <c r="O70" s="150">
        <f t="shared" si="17"/>
        <v>43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'07.09'!J71+'08.09'!I71</f>
        <v>485</v>
      </c>
      <c r="K71" s="151">
        <v>0</v>
      </c>
      <c r="L71" s="151">
        <v>0</v>
      </c>
      <c r="M71" s="151">
        <v>0</v>
      </c>
      <c r="N71" s="139">
        <f t="shared" ref="N71:N83" si="18">J71-K71-O71</f>
        <v>470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'07.09'!J72+'08.09'!I72</f>
        <v>504</v>
      </c>
      <c r="K72" s="152">
        <v>0</v>
      </c>
      <c r="L72" s="152">
        <v>0</v>
      </c>
      <c r="M72" s="152">
        <v>0</v>
      </c>
      <c r="N72" s="144">
        <f t="shared" si="18"/>
        <v>485</v>
      </c>
      <c r="O72" s="145">
        <v>19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8</v>
      </c>
      <c r="H73" s="156">
        <v>0</v>
      </c>
      <c r="I73" s="144">
        <f t="shared" si="19"/>
        <v>8</v>
      </c>
      <c r="J73" s="161">
        <f>'07.09'!J73+'08.09'!I73</f>
        <v>471</v>
      </c>
      <c r="K73" s="152">
        <v>0</v>
      </c>
      <c r="L73" s="152">
        <v>0</v>
      </c>
      <c r="M73" s="152">
        <v>0</v>
      </c>
      <c r="N73" s="144">
        <f t="shared" si="18"/>
        <v>448</v>
      </c>
      <c r="O73" s="145">
        <v>23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'07.09'!J74+'08.09'!I74</f>
        <v>575</v>
      </c>
      <c r="K74" s="152">
        <v>0</v>
      </c>
      <c r="L74" s="152">
        <v>0</v>
      </c>
      <c r="M74" s="152">
        <v>0</v>
      </c>
      <c r="N74" s="144">
        <f t="shared" si="18"/>
        <v>537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'07.09'!J75+'08.09'!I75</f>
        <v>95</v>
      </c>
      <c r="K75" s="152">
        <v>0</v>
      </c>
      <c r="L75" s="152">
        <v>0</v>
      </c>
      <c r="M75" s="152">
        <v>0</v>
      </c>
      <c r="N75" s="144">
        <f t="shared" si="18"/>
        <v>91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'07.09'!J76+'08.09'!I76</f>
        <v>404</v>
      </c>
      <c r="K76" s="152">
        <v>1</v>
      </c>
      <c r="L76" s="152">
        <v>0</v>
      </c>
      <c r="M76" s="152">
        <v>0</v>
      </c>
      <c r="N76" s="144">
        <f t="shared" si="18"/>
        <v>387</v>
      </c>
      <c r="O76" s="145">
        <v>16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27</v>
      </c>
      <c r="H77" s="156"/>
      <c r="I77" s="144">
        <f t="shared" si="19"/>
        <v>27</v>
      </c>
      <c r="J77" s="161">
        <f>'07.09'!J77+'08.09'!I77</f>
        <v>2051</v>
      </c>
      <c r="K77" s="152">
        <v>4</v>
      </c>
      <c r="L77" s="152">
        <v>2</v>
      </c>
      <c r="M77" s="152">
        <v>0</v>
      </c>
      <c r="N77" s="144">
        <f t="shared" si="18"/>
        <v>1975</v>
      </c>
      <c r="O77" s="145">
        <v>72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64</v>
      </c>
      <c r="H78" s="146">
        <f t="shared" ref="H78:O78" si="20">SUM(H71:H77)</f>
        <v>2</v>
      </c>
      <c r="I78" s="148">
        <f t="shared" si="20"/>
        <v>66</v>
      </c>
      <c r="J78" s="162">
        <f>'07.09'!J78+'08.09'!I78</f>
        <v>4585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4393</v>
      </c>
      <c r="O78" s="150">
        <f t="shared" si="20"/>
        <v>187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'07.09'!J79+'08.09'!I79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'07.09'!J80+'08.09'!I80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5</v>
      </c>
      <c r="H81" s="156">
        <v>0</v>
      </c>
      <c r="I81" s="144">
        <f t="shared" si="21"/>
        <v>5</v>
      </c>
      <c r="J81" s="161">
        <f>'07.09'!J81+'08.09'!I81</f>
        <v>146</v>
      </c>
      <c r="K81" s="152">
        <v>0</v>
      </c>
      <c r="L81" s="152">
        <v>0</v>
      </c>
      <c r="M81" s="152">
        <v>0</v>
      </c>
      <c r="N81" s="144">
        <f t="shared" si="18"/>
        <v>132</v>
      </c>
      <c r="O81" s="145">
        <v>14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'07.09'!J82+'08.09'!I82</f>
        <v>101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'07.09'!J83+'08.09'!I83</f>
        <v>391</v>
      </c>
      <c r="K83" s="152">
        <v>0</v>
      </c>
      <c r="L83" s="152">
        <v>0</v>
      </c>
      <c r="M83" s="152">
        <v>0</v>
      </c>
      <c r="N83" s="144">
        <f t="shared" si="18"/>
        <v>378</v>
      </c>
      <c r="O83" s="145">
        <v>13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9</v>
      </c>
      <c r="H84" s="146">
        <f t="shared" ref="H84:O84" si="22">SUM(H79:H83)</f>
        <v>0</v>
      </c>
      <c r="I84" s="148">
        <f t="shared" si="22"/>
        <v>9</v>
      </c>
      <c r="J84" s="162">
        <f>'07.09'!J84+'08.09'!I84</f>
        <v>828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791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426</v>
      </c>
      <c r="H85" s="135">
        <f t="shared" ref="H85:O85" si="23">H84+H78+H70+H60+H50+H38+H25+H19</f>
        <v>21</v>
      </c>
      <c r="I85" s="135">
        <f t="shared" si="23"/>
        <v>447</v>
      </c>
      <c r="J85" s="135">
        <f t="shared" si="23"/>
        <v>33128</v>
      </c>
      <c r="K85" s="135">
        <f t="shared" si="23"/>
        <v>39</v>
      </c>
      <c r="L85" s="135">
        <f t="shared" si="23"/>
        <v>10</v>
      </c>
      <c r="M85" s="135">
        <f t="shared" si="23"/>
        <v>3</v>
      </c>
      <c r="N85" s="135">
        <f>N84+N78+N70+N60+N50+N38+N25+N19</f>
        <v>31455</v>
      </c>
      <c r="O85" s="135">
        <f t="shared" si="23"/>
        <v>1634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81"/>
      <c r="P90" s="68"/>
      <c r="Q90" s="68"/>
      <c r="R90" s="68"/>
      <c r="S90" s="18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81"/>
      <c r="P91" s="68"/>
      <c r="Q91" s="68"/>
      <c r="R91" s="68"/>
      <c r="S91" s="18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81"/>
      <c r="P92" s="68"/>
      <c r="Q92" s="68"/>
      <c r="R92" s="68"/>
      <c r="S92" s="18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78"/>
      <c r="L93" s="478"/>
      <c r="M93" s="478"/>
      <c r="N93" s="478"/>
      <c r="O93" s="181"/>
      <c r="P93" s="68"/>
      <c r="Q93" s="68"/>
      <c r="R93" s="68"/>
      <c r="S93" s="18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78"/>
      <c r="L94" s="478"/>
      <c r="M94" s="478"/>
      <c r="N94" s="478"/>
      <c r="O94" s="181"/>
      <c r="P94" s="68"/>
      <c r="Q94" s="68"/>
      <c r="R94" s="68"/>
      <c r="S94" s="18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3"/>
      <c r="K95" s="478"/>
      <c r="L95" s="478"/>
      <c r="M95" s="478"/>
      <c r="N95" s="478"/>
      <c r="O95" s="183"/>
      <c r="Q95" s="82"/>
      <c r="R95" s="82"/>
      <c r="S95" s="18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300-000000000000}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F11" sqref="F1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=374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1728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32681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30917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</v>
      </c>
      <c r="H5" s="154">
        <v>0</v>
      </c>
      <c r="I5" s="139">
        <f>G5+H5</f>
        <v>1</v>
      </c>
      <c r="J5" s="160">
        <f>'06.09'!J5+'07.09'!I5</f>
        <v>1293</v>
      </c>
      <c r="K5" s="151">
        <v>1</v>
      </c>
      <c r="L5" s="151">
        <v>1</v>
      </c>
      <c r="M5" s="151">
        <v>1</v>
      </c>
      <c r="N5" s="139">
        <f t="shared" ref="N5:N69" si="0">J5-K5-O5</f>
        <v>1286</v>
      </c>
      <c r="O5" s="140">
        <v>6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'06.09'!J6+'07.09'!I6</f>
        <v>70</v>
      </c>
      <c r="K6" s="152">
        <v>0</v>
      </c>
      <c r="L6" s="152">
        <v>0</v>
      </c>
      <c r="M6" s="152">
        <v>0</v>
      </c>
      <c r="N6" s="139">
        <f t="shared" si="0"/>
        <v>69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2</v>
      </c>
      <c r="H7" s="156">
        <v>0</v>
      </c>
      <c r="I7" s="144">
        <f t="shared" si="1"/>
        <v>2</v>
      </c>
      <c r="J7" s="161">
        <f>'06.09'!J7+'07.09'!I7</f>
        <v>395</v>
      </c>
      <c r="K7" s="152">
        <v>0</v>
      </c>
      <c r="L7" s="152">
        <v>0</v>
      </c>
      <c r="M7" s="152">
        <v>0</v>
      </c>
      <c r="N7" s="139">
        <f t="shared" si="0"/>
        <v>381</v>
      </c>
      <c r="O7" s="145">
        <v>14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3</v>
      </c>
      <c r="H8" s="156">
        <v>1</v>
      </c>
      <c r="I8" s="144">
        <f t="shared" si="1"/>
        <v>4</v>
      </c>
      <c r="J8" s="161">
        <f>'06.09'!J8+'07.09'!I8</f>
        <v>1014</v>
      </c>
      <c r="K8" s="152">
        <v>0</v>
      </c>
      <c r="L8" s="152">
        <v>0</v>
      </c>
      <c r="M8" s="152">
        <v>0</v>
      </c>
      <c r="N8" s="139">
        <f t="shared" si="0"/>
        <v>989</v>
      </c>
      <c r="O8" s="145">
        <v>25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>
        <v>0</v>
      </c>
      <c r="I9" s="144">
        <f t="shared" si="1"/>
        <v>4</v>
      </c>
      <c r="J9" s="161">
        <f>'06.09'!J9+'07.09'!I9</f>
        <v>432</v>
      </c>
      <c r="K9" s="152">
        <v>1</v>
      </c>
      <c r="L9" s="152">
        <v>0</v>
      </c>
      <c r="M9" s="152">
        <v>0</v>
      </c>
      <c r="N9" s="139">
        <f t="shared" si="0"/>
        <v>410</v>
      </c>
      <c r="O9" s="145">
        <v>21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'06.09'!J10+'07.09'!I10</f>
        <v>375</v>
      </c>
      <c r="K10" s="152">
        <v>0</v>
      </c>
      <c r="L10" s="152">
        <v>0</v>
      </c>
      <c r="M10" s="152">
        <v>0</v>
      </c>
      <c r="N10" s="139">
        <f t="shared" si="0"/>
        <v>348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'06.09'!J11+'07.09'!I11</f>
        <v>565</v>
      </c>
      <c r="K11" s="152">
        <v>1</v>
      </c>
      <c r="L11" s="152">
        <v>0</v>
      </c>
      <c r="M11" s="152">
        <v>0</v>
      </c>
      <c r="N11" s="139">
        <f t="shared" si="0"/>
        <v>536</v>
      </c>
      <c r="O11" s="145">
        <v>28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'06.09'!J12+'07.09'!I12</f>
        <v>1073</v>
      </c>
      <c r="K12" s="152">
        <v>0</v>
      </c>
      <c r="L12" s="152">
        <v>0</v>
      </c>
      <c r="M12" s="152">
        <v>0</v>
      </c>
      <c r="N12" s="139">
        <f t="shared" si="0"/>
        <v>979</v>
      </c>
      <c r="O12" s="145">
        <v>94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'06.09'!J13+'07.09'!I13</f>
        <v>437</v>
      </c>
      <c r="K13" s="152">
        <v>0</v>
      </c>
      <c r="L13" s="152">
        <v>0</v>
      </c>
      <c r="M13" s="152">
        <v>0</v>
      </c>
      <c r="N13" s="139">
        <f t="shared" si="0"/>
        <v>419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0</v>
      </c>
      <c r="H14" s="156">
        <v>0</v>
      </c>
      <c r="I14" s="144">
        <f t="shared" si="1"/>
        <v>0</v>
      </c>
      <c r="J14" s="161">
        <f>'06.09'!J14+'07.09'!I14</f>
        <v>372</v>
      </c>
      <c r="K14" s="152">
        <v>0</v>
      </c>
      <c r="L14" s="152">
        <v>0</v>
      </c>
      <c r="M14" s="152">
        <v>0</v>
      </c>
      <c r="N14" s="139">
        <f t="shared" si="0"/>
        <v>353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</v>
      </c>
      <c r="H15" s="156">
        <v>0</v>
      </c>
      <c r="I15" s="144">
        <f t="shared" si="1"/>
        <v>1</v>
      </c>
      <c r="J15" s="161">
        <f>'06.09'!J15+'07.09'!I15</f>
        <v>463</v>
      </c>
      <c r="K15" s="152">
        <v>0</v>
      </c>
      <c r="L15" s="152">
        <v>0</v>
      </c>
      <c r="M15" s="152">
        <v>0</v>
      </c>
      <c r="N15" s="139">
        <f t="shared" si="0"/>
        <v>446</v>
      </c>
      <c r="O15" s="145">
        <v>17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'06.09'!J16+'07.09'!I16</f>
        <v>620</v>
      </c>
      <c r="K16" s="152">
        <v>0</v>
      </c>
      <c r="L16" s="152">
        <v>0</v>
      </c>
      <c r="M16" s="152">
        <v>0</v>
      </c>
      <c r="N16" s="139">
        <f t="shared" si="0"/>
        <v>585</v>
      </c>
      <c r="O16" s="145">
        <v>35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14</v>
      </c>
      <c r="H17" s="156">
        <v>1</v>
      </c>
      <c r="I17" s="144">
        <f t="shared" si="1"/>
        <v>15</v>
      </c>
      <c r="J17" s="161">
        <f>'06.09'!J17+'07.09'!I17</f>
        <v>671</v>
      </c>
      <c r="K17" s="152">
        <v>5</v>
      </c>
      <c r="L17" s="152">
        <v>0</v>
      </c>
      <c r="M17" s="152">
        <v>0</v>
      </c>
      <c r="N17" s="139">
        <f t="shared" si="0"/>
        <v>637</v>
      </c>
      <c r="O17" s="145">
        <v>29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'06.09'!J18+'07.09'!I18</f>
        <v>552</v>
      </c>
      <c r="K18" s="152">
        <v>0</v>
      </c>
      <c r="L18" s="152">
        <v>0</v>
      </c>
      <c r="M18" s="152">
        <v>0</v>
      </c>
      <c r="N18" s="139">
        <f t="shared" si="0"/>
        <v>531</v>
      </c>
      <c r="O18" s="145">
        <v>21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73</v>
      </c>
      <c r="H19" s="146">
        <f t="shared" ref="H19:O19" si="3">SUM(H5:H18)</f>
        <v>2</v>
      </c>
      <c r="I19" s="148">
        <f t="shared" si="3"/>
        <v>75</v>
      </c>
      <c r="J19" s="162">
        <f>'06.09'!J19+'07.09'!I19</f>
        <v>8332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7969</v>
      </c>
      <c r="O19" s="150">
        <f t="shared" si="3"/>
        <v>355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'06.09'!J20+'07.09'!I20</f>
        <v>15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'06.09'!J21+'07.09'!I21</f>
        <v>376</v>
      </c>
      <c r="K21" s="152">
        <v>0</v>
      </c>
      <c r="L21" s="152">
        <v>0</v>
      </c>
      <c r="M21" s="152">
        <v>0</v>
      </c>
      <c r="N21" s="144">
        <f t="shared" si="0"/>
        <v>360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'06.09'!J22+'07.09'!I22</f>
        <v>143</v>
      </c>
      <c r="K22" s="152">
        <v>0</v>
      </c>
      <c r="L22" s="152">
        <v>0</v>
      </c>
      <c r="M22" s="152">
        <v>0</v>
      </c>
      <c r="N22" s="144">
        <f t="shared" si="0"/>
        <v>136</v>
      </c>
      <c r="O22" s="145">
        <v>7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'06.09'!J23+'07.09'!I23</f>
        <v>89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'06.09'!J24+'07.09'!I24</f>
        <v>1310</v>
      </c>
      <c r="K24" s="152">
        <v>3</v>
      </c>
      <c r="L24" s="152">
        <v>0</v>
      </c>
      <c r="M24" s="152">
        <v>0</v>
      </c>
      <c r="N24" s="144">
        <f t="shared" si="0"/>
        <v>1239</v>
      </c>
      <c r="O24" s="145">
        <v>68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13</v>
      </c>
      <c r="H25" s="146">
        <f t="shared" ref="H25:O25" si="6">SUM(H20:H24)</f>
        <v>0</v>
      </c>
      <c r="I25" s="148">
        <f t="shared" si="6"/>
        <v>13</v>
      </c>
      <c r="J25" s="162">
        <f>'06.09'!J25+'07.09'!I25</f>
        <v>1933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1834</v>
      </c>
      <c r="O25" s="150">
        <f t="shared" si="6"/>
        <v>96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'06.09'!J26+'07.09'!I26</f>
        <v>381</v>
      </c>
      <c r="K26" s="151">
        <v>2</v>
      </c>
      <c r="L26" s="151">
        <v>0</v>
      </c>
      <c r="M26" s="151">
        <v>0</v>
      </c>
      <c r="N26" s="139">
        <f t="shared" si="0"/>
        <v>359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4</v>
      </c>
      <c r="H27" s="156">
        <v>0</v>
      </c>
      <c r="I27" s="144">
        <f t="shared" ref="I27:I37" si="7">G27+H27</f>
        <v>4</v>
      </c>
      <c r="J27" s="161">
        <f>'06.09'!J27+'07.09'!I27</f>
        <v>520</v>
      </c>
      <c r="K27" s="152">
        <v>0</v>
      </c>
      <c r="L27" s="152">
        <v>0</v>
      </c>
      <c r="M27" s="152">
        <v>0</v>
      </c>
      <c r="N27" s="144">
        <f t="shared" si="0"/>
        <v>510</v>
      </c>
      <c r="O27" s="145">
        <v>10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3</v>
      </c>
      <c r="H28" s="156">
        <v>2</v>
      </c>
      <c r="I28" s="144">
        <f t="shared" si="7"/>
        <v>5</v>
      </c>
      <c r="J28" s="161">
        <f>'06.09'!J28+'07.09'!I28</f>
        <v>1046</v>
      </c>
      <c r="K28" s="152">
        <v>0</v>
      </c>
      <c r="L28" s="152">
        <v>0</v>
      </c>
      <c r="M28" s="152">
        <v>0</v>
      </c>
      <c r="N28" s="144">
        <f t="shared" si="0"/>
        <v>995</v>
      </c>
      <c r="O28" s="145">
        <v>51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6</v>
      </c>
      <c r="H29" s="156">
        <v>0</v>
      </c>
      <c r="I29" s="144">
        <f t="shared" si="7"/>
        <v>6</v>
      </c>
      <c r="J29" s="161">
        <f>'06.09'!J29+'07.09'!I29</f>
        <v>1064</v>
      </c>
      <c r="K29" s="152">
        <v>0</v>
      </c>
      <c r="L29" s="152">
        <v>0</v>
      </c>
      <c r="M29" s="152">
        <v>0</v>
      </c>
      <c r="N29" s="144">
        <f t="shared" si="0"/>
        <v>1031</v>
      </c>
      <c r="O29" s="145">
        <v>33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'06.09'!J30+'07.09'!I30</f>
        <v>409</v>
      </c>
      <c r="K30" s="152">
        <v>0</v>
      </c>
      <c r="L30" s="152">
        <v>0</v>
      </c>
      <c r="M30" s="152">
        <v>0</v>
      </c>
      <c r="N30" s="144">
        <f t="shared" si="0"/>
        <v>397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2</v>
      </c>
      <c r="H31" s="156">
        <v>1</v>
      </c>
      <c r="I31" s="144">
        <f t="shared" si="7"/>
        <v>3</v>
      </c>
      <c r="J31" s="161">
        <f>'06.09'!J31+'07.09'!I31</f>
        <v>612</v>
      </c>
      <c r="K31" s="152">
        <v>1</v>
      </c>
      <c r="L31" s="152">
        <v>0</v>
      </c>
      <c r="M31" s="152">
        <v>0</v>
      </c>
      <c r="N31" s="144">
        <f t="shared" si="0"/>
        <v>589</v>
      </c>
      <c r="O31" s="145">
        <v>22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'06.09'!J32+'07.09'!I32</f>
        <v>241</v>
      </c>
      <c r="K32" s="152">
        <v>1</v>
      </c>
      <c r="L32" s="152">
        <v>1</v>
      </c>
      <c r="M32" s="152">
        <v>0</v>
      </c>
      <c r="N32" s="144">
        <f t="shared" si="0"/>
        <v>233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2</v>
      </c>
      <c r="H33" s="156">
        <v>0</v>
      </c>
      <c r="I33" s="144">
        <f t="shared" si="7"/>
        <v>2</v>
      </c>
      <c r="J33" s="161">
        <f>'06.09'!J33+'07.09'!I33</f>
        <v>355</v>
      </c>
      <c r="K33" s="152">
        <v>0</v>
      </c>
      <c r="L33" s="152">
        <v>0</v>
      </c>
      <c r="M33" s="152">
        <v>0</v>
      </c>
      <c r="N33" s="144">
        <f t="shared" si="0"/>
        <v>342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'06.09'!J34+'07.09'!I34</f>
        <v>167</v>
      </c>
      <c r="K34" s="152">
        <v>0</v>
      </c>
      <c r="L34" s="152">
        <v>0</v>
      </c>
      <c r="M34" s="152">
        <v>0</v>
      </c>
      <c r="N34" s="144">
        <f t="shared" si="0"/>
        <v>160</v>
      </c>
      <c r="O34" s="145">
        <v>7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'06.09'!J35+'07.09'!I35</f>
        <v>82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'06.09'!J36+'07.09'!I36</f>
        <v>56</v>
      </c>
      <c r="K36" s="152">
        <v>0</v>
      </c>
      <c r="L36" s="152">
        <v>0</v>
      </c>
      <c r="M36" s="152">
        <v>0</v>
      </c>
      <c r="N36" s="144">
        <f t="shared" si="0"/>
        <v>49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9</v>
      </c>
      <c r="H37" s="156"/>
      <c r="I37" s="144">
        <f t="shared" si="7"/>
        <v>9</v>
      </c>
      <c r="J37" s="161">
        <f>'06.09'!J37+'07.09'!I37</f>
        <v>857</v>
      </c>
      <c r="K37" s="152">
        <v>0</v>
      </c>
      <c r="L37" s="152">
        <v>0</v>
      </c>
      <c r="M37" s="152">
        <v>0</v>
      </c>
      <c r="N37" s="144">
        <f t="shared" si="0"/>
        <v>771</v>
      </c>
      <c r="O37" s="145">
        <v>86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40</v>
      </c>
      <c r="H38" s="146">
        <f t="shared" ref="H38:O38" si="9">SUM(H26:H37)</f>
        <v>7</v>
      </c>
      <c r="I38" s="148">
        <f t="shared" si="9"/>
        <v>47</v>
      </c>
      <c r="J38" s="162">
        <f>'06.09'!J38+'07.09'!I38</f>
        <v>5790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5509</v>
      </c>
      <c r="O38" s="150">
        <f t="shared" si="9"/>
        <v>277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3</v>
      </c>
      <c r="I39" s="139">
        <f>G39+H39</f>
        <v>3</v>
      </c>
      <c r="J39" s="160">
        <f>'06.09'!J39+'07.09'!I39</f>
        <v>768</v>
      </c>
      <c r="K39" s="151">
        <v>3</v>
      </c>
      <c r="L39" s="151">
        <v>2</v>
      </c>
      <c r="M39" s="151">
        <v>1</v>
      </c>
      <c r="N39" s="139">
        <f t="shared" si="0"/>
        <v>749</v>
      </c>
      <c r="O39" s="140">
        <v>16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12</v>
      </c>
      <c r="H40" s="156">
        <v>0</v>
      </c>
      <c r="I40" s="144">
        <f t="shared" ref="I40:I49" si="10">G40+H40</f>
        <v>12</v>
      </c>
      <c r="J40" s="161">
        <f>'06.09'!J40+'07.09'!I40</f>
        <v>733</v>
      </c>
      <c r="K40" s="152">
        <v>1</v>
      </c>
      <c r="L40" s="152">
        <v>1</v>
      </c>
      <c r="M40" s="152">
        <v>0</v>
      </c>
      <c r="N40" s="144">
        <f t="shared" si="0"/>
        <v>679</v>
      </c>
      <c r="O40" s="145">
        <v>53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'06.09'!J41+'07.09'!I41</f>
        <v>302</v>
      </c>
      <c r="K41" s="152">
        <v>0</v>
      </c>
      <c r="L41" s="152">
        <v>0</v>
      </c>
      <c r="M41" s="152">
        <v>0</v>
      </c>
      <c r="N41" s="144">
        <f t="shared" si="0"/>
        <v>273</v>
      </c>
      <c r="O41" s="145">
        <v>29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2</v>
      </c>
      <c r="H42" s="156">
        <v>0</v>
      </c>
      <c r="I42" s="144">
        <f t="shared" si="10"/>
        <v>2</v>
      </c>
      <c r="J42" s="161">
        <f>'06.09'!J42+'07.09'!I42</f>
        <v>323</v>
      </c>
      <c r="K42" s="152">
        <v>0</v>
      </c>
      <c r="L42" s="152">
        <v>0</v>
      </c>
      <c r="M42" s="152">
        <v>0</v>
      </c>
      <c r="N42" s="144">
        <f t="shared" si="0"/>
        <v>308</v>
      </c>
      <c r="O42" s="145">
        <v>15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41</v>
      </c>
      <c r="H43" s="156">
        <v>8</v>
      </c>
      <c r="I43" s="144">
        <f t="shared" si="10"/>
        <v>49</v>
      </c>
      <c r="J43" s="161">
        <f>'06.09'!J43+'07.09'!I43</f>
        <v>1686</v>
      </c>
      <c r="K43" s="152">
        <v>1</v>
      </c>
      <c r="L43" s="152">
        <v>1</v>
      </c>
      <c r="M43" s="152">
        <v>0</v>
      </c>
      <c r="N43" s="144">
        <f t="shared" si="0"/>
        <v>1460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13</v>
      </c>
      <c r="H44" s="156">
        <v>0</v>
      </c>
      <c r="I44" s="144">
        <f t="shared" si="10"/>
        <v>13</v>
      </c>
      <c r="J44" s="161">
        <f>'06.09'!J44+'07.09'!I44</f>
        <v>339</v>
      </c>
      <c r="K44" s="152">
        <v>1</v>
      </c>
      <c r="L44" s="152">
        <v>0</v>
      </c>
      <c r="M44" s="152">
        <v>0</v>
      </c>
      <c r="N44" s="144">
        <f t="shared" si="0"/>
        <v>299</v>
      </c>
      <c r="O44" s="145">
        <v>39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'06.09'!J45+'07.09'!I45</f>
        <v>206</v>
      </c>
      <c r="K45" s="152">
        <v>0</v>
      </c>
      <c r="L45" s="152">
        <v>0</v>
      </c>
      <c r="M45" s="152">
        <v>0</v>
      </c>
      <c r="N45" s="144">
        <f t="shared" si="0"/>
        <v>192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'06.09'!J46+'07.09'!I46</f>
        <v>526</v>
      </c>
      <c r="K46" s="152">
        <v>0</v>
      </c>
      <c r="L46" s="152">
        <v>0</v>
      </c>
      <c r="M46" s="152">
        <v>0</v>
      </c>
      <c r="N46" s="144">
        <f t="shared" si="0"/>
        <v>489</v>
      </c>
      <c r="O46" s="145">
        <v>37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'06.09'!J47+'07.09'!I47</f>
        <v>110</v>
      </c>
      <c r="K47" s="152">
        <v>1</v>
      </c>
      <c r="L47" s="152">
        <v>0</v>
      </c>
      <c r="M47" s="152">
        <v>0</v>
      </c>
      <c r="N47" s="144">
        <f t="shared" si="0"/>
        <v>106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'06.09'!J48+'07.09'!I48</f>
        <v>154</v>
      </c>
      <c r="K48" s="152">
        <v>1</v>
      </c>
      <c r="L48" s="152">
        <v>0</v>
      </c>
      <c r="M48" s="152">
        <v>0</v>
      </c>
      <c r="N48" s="144">
        <f t="shared" si="0"/>
        <v>137</v>
      </c>
      <c r="O48" s="145">
        <v>16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11</v>
      </c>
      <c r="H49" s="156"/>
      <c r="I49" s="144">
        <f t="shared" si="10"/>
        <v>11</v>
      </c>
      <c r="J49" s="161">
        <f>'06.09'!J49+'07.09'!I49</f>
        <v>785</v>
      </c>
      <c r="K49" s="152">
        <v>1</v>
      </c>
      <c r="L49" s="152">
        <v>2</v>
      </c>
      <c r="M49" s="152">
        <v>1</v>
      </c>
      <c r="N49" s="144">
        <f t="shared" si="0"/>
        <v>710</v>
      </c>
      <c r="O49" s="145">
        <v>74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104</v>
      </c>
      <c r="H50" s="146">
        <f t="shared" ref="H50:O50" si="12">SUM(H39:H49)</f>
        <v>11</v>
      </c>
      <c r="I50" s="148">
        <f t="shared" si="12"/>
        <v>115</v>
      </c>
      <c r="J50" s="162">
        <f>'06.09'!J50+'07.09'!I50</f>
        <v>5932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5402</v>
      </c>
      <c r="O50" s="150">
        <f t="shared" si="12"/>
        <v>521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'06.09'!J51+'07.09'!I51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9</v>
      </c>
      <c r="H52" s="156">
        <v>2</v>
      </c>
      <c r="I52" s="144">
        <f t="shared" ref="I52:I59" si="14">G52+H52</f>
        <v>11</v>
      </c>
      <c r="J52" s="161">
        <f>'06.09'!J52+'07.09'!I52</f>
        <v>922</v>
      </c>
      <c r="K52" s="152">
        <v>0</v>
      </c>
      <c r="L52" s="152">
        <v>0</v>
      </c>
      <c r="M52" s="152">
        <v>0</v>
      </c>
      <c r="N52" s="144">
        <f t="shared" si="0"/>
        <v>879</v>
      </c>
      <c r="O52" s="145">
        <v>43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'06.09'!J53+'07.09'!I53</f>
        <v>545</v>
      </c>
      <c r="K53" s="152">
        <v>1</v>
      </c>
      <c r="L53" s="152">
        <v>0</v>
      </c>
      <c r="M53" s="152">
        <v>0</v>
      </c>
      <c r="N53" s="144">
        <f t="shared" si="0"/>
        <v>525</v>
      </c>
      <c r="O53" s="145">
        <v>19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6</v>
      </c>
      <c r="H54" s="156">
        <v>3</v>
      </c>
      <c r="I54" s="144">
        <f t="shared" si="14"/>
        <v>9</v>
      </c>
      <c r="J54" s="161">
        <f>'06.09'!J54+'07.09'!I54</f>
        <v>714</v>
      </c>
      <c r="K54" s="152">
        <v>0</v>
      </c>
      <c r="L54" s="152">
        <v>0</v>
      </c>
      <c r="M54" s="152">
        <v>0</v>
      </c>
      <c r="N54" s="144">
        <f t="shared" si="0"/>
        <v>670</v>
      </c>
      <c r="O54" s="145">
        <v>44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'06.09'!J55+'07.09'!I55</f>
        <v>240</v>
      </c>
      <c r="K55" s="152">
        <v>1</v>
      </c>
      <c r="L55" s="152">
        <v>0</v>
      </c>
      <c r="M55" s="152">
        <v>0</v>
      </c>
      <c r="N55" s="144">
        <f t="shared" si="0"/>
        <v>236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6</v>
      </c>
      <c r="H56" s="156">
        <v>0</v>
      </c>
      <c r="I56" s="144">
        <f t="shared" si="14"/>
        <v>6</v>
      </c>
      <c r="J56" s="161">
        <f>'06.09'!J56+'07.09'!I56</f>
        <v>282</v>
      </c>
      <c r="K56" s="152">
        <v>0</v>
      </c>
      <c r="L56" s="152">
        <v>0</v>
      </c>
      <c r="M56" s="152">
        <v>0</v>
      </c>
      <c r="N56" s="144">
        <f t="shared" si="0"/>
        <v>265</v>
      </c>
      <c r="O56" s="145">
        <v>17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'06.09'!J57+'07.09'!I57</f>
        <v>137</v>
      </c>
      <c r="K57" s="152">
        <v>0</v>
      </c>
      <c r="L57" s="152">
        <v>0</v>
      </c>
      <c r="M57" s="152">
        <v>0</v>
      </c>
      <c r="N57" s="144">
        <f t="shared" si="0"/>
        <v>135</v>
      </c>
      <c r="O57" s="145">
        <v>2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'06.09'!J58+'07.09'!I58</f>
        <v>94</v>
      </c>
      <c r="K58" s="152">
        <v>0</v>
      </c>
      <c r="L58" s="152">
        <v>0</v>
      </c>
      <c r="M58" s="152">
        <v>0</v>
      </c>
      <c r="N58" s="144">
        <f t="shared" si="0"/>
        <v>92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'06.09'!J59+'07.09'!I59</f>
        <v>646</v>
      </c>
      <c r="K59" s="152">
        <v>1</v>
      </c>
      <c r="L59" s="152">
        <v>0</v>
      </c>
      <c r="M59" s="152">
        <v>0</v>
      </c>
      <c r="N59" s="144">
        <f t="shared" si="0"/>
        <v>609</v>
      </c>
      <c r="O59" s="145">
        <v>36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34</v>
      </c>
      <c r="H60" s="146">
        <f t="shared" ref="H60:O60" si="15">SUM(H51:H59)</f>
        <v>5</v>
      </c>
      <c r="I60" s="148">
        <f t="shared" si="15"/>
        <v>39</v>
      </c>
      <c r="J60" s="162">
        <f>'06.09'!J60+'07.09'!I60</f>
        <v>3580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3411</v>
      </c>
      <c r="O60" s="150">
        <f t="shared" si="15"/>
        <v>166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'06.09'!J61+'07.09'!I61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'06.09'!J62+'07.09'!I62</f>
        <v>98</v>
      </c>
      <c r="K62" s="152">
        <v>0</v>
      </c>
      <c r="L62" s="152">
        <v>0</v>
      </c>
      <c r="M62" s="152">
        <v>0</v>
      </c>
      <c r="N62" s="144">
        <f t="shared" si="0"/>
        <v>97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'06.09'!J63+'07.09'!I63</f>
        <v>144</v>
      </c>
      <c r="K63" s="152">
        <v>0</v>
      </c>
      <c r="L63" s="152">
        <v>0</v>
      </c>
      <c r="M63" s="152">
        <v>0</v>
      </c>
      <c r="N63" s="144">
        <f t="shared" si="0"/>
        <v>136</v>
      </c>
      <c r="O63" s="145">
        <v>8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'06.09'!J64+'07.09'!I64</f>
        <v>164</v>
      </c>
      <c r="K64" s="152">
        <v>0</v>
      </c>
      <c r="L64" s="152">
        <v>0</v>
      </c>
      <c r="M64" s="152">
        <v>0</v>
      </c>
      <c r="N64" s="144">
        <f t="shared" si="0"/>
        <v>159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'06.09'!J65+'07.09'!I65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'06.09'!J66+'07.09'!I66</f>
        <v>251</v>
      </c>
      <c r="K66" s="152">
        <v>1</v>
      </c>
      <c r="L66" s="152">
        <v>0</v>
      </c>
      <c r="M66" s="152">
        <v>0</v>
      </c>
      <c r="N66" s="144">
        <f t="shared" si="0"/>
        <v>236</v>
      </c>
      <c r="O66" s="145">
        <v>14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'06.09'!J67+'07.09'!I67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'06.09'!J68+'07.09'!I68</f>
        <v>146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6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2</v>
      </c>
      <c r="H69" s="156"/>
      <c r="I69" s="144">
        <f t="shared" si="16"/>
        <v>2</v>
      </c>
      <c r="J69" s="161">
        <f>'06.09'!J69+'07.09'!I69</f>
        <v>630</v>
      </c>
      <c r="K69" s="152">
        <v>3</v>
      </c>
      <c r="L69" s="152">
        <v>0</v>
      </c>
      <c r="M69" s="152">
        <v>0</v>
      </c>
      <c r="N69" s="144">
        <f t="shared" si="0"/>
        <v>607</v>
      </c>
      <c r="O69" s="145">
        <v>20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'06.09'!J70+'07.09'!I70</f>
        <v>1776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1715</v>
      </c>
      <c r="O70" s="150">
        <f t="shared" si="17"/>
        <v>57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8</v>
      </c>
      <c r="H71" s="154">
        <v>1</v>
      </c>
      <c r="I71" s="139">
        <f>G71+H71</f>
        <v>9</v>
      </c>
      <c r="J71" s="160">
        <f>'06.09'!J71+'07.09'!I71</f>
        <v>481</v>
      </c>
      <c r="K71" s="151">
        <v>0</v>
      </c>
      <c r="L71" s="151">
        <v>0</v>
      </c>
      <c r="M71" s="151">
        <v>0</v>
      </c>
      <c r="N71" s="139">
        <f t="shared" ref="N71:N83" si="18">J71-K71-O71</f>
        <v>468</v>
      </c>
      <c r="O71" s="140">
        <v>13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</v>
      </c>
      <c r="H72" s="156">
        <v>0</v>
      </c>
      <c r="I72" s="144">
        <f t="shared" ref="I72:I77" si="19">G72+H72</f>
        <v>1</v>
      </c>
      <c r="J72" s="161">
        <f>'06.09'!J72+'07.09'!I72</f>
        <v>497</v>
      </c>
      <c r="K72" s="152">
        <v>0</v>
      </c>
      <c r="L72" s="152">
        <v>0</v>
      </c>
      <c r="M72" s="152">
        <v>0</v>
      </c>
      <c r="N72" s="144">
        <f t="shared" si="18"/>
        <v>476</v>
      </c>
      <c r="O72" s="145">
        <v>21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6</v>
      </c>
      <c r="H73" s="156">
        <v>0</v>
      </c>
      <c r="I73" s="144">
        <f t="shared" si="19"/>
        <v>6</v>
      </c>
      <c r="J73" s="161">
        <f>'06.09'!J73+'07.09'!I73</f>
        <v>463</v>
      </c>
      <c r="K73" s="152">
        <v>0</v>
      </c>
      <c r="L73" s="152">
        <v>0</v>
      </c>
      <c r="M73" s="152">
        <v>0</v>
      </c>
      <c r="N73" s="144">
        <f t="shared" si="18"/>
        <v>443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'06.09'!J74+'07.09'!I74</f>
        <v>563</v>
      </c>
      <c r="K74" s="152">
        <v>0</v>
      </c>
      <c r="L74" s="152">
        <v>0</v>
      </c>
      <c r="M74" s="152">
        <v>0</v>
      </c>
      <c r="N74" s="144">
        <f t="shared" si="18"/>
        <v>525</v>
      </c>
      <c r="O74" s="145">
        <v>38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'06.09'!J75+'07.09'!I75</f>
        <v>94</v>
      </c>
      <c r="K75" s="152">
        <v>0</v>
      </c>
      <c r="L75" s="152">
        <v>0</v>
      </c>
      <c r="M75" s="152">
        <v>0</v>
      </c>
      <c r="N75" s="144">
        <f t="shared" si="18"/>
        <v>88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'06.09'!J76+'07.09'!I76</f>
        <v>397</v>
      </c>
      <c r="K76" s="152">
        <v>1</v>
      </c>
      <c r="L76" s="152">
        <v>0</v>
      </c>
      <c r="M76" s="152">
        <v>0</v>
      </c>
      <c r="N76" s="144">
        <f t="shared" si="18"/>
        <v>382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33</v>
      </c>
      <c r="H77" s="156"/>
      <c r="I77" s="144">
        <f t="shared" si="19"/>
        <v>33</v>
      </c>
      <c r="J77" s="161">
        <f>'06.09'!J77+'07.09'!I77</f>
        <v>2024</v>
      </c>
      <c r="K77" s="152">
        <v>4</v>
      </c>
      <c r="L77" s="152">
        <v>2</v>
      </c>
      <c r="M77" s="152">
        <v>0</v>
      </c>
      <c r="N77" s="144">
        <f t="shared" si="18"/>
        <v>1915</v>
      </c>
      <c r="O77" s="145">
        <v>105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62</v>
      </c>
      <c r="H78" s="146">
        <f t="shared" ref="H78:O78" si="20">SUM(H71:H77)</f>
        <v>1</v>
      </c>
      <c r="I78" s="148">
        <f t="shared" si="20"/>
        <v>63</v>
      </c>
      <c r="J78" s="162">
        <f>'06.09'!J78+'07.09'!I78</f>
        <v>4519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4297</v>
      </c>
      <c r="O78" s="150">
        <f t="shared" si="20"/>
        <v>217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'06.09'!J79+'07.09'!I79</f>
        <v>150</v>
      </c>
      <c r="K79" s="151">
        <v>0</v>
      </c>
      <c r="L79" s="151">
        <v>0</v>
      </c>
      <c r="M79" s="151">
        <v>0</v>
      </c>
      <c r="N79" s="139">
        <f t="shared" si="18"/>
        <v>148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'06.09'!J80+'07.09'!I80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6</v>
      </c>
      <c r="H81" s="156">
        <v>0</v>
      </c>
      <c r="I81" s="144">
        <f t="shared" si="21"/>
        <v>6</v>
      </c>
      <c r="J81" s="161">
        <f>'06.09'!J81+'07.09'!I81</f>
        <v>141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13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'06.09'!J82+'07.09'!I82</f>
        <v>100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6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'06.09'!J83+'07.09'!I83</f>
        <v>388</v>
      </c>
      <c r="K83" s="152">
        <v>0</v>
      </c>
      <c r="L83" s="152">
        <v>0</v>
      </c>
      <c r="M83" s="152">
        <v>0</v>
      </c>
      <c r="N83" s="144">
        <f t="shared" si="18"/>
        <v>371</v>
      </c>
      <c r="O83" s="145">
        <v>17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10</v>
      </c>
      <c r="H84" s="146">
        <f t="shared" ref="H84:O84" si="22">SUM(H79:H83)</f>
        <v>1</v>
      </c>
      <c r="I84" s="148">
        <f t="shared" si="22"/>
        <v>11</v>
      </c>
      <c r="J84" s="162">
        <f>'06.09'!J84+'07.09'!I84</f>
        <v>819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780</v>
      </c>
      <c r="O84" s="150">
        <f t="shared" si="22"/>
        <v>39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347</v>
      </c>
      <c r="H85" s="135">
        <f t="shared" ref="H85:O85" si="23">H84+H78+H70+H60+H50+H38+H25+H19</f>
        <v>27</v>
      </c>
      <c r="I85" s="135">
        <f t="shared" si="23"/>
        <v>374</v>
      </c>
      <c r="J85" s="135">
        <f t="shared" si="23"/>
        <v>32681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30917</v>
      </c>
      <c r="O85" s="135">
        <f t="shared" si="23"/>
        <v>1728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81"/>
      <c r="P90" s="68"/>
      <c r="Q90" s="68"/>
      <c r="R90" s="68"/>
      <c r="S90" s="18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81"/>
      <c r="P91" s="68"/>
      <c r="Q91" s="68"/>
      <c r="R91" s="68"/>
      <c r="S91" s="18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81"/>
      <c r="P92" s="68"/>
      <c r="Q92" s="68"/>
      <c r="R92" s="68"/>
      <c r="S92" s="18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78"/>
      <c r="L93" s="478"/>
      <c r="M93" s="478"/>
      <c r="N93" s="478"/>
      <c r="O93" s="181"/>
      <c r="P93" s="68"/>
      <c r="Q93" s="68"/>
      <c r="R93" s="68"/>
      <c r="S93" s="18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78"/>
      <c r="L94" s="478"/>
      <c r="M94" s="478"/>
      <c r="N94" s="478"/>
      <c r="O94" s="181"/>
      <c r="P94" s="68"/>
      <c r="Q94" s="68"/>
      <c r="R94" s="68"/>
      <c r="S94" s="18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3"/>
      <c r="K95" s="478"/>
      <c r="L95" s="478"/>
      <c r="M95" s="478"/>
      <c r="N95" s="478"/>
      <c r="O95" s="183"/>
      <c r="Q95" s="82"/>
      <c r="R95" s="82"/>
      <c r="S95" s="18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400-000000000000}">
  <dimension ref="A1:S111"/>
  <sheetViews>
    <sheetView view="pageBreakPreview" topLeftCell="C1" zoomScale="70" zoomScaleNormal="70" zoomScaleSheetLayoutView="70" workbookViewId="0">
      <pane xSplit="3" ySplit="4" topLeftCell="F35" activePane="bottomRight" state="frozen"/>
      <selection activeCell="C1" sqref="C1"/>
      <selection pane="topRight" activeCell="F1" sqref="F1"/>
      <selection pane="bottomLeft" activeCell="C5" sqref="C5"/>
      <selection pane="bottomRight" activeCell="F37" sqref="F3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=468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1633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82" t="s">
        <v>275</v>
      </c>
      <c r="H4" s="182" t="s">
        <v>276</v>
      </c>
      <c r="I4" s="182" t="s">
        <v>277</v>
      </c>
      <c r="J4" s="121" t="str">
        <f>"me©‡gvU fwZ©
= "&amp;J85</f>
        <v>me©‡gvU fwZ©
= 32307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30638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11</v>
      </c>
      <c r="H5" s="154">
        <v>0</v>
      </c>
      <c r="I5" s="139">
        <f>G5+H5</f>
        <v>11</v>
      </c>
      <c r="J5" s="160">
        <f>'05.09'!J5+'06.09'!I5</f>
        <v>1292</v>
      </c>
      <c r="K5" s="151">
        <v>1</v>
      </c>
      <c r="L5" s="151">
        <v>1</v>
      </c>
      <c r="M5" s="151">
        <v>1</v>
      </c>
      <c r="N5" s="139">
        <f t="shared" ref="N5:N69" si="0">J5-K5-O5</f>
        <v>1267</v>
      </c>
      <c r="O5" s="140">
        <v>24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'05.09'!J6+'06.09'!I6</f>
        <v>70</v>
      </c>
      <c r="K6" s="152">
        <v>0</v>
      </c>
      <c r="L6" s="152">
        <v>0</v>
      </c>
      <c r="M6" s="152">
        <v>0</v>
      </c>
      <c r="N6" s="139">
        <f t="shared" si="0"/>
        <v>68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6</v>
      </c>
      <c r="H7" s="156">
        <v>0</v>
      </c>
      <c r="I7" s="144">
        <f t="shared" si="1"/>
        <v>6</v>
      </c>
      <c r="J7" s="161">
        <f>'05.09'!J7+'06.09'!I7</f>
        <v>393</v>
      </c>
      <c r="K7" s="152">
        <v>0</v>
      </c>
      <c r="L7" s="152">
        <v>0</v>
      </c>
      <c r="M7" s="152">
        <v>0</v>
      </c>
      <c r="N7" s="139">
        <f t="shared" si="0"/>
        <v>377</v>
      </c>
      <c r="O7" s="145">
        <v>16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6</v>
      </c>
      <c r="H8" s="156">
        <v>1</v>
      </c>
      <c r="I8" s="144">
        <f t="shared" si="1"/>
        <v>7</v>
      </c>
      <c r="J8" s="161">
        <f>'05.09'!J8+'06.09'!I8</f>
        <v>1010</v>
      </c>
      <c r="K8" s="152">
        <v>0</v>
      </c>
      <c r="L8" s="152">
        <v>0</v>
      </c>
      <c r="M8" s="152">
        <v>0</v>
      </c>
      <c r="N8" s="139">
        <f t="shared" si="0"/>
        <v>985</v>
      </c>
      <c r="O8" s="145">
        <v>25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'05.09'!J9+'06.09'!I9</f>
        <v>428</v>
      </c>
      <c r="K9" s="152">
        <v>1</v>
      </c>
      <c r="L9" s="152">
        <v>0</v>
      </c>
      <c r="M9" s="152">
        <v>0</v>
      </c>
      <c r="N9" s="139">
        <f t="shared" si="0"/>
        <v>410</v>
      </c>
      <c r="O9" s="145">
        <v>17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'05.09'!J10+'06.09'!I10</f>
        <v>373</v>
      </c>
      <c r="K10" s="152">
        <v>0</v>
      </c>
      <c r="L10" s="152">
        <v>0</v>
      </c>
      <c r="M10" s="152">
        <v>0</v>
      </c>
      <c r="N10" s="139">
        <f t="shared" si="0"/>
        <v>346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'05.09'!J11+'06.09'!I11</f>
        <v>561</v>
      </c>
      <c r="K11" s="152">
        <v>1</v>
      </c>
      <c r="L11" s="152">
        <v>0</v>
      </c>
      <c r="M11" s="152">
        <v>0</v>
      </c>
      <c r="N11" s="139">
        <f t="shared" si="0"/>
        <v>533</v>
      </c>
      <c r="O11" s="145">
        <v>27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18</v>
      </c>
      <c r="H12" s="156">
        <v>0</v>
      </c>
      <c r="I12" s="144">
        <f t="shared" si="1"/>
        <v>18</v>
      </c>
      <c r="J12" s="161">
        <f>'05.09'!J12+'06.09'!I12</f>
        <v>1051</v>
      </c>
      <c r="K12" s="152">
        <v>0</v>
      </c>
      <c r="L12" s="152">
        <v>0</v>
      </c>
      <c r="M12" s="152">
        <v>0</v>
      </c>
      <c r="N12" s="139">
        <f t="shared" si="0"/>
        <v>970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'05.09'!J13+'06.09'!I13</f>
        <v>434</v>
      </c>
      <c r="K13" s="152">
        <v>0</v>
      </c>
      <c r="L13" s="152">
        <v>0</v>
      </c>
      <c r="M13" s="152">
        <v>0</v>
      </c>
      <c r="N13" s="139">
        <f t="shared" si="0"/>
        <v>418</v>
      </c>
      <c r="O13" s="145">
        <v>16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3</v>
      </c>
      <c r="H14" s="156">
        <v>0</v>
      </c>
      <c r="I14" s="144">
        <f t="shared" si="1"/>
        <v>3</v>
      </c>
      <c r="J14" s="161">
        <f>'05.09'!J14+'06.09'!I14</f>
        <v>372</v>
      </c>
      <c r="K14" s="152">
        <v>0</v>
      </c>
      <c r="L14" s="152">
        <v>0</v>
      </c>
      <c r="M14" s="152">
        <v>0</v>
      </c>
      <c r="N14" s="139">
        <f t="shared" si="0"/>
        <v>351</v>
      </c>
      <c r="O14" s="145">
        <v>21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9</v>
      </c>
      <c r="H15" s="156">
        <v>0</v>
      </c>
      <c r="I15" s="144">
        <f t="shared" si="1"/>
        <v>9</v>
      </c>
      <c r="J15" s="161">
        <f>'05.09'!J15+'06.09'!I15</f>
        <v>462</v>
      </c>
      <c r="K15" s="152">
        <v>0</v>
      </c>
      <c r="L15" s="152">
        <v>0</v>
      </c>
      <c r="M15" s="152">
        <v>0</v>
      </c>
      <c r="N15" s="139">
        <f t="shared" si="0"/>
        <v>442</v>
      </c>
      <c r="O15" s="145">
        <v>20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'05.09'!J16+'06.09'!I16</f>
        <v>609</v>
      </c>
      <c r="K16" s="152">
        <v>0</v>
      </c>
      <c r="L16" s="152">
        <v>0</v>
      </c>
      <c r="M16" s="152">
        <v>0</v>
      </c>
      <c r="N16" s="139">
        <f t="shared" si="0"/>
        <v>584</v>
      </c>
      <c r="O16" s="145">
        <v>25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10</v>
      </c>
      <c r="H17" s="156">
        <v>1</v>
      </c>
      <c r="I17" s="144">
        <f t="shared" si="1"/>
        <v>11</v>
      </c>
      <c r="J17" s="161">
        <f>'05.09'!J17+'06.09'!I17</f>
        <v>656</v>
      </c>
      <c r="K17" s="152">
        <v>5</v>
      </c>
      <c r="L17" s="152">
        <v>0</v>
      </c>
      <c r="M17" s="152">
        <v>0</v>
      </c>
      <c r="N17" s="139">
        <f t="shared" si="0"/>
        <v>618</v>
      </c>
      <c r="O17" s="145">
        <v>33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6</v>
      </c>
      <c r="H18" s="156"/>
      <c r="I18" s="144">
        <f t="shared" si="1"/>
        <v>6</v>
      </c>
      <c r="J18" s="161">
        <f>'05.09'!J18+'06.09'!I18</f>
        <v>546</v>
      </c>
      <c r="K18" s="152">
        <v>0</v>
      </c>
      <c r="L18" s="152">
        <v>0</v>
      </c>
      <c r="M18" s="152">
        <v>0</v>
      </c>
      <c r="N18" s="139">
        <f t="shared" si="0"/>
        <v>529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99</v>
      </c>
      <c r="H19" s="146">
        <f t="shared" ref="H19:O19" si="3">SUM(H5:H18)</f>
        <v>2</v>
      </c>
      <c r="I19" s="148">
        <f t="shared" si="3"/>
        <v>101</v>
      </c>
      <c r="J19" s="162">
        <f>'05.09'!J19+'06.09'!I19</f>
        <v>8257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7898</v>
      </c>
      <c r="O19" s="150">
        <f t="shared" si="3"/>
        <v>351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'05.09'!J20+'06.09'!I20</f>
        <v>15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2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'05.09'!J21+'06.09'!I21</f>
        <v>371</v>
      </c>
      <c r="K21" s="152">
        <v>0</v>
      </c>
      <c r="L21" s="152">
        <v>0</v>
      </c>
      <c r="M21" s="152">
        <v>0</v>
      </c>
      <c r="N21" s="144">
        <f t="shared" si="0"/>
        <v>357</v>
      </c>
      <c r="O21" s="145">
        <v>14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'05.09'!J22+'06.09'!I22</f>
        <v>142</v>
      </c>
      <c r="K22" s="152">
        <v>0</v>
      </c>
      <c r="L22" s="152">
        <v>0</v>
      </c>
      <c r="M22" s="152">
        <v>0</v>
      </c>
      <c r="N22" s="144">
        <f t="shared" si="0"/>
        <v>136</v>
      </c>
      <c r="O22" s="145">
        <v>6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'05.09'!J23+'06.09'!I23</f>
        <v>89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'05.09'!J24+'06.09'!I24</f>
        <v>1303</v>
      </c>
      <c r="K24" s="152">
        <v>3</v>
      </c>
      <c r="L24" s="152">
        <v>0</v>
      </c>
      <c r="M24" s="152">
        <v>0</v>
      </c>
      <c r="N24" s="144">
        <f t="shared" si="0"/>
        <v>1239</v>
      </c>
      <c r="O24" s="145">
        <v>61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16</v>
      </c>
      <c r="H25" s="146">
        <f t="shared" ref="H25:O25" si="6">SUM(H20:H24)</f>
        <v>1</v>
      </c>
      <c r="I25" s="148">
        <f t="shared" si="6"/>
        <v>17</v>
      </c>
      <c r="J25" s="162">
        <f>'05.09'!J25+'06.09'!I25</f>
        <v>1920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1831</v>
      </c>
      <c r="O25" s="150">
        <f t="shared" si="6"/>
        <v>86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2</v>
      </c>
      <c r="I26" s="139">
        <f>G26+H26</f>
        <v>6</v>
      </c>
      <c r="J26" s="160">
        <f>'05.09'!J26+'06.09'!I26</f>
        <v>375</v>
      </c>
      <c r="K26" s="151">
        <v>2</v>
      </c>
      <c r="L26" s="151">
        <v>0</v>
      </c>
      <c r="M26" s="151">
        <v>0</v>
      </c>
      <c r="N26" s="139">
        <f t="shared" si="0"/>
        <v>353</v>
      </c>
      <c r="O26" s="140">
        <v>20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1</v>
      </c>
      <c r="I27" s="144">
        <f t="shared" ref="I27:I37" si="7">G27+H27</f>
        <v>2</v>
      </c>
      <c r="J27" s="161">
        <f>'05.09'!J27+'06.09'!I27</f>
        <v>516</v>
      </c>
      <c r="K27" s="152">
        <v>0</v>
      </c>
      <c r="L27" s="152">
        <v>0</v>
      </c>
      <c r="M27" s="152">
        <v>0</v>
      </c>
      <c r="N27" s="144">
        <f t="shared" si="0"/>
        <v>507</v>
      </c>
      <c r="O27" s="145">
        <v>9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16</v>
      </c>
      <c r="H28" s="156">
        <v>4</v>
      </c>
      <c r="I28" s="144">
        <f t="shared" si="7"/>
        <v>20</v>
      </c>
      <c r="J28" s="161">
        <f>'05.09'!J28+'06.09'!I28</f>
        <v>1041</v>
      </c>
      <c r="K28" s="152">
        <v>0</v>
      </c>
      <c r="L28" s="152">
        <v>0</v>
      </c>
      <c r="M28" s="152">
        <v>0</v>
      </c>
      <c r="N28" s="144">
        <f t="shared" si="0"/>
        <v>984</v>
      </c>
      <c r="O28" s="145">
        <v>57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18</v>
      </c>
      <c r="H29" s="156">
        <v>0</v>
      </c>
      <c r="I29" s="144">
        <f t="shared" si="7"/>
        <v>18</v>
      </c>
      <c r="J29" s="161">
        <f>'05.09'!J29+'06.09'!I29</f>
        <v>1058</v>
      </c>
      <c r="K29" s="152">
        <v>0</v>
      </c>
      <c r="L29" s="152">
        <v>0</v>
      </c>
      <c r="M29" s="152">
        <v>0</v>
      </c>
      <c r="N29" s="144">
        <f t="shared" si="0"/>
        <v>1021</v>
      </c>
      <c r="O29" s="145">
        <v>37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'05.09'!J30+'06.09'!I30</f>
        <v>403</v>
      </c>
      <c r="K30" s="152">
        <v>0</v>
      </c>
      <c r="L30" s="152">
        <v>0</v>
      </c>
      <c r="M30" s="152">
        <v>0</v>
      </c>
      <c r="N30" s="144">
        <f t="shared" si="0"/>
        <v>393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5</v>
      </c>
      <c r="H31" s="156">
        <v>1</v>
      </c>
      <c r="I31" s="144">
        <f t="shared" si="7"/>
        <v>6</v>
      </c>
      <c r="J31" s="161">
        <f>'05.09'!J31+'06.09'!I31</f>
        <v>609</v>
      </c>
      <c r="K31" s="152">
        <v>1</v>
      </c>
      <c r="L31" s="152">
        <v>0</v>
      </c>
      <c r="M31" s="152">
        <v>0</v>
      </c>
      <c r="N31" s="144">
        <f t="shared" si="0"/>
        <v>577</v>
      </c>
      <c r="O31" s="145">
        <v>31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'05.09'!J32+'06.09'!I32</f>
        <v>240</v>
      </c>
      <c r="K32" s="152">
        <v>1</v>
      </c>
      <c r="L32" s="152">
        <v>1</v>
      </c>
      <c r="M32" s="152">
        <v>0</v>
      </c>
      <c r="N32" s="144">
        <f t="shared" si="0"/>
        <v>233</v>
      </c>
      <c r="O32" s="145">
        <v>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6</v>
      </c>
      <c r="H33" s="156">
        <v>0</v>
      </c>
      <c r="I33" s="144">
        <f t="shared" si="7"/>
        <v>6</v>
      </c>
      <c r="J33" s="161">
        <f>'05.09'!J33+'06.09'!I33</f>
        <v>353</v>
      </c>
      <c r="K33" s="152">
        <v>0</v>
      </c>
      <c r="L33" s="152">
        <v>0</v>
      </c>
      <c r="M33" s="152">
        <v>0</v>
      </c>
      <c r="N33" s="144">
        <f t="shared" si="0"/>
        <v>341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3</v>
      </c>
      <c r="H34" s="156">
        <v>0</v>
      </c>
      <c r="I34" s="144">
        <f t="shared" si="7"/>
        <v>3</v>
      </c>
      <c r="J34" s="161">
        <f>'05.09'!J34+'06.09'!I34</f>
        <v>165</v>
      </c>
      <c r="K34" s="152">
        <v>0</v>
      </c>
      <c r="L34" s="152">
        <v>0</v>
      </c>
      <c r="M34" s="152">
        <v>0</v>
      </c>
      <c r="N34" s="144">
        <f t="shared" si="0"/>
        <v>159</v>
      </c>
      <c r="O34" s="145">
        <v>6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4</v>
      </c>
      <c r="H35" s="156">
        <v>0</v>
      </c>
      <c r="I35" s="144">
        <f t="shared" si="7"/>
        <v>4</v>
      </c>
      <c r="J35" s="161">
        <f>'05.09'!J35+'06.09'!I35</f>
        <v>81</v>
      </c>
      <c r="K35" s="152">
        <v>0</v>
      </c>
      <c r="L35" s="152">
        <v>0</v>
      </c>
      <c r="M35" s="152">
        <v>0</v>
      </c>
      <c r="N35" s="144">
        <f t="shared" si="0"/>
        <v>73</v>
      </c>
      <c r="O35" s="145">
        <v>8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'05.09'!J36+'06.09'!I36</f>
        <v>54</v>
      </c>
      <c r="K36" s="152">
        <v>0</v>
      </c>
      <c r="L36" s="152">
        <v>0</v>
      </c>
      <c r="M36" s="152">
        <v>0</v>
      </c>
      <c r="N36" s="144">
        <f t="shared" si="0"/>
        <v>49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21</v>
      </c>
      <c r="H37" s="156"/>
      <c r="I37" s="144">
        <f t="shared" si="7"/>
        <v>21</v>
      </c>
      <c r="J37" s="161">
        <f>'05.09'!J37+'06.09'!I37</f>
        <v>848</v>
      </c>
      <c r="K37" s="152">
        <v>0</v>
      </c>
      <c r="L37" s="152">
        <v>0</v>
      </c>
      <c r="M37" s="152">
        <v>0</v>
      </c>
      <c r="N37" s="144">
        <f t="shared" si="0"/>
        <v>769</v>
      </c>
      <c r="O37" s="145">
        <v>79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81</v>
      </c>
      <c r="H38" s="146">
        <f t="shared" ref="H38:O38" si="9">SUM(H26:H37)</f>
        <v>8</v>
      </c>
      <c r="I38" s="148">
        <f t="shared" si="9"/>
        <v>89</v>
      </c>
      <c r="J38" s="162">
        <f>'05.09'!J38+'06.09'!I38</f>
        <v>5743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5459</v>
      </c>
      <c r="O38" s="150">
        <f t="shared" si="9"/>
        <v>280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3</v>
      </c>
      <c r="I39" s="139">
        <f>G39+H39</f>
        <v>4</v>
      </c>
      <c r="J39" s="160">
        <f>'05.09'!J39+'06.09'!I39</f>
        <v>765</v>
      </c>
      <c r="K39" s="151">
        <v>3</v>
      </c>
      <c r="L39" s="151">
        <v>2</v>
      </c>
      <c r="M39" s="151">
        <v>1</v>
      </c>
      <c r="N39" s="139">
        <f t="shared" si="0"/>
        <v>749</v>
      </c>
      <c r="O39" s="140">
        <v>13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14</v>
      </c>
      <c r="H40" s="156">
        <v>0</v>
      </c>
      <c r="I40" s="144">
        <f t="shared" ref="I40:I49" si="10">G40+H40</f>
        <v>14</v>
      </c>
      <c r="J40" s="161">
        <f>'05.09'!J40+'06.09'!I40</f>
        <v>721</v>
      </c>
      <c r="K40" s="152">
        <v>1</v>
      </c>
      <c r="L40" s="152">
        <v>1</v>
      </c>
      <c r="M40" s="152">
        <v>0</v>
      </c>
      <c r="N40" s="144">
        <f t="shared" si="0"/>
        <v>670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'05.09'!J41+'06.09'!I41</f>
        <v>295</v>
      </c>
      <c r="K41" s="152">
        <v>0</v>
      </c>
      <c r="L41" s="152">
        <v>0</v>
      </c>
      <c r="M41" s="152">
        <v>0</v>
      </c>
      <c r="N41" s="144">
        <f t="shared" si="0"/>
        <v>265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'05.09'!J42+'06.09'!I42</f>
        <v>321</v>
      </c>
      <c r="K42" s="152">
        <v>0</v>
      </c>
      <c r="L42" s="152">
        <v>0</v>
      </c>
      <c r="M42" s="152">
        <v>0</v>
      </c>
      <c r="N42" s="144">
        <f t="shared" si="0"/>
        <v>306</v>
      </c>
      <c r="O42" s="145">
        <v>15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63</v>
      </c>
      <c r="H43" s="156">
        <v>3</v>
      </c>
      <c r="I43" s="144">
        <f t="shared" si="10"/>
        <v>66</v>
      </c>
      <c r="J43" s="161">
        <f>'05.09'!J43+'06.09'!I43</f>
        <v>1637</v>
      </c>
      <c r="K43" s="152">
        <v>1</v>
      </c>
      <c r="L43" s="152">
        <v>1</v>
      </c>
      <c r="M43" s="152">
        <v>0</v>
      </c>
      <c r="N43" s="144">
        <f t="shared" si="0"/>
        <v>1408</v>
      </c>
      <c r="O43" s="145">
        <v>228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13</v>
      </c>
      <c r="H44" s="156">
        <v>0</v>
      </c>
      <c r="I44" s="144">
        <f t="shared" si="10"/>
        <v>13</v>
      </c>
      <c r="J44" s="161">
        <f>'05.09'!J44+'06.09'!I44</f>
        <v>326</v>
      </c>
      <c r="K44" s="152">
        <v>1</v>
      </c>
      <c r="L44" s="152">
        <v>0</v>
      </c>
      <c r="M44" s="152">
        <v>0</v>
      </c>
      <c r="N44" s="144">
        <f t="shared" si="0"/>
        <v>294</v>
      </c>
      <c r="O44" s="145">
        <v>31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2</v>
      </c>
      <c r="H45" s="156">
        <v>0</v>
      </c>
      <c r="I45" s="144">
        <f t="shared" si="10"/>
        <v>2</v>
      </c>
      <c r="J45" s="161">
        <f>'05.09'!J45+'06.09'!I45</f>
        <v>204</v>
      </c>
      <c r="K45" s="152">
        <v>0</v>
      </c>
      <c r="L45" s="152">
        <v>0</v>
      </c>
      <c r="M45" s="152">
        <v>0</v>
      </c>
      <c r="N45" s="144">
        <f t="shared" si="0"/>
        <v>192</v>
      </c>
      <c r="O45" s="145">
        <v>12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10</v>
      </c>
      <c r="H46" s="156">
        <v>0</v>
      </c>
      <c r="I46" s="144">
        <f t="shared" si="10"/>
        <v>10</v>
      </c>
      <c r="J46" s="161">
        <f>'05.09'!J46+'06.09'!I46</f>
        <v>515</v>
      </c>
      <c r="K46" s="152">
        <v>0</v>
      </c>
      <c r="L46" s="152">
        <v>0</v>
      </c>
      <c r="M46" s="152">
        <v>0</v>
      </c>
      <c r="N46" s="144">
        <f t="shared" si="0"/>
        <v>480</v>
      </c>
      <c r="O46" s="145">
        <v>35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'05.09'!J47+'06.09'!I47</f>
        <v>109</v>
      </c>
      <c r="K47" s="152">
        <v>1</v>
      </c>
      <c r="L47" s="152">
        <v>0</v>
      </c>
      <c r="M47" s="152">
        <v>0</v>
      </c>
      <c r="N47" s="144">
        <f t="shared" si="0"/>
        <v>107</v>
      </c>
      <c r="O47" s="145">
        <v>1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'05.09'!J48+'06.09'!I48</f>
        <v>150</v>
      </c>
      <c r="K48" s="152">
        <v>1</v>
      </c>
      <c r="L48" s="152">
        <v>0</v>
      </c>
      <c r="M48" s="152">
        <v>0</v>
      </c>
      <c r="N48" s="144">
        <f t="shared" si="0"/>
        <v>135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'05.09'!J49+'06.09'!I49</f>
        <v>774</v>
      </c>
      <c r="K49" s="152">
        <v>1</v>
      </c>
      <c r="L49" s="152">
        <v>2</v>
      </c>
      <c r="M49" s="152">
        <v>1</v>
      </c>
      <c r="N49" s="144">
        <f t="shared" si="0"/>
        <v>706</v>
      </c>
      <c r="O49" s="145">
        <v>67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135</v>
      </c>
      <c r="H50" s="146">
        <f t="shared" ref="H50:O50" si="12">SUM(H39:H49)</f>
        <v>6</v>
      </c>
      <c r="I50" s="148">
        <f t="shared" si="12"/>
        <v>141</v>
      </c>
      <c r="J50" s="162">
        <f>'05.09'!J50+'06.09'!I50</f>
        <v>5817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5312</v>
      </c>
      <c r="O50" s="150">
        <f t="shared" si="12"/>
        <v>496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'05.09'!J51+'06.09'!I51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12</v>
      </c>
      <c r="H52" s="156">
        <v>0</v>
      </c>
      <c r="I52" s="144">
        <f t="shared" ref="I52:I59" si="14">G52+H52</f>
        <v>12</v>
      </c>
      <c r="J52" s="161">
        <f>'05.09'!J52+'06.09'!I52</f>
        <v>911</v>
      </c>
      <c r="K52" s="152">
        <v>0</v>
      </c>
      <c r="L52" s="152">
        <v>0</v>
      </c>
      <c r="M52" s="152">
        <v>0</v>
      </c>
      <c r="N52" s="144">
        <f t="shared" si="0"/>
        <v>876</v>
      </c>
      <c r="O52" s="145">
        <v>35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'05.09'!J53+'06.09'!I53</f>
        <v>539</v>
      </c>
      <c r="K53" s="152">
        <v>1</v>
      </c>
      <c r="L53" s="152">
        <v>0</v>
      </c>
      <c r="M53" s="152">
        <v>0</v>
      </c>
      <c r="N53" s="144">
        <f t="shared" si="0"/>
        <v>521</v>
      </c>
      <c r="O53" s="145">
        <v>17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12</v>
      </c>
      <c r="H54" s="156">
        <v>3</v>
      </c>
      <c r="I54" s="144">
        <f t="shared" si="14"/>
        <v>15</v>
      </c>
      <c r="J54" s="161">
        <f>'05.09'!J54+'06.09'!I54</f>
        <v>705</v>
      </c>
      <c r="K54" s="152">
        <v>0</v>
      </c>
      <c r="L54" s="152">
        <v>0</v>
      </c>
      <c r="M54" s="152">
        <v>0</v>
      </c>
      <c r="N54" s="144">
        <f t="shared" si="0"/>
        <v>670</v>
      </c>
      <c r="O54" s="145">
        <v>35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'05.09'!J55+'06.09'!I55</f>
        <v>239</v>
      </c>
      <c r="K55" s="152">
        <v>1</v>
      </c>
      <c r="L55" s="152">
        <v>0</v>
      </c>
      <c r="M55" s="152">
        <v>0</v>
      </c>
      <c r="N55" s="144">
        <f t="shared" si="0"/>
        <v>232</v>
      </c>
      <c r="O55" s="145">
        <v>6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'05.09'!J56+'06.09'!I56</f>
        <v>276</v>
      </c>
      <c r="K56" s="152">
        <v>0</v>
      </c>
      <c r="L56" s="152">
        <v>0</v>
      </c>
      <c r="M56" s="152">
        <v>0</v>
      </c>
      <c r="N56" s="144">
        <f t="shared" si="0"/>
        <v>267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'05.09'!J57+'06.09'!I57</f>
        <v>137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'05.09'!J58+'06.09'!I58</f>
        <v>93</v>
      </c>
      <c r="K58" s="152">
        <v>0</v>
      </c>
      <c r="L58" s="152">
        <v>0</v>
      </c>
      <c r="M58" s="152">
        <v>0</v>
      </c>
      <c r="N58" s="144">
        <f t="shared" si="0"/>
        <v>92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5</v>
      </c>
      <c r="H59" s="156"/>
      <c r="I59" s="144">
        <f t="shared" si="14"/>
        <v>5</v>
      </c>
      <c r="J59" s="161">
        <f>'05.09'!J59+'06.09'!I59</f>
        <v>641</v>
      </c>
      <c r="K59" s="152">
        <v>1</v>
      </c>
      <c r="L59" s="152">
        <v>0</v>
      </c>
      <c r="M59" s="152">
        <v>0</v>
      </c>
      <c r="N59" s="144">
        <f t="shared" si="0"/>
        <v>609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43</v>
      </c>
      <c r="H60" s="146">
        <f t="shared" ref="H60:O60" si="15">SUM(H51:H59)</f>
        <v>3</v>
      </c>
      <c r="I60" s="148">
        <f t="shared" si="15"/>
        <v>46</v>
      </c>
      <c r="J60" s="162">
        <f>'05.09'!J60+'06.09'!I60</f>
        <v>3541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3400</v>
      </c>
      <c r="O60" s="150">
        <f t="shared" si="15"/>
        <v>138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'05.09'!J61+'06.09'!I61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'05.09'!J62+'06.09'!I62</f>
        <v>98</v>
      </c>
      <c r="K62" s="152">
        <v>0</v>
      </c>
      <c r="L62" s="152">
        <v>0</v>
      </c>
      <c r="M62" s="152">
        <v>0</v>
      </c>
      <c r="N62" s="144">
        <f t="shared" si="0"/>
        <v>97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'05.09'!J63+'06.09'!I63</f>
        <v>143</v>
      </c>
      <c r="K63" s="152">
        <v>0</v>
      </c>
      <c r="L63" s="152">
        <v>0</v>
      </c>
      <c r="M63" s="152">
        <v>0</v>
      </c>
      <c r="N63" s="144">
        <f t="shared" si="0"/>
        <v>133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'05.09'!J64+'06.09'!I64</f>
        <v>163</v>
      </c>
      <c r="K64" s="152">
        <v>0</v>
      </c>
      <c r="L64" s="152">
        <v>0</v>
      </c>
      <c r="M64" s="152">
        <v>0</v>
      </c>
      <c r="N64" s="144">
        <f t="shared" si="0"/>
        <v>157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'05.09'!J65+'06.09'!I65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'05.09'!J66+'06.09'!I66</f>
        <v>247</v>
      </c>
      <c r="K66" s="152">
        <v>1</v>
      </c>
      <c r="L66" s="152">
        <v>0</v>
      </c>
      <c r="M66" s="152">
        <v>0</v>
      </c>
      <c r="N66" s="144">
        <f t="shared" si="0"/>
        <v>236</v>
      </c>
      <c r="O66" s="145">
        <v>10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'05.09'!J67+'06.09'!I67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2</v>
      </c>
      <c r="H68" s="156">
        <v>0</v>
      </c>
      <c r="I68" s="144">
        <f t="shared" si="16"/>
        <v>2</v>
      </c>
      <c r="J68" s="161">
        <f>'05.09'!J68+'06.09'!I68</f>
        <v>143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'05.09'!J69+'06.09'!I69</f>
        <v>628</v>
      </c>
      <c r="K69" s="152">
        <v>3</v>
      </c>
      <c r="L69" s="152">
        <v>0</v>
      </c>
      <c r="M69" s="152">
        <v>0</v>
      </c>
      <c r="N69" s="144">
        <f t="shared" si="0"/>
        <v>604</v>
      </c>
      <c r="O69" s="145">
        <v>21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8</v>
      </c>
      <c r="H70" s="146">
        <f t="shared" ref="H70:O70" si="17">SUM(H61:H69)</f>
        <v>0</v>
      </c>
      <c r="I70" s="148">
        <f t="shared" si="17"/>
        <v>8</v>
      </c>
      <c r="J70" s="162">
        <f>'05.09'!J70+'06.09'!I70</f>
        <v>1765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1707</v>
      </c>
      <c r="O70" s="150">
        <f t="shared" si="17"/>
        <v>54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1</v>
      </c>
      <c r="I71" s="139">
        <f>G71+H71</f>
        <v>2</v>
      </c>
      <c r="J71" s="160">
        <f>'05.09'!J71+'06.09'!I71</f>
        <v>472</v>
      </c>
      <c r="K71" s="151">
        <v>0</v>
      </c>
      <c r="L71" s="151">
        <v>0</v>
      </c>
      <c r="M71" s="151">
        <v>0</v>
      </c>
      <c r="N71" s="139">
        <f t="shared" ref="N71:N83" si="18">J71-K71-O71</f>
        <v>451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4</v>
      </c>
      <c r="H72" s="156">
        <v>0</v>
      </c>
      <c r="I72" s="144">
        <f t="shared" ref="I72:I77" si="19">G72+H72</f>
        <v>4</v>
      </c>
      <c r="J72" s="161">
        <f>'05.09'!J72+'06.09'!I72</f>
        <v>496</v>
      </c>
      <c r="K72" s="152">
        <v>0</v>
      </c>
      <c r="L72" s="152">
        <v>0</v>
      </c>
      <c r="M72" s="152">
        <v>0</v>
      </c>
      <c r="N72" s="144">
        <f t="shared" si="18"/>
        <v>472</v>
      </c>
      <c r="O72" s="145">
        <v>24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'05.09'!J73+'06.09'!I73</f>
        <v>457</v>
      </c>
      <c r="K73" s="152">
        <v>0</v>
      </c>
      <c r="L73" s="152">
        <v>0</v>
      </c>
      <c r="M73" s="152">
        <v>0</v>
      </c>
      <c r="N73" s="144">
        <f t="shared" si="18"/>
        <v>439</v>
      </c>
      <c r="O73" s="145">
        <v>18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13</v>
      </c>
      <c r="H74" s="156">
        <v>0</v>
      </c>
      <c r="I74" s="144">
        <f t="shared" si="19"/>
        <v>13</v>
      </c>
      <c r="J74" s="161">
        <f>'05.09'!J74+'06.09'!I74</f>
        <v>552</v>
      </c>
      <c r="K74" s="152">
        <v>0</v>
      </c>
      <c r="L74" s="152">
        <v>0</v>
      </c>
      <c r="M74" s="152">
        <v>0</v>
      </c>
      <c r="N74" s="144">
        <f t="shared" si="18"/>
        <v>521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'05.09'!J75+'06.09'!I75</f>
        <v>94</v>
      </c>
      <c r="K75" s="152">
        <v>0</v>
      </c>
      <c r="L75" s="152">
        <v>0</v>
      </c>
      <c r="M75" s="152">
        <v>0</v>
      </c>
      <c r="N75" s="144">
        <f t="shared" si="18"/>
        <v>87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3</v>
      </c>
      <c r="H76" s="156">
        <v>0</v>
      </c>
      <c r="I76" s="144">
        <f t="shared" si="19"/>
        <v>3</v>
      </c>
      <c r="J76" s="161">
        <f>'05.09'!J76+'06.09'!I76</f>
        <v>394</v>
      </c>
      <c r="K76" s="152">
        <v>1</v>
      </c>
      <c r="L76" s="152">
        <v>0</v>
      </c>
      <c r="M76" s="152">
        <v>0</v>
      </c>
      <c r="N76" s="144">
        <f t="shared" si="18"/>
        <v>379</v>
      </c>
      <c r="O76" s="145">
        <v>14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24</v>
      </c>
      <c r="H77" s="156"/>
      <c r="I77" s="144">
        <f t="shared" si="19"/>
        <v>24</v>
      </c>
      <c r="J77" s="161">
        <f>'05.09'!J77+'06.09'!I77</f>
        <v>1991</v>
      </c>
      <c r="K77" s="152">
        <v>4</v>
      </c>
      <c r="L77" s="152">
        <v>2</v>
      </c>
      <c r="M77" s="152">
        <v>0</v>
      </c>
      <c r="N77" s="144">
        <f t="shared" si="18"/>
        <v>1903</v>
      </c>
      <c r="O77" s="145">
        <v>84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56</v>
      </c>
      <c r="H78" s="146">
        <f t="shared" ref="H78:O78" si="20">SUM(H71:H77)</f>
        <v>1</v>
      </c>
      <c r="I78" s="148">
        <f t="shared" si="20"/>
        <v>57</v>
      </c>
      <c r="J78" s="162">
        <f>'05.09'!J78+'06.09'!I78</f>
        <v>4456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4252</v>
      </c>
      <c r="O78" s="150">
        <f t="shared" si="20"/>
        <v>199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'05.09'!J79+'06.09'!I79</f>
        <v>149</v>
      </c>
      <c r="K79" s="151">
        <v>0</v>
      </c>
      <c r="L79" s="151">
        <v>0</v>
      </c>
      <c r="M79" s="151">
        <v>0</v>
      </c>
      <c r="N79" s="139">
        <f t="shared" si="18"/>
        <v>147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'05.09'!J80+'06.09'!I80</f>
        <v>40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'05.09'!J81+'06.09'!I81</f>
        <v>135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7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'05.09'!J82+'06.09'!I82</f>
        <v>98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'05.09'!J83+'06.09'!I83</f>
        <v>386</v>
      </c>
      <c r="K83" s="152">
        <v>0</v>
      </c>
      <c r="L83" s="152">
        <v>0</v>
      </c>
      <c r="M83" s="152">
        <v>0</v>
      </c>
      <c r="N83" s="144">
        <f t="shared" si="18"/>
        <v>371</v>
      </c>
      <c r="O83" s="145">
        <v>15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8</v>
      </c>
      <c r="H84" s="146">
        <f t="shared" ref="H84:O84" si="22">SUM(H79:H83)</f>
        <v>1</v>
      </c>
      <c r="I84" s="148">
        <f t="shared" si="22"/>
        <v>9</v>
      </c>
      <c r="J84" s="162">
        <f>'05.09'!J84+'06.09'!I84</f>
        <v>808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779</v>
      </c>
      <c r="O84" s="150">
        <f t="shared" si="22"/>
        <v>29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446</v>
      </c>
      <c r="H85" s="135">
        <f t="shared" ref="H85:O85" si="23">H84+H78+H70+H60+H50+H38+H25+H19</f>
        <v>22</v>
      </c>
      <c r="I85" s="135">
        <f t="shared" si="23"/>
        <v>468</v>
      </c>
      <c r="J85" s="135">
        <f t="shared" si="23"/>
        <v>32307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30638</v>
      </c>
      <c r="O85" s="135">
        <f t="shared" si="23"/>
        <v>1633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81"/>
      <c r="P90" s="68"/>
      <c r="Q90" s="68"/>
      <c r="R90" s="68"/>
      <c r="S90" s="181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81"/>
      <c r="P91" s="68"/>
      <c r="Q91" s="68"/>
      <c r="R91" s="68"/>
      <c r="S91" s="181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81"/>
      <c r="P92" s="68"/>
      <c r="Q92" s="68"/>
      <c r="R92" s="68"/>
      <c r="S92" s="181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81"/>
      <c r="K93" s="478"/>
      <c r="L93" s="478"/>
      <c r="M93" s="478"/>
      <c r="N93" s="478"/>
      <c r="O93" s="181"/>
      <c r="P93" s="68"/>
      <c r="Q93" s="68"/>
      <c r="R93" s="68"/>
      <c r="S93" s="181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81"/>
      <c r="K94" s="478"/>
      <c r="L94" s="478"/>
      <c r="M94" s="478"/>
      <c r="N94" s="478"/>
      <c r="O94" s="181"/>
      <c r="P94" s="68"/>
      <c r="Q94" s="68"/>
      <c r="R94" s="68"/>
      <c r="S94" s="181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3"/>
      <c r="K95" s="478"/>
      <c r="L95" s="478"/>
      <c r="M95" s="478"/>
      <c r="N95" s="478"/>
      <c r="O95" s="183"/>
      <c r="Q95" s="82"/>
      <c r="R95" s="82"/>
      <c r="S95" s="183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500-000000000000}">
  <dimension ref="A1:S111"/>
  <sheetViews>
    <sheetView view="pageBreakPreview" topLeftCell="C1" zoomScale="70" zoomScaleNormal="70" zoomScaleSheetLayoutView="70" workbookViewId="0">
      <pane xSplit="3" ySplit="4" topLeftCell="F29" activePane="bottomRight" state="frozen"/>
      <selection activeCell="C1" sqref="C1"/>
      <selection pane="topRight" activeCell="F1" sqref="F1"/>
      <selection pane="bottomLeft" activeCell="C5" sqref="C5"/>
      <selection pane="bottomRight" activeCell="G10" sqref="G1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=457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1642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79" t="s">
        <v>275</v>
      </c>
      <c r="H4" s="179" t="s">
        <v>276</v>
      </c>
      <c r="I4" s="179" t="s">
        <v>277</v>
      </c>
      <c r="J4" s="121" t="str">
        <f>"me©‡gvU fwZ©
= "&amp;J85</f>
        <v>me©‡gvU fwZ©
= 31839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30161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11</v>
      </c>
      <c r="H5" s="154">
        <v>0</v>
      </c>
      <c r="I5" s="139">
        <f>G5+H5</f>
        <v>11</v>
      </c>
      <c r="J5" s="160">
        <f>'04.09'!J5+'05.09'!I5</f>
        <v>1281</v>
      </c>
      <c r="K5" s="151">
        <v>1</v>
      </c>
      <c r="L5" s="151">
        <v>1</v>
      </c>
      <c r="M5" s="151">
        <v>1</v>
      </c>
      <c r="N5" s="139">
        <f t="shared" ref="N5:N69" si="0">J5-K5-O5</f>
        <v>1243</v>
      </c>
      <c r="O5" s="140">
        <v>37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'04.09'!J6+'05.09'!I6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'04.09'!J7+'05.09'!I7</f>
        <v>387</v>
      </c>
      <c r="K7" s="152">
        <v>0</v>
      </c>
      <c r="L7" s="152">
        <v>0</v>
      </c>
      <c r="M7" s="152">
        <v>0</v>
      </c>
      <c r="N7" s="139">
        <f t="shared" si="0"/>
        <v>375</v>
      </c>
      <c r="O7" s="145">
        <v>12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11</v>
      </c>
      <c r="H8" s="156">
        <v>1</v>
      </c>
      <c r="I8" s="144">
        <f t="shared" si="1"/>
        <v>12</v>
      </c>
      <c r="J8" s="161">
        <f>'04.09'!J8+'05.09'!I8</f>
        <v>1003</v>
      </c>
      <c r="K8" s="152">
        <v>0</v>
      </c>
      <c r="L8" s="152">
        <v>0</v>
      </c>
      <c r="M8" s="152">
        <v>0</v>
      </c>
      <c r="N8" s="139">
        <f t="shared" si="0"/>
        <v>977</v>
      </c>
      <c r="O8" s="145">
        <v>26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'04.09'!J9+'05.09'!I9</f>
        <v>425</v>
      </c>
      <c r="K9" s="152">
        <v>1</v>
      </c>
      <c r="L9" s="152">
        <v>0</v>
      </c>
      <c r="M9" s="152">
        <v>0</v>
      </c>
      <c r="N9" s="139">
        <f t="shared" si="0"/>
        <v>406</v>
      </c>
      <c r="O9" s="145">
        <v>18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10</v>
      </c>
      <c r="H10" s="156">
        <v>0</v>
      </c>
      <c r="I10" s="144">
        <f t="shared" si="1"/>
        <v>10</v>
      </c>
      <c r="J10" s="161">
        <f>'04.09'!J10+'05.09'!I10</f>
        <v>365</v>
      </c>
      <c r="K10" s="152">
        <v>0</v>
      </c>
      <c r="L10" s="152">
        <v>0</v>
      </c>
      <c r="M10" s="152">
        <v>0</v>
      </c>
      <c r="N10" s="139">
        <f t="shared" si="0"/>
        <v>344</v>
      </c>
      <c r="O10" s="145">
        <v>21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9</v>
      </c>
      <c r="H11" s="156">
        <v>0</v>
      </c>
      <c r="I11" s="144">
        <f t="shared" si="1"/>
        <v>9</v>
      </c>
      <c r="J11" s="161">
        <f>'04.09'!J11+'05.09'!I11</f>
        <v>554</v>
      </c>
      <c r="K11" s="152">
        <v>1</v>
      </c>
      <c r="L11" s="152">
        <v>0</v>
      </c>
      <c r="M11" s="152">
        <v>0</v>
      </c>
      <c r="N11" s="139">
        <f t="shared" si="0"/>
        <v>517</v>
      </c>
      <c r="O11" s="145">
        <v>36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'04.09'!J12+'05.09'!I12</f>
        <v>1033</v>
      </c>
      <c r="K12" s="152">
        <v>0</v>
      </c>
      <c r="L12" s="152">
        <v>0</v>
      </c>
      <c r="M12" s="152">
        <v>0</v>
      </c>
      <c r="N12" s="139">
        <f t="shared" si="0"/>
        <v>950</v>
      </c>
      <c r="O12" s="145">
        <v>83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2</v>
      </c>
      <c r="H13" s="156">
        <v>0</v>
      </c>
      <c r="I13" s="144">
        <f t="shared" si="1"/>
        <v>2</v>
      </c>
      <c r="J13" s="161">
        <f>'04.09'!J13+'05.09'!I13</f>
        <v>428</v>
      </c>
      <c r="K13" s="152">
        <v>0</v>
      </c>
      <c r="L13" s="152">
        <v>0</v>
      </c>
      <c r="M13" s="152">
        <v>0</v>
      </c>
      <c r="N13" s="139">
        <f t="shared" si="0"/>
        <v>411</v>
      </c>
      <c r="O13" s="145">
        <v>17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8</v>
      </c>
      <c r="H14" s="156">
        <v>0</v>
      </c>
      <c r="I14" s="144">
        <f t="shared" si="1"/>
        <v>8</v>
      </c>
      <c r="J14" s="161">
        <f>'04.09'!J14+'05.09'!I14</f>
        <v>369</v>
      </c>
      <c r="K14" s="152">
        <v>0</v>
      </c>
      <c r="L14" s="152">
        <v>0</v>
      </c>
      <c r="M14" s="152">
        <v>0</v>
      </c>
      <c r="N14" s="139">
        <f t="shared" si="0"/>
        <v>345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'04.09'!J15+'05.09'!I15</f>
        <v>453</v>
      </c>
      <c r="K15" s="152">
        <v>0</v>
      </c>
      <c r="L15" s="152">
        <v>0</v>
      </c>
      <c r="M15" s="152">
        <v>0</v>
      </c>
      <c r="N15" s="139">
        <f t="shared" si="0"/>
        <v>438</v>
      </c>
      <c r="O15" s="145">
        <v>15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3</v>
      </c>
      <c r="H16" s="156">
        <v>1</v>
      </c>
      <c r="I16" s="144">
        <f t="shared" si="1"/>
        <v>4</v>
      </c>
      <c r="J16" s="161">
        <f>'04.09'!J16+'05.09'!I16</f>
        <v>603</v>
      </c>
      <c r="K16" s="152">
        <v>0</v>
      </c>
      <c r="L16" s="152">
        <v>0</v>
      </c>
      <c r="M16" s="152">
        <v>0</v>
      </c>
      <c r="N16" s="139">
        <f t="shared" si="0"/>
        <v>570</v>
      </c>
      <c r="O16" s="145">
        <v>33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9</v>
      </c>
      <c r="H17" s="156">
        <v>2</v>
      </c>
      <c r="I17" s="144">
        <f t="shared" si="1"/>
        <v>11</v>
      </c>
      <c r="J17" s="161">
        <f>'04.09'!J17+'05.09'!I17</f>
        <v>645</v>
      </c>
      <c r="K17" s="152">
        <v>5</v>
      </c>
      <c r="L17" s="152">
        <v>0</v>
      </c>
      <c r="M17" s="152">
        <v>0</v>
      </c>
      <c r="N17" s="139">
        <f t="shared" si="0"/>
        <v>608</v>
      </c>
      <c r="O17" s="145">
        <v>32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4</v>
      </c>
      <c r="H18" s="156"/>
      <c r="I18" s="144">
        <f t="shared" si="1"/>
        <v>4</v>
      </c>
      <c r="J18" s="161">
        <f>'04.09'!J18+'05.09'!I18</f>
        <v>540</v>
      </c>
      <c r="K18" s="152">
        <v>0</v>
      </c>
      <c r="L18" s="152">
        <v>0</v>
      </c>
      <c r="M18" s="152">
        <v>0</v>
      </c>
      <c r="N18" s="139">
        <f t="shared" si="0"/>
        <v>524</v>
      </c>
      <c r="O18" s="145">
        <v>16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103</v>
      </c>
      <c r="H19" s="146">
        <f t="shared" ref="H19:O19" si="3">SUM(H5:H18)</f>
        <v>4</v>
      </c>
      <c r="I19" s="148">
        <f t="shared" si="3"/>
        <v>107</v>
      </c>
      <c r="J19" s="162">
        <f>'04.09'!J19+'05.09'!I19</f>
        <v>8156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7775</v>
      </c>
      <c r="O19" s="150">
        <f t="shared" si="3"/>
        <v>373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'04.09'!J20+'05.09'!I20</f>
        <v>14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'04.09'!J21+'05.09'!I21</f>
        <v>368</v>
      </c>
      <c r="K21" s="152">
        <v>0</v>
      </c>
      <c r="L21" s="152">
        <v>0</v>
      </c>
      <c r="M21" s="152">
        <v>0</v>
      </c>
      <c r="N21" s="144">
        <f t="shared" si="0"/>
        <v>353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0</v>
      </c>
      <c r="H22" s="156">
        <v>0</v>
      </c>
      <c r="I22" s="144">
        <f t="shared" si="4"/>
        <v>0</v>
      </c>
      <c r="J22" s="161">
        <f>'04.09'!J22+'05.09'!I22</f>
        <v>140</v>
      </c>
      <c r="K22" s="152">
        <v>0</v>
      </c>
      <c r="L22" s="152">
        <v>0</v>
      </c>
      <c r="M22" s="152">
        <v>0</v>
      </c>
      <c r="N22" s="144">
        <f t="shared" si="0"/>
        <v>134</v>
      </c>
      <c r="O22" s="145">
        <v>6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'04.09'!J23+'05.09'!I23</f>
        <v>88</v>
      </c>
      <c r="K23" s="152">
        <v>0</v>
      </c>
      <c r="L23" s="152">
        <v>0</v>
      </c>
      <c r="M23" s="152">
        <v>0</v>
      </c>
      <c r="N23" s="144">
        <f t="shared" si="0"/>
        <v>86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15</v>
      </c>
      <c r="H24" s="156"/>
      <c r="I24" s="144">
        <f t="shared" si="4"/>
        <v>15</v>
      </c>
      <c r="J24" s="161">
        <f>'04.09'!J24+'05.09'!I24</f>
        <v>1293</v>
      </c>
      <c r="K24" s="152">
        <v>3</v>
      </c>
      <c r="L24" s="152">
        <v>0</v>
      </c>
      <c r="M24" s="152">
        <v>0</v>
      </c>
      <c r="N24" s="144">
        <f t="shared" si="0"/>
        <v>1231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21</v>
      </c>
      <c r="H25" s="146">
        <f t="shared" ref="H25:O25" si="6">SUM(H20:H24)</f>
        <v>1</v>
      </c>
      <c r="I25" s="148">
        <f t="shared" si="6"/>
        <v>22</v>
      </c>
      <c r="J25" s="162">
        <f>'04.09'!J25+'05.09'!I25</f>
        <v>1903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1817</v>
      </c>
      <c r="O25" s="150">
        <f t="shared" si="6"/>
        <v>83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1</v>
      </c>
      <c r="I26" s="139">
        <f>G26+H26</f>
        <v>3</v>
      </c>
      <c r="J26" s="160">
        <f>'04.09'!J26+'05.09'!I26</f>
        <v>369</v>
      </c>
      <c r="K26" s="151">
        <v>2</v>
      </c>
      <c r="L26" s="151">
        <v>0</v>
      </c>
      <c r="M26" s="151">
        <v>0</v>
      </c>
      <c r="N26" s="139">
        <f t="shared" si="0"/>
        <v>348</v>
      </c>
      <c r="O26" s="140">
        <v>19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2</v>
      </c>
      <c r="H27" s="156">
        <v>0</v>
      </c>
      <c r="I27" s="144">
        <f t="shared" ref="I27:I37" si="7">G27+H27</f>
        <v>2</v>
      </c>
      <c r="J27" s="161">
        <f>'04.09'!J27+'05.09'!I27</f>
        <v>514</v>
      </c>
      <c r="K27" s="152">
        <v>0</v>
      </c>
      <c r="L27" s="152">
        <v>0</v>
      </c>
      <c r="M27" s="152">
        <v>0</v>
      </c>
      <c r="N27" s="144">
        <f t="shared" si="0"/>
        <v>506</v>
      </c>
      <c r="O27" s="145">
        <v>8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15</v>
      </c>
      <c r="H28" s="156">
        <v>2</v>
      </c>
      <c r="I28" s="144">
        <f t="shared" si="7"/>
        <v>17</v>
      </c>
      <c r="J28" s="161">
        <f>'04.09'!J28+'05.09'!I28</f>
        <v>1021</v>
      </c>
      <c r="K28" s="152">
        <v>0</v>
      </c>
      <c r="L28" s="152">
        <v>0</v>
      </c>
      <c r="M28" s="152">
        <v>0</v>
      </c>
      <c r="N28" s="144">
        <f t="shared" si="0"/>
        <v>966</v>
      </c>
      <c r="O28" s="145">
        <v>55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11</v>
      </c>
      <c r="H29" s="156">
        <v>0</v>
      </c>
      <c r="I29" s="144">
        <f t="shared" si="7"/>
        <v>11</v>
      </c>
      <c r="J29" s="161">
        <f>'04.09'!J29+'05.09'!I29</f>
        <v>1040</v>
      </c>
      <c r="K29" s="152">
        <v>0</v>
      </c>
      <c r="L29" s="152">
        <v>0</v>
      </c>
      <c r="M29" s="152">
        <v>0</v>
      </c>
      <c r="N29" s="144">
        <f t="shared" si="0"/>
        <v>1008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'04.09'!J30+'05.09'!I30</f>
        <v>400</v>
      </c>
      <c r="K30" s="152">
        <v>0</v>
      </c>
      <c r="L30" s="152">
        <v>0</v>
      </c>
      <c r="M30" s="152">
        <v>0</v>
      </c>
      <c r="N30" s="144">
        <f t="shared" si="0"/>
        <v>390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7</v>
      </c>
      <c r="H31" s="156">
        <v>0</v>
      </c>
      <c r="I31" s="144">
        <f t="shared" si="7"/>
        <v>7</v>
      </c>
      <c r="J31" s="161">
        <f>'04.09'!J31+'05.09'!I31</f>
        <v>603</v>
      </c>
      <c r="K31" s="152">
        <v>1</v>
      </c>
      <c r="L31" s="152">
        <v>0</v>
      </c>
      <c r="M31" s="152">
        <v>0</v>
      </c>
      <c r="N31" s="144">
        <f t="shared" si="0"/>
        <v>571</v>
      </c>
      <c r="O31" s="145">
        <v>31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1</v>
      </c>
      <c r="H32" s="156">
        <v>0</v>
      </c>
      <c r="I32" s="144">
        <f t="shared" si="7"/>
        <v>1</v>
      </c>
      <c r="J32" s="161">
        <f>'04.09'!J32+'05.09'!I32</f>
        <v>240</v>
      </c>
      <c r="K32" s="152">
        <v>1</v>
      </c>
      <c r="L32" s="152">
        <v>1</v>
      </c>
      <c r="M32" s="152">
        <v>0</v>
      </c>
      <c r="N32" s="144">
        <f t="shared" si="0"/>
        <v>232</v>
      </c>
      <c r="O32" s="145">
        <v>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5</v>
      </c>
      <c r="H33" s="156">
        <v>0</v>
      </c>
      <c r="I33" s="144">
        <f t="shared" si="7"/>
        <v>5</v>
      </c>
      <c r="J33" s="161">
        <f>'04.09'!J33+'05.09'!I33</f>
        <v>347</v>
      </c>
      <c r="K33" s="152">
        <v>0</v>
      </c>
      <c r="L33" s="152">
        <v>0</v>
      </c>
      <c r="M33" s="152">
        <v>0</v>
      </c>
      <c r="N33" s="144">
        <f t="shared" si="0"/>
        <v>334</v>
      </c>
      <c r="O33" s="145">
        <v>13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'04.09'!J34+'05.09'!I34</f>
        <v>162</v>
      </c>
      <c r="K34" s="152">
        <v>0</v>
      </c>
      <c r="L34" s="152">
        <v>0</v>
      </c>
      <c r="M34" s="152">
        <v>0</v>
      </c>
      <c r="N34" s="144">
        <f t="shared" si="0"/>
        <v>154</v>
      </c>
      <c r="O34" s="145">
        <v>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'04.09'!J35+'05.09'!I35</f>
        <v>77</v>
      </c>
      <c r="K35" s="152">
        <v>0</v>
      </c>
      <c r="L35" s="152">
        <v>0</v>
      </c>
      <c r="M35" s="152">
        <v>0</v>
      </c>
      <c r="N35" s="144">
        <f t="shared" si="0"/>
        <v>72</v>
      </c>
      <c r="O35" s="145">
        <v>5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'04.09'!J36+'05.09'!I36</f>
        <v>54</v>
      </c>
      <c r="K36" s="152">
        <v>0</v>
      </c>
      <c r="L36" s="152">
        <v>0</v>
      </c>
      <c r="M36" s="152">
        <v>0</v>
      </c>
      <c r="N36" s="144">
        <f t="shared" si="0"/>
        <v>48</v>
      </c>
      <c r="O36" s="145">
        <v>6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11</v>
      </c>
      <c r="H37" s="156"/>
      <c r="I37" s="144">
        <f t="shared" si="7"/>
        <v>11</v>
      </c>
      <c r="J37" s="161">
        <f>'04.09'!J37+'05.09'!I37</f>
        <v>827</v>
      </c>
      <c r="K37" s="152">
        <v>0</v>
      </c>
      <c r="L37" s="152">
        <v>0</v>
      </c>
      <c r="M37" s="152">
        <v>0</v>
      </c>
      <c r="N37" s="144">
        <f t="shared" si="0"/>
        <v>752</v>
      </c>
      <c r="O37" s="145">
        <v>75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60</v>
      </c>
      <c r="H38" s="146">
        <f t="shared" ref="H38:O38" si="9">SUM(H26:H37)</f>
        <v>3</v>
      </c>
      <c r="I38" s="148">
        <f t="shared" si="9"/>
        <v>63</v>
      </c>
      <c r="J38" s="162">
        <f>'04.09'!J38+'05.09'!I38</f>
        <v>5654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5381</v>
      </c>
      <c r="O38" s="150">
        <f t="shared" si="9"/>
        <v>269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'04.09'!J39+'05.09'!I39</f>
        <v>761</v>
      </c>
      <c r="K39" s="151">
        <v>3</v>
      </c>
      <c r="L39" s="151">
        <v>2</v>
      </c>
      <c r="M39" s="151">
        <v>1</v>
      </c>
      <c r="N39" s="139">
        <f t="shared" si="0"/>
        <v>748</v>
      </c>
      <c r="O39" s="140">
        <v>10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'04.09'!J40+'05.09'!I40</f>
        <v>707</v>
      </c>
      <c r="K40" s="152">
        <v>1</v>
      </c>
      <c r="L40" s="152">
        <v>1</v>
      </c>
      <c r="M40" s="152">
        <v>0</v>
      </c>
      <c r="N40" s="144">
        <f t="shared" si="0"/>
        <v>661</v>
      </c>
      <c r="O40" s="145">
        <v>45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2</v>
      </c>
      <c r="H41" s="156">
        <v>0</v>
      </c>
      <c r="I41" s="144">
        <f t="shared" si="10"/>
        <v>2</v>
      </c>
      <c r="J41" s="161">
        <f>'04.09'!J41+'05.09'!I41</f>
        <v>285</v>
      </c>
      <c r="K41" s="152">
        <v>0</v>
      </c>
      <c r="L41" s="152">
        <v>0</v>
      </c>
      <c r="M41" s="152">
        <v>0</v>
      </c>
      <c r="N41" s="144">
        <f t="shared" si="0"/>
        <v>260</v>
      </c>
      <c r="O41" s="145">
        <v>25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7</v>
      </c>
      <c r="H42" s="156">
        <v>0</v>
      </c>
      <c r="I42" s="144">
        <f t="shared" si="10"/>
        <v>7</v>
      </c>
      <c r="J42" s="161">
        <f>'04.09'!J42+'05.09'!I42</f>
        <v>317</v>
      </c>
      <c r="K42" s="152">
        <v>0</v>
      </c>
      <c r="L42" s="152">
        <v>0</v>
      </c>
      <c r="M42" s="152">
        <v>0</v>
      </c>
      <c r="N42" s="144">
        <f t="shared" si="0"/>
        <v>301</v>
      </c>
      <c r="O42" s="145">
        <v>16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60</v>
      </c>
      <c r="H43" s="156">
        <v>4</v>
      </c>
      <c r="I43" s="144">
        <f t="shared" si="10"/>
        <v>64</v>
      </c>
      <c r="J43" s="161">
        <f>'04.09'!J43+'05.09'!I43</f>
        <v>1571</v>
      </c>
      <c r="K43" s="152">
        <v>1</v>
      </c>
      <c r="L43" s="152">
        <v>1</v>
      </c>
      <c r="M43" s="152">
        <v>0</v>
      </c>
      <c r="N43" s="144">
        <f t="shared" si="0"/>
        <v>1361</v>
      </c>
      <c r="O43" s="145">
        <v>209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9</v>
      </c>
      <c r="H44" s="156">
        <v>0</v>
      </c>
      <c r="I44" s="144">
        <f t="shared" si="10"/>
        <v>9</v>
      </c>
      <c r="J44" s="161">
        <f>'04.09'!J44+'05.09'!I44</f>
        <v>313</v>
      </c>
      <c r="K44" s="152">
        <v>1</v>
      </c>
      <c r="L44" s="152">
        <v>0</v>
      </c>
      <c r="M44" s="152">
        <v>0</v>
      </c>
      <c r="N44" s="144">
        <f t="shared" si="0"/>
        <v>286</v>
      </c>
      <c r="O44" s="145">
        <v>26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'04.09'!J45+'05.09'!I45</f>
        <v>202</v>
      </c>
      <c r="K45" s="152">
        <v>0</v>
      </c>
      <c r="L45" s="152">
        <v>0</v>
      </c>
      <c r="M45" s="152">
        <v>0</v>
      </c>
      <c r="N45" s="144">
        <f t="shared" si="0"/>
        <v>191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'04.09'!J46+'05.09'!I46</f>
        <v>505</v>
      </c>
      <c r="K46" s="152">
        <v>0</v>
      </c>
      <c r="L46" s="152">
        <v>0</v>
      </c>
      <c r="M46" s="152">
        <v>0</v>
      </c>
      <c r="N46" s="144">
        <f t="shared" si="0"/>
        <v>466</v>
      </c>
      <c r="O46" s="145">
        <v>39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'04.09'!J47+'05.09'!I47</f>
        <v>108</v>
      </c>
      <c r="K47" s="152">
        <v>1</v>
      </c>
      <c r="L47" s="152">
        <v>0</v>
      </c>
      <c r="M47" s="152">
        <v>0</v>
      </c>
      <c r="N47" s="144">
        <f t="shared" si="0"/>
        <v>105</v>
      </c>
      <c r="O47" s="145">
        <v>2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'04.09'!J48+'05.09'!I48</f>
        <v>146</v>
      </c>
      <c r="K48" s="152">
        <v>1</v>
      </c>
      <c r="L48" s="152">
        <v>0</v>
      </c>
      <c r="M48" s="152">
        <v>0</v>
      </c>
      <c r="N48" s="144">
        <f t="shared" si="0"/>
        <v>132</v>
      </c>
      <c r="O48" s="145">
        <v>13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17</v>
      </c>
      <c r="H49" s="156"/>
      <c r="I49" s="144">
        <f t="shared" si="10"/>
        <v>17</v>
      </c>
      <c r="J49" s="161">
        <f>'04.09'!J49+'05.09'!I49</f>
        <v>761</v>
      </c>
      <c r="K49" s="152">
        <v>1</v>
      </c>
      <c r="L49" s="152">
        <v>2</v>
      </c>
      <c r="M49" s="152">
        <v>1</v>
      </c>
      <c r="N49" s="144">
        <f t="shared" si="0"/>
        <v>683</v>
      </c>
      <c r="O49" s="145">
        <v>77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125</v>
      </c>
      <c r="H50" s="146">
        <f t="shared" ref="H50:O50" si="12">SUM(H39:H49)</f>
        <v>6</v>
      </c>
      <c r="I50" s="148">
        <f t="shared" si="12"/>
        <v>131</v>
      </c>
      <c r="J50" s="162">
        <f>'04.09'!J50+'05.09'!I50</f>
        <v>5676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5194</v>
      </c>
      <c r="O50" s="150">
        <f t="shared" si="12"/>
        <v>473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'04.09'!J51+'05.09'!I51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6</v>
      </c>
      <c r="H52" s="156">
        <v>3</v>
      </c>
      <c r="I52" s="144">
        <f t="shared" ref="I52:I59" si="14">G52+H52</f>
        <v>9</v>
      </c>
      <c r="J52" s="161">
        <f>'04.09'!J52+'05.09'!I52</f>
        <v>899</v>
      </c>
      <c r="K52" s="152">
        <v>0</v>
      </c>
      <c r="L52" s="152">
        <v>0</v>
      </c>
      <c r="M52" s="152">
        <v>0</v>
      </c>
      <c r="N52" s="144">
        <f t="shared" si="0"/>
        <v>858</v>
      </c>
      <c r="O52" s="145">
        <v>41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13</v>
      </c>
      <c r="H53" s="156">
        <v>0</v>
      </c>
      <c r="I53" s="144">
        <f t="shared" si="14"/>
        <v>13</v>
      </c>
      <c r="J53" s="161">
        <f>'04.09'!J53+'05.09'!I53</f>
        <v>533</v>
      </c>
      <c r="K53" s="152">
        <v>1</v>
      </c>
      <c r="L53" s="152">
        <v>0</v>
      </c>
      <c r="M53" s="152">
        <v>0</v>
      </c>
      <c r="N53" s="144">
        <f t="shared" si="0"/>
        <v>510</v>
      </c>
      <c r="O53" s="145">
        <v>22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8</v>
      </c>
      <c r="H54" s="156">
        <v>2</v>
      </c>
      <c r="I54" s="144">
        <f t="shared" si="14"/>
        <v>10</v>
      </c>
      <c r="J54" s="161">
        <f>'04.09'!J54+'05.09'!I54</f>
        <v>690</v>
      </c>
      <c r="K54" s="152">
        <v>0</v>
      </c>
      <c r="L54" s="152">
        <v>0</v>
      </c>
      <c r="M54" s="152">
        <v>0</v>
      </c>
      <c r="N54" s="144">
        <f t="shared" si="0"/>
        <v>654</v>
      </c>
      <c r="O54" s="145">
        <v>36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2</v>
      </c>
      <c r="H55" s="156">
        <v>0</v>
      </c>
      <c r="I55" s="144">
        <f t="shared" si="14"/>
        <v>2</v>
      </c>
      <c r="J55" s="161">
        <f>'04.09'!J55+'05.09'!I55</f>
        <v>236</v>
      </c>
      <c r="K55" s="152">
        <v>1</v>
      </c>
      <c r="L55" s="152">
        <v>0</v>
      </c>
      <c r="M55" s="152">
        <v>0</v>
      </c>
      <c r="N55" s="144">
        <f t="shared" si="0"/>
        <v>231</v>
      </c>
      <c r="O55" s="145">
        <v>4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'04.09'!J56+'05.09'!I56</f>
        <v>273</v>
      </c>
      <c r="K56" s="152">
        <v>0</v>
      </c>
      <c r="L56" s="152">
        <v>0</v>
      </c>
      <c r="M56" s="152">
        <v>0</v>
      </c>
      <c r="N56" s="144">
        <f t="shared" si="0"/>
        <v>264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'04.09'!J57+'05.09'!I57</f>
        <v>136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'04.09'!J58+'05.09'!I58</f>
        <v>92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'04.09'!J59+'05.09'!I59</f>
        <v>636</v>
      </c>
      <c r="K59" s="152">
        <v>1</v>
      </c>
      <c r="L59" s="152">
        <v>0</v>
      </c>
      <c r="M59" s="152">
        <v>0</v>
      </c>
      <c r="N59" s="144">
        <f t="shared" si="0"/>
        <v>604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46</v>
      </c>
      <c r="H60" s="146">
        <f t="shared" ref="H60:O60" si="15">SUM(H51:H59)</f>
        <v>5</v>
      </c>
      <c r="I60" s="148">
        <f t="shared" si="15"/>
        <v>51</v>
      </c>
      <c r="J60" s="162">
        <f>'04.09'!J60+'05.09'!I60</f>
        <v>3495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3344</v>
      </c>
      <c r="O60" s="150">
        <f t="shared" si="15"/>
        <v>148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'04.09'!J61+'05.09'!I61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'04.09'!J62+'05.09'!I62</f>
        <v>98</v>
      </c>
      <c r="K62" s="152">
        <v>0</v>
      </c>
      <c r="L62" s="152">
        <v>0</v>
      </c>
      <c r="M62" s="152">
        <v>0</v>
      </c>
      <c r="N62" s="144">
        <f t="shared" si="0"/>
        <v>95</v>
      </c>
      <c r="O62" s="145">
        <v>3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'04.09'!J63+'05.09'!I63</f>
        <v>143</v>
      </c>
      <c r="K63" s="152">
        <v>0</v>
      </c>
      <c r="L63" s="152">
        <v>0</v>
      </c>
      <c r="M63" s="152">
        <v>0</v>
      </c>
      <c r="N63" s="144">
        <f t="shared" si="0"/>
        <v>133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'04.09'!J64+'05.09'!I64</f>
        <v>162</v>
      </c>
      <c r="K64" s="152">
        <v>0</v>
      </c>
      <c r="L64" s="152">
        <v>0</v>
      </c>
      <c r="M64" s="152">
        <v>0</v>
      </c>
      <c r="N64" s="144">
        <f t="shared" si="0"/>
        <v>157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'04.09'!J65+'05.09'!I65</f>
        <v>171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'04.09'!J66+'05.09'!I66</f>
        <v>245</v>
      </c>
      <c r="K66" s="152">
        <v>1</v>
      </c>
      <c r="L66" s="152">
        <v>0</v>
      </c>
      <c r="M66" s="152">
        <v>0</v>
      </c>
      <c r="N66" s="144">
        <f t="shared" si="0"/>
        <v>234</v>
      </c>
      <c r="O66" s="145">
        <v>10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'04.09'!J67+'05.09'!I67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'04.09'!J68+'05.09'!I68</f>
        <v>141</v>
      </c>
      <c r="K68" s="152">
        <v>0</v>
      </c>
      <c r="L68" s="152">
        <v>0</v>
      </c>
      <c r="M68" s="152">
        <v>0</v>
      </c>
      <c r="N68" s="144">
        <f t="shared" si="0"/>
        <v>140</v>
      </c>
      <c r="O68" s="145">
        <v>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'04.09'!J69+'05.09'!I69</f>
        <v>625</v>
      </c>
      <c r="K69" s="152">
        <v>3</v>
      </c>
      <c r="L69" s="152">
        <v>0</v>
      </c>
      <c r="M69" s="152">
        <v>0</v>
      </c>
      <c r="N69" s="144">
        <f t="shared" si="0"/>
        <v>601</v>
      </c>
      <c r="O69" s="145">
        <v>21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16</v>
      </c>
      <c r="H70" s="146">
        <f t="shared" ref="H70:O70" si="17">SUM(H61:H69)</f>
        <v>0</v>
      </c>
      <c r="I70" s="148">
        <f t="shared" si="17"/>
        <v>16</v>
      </c>
      <c r="J70" s="162">
        <f>'04.09'!J70+'05.09'!I70</f>
        <v>1757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1700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4</v>
      </c>
      <c r="I71" s="139">
        <f>G71+H71</f>
        <v>5</v>
      </c>
      <c r="J71" s="160">
        <f>'04.09'!J71+'05.09'!I71</f>
        <v>470</v>
      </c>
      <c r="K71" s="151">
        <v>0</v>
      </c>
      <c r="L71" s="151">
        <v>0</v>
      </c>
      <c r="M71" s="151">
        <v>0</v>
      </c>
      <c r="N71" s="139">
        <f t="shared" ref="N71:N83" si="18">J71-K71-O71</f>
        <v>449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'04.09'!J72+'05.09'!I72</f>
        <v>492</v>
      </c>
      <c r="K72" s="152">
        <v>0</v>
      </c>
      <c r="L72" s="152">
        <v>0</v>
      </c>
      <c r="M72" s="152">
        <v>0</v>
      </c>
      <c r="N72" s="144">
        <f t="shared" si="18"/>
        <v>465</v>
      </c>
      <c r="O72" s="145">
        <v>27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'04.09'!J73+'05.09'!I73</f>
        <v>446</v>
      </c>
      <c r="K73" s="152">
        <v>0</v>
      </c>
      <c r="L73" s="152">
        <v>0</v>
      </c>
      <c r="M73" s="152">
        <v>0</v>
      </c>
      <c r="N73" s="144">
        <f t="shared" si="18"/>
        <v>433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11</v>
      </c>
      <c r="H74" s="156">
        <v>0</v>
      </c>
      <c r="I74" s="144">
        <f t="shared" si="19"/>
        <v>11</v>
      </c>
      <c r="J74" s="161">
        <f>'04.09'!J74+'05.09'!I74</f>
        <v>539</v>
      </c>
      <c r="K74" s="152">
        <v>0</v>
      </c>
      <c r="L74" s="152">
        <v>0</v>
      </c>
      <c r="M74" s="152">
        <v>0</v>
      </c>
      <c r="N74" s="144">
        <f t="shared" si="18"/>
        <v>508</v>
      </c>
      <c r="O74" s="145">
        <v>31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5</v>
      </c>
      <c r="H75" s="156">
        <v>0</v>
      </c>
      <c r="I75" s="144">
        <f t="shared" si="19"/>
        <v>5</v>
      </c>
      <c r="J75" s="161">
        <f>'04.09'!J75+'05.09'!I75</f>
        <v>94</v>
      </c>
      <c r="K75" s="152">
        <v>0</v>
      </c>
      <c r="L75" s="152">
        <v>0</v>
      </c>
      <c r="M75" s="152">
        <v>0</v>
      </c>
      <c r="N75" s="144">
        <f t="shared" si="18"/>
        <v>87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'04.09'!J76+'05.09'!I76</f>
        <v>391</v>
      </c>
      <c r="K76" s="152">
        <v>1</v>
      </c>
      <c r="L76" s="152">
        <v>0</v>
      </c>
      <c r="M76" s="152">
        <v>0</v>
      </c>
      <c r="N76" s="144">
        <f t="shared" si="18"/>
        <v>372</v>
      </c>
      <c r="O76" s="145">
        <v>18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20</v>
      </c>
      <c r="H77" s="156"/>
      <c r="I77" s="144">
        <f t="shared" si="19"/>
        <v>20</v>
      </c>
      <c r="J77" s="161">
        <f>'04.09'!J77+'05.09'!I77</f>
        <v>1967</v>
      </c>
      <c r="K77" s="152">
        <v>4</v>
      </c>
      <c r="L77" s="152">
        <v>2</v>
      </c>
      <c r="M77" s="152">
        <v>0</v>
      </c>
      <c r="N77" s="144">
        <f t="shared" si="18"/>
        <v>1859</v>
      </c>
      <c r="O77" s="145">
        <v>104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58</v>
      </c>
      <c r="H78" s="146">
        <f t="shared" ref="H78:O78" si="20">SUM(H71:H77)</f>
        <v>4</v>
      </c>
      <c r="I78" s="148">
        <f t="shared" si="20"/>
        <v>62</v>
      </c>
      <c r="J78" s="162">
        <f>'04.09'!J78+'05.09'!I78</f>
        <v>4399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4173</v>
      </c>
      <c r="O78" s="150">
        <f t="shared" si="20"/>
        <v>221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'04.09'!J79+'05.09'!I79</f>
        <v>148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'04.09'!J80+'05.09'!I80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'04.09'!J81+'05.09'!I81</f>
        <v>133</v>
      </c>
      <c r="K81" s="152">
        <v>0</v>
      </c>
      <c r="L81" s="152">
        <v>0</v>
      </c>
      <c r="M81" s="152">
        <v>0</v>
      </c>
      <c r="N81" s="144">
        <f t="shared" si="18"/>
        <v>128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'04.09'!J82+'05.09'!I82</f>
        <v>97</v>
      </c>
      <c r="K82" s="152">
        <v>0</v>
      </c>
      <c r="L82" s="152">
        <v>0</v>
      </c>
      <c r="M82" s="152">
        <v>0</v>
      </c>
      <c r="N82" s="144">
        <f t="shared" si="18"/>
        <v>94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1</v>
      </c>
      <c r="H83" s="156"/>
      <c r="I83" s="144">
        <f t="shared" si="21"/>
        <v>1</v>
      </c>
      <c r="J83" s="161">
        <f>'04.09'!J83+'05.09'!I83</f>
        <v>382</v>
      </c>
      <c r="K83" s="152">
        <v>0</v>
      </c>
      <c r="L83" s="152">
        <v>0</v>
      </c>
      <c r="M83" s="152">
        <v>0</v>
      </c>
      <c r="N83" s="144">
        <f t="shared" si="18"/>
        <v>370</v>
      </c>
      <c r="O83" s="145">
        <v>12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'04.09'!J84+'05.09'!I84</f>
        <v>799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777</v>
      </c>
      <c r="O84" s="150">
        <f t="shared" si="22"/>
        <v>22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433</v>
      </c>
      <c r="H85" s="135">
        <f t="shared" ref="H85:O85" si="23">H84+H78+H70+H60+H50+H38+H25+H19</f>
        <v>24</v>
      </c>
      <c r="I85" s="135">
        <f t="shared" si="23"/>
        <v>457</v>
      </c>
      <c r="J85" s="135">
        <f t="shared" si="23"/>
        <v>31839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30161</v>
      </c>
      <c r="O85" s="135">
        <f t="shared" si="23"/>
        <v>1642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78"/>
      <c r="P90" s="68"/>
      <c r="Q90" s="68"/>
      <c r="R90" s="68"/>
      <c r="S90" s="178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78"/>
      <c r="P91" s="68"/>
      <c r="Q91" s="68"/>
      <c r="R91" s="68"/>
      <c r="S91" s="178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78"/>
      <c r="P92" s="68"/>
      <c r="Q92" s="68"/>
      <c r="R92" s="68"/>
      <c r="S92" s="178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8"/>
      <c r="K93" s="478"/>
      <c r="L93" s="478"/>
      <c r="M93" s="478"/>
      <c r="N93" s="478"/>
      <c r="O93" s="178"/>
      <c r="P93" s="68"/>
      <c r="Q93" s="68"/>
      <c r="R93" s="68"/>
      <c r="S93" s="178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8"/>
      <c r="K94" s="478"/>
      <c r="L94" s="478"/>
      <c r="M94" s="478"/>
      <c r="N94" s="478"/>
      <c r="O94" s="178"/>
      <c r="P94" s="68"/>
      <c r="Q94" s="68"/>
      <c r="R94" s="68"/>
      <c r="S94" s="178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80"/>
      <c r="K95" s="478"/>
      <c r="L95" s="478"/>
      <c r="M95" s="478"/>
      <c r="N95" s="478"/>
      <c r="O95" s="180"/>
      <c r="Q95" s="82"/>
      <c r="R95" s="82"/>
      <c r="S95" s="180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600-000000000000}">
  <dimension ref="A1:S111"/>
  <sheetViews>
    <sheetView view="pageBreakPreview" topLeftCell="C22" zoomScale="70" zoomScaleNormal="70" zoomScaleSheetLayoutView="70" workbookViewId="0">
      <selection activeCell="G6" sqref="G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290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=475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1599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76" t="s">
        <v>275</v>
      </c>
      <c r="H4" s="176" t="s">
        <v>276</v>
      </c>
      <c r="I4" s="176" t="s">
        <v>277</v>
      </c>
      <c r="J4" s="121" t="str">
        <f>"me©‡gvU fwZ©
= "&amp;J85</f>
        <v>me©‡gvU fwZ©
= 31382</v>
      </c>
      <c r="K4" s="120" t="str">
        <f>" †W½y m‡›`‡n ch©v‡jvPbvi Rb¨ †cÖwiZ g„„Zz¨ = "&amp;K85</f>
        <v xml:space="preserve"> †W½y m‡›`‡n ch©v‡jvPbvi Rb¨ †cÖwiZ g„„Zz¨ = 36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29747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10</v>
      </c>
      <c r="H5" s="154">
        <v>0</v>
      </c>
      <c r="I5" s="139">
        <f>G5+H5</f>
        <v>10</v>
      </c>
      <c r="J5" s="160">
        <f>'03.09'!J5+'04.09'!I5</f>
        <v>1270</v>
      </c>
      <c r="K5" s="151">
        <v>1</v>
      </c>
      <c r="L5" s="151">
        <v>1</v>
      </c>
      <c r="M5" s="151">
        <v>1</v>
      </c>
      <c r="N5" s="139">
        <f t="shared" ref="N5:N69" si="0">J5-K5-O5</f>
        <v>1247</v>
      </c>
      <c r="O5" s="140">
        <v>22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'03.09'!J6+'04.09'!I6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'03.09'!J7+'04.09'!I7</f>
        <v>384</v>
      </c>
      <c r="K7" s="152">
        <v>0</v>
      </c>
      <c r="L7" s="152">
        <v>0</v>
      </c>
      <c r="M7" s="152">
        <v>0</v>
      </c>
      <c r="N7" s="139">
        <f t="shared" si="0"/>
        <v>360</v>
      </c>
      <c r="O7" s="145">
        <v>24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10</v>
      </c>
      <c r="H8" s="156">
        <v>3</v>
      </c>
      <c r="I8" s="144">
        <f t="shared" si="1"/>
        <v>13</v>
      </c>
      <c r="J8" s="161">
        <f>'03.09'!J8+'04.09'!I8</f>
        <v>991</v>
      </c>
      <c r="K8" s="152">
        <v>0</v>
      </c>
      <c r="L8" s="152">
        <v>0</v>
      </c>
      <c r="M8" s="152">
        <v>0</v>
      </c>
      <c r="N8" s="139">
        <f t="shared" si="0"/>
        <v>965</v>
      </c>
      <c r="O8" s="145">
        <v>26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'03.09'!J9+'04.09'!I9</f>
        <v>422</v>
      </c>
      <c r="K9" s="152">
        <v>1</v>
      </c>
      <c r="L9" s="152">
        <v>0</v>
      </c>
      <c r="M9" s="152">
        <v>0</v>
      </c>
      <c r="N9" s="139">
        <f t="shared" si="0"/>
        <v>403</v>
      </c>
      <c r="O9" s="145">
        <v>18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8</v>
      </c>
      <c r="H10" s="156">
        <v>0</v>
      </c>
      <c r="I10" s="144">
        <f t="shared" si="1"/>
        <v>8</v>
      </c>
      <c r="J10" s="161">
        <f>'03.09'!J10+'04.09'!I10</f>
        <v>355</v>
      </c>
      <c r="K10" s="152">
        <v>0</v>
      </c>
      <c r="L10" s="152">
        <v>0</v>
      </c>
      <c r="M10" s="152">
        <v>0</v>
      </c>
      <c r="N10" s="139">
        <f t="shared" si="0"/>
        <v>340</v>
      </c>
      <c r="O10" s="145">
        <v>15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10</v>
      </c>
      <c r="H11" s="156">
        <v>0</v>
      </c>
      <c r="I11" s="144">
        <f t="shared" si="1"/>
        <v>10</v>
      </c>
      <c r="J11" s="161">
        <f>'03.09'!J11+'04.09'!I11</f>
        <v>545</v>
      </c>
      <c r="K11" s="152">
        <v>1</v>
      </c>
      <c r="L11" s="152">
        <v>0</v>
      </c>
      <c r="M11" s="152">
        <v>0</v>
      </c>
      <c r="N11" s="139">
        <f t="shared" si="0"/>
        <v>515</v>
      </c>
      <c r="O11" s="145">
        <v>29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24</v>
      </c>
      <c r="H12" s="156">
        <v>0</v>
      </c>
      <c r="I12" s="144">
        <f t="shared" si="1"/>
        <v>24</v>
      </c>
      <c r="J12" s="161">
        <f>'03.09'!J12+'04.09'!I12</f>
        <v>1009</v>
      </c>
      <c r="K12" s="152">
        <v>0</v>
      </c>
      <c r="L12" s="152">
        <v>0</v>
      </c>
      <c r="M12" s="152">
        <v>0</v>
      </c>
      <c r="N12" s="139">
        <f t="shared" si="0"/>
        <v>930</v>
      </c>
      <c r="O12" s="145">
        <v>79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3</v>
      </c>
      <c r="H13" s="156">
        <v>0</v>
      </c>
      <c r="I13" s="144">
        <f t="shared" si="1"/>
        <v>3</v>
      </c>
      <c r="J13" s="161">
        <f>'03.09'!J13+'04.09'!I13</f>
        <v>426</v>
      </c>
      <c r="K13" s="152">
        <v>0</v>
      </c>
      <c r="L13" s="152">
        <v>0</v>
      </c>
      <c r="M13" s="152">
        <v>0</v>
      </c>
      <c r="N13" s="139">
        <f t="shared" si="0"/>
        <v>408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'03.09'!J14+'04.09'!I14</f>
        <v>361</v>
      </c>
      <c r="K14" s="152">
        <v>0</v>
      </c>
      <c r="L14" s="152">
        <v>0</v>
      </c>
      <c r="M14" s="152">
        <v>0</v>
      </c>
      <c r="N14" s="139">
        <f t="shared" si="0"/>
        <v>337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'03.09'!J15+'04.09'!I15</f>
        <v>447</v>
      </c>
      <c r="K15" s="152">
        <v>0</v>
      </c>
      <c r="L15" s="152">
        <v>0</v>
      </c>
      <c r="M15" s="152">
        <v>0</v>
      </c>
      <c r="N15" s="139">
        <f t="shared" si="0"/>
        <v>435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6</v>
      </c>
      <c r="H16" s="156">
        <v>1</v>
      </c>
      <c r="I16" s="144">
        <f t="shared" si="1"/>
        <v>7</v>
      </c>
      <c r="J16" s="161">
        <f>'03.09'!J16+'04.09'!I16</f>
        <v>599</v>
      </c>
      <c r="K16" s="152">
        <v>0</v>
      </c>
      <c r="L16" s="152">
        <v>0</v>
      </c>
      <c r="M16" s="152">
        <v>0</v>
      </c>
      <c r="N16" s="139">
        <f t="shared" si="0"/>
        <v>565</v>
      </c>
      <c r="O16" s="145">
        <v>34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9</v>
      </c>
      <c r="H17" s="156">
        <v>0</v>
      </c>
      <c r="I17" s="144">
        <f t="shared" si="1"/>
        <v>9</v>
      </c>
      <c r="J17" s="161">
        <f>'03.09'!J17+'04.09'!I17</f>
        <v>634</v>
      </c>
      <c r="K17" s="152">
        <v>5</v>
      </c>
      <c r="L17" s="152">
        <v>0</v>
      </c>
      <c r="M17" s="152">
        <v>0</v>
      </c>
      <c r="N17" s="139">
        <f t="shared" si="0"/>
        <v>590</v>
      </c>
      <c r="O17" s="145">
        <v>39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7</v>
      </c>
      <c r="H18" s="156"/>
      <c r="I18" s="144">
        <f t="shared" si="1"/>
        <v>7</v>
      </c>
      <c r="J18" s="161">
        <f>'03.09'!J18+'04.09'!I18</f>
        <v>536</v>
      </c>
      <c r="K18" s="152">
        <v>0</v>
      </c>
      <c r="L18" s="152">
        <v>0</v>
      </c>
      <c r="M18" s="152">
        <v>0</v>
      </c>
      <c r="N18" s="139">
        <f t="shared" si="0"/>
        <v>521</v>
      </c>
      <c r="O18" s="145">
        <v>15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109</v>
      </c>
      <c r="H19" s="146">
        <f t="shared" ref="H19:O19" si="3">SUM(H5:H18)</f>
        <v>4</v>
      </c>
      <c r="I19" s="148">
        <f t="shared" si="3"/>
        <v>113</v>
      </c>
      <c r="J19" s="162">
        <f>'03.09'!J19+'04.09'!I19</f>
        <v>8049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7683</v>
      </c>
      <c r="O19" s="150">
        <f t="shared" si="3"/>
        <v>358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'03.09'!J20+'04.09'!I20</f>
        <v>13</v>
      </c>
      <c r="K20" s="151">
        <v>0</v>
      </c>
      <c r="L20" s="151">
        <v>0</v>
      </c>
      <c r="M20" s="151">
        <v>0</v>
      </c>
      <c r="N20" s="139">
        <f t="shared" si="0"/>
        <v>13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'03.09'!J21+'04.09'!I21</f>
        <v>362</v>
      </c>
      <c r="K21" s="152">
        <v>0</v>
      </c>
      <c r="L21" s="152">
        <v>0</v>
      </c>
      <c r="M21" s="152">
        <v>0</v>
      </c>
      <c r="N21" s="144">
        <f t="shared" si="0"/>
        <v>352</v>
      </c>
      <c r="O21" s="145">
        <v>10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'03.09'!J22+'04.09'!I22</f>
        <v>140</v>
      </c>
      <c r="K22" s="152">
        <v>0</v>
      </c>
      <c r="L22" s="152">
        <v>0</v>
      </c>
      <c r="M22" s="152">
        <v>0</v>
      </c>
      <c r="N22" s="144">
        <f t="shared" si="0"/>
        <v>133</v>
      </c>
      <c r="O22" s="145">
        <v>7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'03.09'!J23+'04.09'!I23</f>
        <v>88</v>
      </c>
      <c r="K23" s="152">
        <v>0</v>
      </c>
      <c r="L23" s="152">
        <v>0</v>
      </c>
      <c r="M23" s="152">
        <v>0</v>
      </c>
      <c r="N23" s="144">
        <f t="shared" si="0"/>
        <v>85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16</v>
      </c>
      <c r="H24" s="156"/>
      <c r="I24" s="144">
        <f t="shared" si="4"/>
        <v>16</v>
      </c>
      <c r="J24" s="161">
        <f>'03.09'!J24+'04.09'!I24</f>
        <v>1278</v>
      </c>
      <c r="K24" s="152">
        <v>3</v>
      </c>
      <c r="L24" s="152">
        <v>0</v>
      </c>
      <c r="M24" s="152">
        <v>0</v>
      </c>
      <c r="N24" s="144">
        <f t="shared" si="0"/>
        <v>1224</v>
      </c>
      <c r="O24" s="145">
        <v>51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21</v>
      </c>
      <c r="H25" s="146">
        <f t="shared" ref="H25:O25" si="6">SUM(H20:H24)</f>
        <v>0</v>
      </c>
      <c r="I25" s="148">
        <f t="shared" si="6"/>
        <v>21</v>
      </c>
      <c r="J25" s="162">
        <f>'03.09'!J25+'04.09'!I25</f>
        <v>1881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1807</v>
      </c>
      <c r="O25" s="150">
        <f t="shared" si="6"/>
        <v>71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2</v>
      </c>
      <c r="I26" s="139">
        <f>G26+H26</f>
        <v>2</v>
      </c>
      <c r="J26" s="160">
        <f>'03.09'!J26+'04.09'!I26</f>
        <v>366</v>
      </c>
      <c r="K26" s="151">
        <v>2</v>
      </c>
      <c r="L26" s="151">
        <v>0</v>
      </c>
      <c r="M26" s="151">
        <v>0</v>
      </c>
      <c r="N26" s="139">
        <f t="shared" si="0"/>
        <v>346</v>
      </c>
      <c r="O26" s="140">
        <v>18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0</v>
      </c>
      <c r="H27" s="156">
        <v>0</v>
      </c>
      <c r="I27" s="144">
        <f t="shared" ref="I27:I37" si="7">G27+H27</f>
        <v>0</v>
      </c>
      <c r="J27" s="161">
        <f>'03.09'!J27+'04.09'!I27</f>
        <v>512</v>
      </c>
      <c r="K27" s="152">
        <v>0</v>
      </c>
      <c r="L27" s="152">
        <v>0</v>
      </c>
      <c r="M27" s="152">
        <v>0</v>
      </c>
      <c r="N27" s="144">
        <f t="shared" si="0"/>
        <v>501</v>
      </c>
      <c r="O27" s="145">
        <v>11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8</v>
      </c>
      <c r="H28" s="156">
        <v>2</v>
      </c>
      <c r="I28" s="144">
        <f t="shared" si="7"/>
        <v>10</v>
      </c>
      <c r="J28" s="161">
        <f>'03.09'!J28+'04.09'!I28</f>
        <v>1004</v>
      </c>
      <c r="K28" s="152">
        <v>0</v>
      </c>
      <c r="L28" s="152">
        <v>0</v>
      </c>
      <c r="M28" s="152">
        <v>0</v>
      </c>
      <c r="N28" s="144">
        <f t="shared" si="0"/>
        <v>960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'03.09'!J29+'04.09'!I29</f>
        <v>1029</v>
      </c>
      <c r="K29" s="152">
        <v>0</v>
      </c>
      <c r="L29" s="152">
        <v>0</v>
      </c>
      <c r="M29" s="152">
        <v>0</v>
      </c>
      <c r="N29" s="144">
        <f t="shared" si="0"/>
        <v>997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'03.09'!J30+'04.09'!I30</f>
        <v>397</v>
      </c>
      <c r="K30" s="152">
        <v>0</v>
      </c>
      <c r="L30" s="152">
        <v>0</v>
      </c>
      <c r="M30" s="152">
        <v>0</v>
      </c>
      <c r="N30" s="144">
        <f t="shared" si="0"/>
        <v>385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0</v>
      </c>
      <c r="I31" s="144">
        <f t="shared" si="7"/>
        <v>3</v>
      </c>
      <c r="J31" s="161">
        <f>'03.09'!J31+'04.09'!I31</f>
        <v>596</v>
      </c>
      <c r="K31" s="152">
        <v>1</v>
      </c>
      <c r="L31" s="152">
        <v>0</v>
      </c>
      <c r="M31" s="152">
        <v>0</v>
      </c>
      <c r="N31" s="144">
        <f t="shared" si="0"/>
        <v>568</v>
      </c>
      <c r="O31" s="145">
        <v>27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'03.09'!J32+'04.09'!I32</f>
        <v>239</v>
      </c>
      <c r="K32" s="152">
        <v>1</v>
      </c>
      <c r="L32" s="152">
        <v>1</v>
      </c>
      <c r="M32" s="152">
        <v>0</v>
      </c>
      <c r="N32" s="144">
        <f t="shared" si="0"/>
        <v>225</v>
      </c>
      <c r="O32" s="145">
        <v>13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'03.09'!J33+'04.09'!I33</f>
        <v>342</v>
      </c>
      <c r="K33" s="152">
        <v>0</v>
      </c>
      <c r="L33" s="152">
        <v>0</v>
      </c>
      <c r="M33" s="152">
        <v>0</v>
      </c>
      <c r="N33" s="144">
        <f t="shared" si="0"/>
        <v>330</v>
      </c>
      <c r="O33" s="145">
        <v>12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0</v>
      </c>
      <c r="H34" s="156">
        <v>0</v>
      </c>
      <c r="I34" s="144">
        <f t="shared" si="7"/>
        <v>0</v>
      </c>
      <c r="J34" s="161">
        <f>'03.09'!J34+'04.09'!I34</f>
        <v>162</v>
      </c>
      <c r="K34" s="152">
        <v>0</v>
      </c>
      <c r="L34" s="152">
        <v>0</v>
      </c>
      <c r="M34" s="152">
        <v>0</v>
      </c>
      <c r="N34" s="144">
        <f t="shared" si="0"/>
        <v>151</v>
      </c>
      <c r="O34" s="145">
        <v>11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'03.09'!J35+'04.09'!I35</f>
        <v>74</v>
      </c>
      <c r="K35" s="152">
        <v>0</v>
      </c>
      <c r="L35" s="152">
        <v>0</v>
      </c>
      <c r="M35" s="152">
        <v>0</v>
      </c>
      <c r="N35" s="144">
        <f t="shared" si="0"/>
        <v>70</v>
      </c>
      <c r="O35" s="145">
        <v>4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'03.09'!J36+'04.09'!I36</f>
        <v>54</v>
      </c>
      <c r="K36" s="152">
        <v>0</v>
      </c>
      <c r="L36" s="152">
        <v>0</v>
      </c>
      <c r="M36" s="152">
        <v>0</v>
      </c>
      <c r="N36" s="144">
        <f t="shared" si="0"/>
        <v>44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10</v>
      </c>
      <c r="H37" s="156"/>
      <c r="I37" s="144">
        <f t="shared" si="7"/>
        <v>10</v>
      </c>
      <c r="J37" s="161">
        <f>'03.09'!J37+'04.09'!I37</f>
        <v>816</v>
      </c>
      <c r="K37" s="152">
        <v>0</v>
      </c>
      <c r="L37" s="152">
        <v>0</v>
      </c>
      <c r="M37" s="152">
        <v>0</v>
      </c>
      <c r="N37" s="144">
        <f t="shared" si="0"/>
        <v>737</v>
      </c>
      <c r="O37" s="145">
        <v>79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48</v>
      </c>
      <c r="H38" s="146">
        <f t="shared" ref="H38:O38" si="9">SUM(H26:H37)</f>
        <v>4</v>
      </c>
      <c r="I38" s="148">
        <f t="shared" si="9"/>
        <v>52</v>
      </c>
      <c r="J38" s="162">
        <f>'03.09'!J38+'04.09'!I38</f>
        <v>5591</v>
      </c>
      <c r="K38" s="148">
        <f t="shared" si="9"/>
        <v>4</v>
      </c>
      <c r="L38" s="148">
        <f t="shared" si="9"/>
        <v>1</v>
      </c>
      <c r="M38" s="148">
        <f t="shared" si="9"/>
        <v>0</v>
      </c>
      <c r="N38" s="148">
        <f t="shared" si="9"/>
        <v>5314</v>
      </c>
      <c r="O38" s="150">
        <f t="shared" si="9"/>
        <v>273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5</v>
      </c>
      <c r="I39" s="139">
        <f>G39+H39</f>
        <v>5</v>
      </c>
      <c r="J39" s="160">
        <f>'03.09'!J39+'04.09'!I39</f>
        <v>759</v>
      </c>
      <c r="K39" s="151">
        <v>3</v>
      </c>
      <c r="L39" s="151">
        <v>2</v>
      </c>
      <c r="M39" s="151">
        <v>1</v>
      </c>
      <c r="N39" s="139">
        <f t="shared" si="0"/>
        <v>744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17</v>
      </c>
      <c r="H40" s="156">
        <v>0</v>
      </c>
      <c r="I40" s="144">
        <f t="shared" ref="I40:I49" si="10">G40+H40</f>
        <v>17</v>
      </c>
      <c r="J40" s="161">
        <f>'03.09'!J40+'04.09'!I40</f>
        <v>696</v>
      </c>
      <c r="K40" s="152">
        <v>1</v>
      </c>
      <c r="L40" s="152">
        <v>1</v>
      </c>
      <c r="M40" s="152">
        <v>0</v>
      </c>
      <c r="N40" s="144">
        <f t="shared" si="0"/>
        <v>652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'03.09'!J41+'04.09'!I41</f>
        <v>283</v>
      </c>
      <c r="K41" s="152">
        <v>0</v>
      </c>
      <c r="L41" s="152">
        <v>0</v>
      </c>
      <c r="M41" s="152">
        <v>0</v>
      </c>
      <c r="N41" s="144">
        <f t="shared" si="0"/>
        <v>247</v>
      </c>
      <c r="O41" s="145">
        <v>36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3</v>
      </c>
      <c r="H42" s="156">
        <v>0</v>
      </c>
      <c r="I42" s="144">
        <f t="shared" si="10"/>
        <v>3</v>
      </c>
      <c r="J42" s="161">
        <f>'03.09'!J42+'04.09'!I42</f>
        <v>310</v>
      </c>
      <c r="K42" s="152">
        <v>0</v>
      </c>
      <c r="L42" s="152">
        <v>0</v>
      </c>
      <c r="M42" s="152">
        <v>0</v>
      </c>
      <c r="N42" s="144">
        <f t="shared" si="0"/>
        <v>300</v>
      </c>
      <c r="O42" s="145">
        <v>10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51</v>
      </c>
      <c r="H43" s="156">
        <v>6</v>
      </c>
      <c r="I43" s="144">
        <f t="shared" si="10"/>
        <v>57</v>
      </c>
      <c r="J43" s="161">
        <f>'03.09'!J43+'04.09'!I43</f>
        <v>1507</v>
      </c>
      <c r="K43" s="152">
        <v>1</v>
      </c>
      <c r="L43" s="152">
        <v>1</v>
      </c>
      <c r="M43" s="152">
        <v>0</v>
      </c>
      <c r="N43" s="144">
        <f t="shared" si="0"/>
        <v>1304</v>
      </c>
      <c r="O43" s="145">
        <v>202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'03.09'!J44+'04.09'!I44</f>
        <v>304</v>
      </c>
      <c r="K44" s="152">
        <v>1</v>
      </c>
      <c r="L44" s="152">
        <v>0</v>
      </c>
      <c r="M44" s="152">
        <v>0</v>
      </c>
      <c r="N44" s="144">
        <f t="shared" si="0"/>
        <v>278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7</v>
      </c>
      <c r="H45" s="156">
        <v>0</v>
      </c>
      <c r="I45" s="144">
        <f t="shared" si="10"/>
        <v>7</v>
      </c>
      <c r="J45" s="161">
        <f>'03.09'!J45+'04.09'!I45</f>
        <v>198</v>
      </c>
      <c r="K45" s="152">
        <v>0</v>
      </c>
      <c r="L45" s="152">
        <v>0</v>
      </c>
      <c r="M45" s="152">
        <v>0</v>
      </c>
      <c r="N45" s="144">
        <f t="shared" si="0"/>
        <v>183</v>
      </c>
      <c r="O45" s="145">
        <v>15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17</v>
      </c>
      <c r="H46" s="156">
        <v>1</v>
      </c>
      <c r="I46" s="144">
        <f t="shared" si="10"/>
        <v>18</v>
      </c>
      <c r="J46" s="161">
        <f>'03.09'!J46+'04.09'!I46</f>
        <v>494</v>
      </c>
      <c r="K46" s="152">
        <v>0</v>
      </c>
      <c r="L46" s="152">
        <v>0</v>
      </c>
      <c r="M46" s="152">
        <v>0</v>
      </c>
      <c r="N46" s="144">
        <f t="shared" si="0"/>
        <v>453</v>
      </c>
      <c r="O46" s="145">
        <v>41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'03.09'!J47+'04.09'!I47</f>
        <v>108</v>
      </c>
      <c r="K47" s="152">
        <v>1</v>
      </c>
      <c r="L47" s="152">
        <v>0</v>
      </c>
      <c r="M47" s="152">
        <v>0</v>
      </c>
      <c r="N47" s="144">
        <f t="shared" si="0"/>
        <v>103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'03.09'!J48+'04.09'!I48</f>
        <v>142</v>
      </c>
      <c r="K48" s="152">
        <v>1</v>
      </c>
      <c r="L48" s="152">
        <v>0</v>
      </c>
      <c r="M48" s="152">
        <v>0</v>
      </c>
      <c r="N48" s="144">
        <f t="shared" si="0"/>
        <v>131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25</v>
      </c>
      <c r="H49" s="156"/>
      <c r="I49" s="144">
        <f t="shared" si="10"/>
        <v>25</v>
      </c>
      <c r="J49" s="161">
        <f>'03.09'!J49+'04.09'!I49</f>
        <v>744</v>
      </c>
      <c r="K49" s="152">
        <v>1</v>
      </c>
      <c r="L49" s="152">
        <v>2</v>
      </c>
      <c r="M49" s="152">
        <v>1</v>
      </c>
      <c r="N49" s="144">
        <f t="shared" si="0"/>
        <v>671</v>
      </c>
      <c r="O49" s="145">
        <v>72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135</v>
      </c>
      <c r="H50" s="146">
        <f t="shared" ref="H50:O50" si="12">SUM(H39:H49)</f>
        <v>12</v>
      </c>
      <c r="I50" s="148">
        <f t="shared" si="12"/>
        <v>147</v>
      </c>
      <c r="J50" s="162">
        <f>'03.09'!J50+'04.09'!I50</f>
        <v>5545</v>
      </c>
      <c r="K50" s="148">
        <f t="shared" si="12"/>
        <v>9</v>
      </c>
      <c r="L50" s="148">
        <f t="shared" si="12"/>
        <v>6</v>
      </c>
      <c r="M50" s="148">
        <f t="shared" si="12"/>
        <v>2</v>
      </c>
      <c r="N50" s="148">
        <f t="shared" si="12"/>
        <v>5066</v>
      </c>
      <c r="O50" s="150">
        <f t="shared" si="12"/>
        <v>470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'03.09'!J51+'04.09'!I51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6</v>
      </c>
      <c r="H52" s="156">
        <v>0</v>
      </c>
      <c r="I52" s="144">
        <f t="shared" ref="I52:I59" si="14">G52+H52</f>
        <v>6</v>
      </c>
      <c r="J52" s="161">
        <f>'03.09'!J52+'04.09'!I52</f>
        <v>890</v>
      </c>
      <c r="K52" s="152">
        <v>0</v>
      </c>
      <c r="L52" s="152">
        <v>0</v>
      </c>
      <c r="M52" s="152">
        <v>0</v>
      </c>
      <c r="N52" s="144">
        <f t="shared" si="0"/>
        <v>850</v>
      </c>
      <c r="O52" s="145">
        <v>40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10</v>
      </c>
      <c r="H53" s="156">
        <v>0</v>
      </c>
      <c r="I53" s="144">
        <f t="shared" si="14"/>
        <v>10</v>
      </c>
      <c r="J53" s="161">
        <f>'03.09'!J53+'04.09'!I53</f>
        <v>520</v>
      </c>
      <c r="K53" s="152">
        <v>1</v>
      </c>
      <c r="L53" s="152">
        <v>0</v>
      </c>
      <c r="M53" s="152">
        <v>0</v>
      </c>
      <c r="N53" s="144">
        <f t="shared" si="0"/>
        <v>504</v>
      </c>
      <c r="O53" s="145">
        <v>15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13</v>
      </c>
      <c r="H54" s="156">
        <v>0</v>
      </c>
      <c r="I54" s="144">
        <f t="shared" si="14"/>
        <v>13</v>
      </c>
      <c r="J54" s="161">
        <f>'03.09'!J54+'04.09'!I54</f>
        <v>680</v>
      </c>
      <c r="K54" s="152">
        <v>0</v>
      </c>
      <c r="L54" s="152">
        <v>0</v>
      </c>
      <c r="M54" s="152">
        <v>0</v>
      </c>
      <c r="N54" s="144">
        <f t="shared" si="0"/>
        <v>643</v>
      </c>
      <c r="O54" s="145">
        <v>37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'03.09'!J55+'04.09'!I55</f>
        <v>234</v>
      </c>
      <c r="K55" s="152">
        <v>1</v>
      </c>
      <c r="L55" s="152">
        <v>0</v>
      </c>
      <c r="M55" s="152">
        <v>0</v>
      </c>
      <c r="N55" s="144">
        <f t="shared" si="0"/>
        <v>231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'03.09'!J56+'04.09'!I56</f>
        <v>270</v>
      </c>
      <c r="K56" s="152">
        <v>0</v>
      </c>
      <c r="L56" s="152">
        <v>0</v>
      </c>
      <c r="M56" s="152">
        <v>0</v>
      </c>
      <c r="N56" s="144">
        <f t="shared" si="0"/>
        <v>261</v>
      </c>
      <c r="O56" s="145">
        <v>9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'03.09'!J57+'04.09'!I57</f>
        <v>134</v>
      </c>
      <c r="K57" s="152">
        <v>0</v>
      </c>
      <c r="L57" s="152">
        <v>0</v>
      </c>
      <c r="M57" s="152">
        <v>0</v>
      </c>
      <c r="N57" s="144">
        <f t="shared" si="0"/>
        <v>133</v>
      </c>
      <c r="O57" s="145">
        <v>1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'03.09'!J58+'04.09'!I58</f>
        <v>90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10</v>
      </c>
      <c r="H59" s="156"/>
      <c r="I59" s="144">
        <f t="shared" si="14"/>
        <v>10</v>
      </c>
      <c r="J59" s="161">
        <f>'03.09'!J59+'04.09'!I59</f>
        <v>626</v>
      </c>
      <c r="K59" s="152">
        <v>1</v>
      </c>
      <c r="L59" s="152">
        <v>0</v>
      </c>
      <c r="M59" s="152">
        <v>0</v>
      </c>
      <c r="N59" s="144">
        <f t="shared" si="0"/>
        <v>598</v>
      </c>
      <c r="O59" s="145">
        <v>27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43</v>
      </c>
      <c r="H60" s="146">
        <f t="shared" ref="H60:O60" si="15">SUM(H51:H59)</f>
        <v>0</v>
      </c>
      <c r="I60" s="148">
        <f t="shared" si="15"/>
        <v>43</v>
      </c>
      <c r="J60" s="162">
        <f>'03.09'!J60+'04.09'!I60</f>
        <v>3444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3310</v>
      </c>
      <c r="O60" s="150">
        <f t="shared" si="15"/>
        <v>131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'03.09'!J61+'04.09'!I61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'03.09'!J62+'04.09'!I62</f>
        <v>98</v>
      </c>
      <c r="K62" s="152">
        <v>0</v>
      </c>
      <c r="L62" s="152">
        <v>0</v>
      </c>
      <c r="M62" s="152">
        <v>0</v>
      </c>
      <c r="N62" s="144">
        <f t="shared" si="0"/>
        <v>93</v>
      </c>
      <c r="O62" s="145">
        <v>5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'03.09'!J63+'04.09'!I63</f>
        <v>140</v>
      </c>
      <c r="K63" s="152">
        <v>0</v>
      </c>
      <c r="L63" s="152">
        <v>0</v>
      </c>
      <c r="M63" s="152">
        <v>0</v>
      </c>
      <c r="N63" s="144">
        <f t="shared" si="0"/>
        <v>130</v>
      </c>
      <c r="O63" s="145">
        <v>10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'03.09'!J64+'04.09'!I64</f>
        <v>160</v>
      </c>
      <c r="K64" s="152">
        <v>0</v>
      </c>
      <c r="L64" s="152">
        <v>0</v>
      </c>
      <c r="M64" s="152">
        <v>0</v>
      </c>
      <c r="N64" s="144">
        <f t="shared" si="0"/>
        <v>153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'03.09'!J65+'04.09'!I65</f>
        <v>170</v>
      </c>
      <c r="K65" s="152">
        <v>0</v>
      </c>
      <c r="L65" s="152">
        <v>0</v>
      </c>
      <c r="M65" s="152">
        <v>0</v>
      </c>
      <c r="N65" s="144">
        <f t="shared" si="0"/>
        <v>169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'03.09'!J66+'04.09'!I66</f>
        <v>243</v>
      </c>
      <c r="K66" s="152">
        <v>1</v>
      </c>
      <c r="L66" s="152">
        <v>0</v>
      </c>
      <c r="M66" s="152">
        <v>0</v>
      </c>
      <c r="N66" s="144">
        <f t="shared" si="0"/>
        <v>228</v>
      </c>
      <c r="O66" s="145">
        <v>14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'03.09'!J67+'04.09'!I67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'03.09'!J68+'04.09'!I68</f>
        <v>141</v>
      </c>
      <c r="K68" s="152">
        <v>0</v>
      </c>
      <c r="L68" s="152">
        <v>0</v>
      </c>
      <c r="M68" s="152">
        <v>0</v>
      </c>
      <c r="N68" s="144">
        <f t="shared" si="0"/>
        <v>138</v>
      </c>
      <c r="O68" s="145">
        <v>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4</v>
      </c>
      <c r="H69" s="156"/>
      <c r="I69" s="144">
        <f t="shared" si="16"/>
        <v>4</v>
      </c>
      <c r="J69" s="161">
        <f>'03.09'!J69+'04.09'!I69</f>
        <v>617</v>
      </c>
      <c r="K69" s="152">
        <v>3</v>
      </c>
      <c r="L69" s="152">
        <v>0</v>
      </c>
      <c r="M69" s="152">
        <v>0</v>
      </c>
      <c r="N69" s="144">
        <f t="shared" si="0"/>
        <v>602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13</v>
      </c>
      <c r="H70" s="146">
        <f t="shared" ref="H70:O70" si="17">SUM(H61:H69)</f>
        <v>0</v>
      </c>
      <c r="I70" s="148">
        <f t="shared" si="17"/>
        <v>13</v>
      </c>
      <c r="J70" s="162">
        <f>'03.09'!J70+'04.09'!I70</f>
        <v>1741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1684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12</v>
      </c>
      <c r="H71" s="154">
        <v>0</v>
      </c>
      <c r="I71" s="139">
        <f>G71+H71</f>
        <v>12</v>
      </c>
      <c r="J71" s="160">
        <f>'03.09'!J71+'04.09'!I71</f>
        <v>465</v>
      </c>
      <c r="K71" s="151">
        <v>0</v>
      </c>
      <c r="L71" s="151">
        <v>0</v>
      </c>
      <c r="M71" s="151">
        <v>0</v>
      </c>
      <c r="N71" s="139">
        <f t="shared" ref="N71:N83" si="18">J71-K71-O71</f>
        <v>444</v>
      </c>
      <c r="O71" s="140">
        <v>21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'03.09'!J72+'04.09'!I72</f>
        <v>483</v>
      </c>
      <c r="K72" s="152">
        <v>0</v>
      </c>
      <c r="L72" s="152">
        <v>0</v>
      </c>
      <c r="M72" s="152">
        <v>0</v>
      </c>
      <c r="N72" s="144">
        <f t="shared" si="18"/>
        <v>461</v>
      </c>
      <c r="O72" s="145">
        <v>22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'03.09'!J73+'04.09'!I73</f>
        <v>441</v>
      </c>
      <c r="K73" s="152">
        <v>0</v>
      </c>
      <c r="L73" s="152">
        <v>0</v>
      </c>
      <c r="M73" s="152">
        <v>0</v>
      </c>
      <c r="N73" s="144">
        <f t="shared" si="18"/>
        <v>428</v>
      </c>
      <c r="O73" s="145">
        <v>13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'03.09'!J74+'04.09'!I74</f>
        <v>528</v>
      </c>
      <c r="K74" s="152">
        <v>0</v>
      </c>
      <c r="L74" s="152">
        <v>0</v>
      </c>
      <c r="M74" s="152">
        <v>0</v>
      </c>
      <c r="N74" s="144">
        <f t="shared" si="18"/>
        <v>501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'03.09'!J75+'04.09'!I75</f>
        <v>89</v>
      </c>
      <c r="K75" s="152">
        <v>0</v>
      </c>
      <c r="L75" s="152">
        <v>0</v>
      </c>
      <c r="M75" s="152">
        <v>0</v>
      </c>
      <c r="N75" s="144">
        <f t="shared" si="18"/>
        <v>85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9</v>
      </c>
      <c r="H76" s="156">
        <v>0</v>
      </c>
      <c r="I76" s="144">
        <f t="shared" si="19"/>
        <v>9</v>
      </c>
      <c r="J76" s="161">
        <f>'03.09'!J76+'04.09'!I76</f>
        <v>384</v>
      </c>
      <c r="K76" s="152">
        <v>1</v>
      </c>
      <c r="L76" s="152">
        <v>0</v>
      </c>
      <c r="M76" s="152">
        <v>0</v>
      </c>
      <c r="N76" s="144">
        <f t="shared" si="18"/>
        <v>366</v>
      </c>
      <c r="O76" s="145">
        <v>17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31</v>
      </c>
      <c r="H77" s="156"/>
      <c r="I77" s="144">
        <f t="shared" si="19"/>
        <v>31</v>
      </c>
      <c r="J77" s="161">
        <f>'03.09'!J77+'04.09'!I77</f>
        <v>1947</v>
      </c>
      <c r="K77" s="152">
        <v>4</v>
      </c>
      <c r="L77" s="152">
        <v>2</v>
      </c>
      <c r="M77" s="152">
        <v>0</v>
      </c>
      <c r="N77" s="144">
        <f t="shared" si="18"/>
        <v>1828</v>
      </c>
      <c r="O77" s="145">
        <v>115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78</v>
      </c>
      <c r="H78" s="146">
        <f t="shared" ref="H78:O78" si="20">SUM(H71:H77)</f>
        <v>0</v>
      </c>
      <c r="I78" s="148">
        <f t="shared" si="20"/>
        <v>78</v>
      </c>
      <c r="J78" s="162">
        <f>'03.09'!J78+'04.09'!I78</f>
        <v>4337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4113</v>
      </c>
      <c r="O78" s="150">
        <f t="shared" si="20"/>
        <v>219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'03.09'!J79+'04.09'!I79</f>
        <v>147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'03.09'!J80+'04.09'!I80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'03.09'!J81+'04.09'!I81</f>
        <v>131</v>
      </c>
      <c r="K81" s="152">
        <v>0</v>
      </c>
      <c r="L81" s="152">
        <v>0</v>
      </c>
      <c r="M81" s="152">
        <v>0</v>
      </c>
      <c r="N81" s="144">
        <f t="shared" si="18"/>
        <v>127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'03.09'!J82+'04.09'!I82</f>
        <v>96</v>
      </c>
      <c r="K82" s="152">
        <v>0</v>
      </c>
      <c r="L82" s="152">
        <v>0</v>
      </c>
      <c r="M82" s="152">
        <v>0</v>
      </c>
      <c r="N82" s="144">
        <f t="shared" si="18"/>
        <v>91</v>
      </c>
      <c r="O82" s="145">
        <v>5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'03.09'!J83+'04.09'!I83</f>
        <v>381</v>
      </c>
      <c r="K83" s="152">
        <v>0</v>
      </c>
      <c r="L83" s="152">
        <v>0</v>
      </c>
      <c r="M83" s="152">
        <v>0</v>
      </c>
      <c r="N83" s="144">
        <f t="shared" si="18"/>
        <v>367</v>
      </c>
      <c r="O83" s="145">
        <v>14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8</v>
      </c>
      <c r="H84" s="146">
        <f t="shared" ref="H84:O84" si="22">SUM(H79:H83)</f>
        <v>0</v>
      </c>
      <c r="I84" s="148">
        <f t="shared" si="22"/>
        <v>8</v>
      </c>
      <c r="J84" s="162">
        <f>'03.09'!J84+'04.09'!I84</f>
        <v>794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770</v>
      </c>
      <c r="O84" s="150">
        <f t="shared" si="22"/>
        <v>24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455</v>
      </c>
      <c r="H85" s="135">
        <f t="shared" ref="H85:O85" si="23">H84+H78+H70+H60+H50+H38+H25+H19</f>
        <v>20</v>
      </c>
      <c r="I85" s="135">
        <f t="shared" si="23"/>
        <v>475</v>
      </c>
      <c r="J85" s="135">
        <f t="shared" si="23"/>
        <v>31382</v>
      </c>
      <c r="K85" s="135">
        <f t="shared" si="23"/>
        <v>36</v>
      </c>
      <c r="L85" s="135">
        <f t="shared" si="23"/>
        <v>10</v>
      </c>
      <c r="M85" s="135">
        <f t="shared" si="23"/>
        <v>3</v>
      </c>
      <c r="N85" s="135">
        <f>N84+N78+N70+N60+N50+N38+N25+N19</f>
        <v>29747</v>
      </c>
      <c r="O85" s="135">
        <f t="shared" si="23"/>
        <v>1599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75"/>
      <c r="P90" s="68"/>
      <c r="Q90" s="68"/>
      <c r="R90" s="68"/>
      <c r="S90" s="175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75"/>
      <c r="P91" s="68"/>
      <c r="Q91" s="68"/>
      <c r="R91" s="68"/>
      <c r="S91" s="175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75"/>
      <c r="P92" s="68"/>
      <c r="Q92" s="68"/>
      <c r="R92" s="68"/>
      <c r="S92" s="175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5"/>
      <c r="K93" s="478"/>
      <c r="L93" s="478"/>
      <c r="M93" s="478"/>
      <c r="N93" s="478"/>
      <c r="O93" s="175"/>
      <c r="P93" s="68"/>
      <c r="Q93" s="68"/>
      <c r="R93" s="68"/>
      <c r="S93" s="175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5"/>
      <c r="K94" s="478"/>
      <c r="L94" s="478"/>
      <c r="M94" s="478"/>
      <c r="N94" s="478"/>
      <c r="O94" s="175"/>
      <c r="P94" s="68"/>
      <c r="Q94" s="68"/>
      <c r="R94" s="68"/>
      <c r="S94" s="175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77"/>
      <c r="K95" s="478"/>
      <c r="L95" s="478"/>
      <c r="M95" s="478"/>
      <c r="N95" s="478"/>
      <c r="O95" s="177"/>
      <c r="Q95" s="82"/>
      <c r="R95" s="82"/>
      <c r="S95" s="177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700-000000000000}">
  <dimension ref="A1:S111"/>
  <sheetViews>
    <sheetView view="pageBreakPreview" topLeftCell="C22" zoomScale="70" zoomScaleNormal="70" zoomScaleSheetLayoutView="70" workbookViewId="0">
      <selection activeCell="K26" sqref="K2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289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=439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1635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73" t="s">
        <v>275</v>
      </c>
      <c r="H4" s="173" t="s">
        <v>276</v>
      </c>
      <c r="I4" s="173" t="s">
        <v>277</v>
      </c>
      <c r="J4" s="121" t="str">
        <f>"me©‡gvU fwZ©
= "&amp;J85</f>
        <v>me©‡gvU fwZ©
= 30907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29238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0</v>
      </c>
      <c r="I5" s="139">
        <f>G5+H5</f>
        <v>5</v>
      </c>
      <c r="J5" s="160">
        <f>'02.09'!J5+'03.09'!I5</f>
        <v>1260</v>
      </c>
      <c r="K5" s="151">
        <v>1</v>
      </c>
      <c r="L5" s="151">
        <v>1</v>
      </c>
      <c r="M5" s="151">
        <v>1</v>
      </c>
      <c r="N5" s="139">
        <f t="shared" ref="N5:N69" si="0">J5-K5-O5</f>
        <v>1236</v>
      </c>
      <c r="O5" s="140">
        <v>23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'02.09'!J6+'03.09'!I6</f>
        <v>70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'02.09'!J7+'03.09'!I7</f>
        <v>380</v>
      </c>
      <c r="K7" s="152">
        <v>0</v>
      </c>
      <c r="L7" s="152">
        <v>0</v>
      </c>
      <c r="M7" s="152">
        <v>0</v>
      </c>
      <c r="N7" s="139">
        <f t="shared" si="0"/>
        <v>369</v>
      </c>
      <c r="O7" s="145">
        <v>11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12</v>
      </c>
      <c r="H8" s="156">
        <v>0</v>
      </c>
      <c r="I8" s="144">
        <f t="shared" si="1"/>
        <v>12</v>
      </c>
      <c r="J8" s="161">
        <f>'02.09'!J8+'03.09'!I8</f>
        <v>978</v>
      </c>
      <c r="K8" s="152">
        <v>0</v>
      </c>
      <c r="L8" s="152">
        <v>0</v>
      </c>
      <c r="M8" s="152">
        <v>0</v>
      </c>
      <c r="N8" s="139">
        <f t="shared" si="0"/>
        <v>954</v>
      </c>
      <c r="O8" s="145">
        <v>24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'02.09'!J9+'03.09'!I9</f>
        <v>415</v>
      </c>
      <c r="K9" s="152">
        <v>1</v>
      </c>
      <c r="L9" s="152">
        <v>0</v>
      </c>
      <c r="M9" s="152">
        <v>0</v>
      </c>
      <c r="N9" s="139">
        <f t="shared" si="0"/>
        <v>395</v>
      </c>
      <c r="O9" s="145">
        <v>19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'02.09'!J10+'03.09'!I10</f>
        <v>347</v>
      </c>
      <c r="K10" s="152">
        <v>0</v>
      </c>
      <c r="L10" s="152">
        <v>0</v>
      </c>
      <c r="M10" s="152">
        <v>0</v>
      </c>
      <c r="N10" s="139">
        <f t="shared" si="0"/>
        <v>336</v>
      </c>
      <c r="O10" s="145">
        <v>11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5</v>
      </c>
      <c r="H11" s="156">
        <v>0</v>
      </c>
      <c r="I11" s="144">
        <f t="shared" si="1"/>
        <v>5</v>
      </c>
      <c r="J11" s="161">
        <f>'02.09'!J11+'03.09'!I11</f>
        <v>535</v>
      </c>
      <c r="K11" s="152">
        <v>1</v>
      </c>
      <c r="L11" s="152">
        <v>0</v>
      </c>
      <c r="M11" s="152">
        <v>0</v>
      </c>
      <c r="N11" s="139">
        <f t="shared" si="0"/>
        <v>509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22</v>
      </c>
      <c r="H12" s="156">
        <v>0</v>
      </c>
      <c r="I12" s="144">
        <f t="shared" si="1"/>
        <v>22</v>
      </c>
      <c r="J12" s="161">
        <f>'02.09'!J12+'03.09'!I12</f>
        <v>985</v>
      </c>
      <c r="K12" s="152">
        <v>0</v>
      </c>
      <c r="L12" s="152">
        <v>0</v>
      </c>
      <c r="M12" s="152">
        <v>0</v>
      </c>
      <c r="N12" s="139">
        <f t="shared" si="0"/>
        <v>905</v>
      </c>
      <c r="O12" s="145">
        <v>80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1</v>
      </c>
      <c r="I13" s="144">
        <f t="shared" si="1"/>
        <v>7</v>
      </c>
      <c r="J13" s="161">
        <f>'02.09'!J13+'03.09'!I13</f>
        <v>423</v>
      </c>
      <c r="K13" s="152">
        <v>0</v>
      </c>
      <c r="L13" s="152">
        <v>0</v>
      </c>
      <c r="M13" s="152">
        <v>0</v>
      </c>
      <c r="N13" s="139">
        <f t="shared" si="0"/>
        <v>398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'02.09'!J14+'03.09'!I14</f>
        <v>357</v>
      </c>
      <c r="K14" s="152">
        <v>0</v>
      </c>
      <c r="L14" s="152">
        <v>0</v>
      </c>
      <c r="M14" s="152">
        <v>0</v>
      </c>
      <c r="N14" s="139">
        <f t="shared" si="0"/>
        <v>333</v>
      </c>
      <c r="O14" s="145">
        <v>24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4</v>
      </c>
      <c r="H15" s="156">
        <v>0</v>
      </c>
      <c r="I15" s="144">
        <f t="shared" si="1"/>
        <v>4</v>
      </c>
      <c r="J15" s="161">
        <f>'02.09'!J15+'03.09'!I15</f>
        <v>440</v>
      </c>
      <c r="K15" s="152">
        <v>0</v>
      </c>
      <c r="L15" s="152">
        <v>0</v>
      </c>
      <c r="M15" s="152">
        <v>0</v>
      </c>
      <c r="N15" s="139">
        <f t="shared" si="0"/>
        <v>427</v>
      </c>
      <c r="O15" s="145">
        <v>13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11</v>
      </c>
      <c r="H16" s="156">
        <v>2</v>
      </c>
      <c r="I16" s="144">
        <f t="shared" si="1"/>
        <v>13</v>
      </c>
      <c r="J16" s="161">
        <f>'02.09'!J16+'03.09'!I16</f>
        <v>592</v>
      </c>
      <c r="K16" s="152">
        <v>0</v>
      </c>
      <c r="L16" s="152">
        <v>0</v>
      </c>
      <c r="M16" s="152">
        <v>0</v>
      </c>
      <c r="N16" s="139">
        <f t="shared" si="0"/>
        <v>551</v>
      </c>
      <c r="O16" s="145">
        <v>41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19</v>
      </c>
      <c r="H17" s="156">
        <v>0</v>
      </c>
      <c r="I17" s="144">
        <f t="shared" si="1"/>
        <v>19</v>
      </c>
      <c r="J17" s="161">
        <f>'02.09'!J17+'03.09'!I17</f>
        <v>625</v>
      </c>
      <c r="K17" s="152">
        <v>5</v>
      </c>
      <c r="L17" s="152">
        <v>0</v>
      </c>
      <c r="M17" s="152">
        <v>0</v>
      </c>
      <c r="N17" s="139">
        <f t="shared" si="0"/>
        <v>573</v>
      </c>
      <c r="O17" s="145">
        <v>47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3</v>
      </c>
      <c r="H18" s="156"/>
      <c r="I18" s="144">
        <f t="shared" si="1"/>
        <v>3</v>
      </c>
      <c r="J18" s="161">
        <f>'02.09'!J18+'03.09'!I18</f>
        <v>529</v>
      </c>
      <c r="K18" s="152">
        <v>0</v>
      </c>
      <c r="L18" s="152">
        <v>0</v>
      </c>
      <c r="M18" s="152">
        <v>0</v>
      </c>
      <c r="N18" s="139">
        <f t="shared" si="0"/>
        <v>517</v>
      </c>
      <c r="O18" s="145">
        <v>12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108</v>
      </c>
      <c r="H19" s="146">
        <f t="shared" ref="H19:O19" si="3">SUM(H5:H18)</f>
        <v>3</v>
      </c>
      <c r="I19" s="148">
        <f t="shared" si="3"/>
        <v>111</v>
      </c>
      <c r="J19" s="162">
        <f>'02.09'!J19+'03.09'!I19</f>
        <v>7936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7570</v>
      </c>
      <c r="O19" s="150">
        <f t="shared" si="3"/>
        <v>358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'02.09'!J20+'03.09'!I20</f>
        <v>13</v>
      </c>
      <c r="K20" s="151">
        <v>0</v>
      </c>
      <c r="L20" s="151">
        <v>0</v>
      </c>
      <c r="M20" s="151">
        <v>0</v>
      </c>
      <c r="N20" s="139">
        <f t="shared" si="0"/>
        <v>8</v>
      </c>
      <c r="O20" s="140">
        <v>5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'02.09'!J21+'03.09'!I21</f>
        <v>358</v>
      </c>
      <c r="K21" s="152">
        <v>0</v>
      </c>
      <c r="L21" s="152">
        <v>0</v>
      </c>
      <c r="M21" s="152">
        <v>0</v>
      </c>
      <c r="N21" s="144">
        <f t="shared" si="0"/>
        <v>348</v>
      </c>
      <c r="O21" s="145">
        <v>10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'02.09'!J22+'03.09'!I22</f>
        <v>139</v>
      </c>
      <c r="K22" s="152">
        <v>0</v>
      </c>
      <c r="L22" s="152">
        <v>0</v>
      </c>
      <c r="M22" s="152">
        <v>0</v>
      </c>
      <c r="N22" s="144">
        <f t="shared" si="0"/>
        <v>132</v>
      </c>
      <c r="O22" s="145">
        <v>7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'02.09'!J23+'03.09'!I23</f>
        <v>88</v>
      </c>
      <c r="K23" s="152">
        <v>0</v>
      </c>
      <c r="L23" s="152">
        <v>0</v>
      </c>
      <c r="M23" s="152">
        <v>0</v>
      </c>
      <c r="N23" s="144">
        <f t="shared" si="0"/>
        <v>85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7</v>
      </c>
      <c r="H24" s="156"/>
      <c r="I24" s="144">
        <f t="shared" si="4"/>
        <v>7</v>
      </c>
      <c r="J24" s="161">
        <f>'02.09'!J24+'03.09'!I24</f>
        <v>1262</v>
      </c>
      <c r="K24" s="152">
        <v>3</v>
      </c>
      <c r="L24" s="152">
        <v>0</v>
      </c>
      <c r="M24" s="152">
        <v>0</v>
      </c>
      <c r="N24" s="144">
        <f t="shared" si="0"/>
        <v>1213</v>
      </c>
      <c r="O24" s="145">
        <v>46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14</v>
      </c>
      <c r="H25" s="146">
        <f t="shared" ref="H25:O25" si="6">SUM(H20:H24)</f>
        <v>0</v>
      </c>
      <c r="I25" s="148">
        <f t="shared" si="6"/>
        <v>14</v>
      </c>
      <c r="J25" s="162">
        <f>'02.09'!J25+'03.09'!I25</f>
        <v>1860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1786</v>
      </c>
      <c r="O25" s="150">
        <f t="shared" si="6"/>
        <v>71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1</v>
      </c>
      <c r="I26" s="139">
        <f>G26+H26</f>
        <v>4</v>
      </c>
      <c r="J26" s="160">
        <f>'02.09'!J26+'03.09'!I26</f>
        <v>364</v>
      </c>
      <c r="K26" s="151">
        <v>1</v>
      </c>
      <c r="L26" s="151">
        <v>0</v>
      </c>
      <c r="M26" s="151">
        <v>0</v>
      </c>
      <c r="N26" s="139">
        <f t="shared" si="0"/>
        <v>347</v>
      </c>
      <c r="O26" s="140">
        <v>16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1</v>
      </c>
      <c r="H27" s="156">
        <v>0</v>
      </c>
      <c r="I27" s="144">
        <f t="shared" ref="I27:I37" si="7">G27+H27</f>
        <v>1</v>
      </c>
      <c r="J27" s="161">
        <f>'02.09'!J27+'03.09'!I27</f>
        <v>512</v>
      </c>
      <c r="K27" s="152">
        <v>0</v>
      </c>
      <c r="L27" s="152">
        <v>0</v>
      </c>
      <c r="M27" s="152">
        <v>0</v>
      </c>
      <c r="N27" s="144">
        <f t="shared" si="0"/>
        <v>497</v>
      </c>
      <c r="O27" s="145">
        <v>15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2</v>
      </c>
      <c r="I28" s="144">
        <f t="shared" si="7"/>
        <v>8</v>
      </c>
      <c r="J28" s="161">
        <f>'02.09'!J28+'03.09'!I28</f>
        <v>994</v>
      </c>
      <c r="K28" s="152">
        <v>0</v>
      </c>
      <c r="L28" s="152">
        <v>0</v>
      </c>
      <c r="M28" s="152">
        <v>0</v>
      </c>
      <c r="N28" s="144">
        <f t="shared" si="0"/>
        <v>950</v>
      </c>
      <c r="O28" s="145">
        <v>44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'02.09'!J29+'03.09'!I29</f>
        <v>1017</v>
      </c>
      <c r="K29" s="152">
        <v>0</v>
      </c>
      <c r="L29" s="152">
        <v>0</v>
      </c>
      <c r="M29" s="152">
        <v>0</v>
      </c>
      <c r="N29" s="144">
        <f t="shared" si="0"/>
        <v>985</v>
      </c>
      <c r="O29" s="145">
        <v>32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7</v>
      </c>
      <c r="H30" s="156">
        <v>0</v>
      </c>
      <c r="I30" s="144">
        <f t="shared" si="7"/>
        <v>7</v>
      </c>
      <c r="J30" s="161">
        <f>'02.09'!J30+'03.09'!I30</f>
        <v>393</v>
      </c>
      <c r="K30" s="152">
        <v>0</v>
      </c>
      <c r="L30" s="152">
        <v>0</v>
      </c>
      <c r="M30" s="152">
        <v>0</v>
      </c>
      <c r="N30" s="144">
        <f t="shared" si="0"/>
        <v>380</v>
      </c>
      <c r="O30" s="145">
        <v>13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4</v>
      </c>
      <c r="I31" s="144">
        <f t="shared" si="7"/>
        <v>7</v>
      </c>
      <c r="J31" s="161">
        <f>'02.09'!J31+'03.09'!I31</f>
        <v>593</v>
      </c>
      <c r="K31" s="152">
        <v>1</v>
      </c>
      <c r="L31" s="152">
        <v>0</v>
      </c>
      <c r="M31" s="152">
        <v>0</v>
      </c>
      <c r="N31" s="144">
        <f t="shared" si="0"/>
        <v>560</v>
      </c>
      <c r="O31" s="145">
        <v>32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'02.09'!J32+'03.09'!I32</f>
        <v>235</v>
      </c>
      <c r="K32" s="152">
        <v>1</v>
      </c>
      <c r="L32" s="152">
        <v>1</v>
      </c>
      <c r="M32" s="152">
        <v>0</v>
      </c>
      <c r="N32" s="144">
        <f t="shared" si="0"/>
        <v>225</v>
      </c>
      <c r="O32" s="145">
        <v>9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'02.09'!J33+'03.09'!I33</f>
        <v>338</v>
      </c>
      <c r="K33" s="152">
        <v>0</v>
      </c>
      <c r="L33" s="152">
        <v>0</v>
      </c>
      <c r="M33" s="152">
        <v>0</v>
      </c>
      <c r="N33" s="144">
        <f t="shared" si="0"/>
        <v>329</v>
      </c>
      <c r="O33" s="145">
        <v>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'02.09'!J34+'03.09'!I34</f>
        <v>162</v>
      </c>
      <c r="K34" s="152">
        <v>0</v>
      </c>
      <c r="L34" s="152">
        <v>0</v>
      </c>
      <c r="M34" s="152">
        <v>0</v>
      </c>
      <c r="N34" s="144">
        <f t="shared" si="0"/>
        <v>146</v>
      </c>
      <c r="O34" s="145">
        <v>16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'02.09'!J35+'03.09'!I35</f>
        <v>73</v>
      </c>
      <c r="K35" s="152">
        <v>0</v>
      </c>
      <c r="L35" s="152">
        <v>0</v>
      </c>
      <c r="M35" s="152">
        <v>0</v>
      </c>
      <c r="N35" s="144">
        <f t="shared" si="0"/>
        <v>68</v>
      </c>
      <c r="O35" s="145">
        <v>5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'02.09'!J36+'03.09'!I36</f>
        <v>52</v>
      </c>
      <c r="K36" s="152">
        <v>0</v>
      </c>
      <c r="L36" s="152">
        <v>0</v>
      </c>
      <c r="M36" s="152">
        <v>0</v>
      </c>
      <c r="N36" s="144">
        <f t="shared" si="0"/>
        <v>44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15</v>
      </c>
      <c r="H37" s="156"/>
      <c r="I37" s="144">
        <f t="shared" si="7"/>
        <v>15</v>
      </c>
      <c r="J37" s="161">
        <f>'02.09'!J37+'03.09'!I37</f>
        <v>806</v>
      </c>
      <c r="K37" s="152">
        <v>0</v>
      </c>
      <c r="L37" s="152">
        <v>0</v>
      </c>
      <c r="M37" s="152">
        <v>0</v>
      </c>
      <c r="N37" s="144">
        <f t="shared" si="0"/>
        <v>706</v>
      </c>
      <c r="O37" s="145">
        <v>100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64</v>
      </c>
      <c r="H38" s="146">
        <f t="shared" ref="H38:O38" si="9">SUM(H26:H37)</f>
        <v>7</v>
      </c>
      <c r="I38" s="148">
        <f t="shared" si="9"/>
        <v>71</v>
      </c>
      <c r="J38" s="162">
        <f>'02.09'!J38+'03.09'!I38</f>
        <v>5539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5237</v>
      </c>
      <c r="O38" s="150">
        <f t="shared" si="9"/>
        <v>299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'02.09'!J39+'03.09'!I39</f>
        <v>754</v>
      </c>
      <c r="K39" s="151">
        <v>2</v>
      </c>
      <c r="L39" s="151">
        <v>2</v>
      </c>
      <c r="M39" s="151">
        <v>1</v>
      </c>
      <c r="N39" s="139">
        <f t="shared" si="0"/>
        <v>740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9</v>
      </c>
      <c r="H40" s="156">
        <v>0</v>
      </c>
      <c r="I40" s="144">
        <f t="shared" ref="I40:I49" si="10">G40+H40</f>
        <v>9</v>
      </c>
      <c r="J40" s="161">
        <f>'02.09'!J40+'03.09'!I40</f>
        <v>679</v>
      </c>
      <c r="K40" s="152">
        <v>1</v>
      </c>
      <c r="L40" s="152">
        <v>1</v>
      </c>
      <c r="M40" s="152">
        <v>0</v>
      </c>
      <c r="N40" s="144">
        <f t="shared" si="0"/>
        <v>635</v>
      </c>
      <c r="O40" s="145">
        <v>43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10</v>
      </c>
      <c r="H41" s="156">
        <v>0</v>
      </c>
      <c r="I41" s="144">
        <f t="shared" si="10"/>
        <v>10</v>
      </c>
      <c r="J41" s="161">
        <f>'02.09'!J41+'03.09'!I41</f>
        <v>277</v>
      </c>
      <c r="K41" s="152">
        <v>0</v>
      </c>
      <c r="L41" s="152">
        <v>0</v>
      </c>
      <c r="M41" s="152">
        <v>0</v>
      </c>
      <c r="N41" s="144">
        <f t="shared" si="0"/>
        <v>246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'02.09'!J42+'03.09'!I42</f>
        <v>307</v>
      </c>
      <c r="K42" s="152">
        <v>0</v>
      </c>
      <c r="L42" s="152">
        <v>0</v>
      </c>
      <c r="M42" s="152">
        <v>0</v>
      </c>
      <c r="N42" s="144">
        <f t="shared" si="0"/>
        <v>291</v>
      </c>
      <c r="O42" s="145">
        <v>16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43</v>
      </c>
      <c r="H43" s="156">
        <v>2</v>
      </c>
      <c r="I43" s="144">
        <f t="shared" si="10"/>
        <v>45</v>
      </c>
      <c r="J43" s="161">
        <f>'02.09'!J43+'03.09'!I43</f>
        <v>1450</v>
      </c>
      <c r="K43" s="152">
        <v>1</v>
      </c>
      <c r="L43" s="152">
        <v>1</v>
      </c>
      <c r="M43" s="152">
        <v>0</v>
      </c>
      <c r="N43" s="144">
        <f t="shared" si="0"/>
        <v>1241</v>
      </c>
      <c r="O43" s="145">
        <v>208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'02.09'!J44+'03.09'!I44</f>
        <v>300</v>
      </c>
      <c r="K44" s="152">
        <v>1</v>
      </c>
      <c r="L44" s="152">
        <v>0</v>
      </c>
      <c r="M44" s="152">
        <v>0</v>
      </c>
      <c r="N44" s="144">
        <f t="shared" si="0"/>
        <v>268</v>
      </c>
      <c r="O44" s="145">
        <v>31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'02.09'!J45+'03.09'!I45</f>
        <v>191</v>
      </c>
      <c r="K45" s="152">
        <v>0</v>
      </c>
      <c r="L45" s="152">
        <v>0</v>
      </c>
      <c r="M45" s="152">
        <v>0</v>
      </c>
      <c r="N45" s="144">
        <f t="shared" si="0"/>
        <v>180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9</v>
      </c>
      <c r="H46" s="156">
        <v>1</v>
      </c>
      <c r="I46" s="144">
        <f t="shared" si="10"/>
        <v>10</v>
      </c>
      <c r="J46" s="161">
        <f>'02.09'!J46+'03.09'!I46</f>
        <v>476</v>
      </c>
      <c r="K46" s="152">
        <v>0</v>
      </c>
      <c r="L46" s="152">
        <v>0</v>
      </c>
      <c r="M46" s="152">
        <v>0</v>
      </c>
      <c r="N46" s="144">
        <f t="shared" si="0"/>
        <v>436</v>
      </c>
      <c r="O46" s="145">
        <v>40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'02.09'!J47+'03.09'!I47</f>
        <v>108</v>
      </c>
      <c r="K47" s="152">
        <v>1</v>
      </c>
      <c r="L47" s="152">
        <v>0</v>
      </c>
      <c r="M47" s="152">
        <v>0</v>
      </c>
      <c r="N47" s="144">
        <f t="shared" si="0"/>
        <v>100</v>
      </c>
      <c r="O47" s="145">
        <v>7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'02.09'!J48+'03.09'!I48</f>
        <v>137</v>
      </c>
      <c r="K48" s="152">
        <v>1</v>
      </c>
      <c r="L48" s="152">
        <v>0</v>
      </c>
      <c r="M48" s="152">
        <v>0</v>
      </c>
      <c r="N48" s="144">
        <f t="shared" si="0"/>
        <v>129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15</v>
      </c>
      <c r="H49" s="156"/>
      <c r="I49" s="144">
        <f t="shared" si="10"/>
        <v>15</v>
      </c>
      <c r="J49" s="161">
        <f>'02.09'!J49+'03.09'!I49</f>
        <v>719</v>
      </c>
      <c r="K49" s="152">
        <v>1</v>
      </c>
      <c r="L49" s="152">
        <v>2</v>
      </c>
      <c r="M49" s="152">
        <v>1</v>
      </c>
      <c r="N49" s="144">
        <f t="shared" si="0"/>
        <v>656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102</v>
      </c>
      <c r="H50" s="146">
        <f t="shared" ref="H50:O50" si="12">SUM(H39:H49)</f>
        <v>5</v>
      </c>
      <c r="I50" s="148">
        <f t="shared" si="12"/>
        <v>107</v>
      </c>
      <c r="J50" s="162">
        <f>'02.09'!J50+'03.09'!I50</f>
        <v>5398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4922</v>
      </c>
      <c r="O50" s="150">
        <f t="shared" si="12"/>
        <v>468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'02.09'!J51+'03.09'!I51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14</v>
      </c>
      <c r="H52" s="156">
        <v>1</v>
      </c>
      <c r="I52" s="144">
        <f t="shared" ref="I52:I59" si="14">G52+H52</f>
        <v>15</v>
      </c>
      <c r="J52" s="161">
        <f>'02.09'!J52+'03.09'!I52</f>
        <v>884</v>
      </c>
      <c r="K52" s="152">
        <v>0</v>
      </c>
      <c r="L52" s="152">
        <v>0</v>
      </c>
      <c r="M52" s="152">
        <v>0</v>
      </c>
      <c r="N52" s="144">
        <f t="shared" si="0"/>
        <v>841</v>
      </c>
      <c r="O52" s="145">
        <v>43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5</v>
      </c>
      <c r="H53" s="156">
        <v>0</v>
      </c>
      <c r="I53" s="144">
        <f t="shared" si="14"/>
        <v>5</v>
      </c>
      <c r="J53" s="161">
        <f>'02.09'!J53+'03.09'!I53</f>
        <v>510</v>
      </c>
      <c r="K53" s="152">
        <v>1</v>
      </c>
      <c r="L53" s="152">
        <v>0</v>
      </c>
      <c r="M53" s="152">
        <v>0</v>
      </c>
      <c r="N53" s="144">
        <f t="shared" si="0"/>
        <v>495</v>
      </c>
      <c r="O53" s="145">
        <v>14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12</v>
      </c>
      <c r="H54" s="156">
        <v>4</v>
      </c>
      <c r="I54" s="144">
        <f t="shared" si="14"/>
        <v>16</v>
      </c>
      <c r="J54" s="161">
        <f>'02.09'!J54+'03.09'!I54</f>
        <v>667</v>
      </c>
      <c r="K54" s="152">
        <v>0</v>
      </c>
      <c r="L54" s="152">
        <v>0</v>
      </c>
      <c r="M54" s="152">
        <v>0</v>
      </c>
      <c r="N54" s="144">
        <f t="shared" si="0"/>
        <v>634</v>
      </c>
      <c r="O54" s="145">
        <v>33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'02.09'!J55+'03.09'!I55</f>
        <v>234</v>
      </c>
      <c r="K55" s="152">
        <v>1</v>
      </c>
      <c r="L55" s="152">
        <v>0</v>
      </c>
      <c r="M55" s="152">
        <v>0</v>
      </c>
      <c r="N55" s="144">
        <f t="shared" si="0"/>
        <v>228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'02.09'!J56+'03.09'!I56</f>
        <v>267</v>
      </c>
      <c r="K56" s="152">
        <v>0</v>
      </c>
      <c r="L56" s="152">
        <v>0</v>
      </c>
      <c r="M56" s="152">
        <v>0</v>
      </c>
      <c r="N56" s="144">
        <f t="shared" si="0"/>
        <v>255</v>
      </c>
      <c r="O56" s="145">
        <v>12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'02.09'!J57+'03.09'!I57</f>
        <v>133</v>
      </c>
      <c r="K57" s="152">
        <v>0</v>
      </c>
      <c r="L57" s="152">
        <v>0</v>
      </c>
      <c r="M57" s="152">
        <v>0</v>
      </c>
      <c r="N57" s="144">
        <f t="shared" si="0"/>
        <v>130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'02.09'!J58+'03.09'!I58</f>
        <v>90</v>
      </c>
      <c r="K58" s="152">
        <v>0</v>
      </c>
      <c r="L58" s="152">
        <v>0</v>
      </c>
      <c r="M58" s="152">
        <v>0</v>
      </c>
      <c r="N58" s="144">
        <f t="shared" si="0"/>
        <v>90</v>
      </c>
      <c r="O58" s="145">
        <v>0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9</v>
      </c>
      <c r="H59" s="156"/>
      <c r="I59" s="144">
        <f t="shared" si="14"/>
        <v>9</v>
      </c>
      <c r="J59" s="161">
        <f>'02.09'!J59+'03.09'!I59</f>
        <v>616</v>
      </c>
      <c r="K59" s="152">
        <v>1</v>
      </c>
      <c r="L59" s="152">
        <v>0</v>
      </c>
      <c r="M59" s="152">
        <v>0</v>
      </c>
      <c r="N59" s="144">
        <f t="shared" si="0"/>
        <v>592</v>
      </c>
      <c r="O59" s="145">
        <v>23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48</v>
      </c>
      <c r="H60" s="146">
        <f t="shared" ref="H60:O60" si="15">SUM(H51:H59)</f>
        <v>5</v>
      </c>
      <c r="I60" s="148">
        <f t="shared" si="15"/>
        <v>53</v>
      </c>
      <c r="J60" s="162">
        <f>'02.09'!J60+'03.09'!I60</f>
        <v>3401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3265</v>
      </c>
      <c r="O60" s="150">
        <f t="shared" si="15"/>
        <v>133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'02.09'!J61+'03.09'!I61</f>
        <v>130</v>
      </c>
      <c r="K61" s="151">
        <v>0</v>
      </c>
      <c r="L61" s="151">
        <v>0</v>
      </c>
      <c r="M61" s="151">
        <v>0</v>
      </c>
      <c r="N61" s="139">
        <f t="shared" si="0"/>
        <v>130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'02.09'!J62+'03.09'!I62</f>
        <v>97</v>
      </c>
      <c r="K62" s="152">
        <v>0</v>
      </c>
      <c r="L62" s="152">
        <v>0</v>
      </c>
      <c r="M62" s="152">
        <v>0</v>
      </c>
      <c r="N62" s="144">
        <f t="shared" si="0"/>
        <v>92</v>
      </c>
      <c r="O62" s="145">
        <v>5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'02.09'!J63+'03.09'!I63</f>
        <v>139</v>
      </c>
      <c r="K63" s="152">
        <v>0</v>
      </c>
      <c r="L63" s="152">
        <v>0</v>
      </c>
      <c r="M63" s="152">
        <v>0</v>
      </c>
      <c r="N63" s="144">
        <f t="shared" si="0"/>
        <v>128</v>
      </c>
      <c r="O63" s="145">
        <v>11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'02.09'!J64+'03.09'!I64</f>
        <v>157</v>
      </c>
      <c r="K64" s="152">
        <v>0</v>
      </c>
      <c r="L64" s="152">
        <v>0</v>
      </c>
      <c r="M64" s="152">
        <v>0</v>
      </c>
      <c r="N64" s="144">
        <f t="shared" si="0"/>
        <v>151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'02.09'!J65+'03.09'!I65</f>
        <v>168</v>
      </c>
      <c r="K65" s="152">
        <v>0</v>
      </c>
      <c r="L65" s="152">
        <v>0</v>
      </c>
      <c r="M65" s="152">
        <v>0</v>
      </c>
      <c r="N65" s="144">
        <f t="shared" si="0"/>
        <v>167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4</v>
      </c>
      <c r="H66" s="156">
        <v>0</v>
      </c>
      <c r="I66" s="144">
        <f t="shared" si="16"/>
        <v>4</v>
      </c>
      <c r="J66" s="161">
        <f>'02.09'!J66+'03.09'!I66</f>
        <v>241</v>
      </c>
      <c r="K66" s="152">
        <v>1</v>
      </c>
      <c r="L66" s="152">
        <v>0</v>
      </c>
      <c r="M66" s="152">
        <v>0</v>
      </c>
      <c r="N66" s="144">
        <f t="shared" si="0"/>
        <v>224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'02.09'!J67+'03.09'!I67</f>
        <v>42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'02.09'!J68+'03.09'!I68</f>
        <v>141</v>
      </c>
      <c r="K68" s="152">
        <v>0</v>
      </c>
      <c r="L68" s="152">
        <v>0</v>
      </c>
      <c r="M68" s="152">
        <v>0</v>
      </c>
      <c r="N68" s="144">
        <f t="shared" si="0"/>
        <v>137</v>
      </c>
      <c r="O68" s="145">
        <v>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'02.09'!J69+'03.09'!I69</f>
        <v>613</v>
      </c>
      <c r="K69" s="152">
        <v>3</v>
      </c>
      <c r="L69" s="152">
        <v>0</v>
      </c>
      <c r="M69" s="152">
        <v>0</v>
      </c>
      <c r="N69" s="144">
        <f t="shared" si="0"/>
        <v>598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21</v>
      </c>
      <c r="H70" s="146">
        <f t="shared" ref="H70:O70" si="17">SUM(H61:H69)</f>
        <v>0</v>
      </c>
      <c r="I70" s="148">
        <f t="shared" si="17"/>
        <v>21</v>
      </c>
      <c r="J70" s="162">
        <f>'02.09'!J70+'03.09'!I70</f>
        <v>1728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1668</v>
      </c>
      <c r="O70" s="150">
        <f t="shared" si="17"/>
        <v>56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2</v>
      </c>
      <c r="H71" s="154">
        <v>2</v>
      </c>
      <c r="I71" s="139">
        <f>G71+H71</f>
        <v>4</v>
      </c>
      <c r="J71" s="160">
        <f>'02.09'!J71+'03.09'!I71</f>
        <v>453</v>
      </c>
      <c r="K71" s="151">
        <v>0</v>
      </c>
      <c r="L71" s="151">
        <v>0</v>
      </c>
      <c r="M71" s="151">
        <v>0</v>
      </c>
      <c r="N71" s="139">
        <f t="shared" ref="N71:N83" si="18">J71-K71-O71</f>
        <v>435</v>
      </c>
      <c r="O71" s="140">
        <v>18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'02.09'!J72+'03.09'!I72</f>
        <v>476</v>
      </c>
      <c r="K72" s="152">
        <v>0</v>
      </c>
      <c r="L72" s="152">
        <v>0</v>
      </c>
      <c r="M72" s="152">
        <v>0</v>
      </c>
      <c r="N72" s="144">
        <f t="shared" si="18"/>
        <v>450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'02.09'!J73+'03.09'!I73</f>
        <v>436</v>
      </c>
      <c r="K73" s="152">
        <v>0</v>
      </c>
      <c r="L73" s="152">
        <v>0</v>
      </c>
      <c r="M73" s="152">
        <v>0</v>
      </c>
      <c r="N73" s="144">
        <f t="shared" si="18"/>
        <v>420</v>
      </c>
      <c r="O73" s="145">
        <v>16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8</v>
      </c>
      <c r="H74" s="156">
        <v>0</v>
      </c>
      <c r="I74" s="144">
        <f t="shared" si="19"/>
        <v>8</v>
      </c>
      <c r="J74" s="161">
        <f>'02.09'!J74+'03.09'!I74</f>
        <v>514</v>
      </c>
      <c r="K74" s="152">
        <v>0</v>
      </c>
      <c r="L74" s="152">
        <v>0</v>
      </c>
      <c r="M74" s="152">
        <v>0</v>
      </c>
      <c r="N74" s="144">
        <f t="shared" si="18"/>
        <v>487</v>
      </c>
      <c r="O74" s="145">
        <v>27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'02.09'!J75+'03.09'!I75</f>
        <v>89</v>
      </c>
      <c r="K75" s="152">
        <v>0</v>
      </c>
      <c r="L75" s="152">
        <v>0</v>
      </c>
      <c r="M75" s="152">
        <v>0</v>
      </c>
      <c r="N75" s="144">
        <f t="shared" si="18"/>
        <v>85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2</v>
      </c>
      <c r="H76" s="156">
        <v>0</v>
      </c>
      <c r="I76" s="144">
        <f t="shared" si="19"/>
        <v>2</v>
      </c>
      <c r="J76" s="161">
        <f>'02.09'!J76+'03.09'!I76</f>
        <v>375</v>
      </c>
      <c r="K76" s="152">
        <v>1</v>
      </c>
      <c r="L76" s="152">
        <v>0</v>
      </c>
      <c r="M76" s="152">
        <v>0</v>
      </c>
      <c r="N76" s="144">
        <f t="shared" si="18"/>
        <v>354</v>
      </c>
      <c r="O76" s="145">
        <v>20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25</v>
      </c>
      <c r="H77" s="156"/>
      <c r="I77" s="144">
        <f t="shared" si="19"/>
        <v>25</v>
      </c>
      <c r="J77" s="161">
        <f>'02.09'!J77+'03.09'!I77</f>
        <v>1916</v>
      </c>
      <c r="K77" s="152">
        <v>4</v>
      </c>
      <c r="L77" s="152">
        <v>2</v>
      </c>
      <c r="M77" s="152">
        <v>0</v>
      </c>
      <c r="N77" s="144">
        <f t="shared" si="18"/>
        <v>1803</v>
      </c>
      <c r="O77" s="145">
        <v>109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54</v>
      </c>
      <c r="H78" s="146">
        <f t="shared" ref="H78:O78" si="20">SUM(H71:H77)</f>
        <v>2</v>
      </c>
      <c r="I78" s="148">
        <f t="shared" si="20"/>
        <v>56</v>
      </c>
      <c r="J78" s="162">
        <f>'02.09'!J78+'03.09'!I78</f>
        <v>4259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4034</v>
      </c>
      <c r="O78" s="150">
        <f t="shared" si="20"/>
        <v>220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'02.09'!J79+'03.09'!I79</f>
        <v>147</v>
      </c>
      <c r="K79" s="151">
        <v>0</v>
      </c>
      <c r="L79" s="151">
        <v>0</v>
      </c>
      <c r="M79" s="151">
        <v>0</v>
      </c>
      <c r="N79" s="139">
        <f t="shared" si="18"/>
        <v>146</v>
      </c>
      <c r="O79" s="140">
        <v>1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'02.09'!J80+'03.09'!I80</f>
        <v>39</v>
      </c>
      <c r="K80" s="152">
        <v>0</v>
      </c>
      <c r="L80" s="152">
        <v>0</v>
      </c>
      <c r="M80" s="152">
        <v>0</v>
      </c>
      <c r="N80" s="144">
        <f t="shared" si="18"/>
        <v>39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'02.09'!J81+'03.09'!I81</f>
        <v>128</v>
      </c>
      <c r="K81" s="152">
        <v>0</v>
      </c>
      <c r="L81" s="152">
        <v>0</v>
      </c>
      <c r="M81" s="152">
        <v>0</v>
      </c>
      <c r="N81" s="144">
        <f t="shared" si="18"/>
        <v>123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'02.09'!J82+'03.09'!I82</f>
        <v>94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'02.09'!J83+'03.09'!I83</f>
        <v>378</v>
      </c>
      <c r="K83" s="152">
        <v>0</v>
      </c>
      <c r="L83" s="152">
        <v>0</v>
      </c>
      <c r="M83" s="152">
        <v>0</v>
      </c>
      <c r="N83" s="144">
        <f t="shared" si="18"/>
        <v>361</v>
      </c>
      <c r="O83" s="145">
        <v>17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6</v>
      </c>
      <c r="H84" s="146">
        <f t="shared" ref="H84:O84" si="22">SUM(H79:H83)</f>
        <v>0</v>
      </c>
      <c r="I84" s="148">
        <f t="shared" si="22"/>
        <v>6</v>
      </c>
      <c r="J84" s="162">
        <f>'02.09'!J84+'03.09'!I84</f>
        <v>786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756</v>
      </c>
      <c r="O84" s="150">
        <f t="shared" si="22"/>
        <v>30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417</v>
      </c>
      <c r="H85" s="135">
        <f t="shared" ref="H85:O85" si="23">H84+H78+H70+H60+H50+H38+H25+H19</f>
        <v>22</v>
      </c>
      <c r="I85" s="135">
        <f t="shared" si="23"/>
        <v>439</v>
      </c>
      <c r="J85" s="135">
        <f t="shared" si="23"/>
        <v>30907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29238</v>
      </c>
      <c r="O85" s="135">
        <f t="shared" si="23"/>
        <v>1635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72"/>
      <c r="P90" s="68"/>
      <c r="Q90" s="68"/>
      <c r="R90" s="68"/>
      <c r="S90" s="172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72"/>
      <c r="P91" s="68"/>
      <c r="Q91" s="68"/>
      <c r="R91" s="68"/>
      <c r="S91" s="172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72"/>
      <c r="P92" s="68"/>
      <c r="Q92" s="68"/>
      <c r="R92" s="68"/>
      <c r="S92" s="172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72"/>
      <c r="K93" s="478"/>
      <c r="L93" s="478"/>
      <c r="M93" s="478"/>
      <c r="N93" s="478"/>
      <c r="O93" s="172"/>
      <c r="P93" s="68"/>
      <c r="Q93" s="68"/>
      <c r="R93" s="68"/>
      <c r="S93" s="172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72"/>
      <c r="K94" s="478"/>
      <c r="L94" s="478"/>
      <c r="M94" s="478"/>
      <c r="N94" s="478"/>
      <c r="O94" s="172"/>
      <c r="P94" s="68"/>
      <c r="Q94" s="68"/>
      <c r="R94" s="68"/>
      <c r="S94" s="172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74"/>
      <c r="K95" s="478"/>
      <c r="L95" s="478"/>
      <c r="M95" s="478"/>
      <c r="N95" s="478"/>
      <c r="O95" s="174"/>
      <c r="Q95" s="82"/>
      <c r="R95" s="82"/>
      <c r="S95" s="174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800-000000000000}">
  <dimension ref="A1:S111"/>
  <sheetViews>
    <sheetView view="pageBreakPreview" topLeftCell="C1" zoomScale="70" zoomScaleNormal="70" zoomScaleSheetLayoutView="70" workbookViewId="0">
      <selection activeCell="G77" activeCellId="1" sqref="G71 G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288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=469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1754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70" t="s">
        <v>275</v>
      </c>
      <c r="H4" s="170" t="s">
        <v>276</v>
      </c>
      <c r="I4" s="170" t="s">
        <v>277</v>
      </c>
      <c r="J4" s="121" t="str">
        <f>"me©‡gvU fwZ©
= "&amp;J85</f>
        <v>me©‡gvU fwZ©
= 30468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28680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5</v>
      </c>
      <c r="H5" s="154">
        <v>1</v>
      </c>
      <c r="I5" s="139">
        <f>G5+H5</f>
        <v>6</v>
      </c>
      <c r="J5" s="160">
        <f>'01.09'!J5+'02.09'!I5</f>
        <v>1255</v>
      </c>
      <c r="K5" s="151">
        <v>1</v>
      </c>
      <c r="L5" s="151">
        <v>1</v>
      </c>
      <c r="M5" s="151">
        <v>1</v>
      </c>
      <c r="N5" s="139">
        <f t="shared" ref="N5:N69" si="0">J5-K5-O5</f>
        <v>1227</v>
      </c>
      <c r="O5" s="140">
        <v>27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'01.09'!J6+'02.09'!I6</f>
        <v>69</v>
      </c>
      <c r="K6" s="152">
        <v>0</v>
      </c>
      <c r="L6" s="152">
        <v>0</v>
      </c>
      <c r="M6" s="152">
        <v>0</v>
      </c>
      <c r="N6" s="139">
        <f t="shared" si="0"/>
        <v>67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'01.09'!J7+'02.09'!I7</f>
        <v>377</v>
      </c>
      <c r="K7" s="152">
        <v>0</v>
      </c>
      <c r="L7" s="152">
        <v>0</v>
      </c>
      <c r="M7" s="152">
        <v>0</v>
      </c>
      <c r="N7" s="139">
        <f t="shared" si="0"/>
        <v>356</v>
      </c>
      <c r="O7" s="145">
        <v>21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'01.09'!J8+'02.09'!I8</f>
        <v>966</v>
      </c>
      <c r="K8" s="152">
        <v>0</v>
      </c>
      <c r="L8" s="152">
        <v>0</v>
      </c>
      <c r="M8" s="152">
        <v>0</v>
      </c>
      <c r="N8" s="139">
        <f t="shared" si="0"/>
        <v>941</v>
      </c>
      <c r="O8" s="145">
        <v>25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'01.09'!J9+'02.09'!I9</f>
        <v>408</v>
      </c>
      <c r="K9" s="152">
        <v>1</v>
      </c>
      <c r="L9" s="152">
        <v>0</v>
      </c>
      <c r="M9" s="152">
        <v>0</v>
      </c>
      <c r="N9" s="139">
        <f t="shared" si="0"/>
        <v>384</v>
      </c>
      <c r="O9" s="145">
        <v>23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4</v>
      </c>
      <c r="H10" s="156">
        <v>0</v>
      </c>
      <c r="I10" s="144">
        <f t="shared" si="1"/>
        <v>4</v>
      </c>
      <c r="J10" s="161">
        <f>'01.09'!J10+'02.09'!I10</f>
        <v>344</v>
      </c>
      <c r="K10" s="152">
        <v>0</v>
      </c>
      <c r="L10" s="152">
        <v>0</v>
      </c>
      <c r="M10" s="152">
        <v>0</v>
      </c>
      <c r="N10" s="139">
        <f t="shared" si="0"/>
        <v>328</v>
      </c>
      <c r="O10" s="145">
        <v>16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'01.09'!J11+'02.09'!I11</f>
        <v>530</v>
      </c>
      <c r="K11" s="152">
        <v>1</v>
      </c>
      <c r="L11" s="152">
        <v>0</v>
      </c>
      <c r="M11" s="152">
        <v>0</v>
      </c>
      <c r="N11" s="139">
        <f t="shared" si="0"/>
        <v>504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27</v>
      </c>
      <c r="H12" s="156">
        <v>0</v>
      </c>
      <c r="I12" s="144">
        <f t="shared" si="1"/>
        <v>27</v>
      </c>
      <c r="J12" s="161">
        <f>'01.09'!J12+'02.09'!I12</f>
        <v>963</v>
      </c>
      <c r="K12" s="152">
        <v>0</v>
      </c>
      <c r="L12" s="152">
        <v>0</v>
      </c>
      <c r="M12" s="152">
        <v>0</v>
      </c>
      <c r="N12" s="139">
        <f t="shared" si="0"/>
        <v>882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6</v>
      </c>
      <c r="H13" s="156">
        <v>0</v>
      </c>
      <c r="I13" s="144">
        <f t="shared" si="1"/>
        <v>6</v>
      </c>
      <c r="J13" s="161">
        <f>'01.09'!J13+'02.09'!I13</f>
        <v>416</v>
      </c>
      <c r="K13" s="152">
        <v>0</v>
      </c>
      <c r="L13" s="152">
        <v>0</v>
      </c>
      <c r="M13" s="152">
        <v>0</v>
      </c>
      <c r="N13" s="139">
        <f t="shared" si="0"/>
        <v>392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'01.09'!J14+'02.09'!I14</f>
        <v>350</v>
      </c>
      <c r="K14" s="152">
        <v>0</v>
      </c>
      <c r="L14" s="152">
        <v>0</v>
      </c>
      <c r="M14" s="152">
        <v>0</v>
      </c>
      <c r="N14" s="139">
        <f t="shared" si="0"/>
        <v>331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'01.09'!J15+'02.09'!I15</f>
        <v>436</v>
      </c>
      <c r="K15" s="152">
        <v>0</v>
      </c>
      <c r="L15" s="152">
        <v>0</v>
      </c>
      <c r="M15" s="152">
        <v>0</v>
      </c>
      <c r="N15" s="139">
        <f t="shared" si="0"/>
        <v>424</v>
      </c>
      <c r="O15" s="145">
        <v>12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7</v>
      </c>
      <c r="H16" s="156">
        <v>0</v>
      </c>
      <c r="I16" s="144">
        <f t="shared" si="1"/>
        <v>7</v>
      </c>
      <c r="J16" s="161">
        <f>'01.09'!J16+'02.09'!I16</f>
        <v>579</v>
      </c>
      <c r="K16" s="152">
        <v>0</v>
      </c>
      <c r="L16" s="152">
        <v>0</v>
      </c>
      <c r="M16" s="152">
        <v>0</v>
      </c>
      <c r="N16" s="139">
        <f t="shared" si="0"/>
        <v>539</v>
      </c>
      <c r="O16" s="145">
        <v>40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21</v>
      </c>
      <c r="H17" s="156">
        <v>0</v>
      </c>
      <c r="I17" s="144">
        <f t="shared" si="1"/>
        <v>21</v>
      </c>
      <c r="J17" s="161">
        <f>'01.09'!J17+'02.09'!I17</f>
        <v>606</v>
      </c>
      <c r="K17" s="152">
        <v>5</v>
      </c>
      <c r="L17" s="152">
        <v>0</v>
      </c>
      <c r="M17" s="152">
        <v>0</v>
      </c>
      <c r="N17" s="139">
        <f t="shared" si="0"/>
        <v>560</v>
      </c>
      <c r="O17" s="145">
        <v>41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'01.09'!J18+'02.09'!I18</f>
        <v>526</v>
      </c>
      <c r="K18" s="152">
        <v>0</v>
      </c>
      <c r="L18" s="152">
        <v>0</v>
      </c>
      <c r="M18" s="152">
        <v>0</v>
      </c>
      <c r="N18" s="139">
        <f t="shared" si="0"/>
        <v>509</v>
      </c>
      <c r="O18" s="145">
        <v>17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107</v>
      </c>
      <c r="H19" s="146">
        <f t="shared" ref="H19:O19" si="3">SUM(H5:H18)</f>
        <v>2</v>
      </c>
      <c r="I19" s="148">
        <f t="shared" si="3"/>
        <v>109</v>
      </c>
      <c r="J19" s="162">
        <f>'01.09'!J19+'02.09'!I19</f>
        <v>7825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7444</v>
      </c>
      <c r="O19" s="150">
        <f t="shared" si="3"/>
        <v>373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'01.09'!J20+'02.09'!I20</f>
        <v>13</v>
      </c>
      <c r="K20" s="151">
        <v>0</v>
      </c>
      <c r="L20" s="151">
        <v>0</v>
      </c>
      <c r="M20" s="151">
        <v>0</v>
      </c>
      <c r="N20" s="139">
        <f t="shared" si="0"/>
        <v>7</v>
      </c>
      <c r="O20" s="140">
        <v>6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'01.09'!J21+'02.09'!I21</f>
        <v>354</v>
      </c>
      <c r="K21" s="152">
        <v>0</v>
      </c>
      <c r="L21" s="152">
        <v>0</v>
      </c>
      <c r="M21" s="152">
        <v>0</v>
      </c>
      <c r="N21" s="144">
        <f t="shared" si="0"/>
        <v>336</v>
      </c>
      <c r="O21" s="145">
        <v>18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'01.09'!J22+'02.09'!I22</f>
        <v>137</v>
      </c>
      <c r="K22" s="152">
        <v>0</v>
      </c>
      <c r="L22" s="152">
        <v>0</v>
      </c>
      <c r="M22" s="152">
        <v>0</v>
      </c>
      <c r="N22" s="144">
        <f t="shared" si="0"/>
        <v>128</v>
      </c>
      <c r="O22" s="145">
        <v>9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'01.09'!J23+'02.09'!I23</f>
        <v>87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4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'01.09'!J24+'02.09'!I24</f>
        <v>1255</v>
      </c>
      <c r="K24" s="152">
        <v>3</v>
      </c>
      <c r="L24" s="152">
        <v>0</v>
      </c>
      <c r="M24" s="152">
        <v>0</v>
      </c>
      <c r="N24" s="144">
        <f t="shared" si="0"/>
        <v>1193</v>
      </c>
      <c r="O24" s="145">
        <v>59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16</v>
      </c>
      <c r="H25" s="146">
        <f t="shared" ref="H25:O25" si="6">SUM(H20:H24)</f>
        <v>0</v>
      </c>
      <c r="I25" s="148">
        <f t="shared" si="6"/>
        <v>16</v>
      </c>
      <c r="J25" s="162">
        <f>'01.09'!J25+'02.09'!I25</f>
        <v>1846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1747</v>
      </c>
      <c r="O25" s="150">
        <f t="shared" si="6"/>
        <v>96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2</v>
      </c>
      <c r="I26" s="139">
        <f>G26+H26</f>
        <v>4</v>
      </c>
      <c r="J26" s="160">
        <f>'01.09'!J26+'02.09'!I26</f>
        <v>360</v>
      </c>
      <c r="K26" s="151">
        <v>1</v>
      </c>
      <c r="L26" s="151">
        <v>0</v>
      </c>
      <c r="M26" s="151">
        <v>0</v>
      </c>
      <c r="N26" s="139">
        <f t="shared" si="0"/>
        <v>338</v>
      </c>
      <c r="O26" s="140">
        <v>21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1</v>
      </c>
      <c r="I27" s="144">
        <f t="shared" ref="I27:I37" si="7">G27+H27</f>
        <v>4</v>
      </c>
      <c r="J27" s="161">
        <f>'01.09'!J27+'02.09'!I27</f>
        <v>511</v>
      </c>
      <c r="K27" s="152">
        <v>0</v>
      </c>
      <c r="L27" s="152">
        <v>0</v>
      </c>
      <c r="M27" s="152">
        <v>0</v>
      </c>
      <c r="N27" s="144">
        <f t="shared" si="0"/>
        <v>497</v>
      </c>
      <c r="O27" s="145">
        <v>14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8</v>
      </c>
      <c r="H28" s="156">
        <v>1</v>
      </c>
      <c r="I28" s="144">
        <f t="shared" si="7"/>
        <v>9</v>
      </c>
      <c r="J28" s="161">
        <f>'01.09'!J28+'02.09'!I28</f>
        <v>986</v>
      </c>
      <c r="K28" s="152">
        <v>0</v>
      </c>
      <c r="L28" s="152">
        <v>0</v>
      </c>
      <c r="M28" s="152">
        <v>0</v>
      </c>
      <c r="N28" s="144">
        <f t="shared" si="0"/>
        <v>965</v>
      </c>
      <c r="O28" s="145">
        <v>21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12</v>
      </c>
      <c r="H29" s="156">
        <v>0</v>
      </c>
      <c r="I29" s="144">
        <f t="shared" si="7"/>
        <v>12</v>
      </c>
      <c r="J29" s="161">
        <f>'01.09'!J29+'02.09'!I29</f>
        <v>1005</v>
      </c>
      <c r="K29" s="152">
        <v>0</v>
      </c>
      <c r="L29" s="152">
        <v>0</v>
      </c>
      <c r="M29" s="152">
        <v>0</v>
      </c>
      <c r="N29" s="144">
        <f t="shared" si="0"/>
        <v>968</v>
      </c>
      <c r="O29" s="145">
        <v>37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4</v>
      </c>
      <c r="H30" s="156">
        <v>0</v>
      </c>
      <c r="I30" s="144">
        <f t="shared" si="7"/>
        <v>4</v>
      </c>
      <c r="J30" s="161">
        <f>'01.09'!J30+'02.09'!I30</f>
        <v>386</v>
      </c>
      <c r="K30" s="152">
        <v>0</v>
      </c>
      <c r="L30" s="152">
        <v>0</v>
      </c>
      <c r="M30" s="152">
        <v>0</v>
      </c>
      <c r="N30" s="144">
        <f t="shared" si="0"/>
        <v>379</v>
      </c>
      <c r="O30" s="145">
        <v>7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3</v>
      </c>
      <c r="H31" s="156">
        <v>1</v>
      </c>
      <c r="I31" s="144">
        <f t="shared" si="7"/>
        <v>4</v>
      </c>
      <c r="J31" s="161">
        <f>'01.09'!J31+'02.09'!I31</f>
        <v>586</v>
      </c>
      <c r="K31" s="152">
        <v>1</v>
      </c>
      <c r="L31" s="152">
        <v>0</v>
      </c>
      <c r="M31" s="152">
        <v>0</v>
      </c>
      <c r="N31" s="144">
        <f t="shared" si="0"/>
        <v>553</v>
      </c>
      <c r="O31" s="145">
        <v>32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'01.09'!J32+'02.09'!I32</f>
        <v>233</v>
      </c>
      <c r="K32" s="152">
        <v>1</v>
      </c>
      <c r="L32" s="152">
        <v>1</v>
      </c>
      <c r="M32" s="152">
        <v>0</v>
      </c>
      <c r="N32" s="144">
        <f t="shared" si="0"/>
        <v>221</v>
      </c>
      <c r="O32" s="145">
        <v>11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/>
      <c r="I33" s="144">
        <f t="shared" si="7"/>
        <v>4</v>
      </c>
      <c r="J33" s="161">
        <f>'01.09'!J33+'02.09'!I33</f>
        <v>331</v>
      </c>
      <c r="K33" s="152">
        <v>0</v>
      </c>
      <c r="L33" s="152">
        <v>0</v>
      </c>
      <c r="M33" s="152">
        <v>0</v>
      </c>
      <c r="N33" s="144">
        <f t="shared" si="0"/>
        <v>321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'01.09'!J34+'02.09'!I34</f>
        <v>158</v>
      </c>
      <c r="K34" s="152">
        <v>0</v>
      </c>
      <c r="L34" s="152">
        <v>0</v>
      </c>
      <c r="M34" s="152">
        <v>0</v>
      </c>
      <c r="N34" s="144">
        <f t="shared" si="0"/>
        <v>143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'01.09'!J35+'02.09'!I35</f>
        <v>72</v>
      </c>
      <c r="K35" s="152">
        <v>0</v>
      </c>
      <c r="L35" s="152">
        <v>0</v>
      </c>
      <c r="M35" s="152">
        <v>0</v>
      </c>
      <c r="N35" s="144">
        <f t="shared" si="0"/>
        <v>66</v>
      </c>
      <c r="O35" s="145">
        <v>6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4</v>
      </c>
      <c r="H36" s="156">
        <v>0</v>
      </c>
      <c r="I36" s="144">
        <f t="shared" si="7"/>
        <v>4</v>
      </c>
      <c r="J36" s="161">
        <f>'01.09'!J36+'02.09'!I36</f>
        <v>49</v>
      </c>
      <c r="K36" s="152">
        <v>0</v>
      </c>
      <c r="L36" s="152">
        <v>0</v>
      </c>
      <c r="M36" s="152">
        <v>0</v>
      </c>
      <c r="N36" s="144">
        <f t="shared" si="0"/>
        <v>39</v>
      </c>
      <c r="O36" s="145">
        <v>10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18</v>
      </c>
      <c r="H37" s="156"/>
      <c r="I37" s="144">
        <f t="shared" si="7"/>
        <v>18</v>
      </c>
      <c r="J37" s="161">
        <f>'01.09'!J37+'02.09'!I37</f>
        <v>791</v>
      </c>
      <c r="K37" s="152">
        <v>0</v>
      </c>
      <c r="L37" s="152">
        <v>0</v>
      </c>
      <c r="M37" s="152">
        <v>0</v>
      </c>
      <c r="N37" s="144">
        <f t="shared" si="0"/>
        <v>690</v>
      </c>
      <c r="O37" s="145">
        <v>101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67</v>
      </c>
      <c r="H38" s="146">
        <f t="shared" ref="H38:O38" si="9">SUM(H26:H37)</f>
        <v>5</v>
      </c>
      <c r="I38" s="148">
        <f t="shared" si="9"/>
        <v>72</v>
      </c>
      <c r="J38" s="162">
        <f>'01.09'!J38+'02.09'!I38</f>
        <v>5468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5180</v>
      </c>
      <c r="O38" s="150">
        <f t="shared" si="9"/>
        <v>285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1</v>
      </c>
      <c r="I39" s="139">
        <f>G39+H39</f>
        <v>2</v>
      </c>
      <c r="J39" s="160">
        <f>'01.09'!J39+'02.09'!I39</f>
        <v>752</v>
      </c>
      <c r="K39" s="151">
        <v>2</v>
      </c>
      <c r="L39" s="151">
        <v>2</v>
      </c>
      <c r="M39" s="151">
        <v>1</v>
      </c>
      <c r="N39" s="139">
        <f t="shared" si="0"/>
        <v>740</v>
      </c>
      <c r="O39" s="140">
        <v>10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15</v>
      </c>
      <c r="H40" s="156">
        <v>0</v>
      </c>
      <c r="I40" s="144">
        <f t="shared" ref="I40:I49" si="10">G40+H40</f>
        <v>15</v>
      </c>
      <c r="J40" s="161">
        <f>'01.09'!J40+'02.09'!I40</f>
        <v>670</v>
      </c>
      <c r="K40" s="152">
        <v>1</v>
      </c>
      <c r="L40" s="152">
        <v>1</v>
      </c>
      <c r="M40" s="152">
        <v>0</v>
      </c>
      <c r="N40" s="144">
        <f t="shared" si="0"/>
        <v>619</v>
      </c>
      <c r="O40" s="145">
        <v>50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'01.09'!J41+'02.09'!I41</f>
        <v>267</v>
      </c>
      <c r="K41" s="152">
        <v>0</v>
      </c>
      <c r="L41" s="152">
        <v>0</v>
      </c>
      <c r="M41" s="152">
        <v>0</v>
      </c>
      <c r="N41" s="144">
        <f t="shared" si="0"/>
        <v>237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'01.09'!J42+'02.09'!I42</f>
        <v>303</v>
      </c>
      <c r="K42" s="152">
        <v>0</v>
      </c>
      <c r="L42" s="152">
        <v>0</v>
      </c>
      <c r="M42" s="152">
        <v>0</v>
      </c>
      <c r="N42" s="144">
        <f t="shared" si="0"/>
        <v>275</v>
      </c>
      <c r="O42" s="145">
        <v>28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67</v>
      </c>
      <c r="H43" s="156">
        <v>5</v>
      </c>
      <c r="I43" s="144">
        <f t="shared" si="10"/>
        <v>72</v>
      </c>
      <c r="J43" s="161">
        <f>'01.09'!J43+'02.09'!I43</f>
        <v>1405</v>
      </c>
      <c r="K43" s="152">
        <v>1</v>
      </c>
      <c r="L43" s="152">
        <v>1</v>
      </c>
      <c r="M43" s="152">
        <v>0</v>
      </c>
      <c r="N43" s="144">
        <f t="shared" si="0"/>
        <v>1179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5</v>
      </c>
      <c r="H44" s="156">
        <v>0</v>
      </c>
      <c r="I44" s="144">
        <f t="shared" si="10"/>
        <v>5</v>
      </c>
      <c r="J44" s="161">
        <f>'01.09'!J44+'02.09'!I44</f>
        <v>295</v>
      </c>
      <c r="K44" s="152">
        <v>1</v>
      </c>
      <c r="L44" s="152">
        <v>0</v>
      </c>
      <c r="M44" s="152">
        <v>0</v>
      </c>
      <c r="N44" s="144">
        <f t="shared" si="0"/>
        <v>259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'01.09'!J45+'02.09'!I45</f>
        <v>187</v>
      </c>
      <c r="K45" s="152">
        <v>0</v>
      </c>
      <c r="L45" s="152">
        <v>0</v>
      </c>
      <c r="M45" s="152">
        <v>0</v>
      </c>
      <c r="N45" s="144">
        <f t="shared" si="0"/>
        <v>179</v>
      </c>
      <c r="O45" s="145">
        <v>8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'01.09'!J46+'02.09'!I46</f>
        <v>466</v>
      </c>
      <c r="K46" s="152">
        <v>0</v>
      </c>
      <c r="L46" s="152">
        <v>0</v>
      </c>
      <c r="M46" s="152">
        <v>0</v>
      </c>
      <c r="N46" s="144">
        <f t="shared" si="0"/>
        <v>413</v>
      </c>
      <c r="O46" s="145">
        <v>53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'01.09'!J47+'02.09'!I47</f>
        <v>106</v>
      </c>
      <c r="K47" s="152">
        <v>1</v>
      </c>
      <c r="L47" s="152">
        <v>0</v>
      </c>
      <c r="M47" s="152">
        <v>0</v>
      </c>
      <c r="N47" s="144">
        <f t="shared" si="0"/>
        <v>100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'01.09'!J48+'02.09'!I48</f>
        <v>136</v>
      </c>
      <c r="K48" s="152">
        <v>1</v>
      </c>
      <c r="L48" s="152">
        <v>0</v>
      </c>
      <c r="M48" s="152">
        <v>0</v>
      </c>
      <c r="N48" s="144">
        <f t="shared" si="0"/>
        <v>128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13</v>
      </c>
      <c r="H49" s="156"/>
      <c r="I49" s="144">
        <f t="shared" si="10"/>
        <v>13</v>
      </c>
      <c r="J49" s="161">
        <f>'01.09'!J49+'02.09'!I49</f>
        <v>704</v>
      </c>
      <c r="K49" s="152">
        <v>1</v>
      </c>
      <c r="L49" s="152">
        <v>2</v>
      </c>
      <c r="M49" s="152">
        <v>1</v>
      </c>
      <c r="N49" s="144">
        <f t="shared" si="0"/>
        <v>641</v>
      </c>
      <c r="O49" s="145">
        <v>62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137</v>
      </c>
      <c r="H50" s="146">
        <f t="shared" ref="H50:O50" si="12">SUM(H39:H49)</f>
        <v>6</v>
      </c>
      <c r="I50" s="148">
        <f t="shared" si="12"/>
        <v>143</v>
      </c>
      <c r="J50" s="162">
        <f>'01.09'!J50+'02.09'!I50</f>
        <v>5291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4770</v>
      </c>
      <c r="O50" s="150">
        <f t="shared" si="12"/>
        <v>513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'01.09'!J51+'02.09'!I51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7</v>
      </c>
      <c r="H52" s="156">
        <v>0</v>
      </c>
      <c r="I52" s="144">
        <f t="shared" ref="I52:I59" si="14">G52+H52</f>
        <v>7</v>
      </c>
      <c r="J52" s="161">
        <f>'01.09'!J52+'02.09'!I52</f>
        <v>869</v>
      </c>
      <c r="K52" s="152">
        <v>0</v>
      </c>
      <c r="L52" s="152">
        <v>0</v>
      </c>
      <c r="M52" s="152">
        <v>0</v>
      </c>
      <c r="N52" s="144">
        <f t="shared" si="0"/>
        <v>825</v>
      </c>
      <c r="O52" s="145">
        <v>44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'01.09'!J53+'02.09'!I53</f>
        <v>505</v>
      </c>
      <c r="K53" s="152">
        <v>1</v>
      </c>
      <c r="L53" s="152">
        <v>0</v>
      </c>
      <c r="M53" s="152">
        <v>0</v>
      </c>
      <c r="N53" s="144">
        <f t="shared" si="0"/>
        <v>472</v>
      </c>
      <c r="O53" s="145">
        <v>32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8</v>
      </c>
      <c r="H54" s="156">
        <v>4</v>
      </c>
      <c r="I54" s="144">
        <f t="shared" si="14"/>
        <v>12</v>
      </c>
      <c r="J54" s="161">
        <f>'01.09'!J54+'02.09'!I54</f>
        <v>651</v>
      </c>
      <c r="K54" s="152">
        <v>0</v>
      </c>
      <c r="L54" s="152">
        <v>0</v>
      </c>
      <c r="M54" s="152">
        <v>0</v>
      </c>
      <c r="N54" s="144">
        <f t="shared" si="0"/>
        <v>627</v>
      </c>
      <c r="O54" s="145">
        <v>24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4</v>
      </c>
      <c r="H55" s="156">
        <v>0</v>
      </c>
      <c r="I55" s="144">
        <f t="shared" si="14"/>
        <v>4</v>
      </c>
      <c r="J55" s="161">
        <f>'01.09'!J55+'02.09'!I55</f>
        <v>231</v>
      </c>
      <c r="K55" s="152">
        <v>1</v>
      </c>
      <c r="L55" s="152">
        <v>0</v>
      </c>
      <c r="M55" s="152">
        <v>0</v>
      </c>
      <c r="N55" s="144">
        <f t="shared" si="0"/>
        <v>227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4</v>
      </c>
      <c r="H56" s="156">
        <v>0</v>
      </c>
      <c r="I56" s="144">
        <f t="shared" si="14"/>
        <v>4</v>
      </c>
      <c r="J56" s="161">
        <f>'01.09'!J56+'02.09'!I56</f>
        <v>262</v>
      </c>
      <c r="K56" s="152">
        <v>0</v>
      </c>
      <c r="L56" s="152">
        <v>0</v>
      </c>
      <c r="M56" s="152">
        <v>0</v>
      </c>
      <c r="N56" s="144">
        <f t="shared" si="0"/>
        <v>245</v>
      </c>
      <c r="O56" s="145">
        <v>17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0</v>
      </c>
      <c r="H57" s="156">
        <v>0</v>
      </c>
      <c r="I57" s="144">
        <f t="shared" si="14"/>
        <v>0</v>
      </c>
      <c r="J57" s="161">
        <f>'01.09'!J57+'02.09'!I57</f>
        <v>133</v>
      </c>
      <c r="K57" s="152">
        <v>0</v>
      </c>
      <c r="L57" s="152">
        <v>0</v>
      </c>
      <c r="M57" s="152">
        <v>0</v>
      </c>
      <c r="N57" s="144">
        <f t="shared" si="0"/>
        <v>130</v>
      </c>
      <c r="O57" s="145">
        <v>3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'01.09'!J58+'02.09'!I58</f>
        <v>90</v>
      </c>
      <c r="K58" s="152">
        <v>0</v>
      </c>
      <c r="L58" s="152">
        <v>0</v>
      </c>
      <c r="M58" s="152">
        <v>0</v>
      </c>
      <c r="N58" s="144">
        <f t="shared" si="0"/>
        <v>89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'01.09'!J59+'02.09'!I59</f>
        <v>607</v>
      </c>
      <c r="K59" s="152">
        <v>1</v>
      </c>
      <c r="L59" s="152">
        <v>0</v>
      </c>
      <c r="M59" s="152">
        <v>0</v>
      </c>
      <c r="N59" s="144">
        <f t="shared" si="0"/>
        <v>584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38</v>
      </c>
      <c r="H60" s="146">
        <f t="shared" ref="H60:O60" si="15">SUM(H51:H59)</f>
        <v>4</v>
      </c>
      <c r="I60" s="148">
        <f t="shared" si="15"/>
        <v>42</v>
      </c>
      <c r="J60" s="162">
        <f>'01.09'!J60+'02.09'!I60</f>
        <v>3348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3199</v>
      </c>
      <c r="O60" s="150">
        <f t="shared" si="15"/>
        <v>146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'01.09'!J61+'02.09'!I61</f>
        <v>130</v>
      </c>
      <c r="K61" s="151">
        <v>0</v>
      </c>
      <c r="L61" s="151">
        <v>0</v>
      </c>
      <c r="M61" s="151">
        <v>0</v>
      </c>
      <c r="N61" s="139">
        <f t="shared" si="0"/>
        <v>129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2</v>
      </c>
      <c r="H62" s="156">
        <v>0</v>
      </c>
      <c r="I62" s="144">
        <f t="shared" ref="I62:I69" si="16">G62+H62</f>
        <v>2</v>
      </c>
      <c r="J62" s="161">
        <f>'01.09'!J62+'02.09'!I62</f>
        <v>95</v>
      </c>
      <c r="K62" s="152">
        <v>0</v>
      </c>
      <c r="L62" s="152">
        <v>0</v>
      </c>
      <c r="M62" s="152">
        <v>0</v>
      </c>
      <c r="N62" s="144">
        <f t="shared" si="0"/>
        <v>91</v>
      </c>
      <c r="O62" s="145">
        <v>4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'01.09'!J63+'02.09'!I63</f>
        <v>138</v>
      </c>
      <c r="K63" s="152">
        <v>0</v>
      </c>
      <c r="L63" s="152">
        <v>0</v>
      </c>
      <c r="M63" s="152">
        <v>0</v>
      </c>
      <c r="N63" s="144">
        <f t="shared" si="0"/>
        <v>127</v>
      </c>
      <c r="O63" s="145">
        <v>11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'01.09'!J64+'02.09'!I64</f>
        <v>154</v>
      </c>
      <c r="K64" s="152">
        <v>0</v>
      </c>
      <c r="L64" s="152">
        <v>0</v>
      </c>
      <c r="M64" s="152">
        <v>0</v>
      </c>
      <c r="N64" s="144">
        <f t="shared" si="0"/>
        <v>149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'01.09'!J65+'02.09'!I65</f>
        <v>167</v>
      </c>
      <c r="K65" s="152">
        <v>0</v>
      </c>
      <c r="L65" s="152">
        <v>0</v>
      </c>
      <c r="M65" s="152">
        <v>0</v>
      </c>
      <c r="N65" s="144">
        <f t="shared" si="0"/>
        <v>166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'01.09'!J66+'02.09'!I66</f>
        <v>237</v>
      </c>
      <c r="K66" s="152">
        <v>1</v>
      </c>
      <c r="L66" s="152">
        <v>0</v>
      </c>
      <c r="M66" s="152">
        <v>0</v>
      </c>
      <c r="N66" s="144">
        <f t="shared" si="0"/>
        <v>223</v>
      </c>
      <c r="O66" s="145">
        <v>13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'01.09'!J67+'02.09'!I67</f>
        <v>41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0</v>
      </c>
      <c r="H68" s="156">
        <v>0</v>
      </c>
      <c r="I68" s="144">
        <f t="shared" si="16"/>
        <v>0</v>
      </c>
      <c r="J68" s="161">
        <f>'01.09'!J68+'02.09'!I68</f>
        <v>140</v>
      </c>
      <c r="K68" s="152">
        <v>0</v>
      </c>
      <c r="L68" s="152">
        <v>0</v>
      </c>
      <c r="M68" s="152">
        <v>0</v>
      </c>
      <c r="N68" s="144">
        <f t="shared" si="0"/>
        <v>133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5</v>
      </c>
      <c r="H69" s="156"/>
      <c r="I69" s="144">
        <f t="shared" si="16"/>
        <v>5</v>
      </c>
      <c r="J69" s="161">
        <f>'01.09'!J69+'02.09'!I69</f>
        <v>605</v>
      </c>
      <c r="K69" s="152">
        <v>3</v>
      </c>
      <c r="L69" s="152">
        <v>0</v>
      </c>
      <c r="M69" s="152">
        <v>0</v>
      </c>
      <c r="N69" s="144">
        <f t="shared" si="0"/>
        <v>594</v>
      </c>
      <c r="O69" s="145">
        <v>8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17</v>
      </c>
      <c r="H70" s="146">
        <f t="shared" ref="H70:O70" si="17">SUM(H61:H69)</f>
        <v>0</v>
      </c>
      <c r="I70" s="148">
        <f t="shared" si="17"/>
        <v>17</v>
      </c>
      <c r="J70" s="162">
        <f>'01.09'!J70+'02.09'!I70</f>
        <v>1707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1653</v>
      </c>
      <c r="O70" s="150">
        <f t="shared" si="17"/>
        <v>50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3</v>
      </c>
      <c r="H71" s="154">
        <v>1</v>
      </c>
      <c r="I71" s="139">
        <f>G71+H71</f>
        <v>4</v>
      </c>
      <c r="J71" s="160">
        <f>'01.09'!J71+'02.09'!I71</f>
        <v>449</v>
      </c>
      <c r="K71" s="151">
        <v>0</v>
      </c>
      <c r="L71" s="151">
        <v>0</v>
      </c>
      <c r="M71" s="151">
        <v>0</v>
      </c>
      <c r="N71" s="139">
        <f t="shared" ref="N71:N83" si="18">J71-K71-O71</f>
        <v>429</v>
      </c>
      <c r="O71" s="140">
        <v>20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'01.09'!J72+'02.09'!I72</f>
        <v>467</v>
      </c>
      <c r="K72" s="152">
        <v>0</v>
      </c>
      <c r="L72" s="152">
        <v>0</v>
      </c>
      <c r="M72" s="152">
        <v>0</v>
      </c>
      <c r="N72" s="144">
        <f t="shared" si="18"/>
        <v>441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7</v>
      </c>
      <c r="H73" s="156">
        <v>0</v>
      </c>
      <c r="I73" s="144">
        <f t="shared" si="19"/>
        <v>7</v>
      </c>
      <c r="J73" s="161">
        <f>'01.09'!J73+'02.09'!I73</f>
        <v>429</v>
      </c>
      <c r="K73" s="152">
        <v>0</v>
      </c>
      <c r="L73" s="152">
        <v>0</v>
      </c>
      <c r="M73" s="152">
        <v>0</v>
      </c>
      <c r="N73" s="144">
        <f t="shared" si="18"/>
        <v>409</v>
      </c>
      <c r="O73" s="145">
        <v>20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'01.09'!J74+'02.09'!I74</f>
        <v>506</v>
      </c>
      <c r="K74" s="152">
        <v>0</v>
      </c>
      <c r="L74" s="152">
        <v>0</v>
      </c>
      <c r="M74" s="152">
        <v>0</v>
      </c>
      <c r="N74" s="144">
        <f t="shared" si="18"/>
        <v>474</v>
      </c>
      <c r="O74" s="145">
        <v>32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0</v>
      </c>
      <c r="H75" s="156">
        <v>0</v>
      </c>
      <c r="I75" s="144">
        <f t="shared" si="19"/>
        <v>0</v>
      </c>
      <c r="J75" s="161">
        <f>'01.09'!J75+'02.09'!I75</f>
        <v>88</v>
      </c>
      <c r="K75" s="152">
        <v>0</v>
      </c>
      <c r="L75" s="152">
        <v>0</v>
      </c>
      <c r="M75" s="152">
        <v>0</v>
      </c>
      <c r="N75" s="144">
        <f t="shared" si="18"/>
        <v>84</v>
      </c>
      <c r="O75" s="145">
        <v>4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'01.09'!J76+'02.09'!I76</f>
        <v>373</v>
      </c>
      <c r="K76" s="152">
        <v>1</v>
      </c>
      <c r="L76" s="152">
        <v>0</v>
      </c>
      <c r="M76" s="152">
        <v>0</v>
      </c>
      <c r="N76" s="144">
        <f t="shared" si="18"/>
        <v>346</v>
      </c>
      <c r="O76" s="145">
        <v>26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26</v>
      </c>
      <c r="H77" s="156"/>
      <c r="I77" s="144">
        <f t="shared" si="19"/>
        <v>26</v>
      </c>
      <c r="J77" s="161">
        <f>'01.09'!J77+'02.09'!I77</f>
        <v>1891</v>
      </c>
      <c r="K77" s="152">
        <v>4</v>
      </c>
      <c r="L77" s="152">
        <v>2</v>
      </c>
      <c r="M77" s="152">
        <v>0</v>
      </c>
      <c r="N77" s="144">
        <f t="shared" si="18"/>
        <v>1756</v>
      </c>
      <c r="O77" s="145">
        <v>131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60</v>
      </c>
      <c r="H78" s="146">
        <f t="shared" ref="H78:O78" si="20">SUM(H71:H77)</f>
        <v>1</v>
      </c>
      <c r="I78" s="148">
        <f t="shared" si="20"/>
        <v>61</v>
      </c>
      <c r="J78" s="162">
        <f>'01.09'!J78+'02.09'!I78</f>
        <v>4203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3939</v>
      </c>
      <c r="O78" s="150">
        <f t="shared" si="20"/>
        <v>259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'01.09'!J79+'02.09'!I79</f>
        <v>147</v>
      </c>
      <c r="K79" s="151">
        <v>0</v>
      </c>
      <c r="L79" s="151">
        <v>0</v>
      </c>
      <c r="M79" s="151">
        <v>0</v>
      </c>
      <c r="N79" s="139">
        <f t="shared" si="18"/>
        <v>144</v>
      </c>
      <c r="O79" s="140">
        <v>3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1</v>
      </c>
      <c r="H80" s="156">
        <v>0</v>
      </c>
      <c r="I80" s="144">
        <f t="shared" ref="I80:I83" si="21">G80+H80</f>
        <v>1</v>
      </c>
      <c r="J80" s="161">
        <f>'01.09'!J80+'02.09'!I80</f>
        <v>39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'01.09'!J81+'02.09'!I81</f>
        <v>125</v>
      </c>
      <c r="K81" s="152">
        <v>0</v>
      </c>
      <c r="L81" s="152">
        <v>0</v>
      </c>
      <c r="M81" s="152">
        <v>0</v>
      </c>
      <c r="N81" s="144">
        <f t="shared" si="18"/>
        <v>123</v>
      </c>
      <c r="O81" s="145">
        <v>2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'01.09'!J82+'02.09'!I82</f>
        <v>94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7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'01.09'!J83+'02.09'!I83</f>
        <v>375</v>
      </c>
      <c r="K83" s="152">
        <v>0</v>
      </c>
      <c r="L83" s="152">
        <v>0</v>
      </c>
      <c r="M83" s="152">
        <v>0</v>
      </c>
      <c r="N83" s="144">
        <f t="shared" si="18"/>
        <v>356</v>
      </c>
      <c r="O83" s="145">
        <v>19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8</v>
      </c>
      <c r="H84" s="146">
        <f t="shared" ref="H84:O84" si="22">SUM(H79:H83)</f>
        <v>1</v>
      </c>
      <c r="I84" s="148">
        <f t="shared" si="22"/>
        <v>9</v>
      </c>
      <c r="J84" s="162">
        <f>'01.09'!J84+'02.09'!I84</f>
        <v>780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748</v>
      </c>
      <c r="O84" s="150">
        <f t="shared" si="22"/>
        <v>32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450</v>
      </c>
      <c r="H85" s="135">
        <f t="shared" ref="H85:O85" si="23">H84+H78+H70+H60+H50+H38+H25+H19</f>
        <v>19</v>
      </c>
      <c r="I85" s="135">
        <f t="shared" si="23"/>
        <v>469</v>
      </c>
      <c r="J85" s="135">
        <f t="shared" si="23"/>
        <v>30468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28680</v>
      </c>
      <c r="O85" s="135">
        <f t="shared" si="23"/>
        <v>1754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69"/>
      <c r="P90" s="68"/>
      <c r="Q90" s="68"/>
      <c r="R90" s="68"/>
      <c r="S90" s="169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69"/>
      <c r="P91" s="68"/>
      <c r="Q91" s="68"/>
      <c r="R91" s="68"/>
      <c r="S91" s="169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69"/>
      <c r="P92" s="68"/>
      <c r="Q92" s="68"/>
      <c r="R92" s="68"/>
      <c r="S92" s="169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9"/>
      <c r="K93" s="478"/>
      <c r="L93" s="478"/>
      <c r="M93" s="478"/>
      <c r="N93" s="478"/>
      <c r="O93" s="169"/>
      <c r="P93" s="68"/>
      <c r="Q93" s="68"/>
      <c r="R93" s="68"/>
      <c r="S93" s="169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9"/>
      <c r="K94" s="478"/>
      <c r="L94" s="478"/>
      <c r="M94" s="478"/>
      <c r="N94" s="478"/>
      <c r="O94" s="169"/>
      <c r="P94" s="68"/>
      <c r="Q94" s="68"/>
      <c r="R94" s="68"/>
      <c r="S94" s="169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71"/>
      <c r="K95" s="478"/>
      <c r="L95" s="478"/>
      <c r="M95" s="478"/>
      <c r="N95" s="478"/>
      <c r="O95" s="171"/>
      <c r="Q95" s="82"/>
      <c r="R95" s="82"/>
      <c r="S95" s="171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26:C38"/>
    <mergeCell ref="C1:O1"/>
    <mergeCell ref="C3:C4"/>
    <mergeCell ref="D3:D4"/>
    <mergeCell ref="E3:E4"/>
    <mergeCell ref="F3:F4"/>
    <mergeCell ref="G3:I3"/>
    <mergeCell ref="J3:N3"/>
    <mergeCell ref="O3:O4"/>
    <mergeCell ref="Q3:Q4"/>
    <mergeCell ref="R3:R4"/>
    <mergeCell ref="S3:S4"/>
    <mergeCell ref="C5:C19"/>
    <mergeCell ref="C20:C25"/>
    <mergeCell ref="K90:N95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900-000000000000}">
  <dimension ref="A1:S111"/>
  <sheetViews>
    <sheetView view="pageBreakPreview" topLeftCell="C25" zoomScale="70" zoomScaleNormal="70" zoomScaleSheetLayoutView="70" workbookViewId="0">
      <selection activeCell="G62" sqref="G62:G68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287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=497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1914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66" t="s">
        <v>275</v>
      </c>
      <c r="H4" s="166" t="s">
        <v>276</v>
      </c>
      <c r="I4" s="166" t="s">
        <v>277</v>
      </c>
      <c r="J4" s="121" t="str">
        <f>"me©‡gvU fwZ©
= "&amp;J85</f>
        <v>me©‡gvU fwZ©
= 29999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28051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15</v>
      </c>
      <c r="H5" s="154">
        <v>0</v>
      </c>
      <c r="I5" s="139">
        <f>G5+H5</f>
        <v>15</v>
      </c>
      <c r="J5" s="160">
        <f>'31.08'!J5+'01.09'!I5</f>
        <v>1249</v>
      </c>
      <c r="K5" s="151">
        <v>1</v>
      </c>
      <c r="L5" s="151">
        <v>1</v>
      </c>
      <c r="M5" s="151">
        <v>1</v>
      </c>
      <c r="N5" s="139">
        <f t="shared" ref="N5:N69" si="0">J5-K5-O5</f>
        <v>1219</v>
      </c>
      <c r="O5" s="140">
        <v>29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'31.08'!J6+'01.09'!I6</f>
        <v>68</v>
      </c>
      <c r="K6" s="152">
        <v>0</v>
      </c>
      <c r="L6" s="152">
        <v>0</v>
      </c>
      <c r="M6" s="152">
        <v>0</v>
      </c>
      <c r="N6" s="139">
        <f t="shared" si="0"/>
        <v>66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4</v>
      </c>
      <c r="H7" s="156">
        <v>0</v>
      </c>
      <c r="I7" s="144">
        <f t="shared" si="1"/>
        <v>4</v>
      </c>
      <c r="J7" s="161">
        <f>'31.08'!J7+'01.09'!I7</f>
        <v>370</v>
      </c>
      <c r="K7" s="152">
        <v>0</v>
      </c>
      <c r="L7" s="152">
        <v>0</v>
      </c>
      <c r="M7" s="152">
        <v>0</v>
      </c>
      <c r="N7" s="139">
        <f t="shared" si="0"/>
        <v>343</v>
      </c>
      <c r="O7" s="145">
        <v>27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4</v>
      </c>
      <c r="H8" s="156">
        <v>1</v>
      </c>
      <c r="I8" s="144">
        <f t="shared" si="1"/>
        <v>5</v>
      </c>
      <c r="J8" s="161">
        <f>'31.08'!J8+'01.09'!I8</f>
        <v>960</v>
      </c>
      <c r="K8" s="152">
        <v>0</v>
      </c>
      <c r="L8" s="152">
        <v>0</v>
      </c>
      <c r="M8" s="152">
        <v>0</v>
      </c>
      <c r="N8" s="139">
        <f t="shared" si="0"/>
        <v>932</v>
      </c>
      <c r="O8" s="145">
        <v>28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2</v>
      </c>
      <c r="H9" s="156">
        <v>0</v>
      </c>
      <c r="I9" s="144">
        <f t="shared" si="1"/>
        <v>2</v>
      </c>
      <c r="J9" s="161">
        <f>'31.08'!J9+'01.09'!I9</f>
        <v>405</v>
      </c>
      <c r="K9" s="152">
        <v>1</v>
      </c>
      <c r="L9" s="152">
        <v>0</v>
      </c>
      <c r="M9" s="152">
        <v>0</v>
      </c>
      <c r="N9" s="139">
        <f t="shared" si="0"/>
        <v>379</v>
      </c>
      <c r="O9" s="145">
        <v>25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3</v>
      </c>
      <c r="H10" s="156">
        <v>0</v>
      </c>
      <c r="I10" s="144">
        <f t="shared" si="1"/>
        <v>3</v>
      </c>
      <c r="J10" s="161">
        <f>'31.08'!J10+'01.09'!I10</f>
        <v>340</v>
      </c>
      <c r="K10" s="152">
        <v>0</v>
      </c>
      <c r="L10" s="152">
        <v>0</v>
      </c>
      <c r="M10" s="152">
        <v>0</v>
      </c>
      <c r="N10" s="139">
        <f t="shared" si="0"/>
        <v>320</v>
      </c>
      <c r="O10" s="145">
        <v>20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4</v>
      </c>
      <c r="H11" s="156">
        <v>0</v>
      </c>
      <c r="I11" s="144">
        <f t="shared" si="1"/>
        <v>4</v>
      </c>
      <c r="J11" s="161">
        <f>'31.08'!J11+'01.09'!I11</f>
        <v>526</v>
      </c>
      <c r="K11" s="152">
        <v>1</v>
      </c>
      <c r="L11" s="152">
        <v>0</v>
      </c>
      <c r="M11" s="152">
        <v>0</v>
      </c>
      <c r="N11" s="139">
        <f t="shared" si="0"/>
        <v>500</v>
      </c>
      <c r="O11" s="145">
        <v>25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26</v>
      </c>
      <c r="H12" s="156">
        <v>0</v>
      </c>
      <c r="I12" s="144">
        <f t="shared" si="1"/>
        <v>26</v>
      </c>
      <c r="J12" s="161">
        <f>'31.08'!J12+'01.09'!I12</f>
        <v>936</v>
      </c>
      <c r="K12" s="152">
        <v>0</v>
      </c>
      <c r="L12" s="152">
        <v>0</v>
      </c>
      <c r="M12" s="152">
        <v>0</v>
      </c>
      <c r="N12" s="139">
        <f t="shared" si="0"/>
        <v>859</v>
      </c>
      <c r="O12" s="145">
        <v>77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'31.08'!J13+'01.09'!I13</f>
        <v>410</v>
      </c>
      <c r="K13" s="152">
        <v>0</v>
      </c>
      <c r="L13" s="152">
        <v>0</v>
      </c>
      <c r="M13" s="152">
        <v>0</v>
      </c>
      <c r="N13" s="139">
        <f t="shared" si="0"/>
        <v>383</v>
      </c>
      <c r="O13" s="145">
        <v>27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5</v>
      </c>
      <c r="H14" s="156">
        <v>0</v>
      </c>
      <c r="I14" s="144">
        <f t="shared" si="1"/>
        <v>5</v>
      </c>
      <c r="J14" s="161">
        <f>'31.08'!J14+'01.09'!I14</f>
        <v>343</v>
      </c>
      <c r="K14" s="152">
        <v>0</v>
      </c>
      <c r="L14" s="152">
        <v>0</v>
      </c>
      <c r="M14" s="152">
        <v>0</v>
      </c>
      <c r="N14" s="139">
        <f t="shared" si="0"/>
        <v>331</v>
      </c>
      <c r="O14" s="145">
        <v>12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5</v>
      </c>
      <c r="H15" s="156">
        <v>0</v>
      </c>
      <c r="I15" s="144">
        <f t="shared" si="1"/>
        <v>5</v>
      </c>
      <c r="J15" s="161">
        <f>'31.08'!J15+'01.09'!I15</f>
        <v>431</v>
      </c>
      <c r="K15" s="152">
        <v>0</v>
      </c>
      <c r="L15" s="152">
        <v>0</v>
      </c>
      <c r="M15" s="152">
        <v>0</v>
      </c>
      <c r="N15" s="139">
        <f t="shared" si="0"/>
        <v>420</v>
      </c>
      <c r="O15" s="145">
        <v>11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11</v>
      </c>
      <c r="H16" s="156">
        <v>0</v>
      </c>
      <c r="I16" s="144">
        <f t="shared" si="1"/>
        <v>11</v>
      </c>
      <c r="J16" s="161">
        <f>'31.08'!J16+'01.09'!I16</f>
        <v>572</v>
      </c>
      <c r="K16" s="152">
        <v>0</v>
      </c>
      <c r="L16" s="152">
        <v>0</v>
      </c>
      <c r="M16" s="152">
        <v>0</v>
      </c>
      <c r="N16" s="139">
        <f t="shared" si="0"/>
        <v>533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13</v>
      </c>
      <c r="H17" s="156">
        <v>0</v>
      </c>
      <c r="I17" s="144">
        <f t="shared" si="1"/>
        <v>13</v>
      </c>
      <c r="J17" s="161">
        <f>'31.08'!J17+'01.09'!I17</f>
        <v>585</v>
      </c>
      <c r="K17" s="152">
        <v>5</v>
      </c>
      <c r="L17" s="152">
        <v>0</v>
      </c>
      <c r="M17" s="152">
        <v>0</v>
      </c>
      <c r="N17" s="139">
        <f t="shared" si="0"/>
        <v>542</v>
      </c>
      <c r="O17" s="145">
        <v>38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'31.08'!J18+'01.09'!I18</f>
        <v>521</v>
      </c>
      <c r="K18" s="152">
        <v>0</v>
      </c>
      <c r="L18" s="152">
        <v>0</v>
      </c>
      <c r="M18" s="152">
        <v>0</v>
      </c>
      <c r="N18" s="139">
        <f t="shared" si="0"/>
        <v>494</v>
      </c>
      <c r="O18" s="145">
        <v>27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102</v>
      </c>
      <c r="H19" s="146">
        <f t="shared" ref="H19:O19" si="3">SUM(H5:H18)</f>
        <v>1</v>
      </c>
      <c r="I19" s="148">
        <f t="shared" si="3"/>
        <v>103</v>
      </c>
      <c r="J19" s="162">
        <f>'31.08'!J19+'01.09'!I19</f>
        <v>7716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7321</v>
      </c>
      <c r="O19" s="150">
        <f t="shared" si="3"/>
        <v>387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'31.08'!J20+'01.09'!I20</f>
        <v>13</v>
      </c>
      <c r="K20" s="151">
        <v>0</v>
      </c>
      <c r="L20" s="151">
        <v>0</v>
      </c>
      <c r="M20" s="151">
        <v>0</v>
      </c>
      <c r="N20" s="139">
        <f t="shared" si="0"/>
        <v>6</v>
      </c>
      <c r="O20" s="140">
        <v>7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'31.08'!J21+'01.09'!I21</f>
        <v>350</v>
      </c>
      <c r="K21" s="152">
        <v>0</v>
      </c>
      <c r="L21" s="152">
        <v>0</v>
      </c>
      <c r="M21" s="152">
        <v>0</v>
      </c>
      <c r="N21" s="144">
        <f t="shared" si="0"/>
        <v>335</v>
      </c>
      <c r="O21" s="145">
        <v>15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'31.08'!J22+'01.09'!I22</f>
        <v>136</v>
      </c>
      <c r="K22" s="152">
        <v>0</v>
      </c>
      <c r="L22" s="152">
        <v>0</v>
      </c>
      <c r="M22" s="152">
        <v>0</v>
      </c>
      <c r="N22" s="144">
        <f t="shared" si="0"/>
        <v>123</v>
      </c>
      <c r="O22" s="145">
        <v>13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2</v>
      </c>
      <c r="H23" s="156">
        <v>0</v>
      </c>
      <c r="I23" s="144">
        <f t="shared" si="4"/>
        <v>2</v>
      </c>
      <c r="J23" s="161">
        <f>'31.08'!J23+'01.09'!I23</f>
        <v>86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'31.08'!J24+'01.09'!I24</f>
        <v>1245</v>
      </c>
      <c r="K24" s="152">
        <v>3</v>
      </c>
      <c r="L24" s="152">
        <v>0</v>
      </c>
      <c r="M24" s="152">
        <v>0</v>
      </c>
      <c r="N24" s="144">
        <f t="shared" si="0"/>
        <v>1174</v>
      </c>
      <c r="O24" s="145">
        <v>68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19</v>
      </c>
      <c r="H25" s="146">
        <f t="shared" ref="H25:O25" si="6">SUM(H20:H24)</f>
        <v>0</v>
      </c>
      <c r="I25" s="148">
        <f t="shared" si="6"/>
        <v>19</v>
      </c>
      <c r="J25" s="162">
        <f>'31.08'!J25+'01.09'!I25</f>
        <v>1830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1721</v>
      </c>
      <c r="O25" s="150">
        <f t="shared" si="6"/>
        <v>106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3</v>
      </c>
      <c r="H26" s="154">
        <v>5</v>
      </c>
      <c r="I26" s="139">
        <f>G26+H26</f>
        <v>8</v>
      </c>
      <c r="J26" s="160">
        <f>'31.08'!J26+'01.09'!I26</f>
        <v>356</v>
      </c>
      <c r="K26" s="151">
        <v>1</v>
      </c>
      <c r="L26" s="151">
        <v>0</v>
      </c>
      <c r="M26" s="151">
        <v>0</v>
      </c>
      <c r="N26" s="139">
        <f t="shared" si="0"/>
        <v>329</v>
      </c>
      <c r="O26" s="140">
        <v>26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'31.08'!J27+'01.09'!I27</f>
        <v>507</v>
      </c>
      <c r="K27" s="152">
        <v>0</v>
      </c>
      <c r="L27" s="152">
        <v>0</v>
      </c>
      <c r="M27" s="152">
        <v>0</v>
      </c>
      <c r="N27" s="144">
        <f t="shared" si="0"/>
        <v>488</v>
      </c>
      <c r="O27" s="145">
        <v>19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7</v>
      </c>
      <c r="H28" s="156">
        <v>3</v>
      </c>
      <c r="I28" s="144">
        <f t="shared" si="7"/>
        <v>10</v>
      </c>
      <c r="J28" s="161">
        <f>'31.08'!J28+'01.09'!I28</f>
        <v>977</v>
      </c>
      <c r="K28" s="152">
        <v>0</v>
      </c>
      <c r="L28" s="152">
        <v>0</v>
      </c>
      <c r="M28" s="152">
        <v>0</v>
      </c>
      <c r="N28" s="144">
        <f t="shared" si="0"/>
        <v>929</v>
      </c>
      <c r="O28" s="145">
        <v>48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16</v>
      </c>
      <c r="H29" s="156">
        <v>0</v>
      </c>
      <c r="I29" s="144">
        <f t="shared" si="7"/>
        <v>16</v>
      </c>
      <c r="J29" s="161">
        <f>'31.08'!J29+'01.09'!I29</f>
        <v>993</v>
      </c>
      <c r="K29" s="152">
        <v>0</v>
      </c>
      <c r="L29" s="152">
        <v>0</v>
      </c>
      <c r="M29" s="152">
        <v>0</v>
      </c>
      <c r="N29" s="144">
        <f t="shared" si="0"/>
        <v>952</v>
      </c>
      <c r="O29" s="145">
        <v>41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2</v>
      </c>
      <c r="I30" s="144">
        <f t="shared" si="7"/>
        <v>4</v>
      </c>
      <c r="J30" s="161">
        <f>'31.08'!J30+'01.09'!I30</f>
        <v>382</v>
      </c>
      <c r="K30" s="152">
        <v>0</v>
      </c>
      <c r="L30" s="152">
        <v>0</v>
      </c>
      <c r="M30" s="152">
        <v>0</v>
      </c>
      <c r="N30" s="144">
        <f t="shared" si="0"/>
        <v>375</v>
      </c>
      <c r="O30" s="145">
        <v>7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4</v>
      </c>
      <c r="H31" s="156">
        <v>1</v>
      </c>
      <c r="I31" s="144">
        <f t="shared" si="7"/>
        <v>5</v>
      </c>
      <c r="J31" s="161">
        <f>'31.08'!J31+'01.09'!I31</f>
        <v>582</v>
      </c>
      <c r="K31" s="152">
        <v>1</v>
      </c>
      <c r="L31" s="152">
        <v>0</v>
      </c>
      <c r="M31" s="152">
        <v>0</v>
      </c>
      <c r="N31" s="144">
        <f t="shared" si="0"/>
        <v>566</v>
      </c>
      <c r="O31" s="145">
        <v>15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0</v>
      </c>
      <c r="H32" s="156">
        <v>0</v>
      </c>
      <c r="I32" s="144">
        <f t="shared" si="7"/>
        <v>0</v>
      </c>
      <c r="J32" s="161">
        <f>'31.08'!J32+'01.09'!I32</f>
        <v>229</v>
      </c>
      <c r="K32" s="152">
        <v>1</v>
      </c>
      <c r="L32" s="152">
        <v>1</v>
      </c>
      <c r="M32" s="152">
        <v>0</v>
      </c>
      <c r="N32" s="144">
        <f t="shared" si="0"/>
        <v>216</v>
      </c>
      <c r="O32" s="145">
        <v>12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'31.08'!J33+'01.09'!I33</f>
        <v>327</v>
      </c>
      <c r="K33" s="152">
        <v>0</v>
      </c>
      <c r="L33" s="152">
        <v>0</v>
      </c>
      <c r="M33" s="152">
        <v>0</v>
      </c>
      <c r="N33" s="144">
        <f t="shared" si="0"/>
        <v>312</v>
      </c>
      <c r="O33" s="145">
        <v>15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'31.08'!J34+'01.09'!I34</f>
        <v>154</v>
      </c>
      <c r="K34" s="152">
        <v>0</v>
      </c>
      <c r="L34" s="152">
        <v>0</v>
      </c>
      <c r="M34" s="152">
        <v>0</v>
      </c>
      <c r="N34" s="144">
        <f t="shared" si="0"/>
        <v>139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'31.08'!J35+'01.09'!I35</f>
        <v>71</v>
      </c>
      <c r="K35" s="152">
        <v>0</v>
      </c>
      <c r="L35" s="152">
        <v>0</v>
      </c>
      <c r="M35" s="152">
        <v>0</v>
      </c>
      <c r="N35" s="144">
        <f t="shared" si="0"/>
        <v>62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0</v>
      </c>
      <c r="I36" s="144">
        <f t="shared" si="7"/>
        <v>1</v>
      </c>
      <c r="J36" s="161">
        <f>'31.08'!J36+'01.09'!I36</f>
        <v>45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8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13</v>
      </c>
      <c r="H37" s="156"/>
      <c r="I37" s="144">
        <f t="shared" si="7"/>
        <v>13</v>
      </c>
      <c r="J37" s="161">
        <f>'31.08'!J37+'01.09'!I37</f>
        <v>773</v>
      </c>
      <c r="K37" s="152">
        <v>0</v>
      </c>
      <c r="L37" s="152">
        <v>0</v>
      </c>
      <c r="M37" s="152">
        <v>0</v>
      </c>
      <c r="N37" s="144">
        <f t="shared" si="0"/>
        <v>664</v>
      </c>
      <c r="O37" s="145">
        <v>109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57</v>
      </c>
      <c r="H38" s="146">
        <f t="shared" ref="H38:O38" si="9">SUM(H26:H37)</f>
        <v>11</v>
      </c>
      <c r="I38" s="148">
        <f t="shared" si="9"/>
        <v>68</v>
      </c>
      <c r="J38" s="162">
        <f>'31.08'!J38+'01.09'!I38</f>
        <v>5396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5069</v>
      </c>
      <c r="O38" s="150">
        <f t="shared" si="9"/>
        <v>324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2</v>
      </c>
      <c r="I39" s="139">
        <f>G39+H39</f>
        <v>4</v>
      </c>
      <c r="J39" s="160">
        <f>'31.08'!J39+'01.09'!I39</f>
        <v>750</v>
      </c>
      <c r="K39" s="151">
        <v>2</v>
      </c>
      <c r="L39" s="151">
        <v>2</v>
      </c>
      <c r="M39" s="151">
        <v>1</v>
      </c>
      <c r="N39" s="139">
        <f t="shared" si="0"/>
        <v>735</v>
      </c>
      <c r="O39" s="140">
        <v>13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'31.08'!J40+'01.09'!I40</f>
        <v>655</v>
      </c>
      <c r="K40" s="152">
        <v>1</v>
      </c>
      <c r="L40" s="152">
        <v>1</v>
      </c>
      <c r="M40" s="152">
        <v>0</v>
      </c>
      <c r="N40" s="144">
        <f t="shared" si="0"/>
        <v>606</v>
      </c>
      <c r="O40" s="145">
        <v>48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'31.08'!J41+'01.09'!I41</f>
        <v>259</v>
      </c>
      <c r="K41" s="152">
        <v>0</v>
      </c>
      <c r="L41" s="152">
        <v>0</v>
      </c>
      <c r="M41" s="152">
        <v>0</v>
      </c>
      <c r="N41" s="144">
        <f t="shared" si="0"/>
        <v>232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8</v>
      </c>
      <c r="H42" s="156">
        <v>0</v>
      </c>
      <c r="I42" s="144">
        <f t="shared" si="10"/>
        <v>8</v>
      </c>
      <c r="J42" s="161">
        <f>'31.08'!J42+'01.09'!I42</f>
        <v>294</v>
      </c>
      <c r="K42" s="152">
        <v>0</v>
      </c>
      <c r="L42" s="152">
        <v>0</v>
      </c>
      <c r="M42" s="152">
        <v>0</v>
      </c>
      <c r="N42" s="144">
        <f t="shared" si="0"/>
        <v>270</v>
      </c>
      <c r="O42" s="145">
        <v>24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55</v>
      </c>
      <c r="H43" s="156">
        <v>5</v>
      </c>
      <c r="I43" s="144">
        <f t="shared" si="10"/>
        <v>60</v>
      </c>
      <c r="J43" s="161">
        <f>'31.08'!J43+'01.09'!I43</f>
        <v>1333</v>
      </c>
      <c r="K43" s="152">
        <v>1</v>
      </c>
      <c r="L43" s="152">
        <v>1</v>
      </c>
      <c r="M43" s="152">
        <v>0</v>
      </c>
      <c r="N43" s="144">
        <f t="shared" si="0"/>
        <v>1107</v>
      </c>
      <c r="O43" s="145">
        <v>225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4</v>
      </c>
      <c r="H44" s="156">
        <v>0</v>
      </c>
      <c r="I44" s="144">
        <f t="shared" si="10"/>
        <v>4</v>
      </c>
      <c r="J44" s="161">
        <f>'31.08'!J44+'01.09'!I44</f>
        <v>290</v>
      </c>
      <c r="K44" s="152">
        <v>1</v>
      </c>
      <c r="L44" s="152">
        <v>0</v>
      </c>
      <c r="M44" s="152">
        <v>0</v>
      </c>
      <c r="N44" s="144">
        <f t="shared" si="0"/>
        <v>246</v>
      </c>
      <c r="O44" s="145">
        <v>43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'31.08'!J45+'01.09'!I45</f>
        <v>182</v>
      </c>
      <c r="K45" s="152">
        <v>0</v>
      </c>
      <c r="L45" s="152">
        <v>0</v>
      </c>
      <c r="M45" s="152">
        <v>0</v>
      </c>
      <c r="N45" s="144">
        <f t="shared" si="0"/>
        <v>169</v>
      </c>
      <c r="O45" s="145">
        <v>13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1</v>
      </c>
      <c r="I46" s="144">
        <f t="shared" si="10"/>
        <v>12</v>
      </c>
      <c r="J46" s="161">
        <f>'31.08'!J46+'01.09'!I46</f>
        <v>454</v>
      </c>
      <c r="K46" s="152">
        <v>0</v>
      </c>
      <c r="L46" s="152">
        <v>0</v>
      </c>
      <c r="M46" s="152">
        <v>0</v>
      </c>
      <c r="N46" s="144">
        <f t="shared" si="0"/>
        <v>400</v>
      </c>
      <c r="O46" s="145">
        <v>54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1</v>
      </c>
      <c r="H47" s="156">
        <v>0</v>
      </c>
      <c r="I47" s="144">
        <f t="shared" si="10"/>
        <v>1</v>
      </c>
      <c r="J47" s="161">
        <f>'31.08'!J47+'01.09'!I47</f>
        <v>105</v>
      </c>
      <c r="K47" s="152">
        <v>1</v>
      </c>
      <c r="L47" s="152">
        <v>0</v>
      </c>
      <c r="M47" s="152">
        <v>0</v>
      </c>
      <c r="N47" s="144">
        <f t="shared" si="0"/>
        <v>98</v>
      </c>
      <c r="O47" s="145">
        <v>6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'31.08'!J48+'01.09'!I48</f>
        <v>135</v>
      </c>
      <c r="K48" s="152">
        <v>1</v>
      </c>
      <c r="L48" s="152">
        <v>0</v>
      </c>
      <c r="M48" s="152">
        <v>0</v>
      </c>
      <c r="N48" s="144">
        <f t="shared" si="0"/>
        <v>125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19</v>
      </c>
      <c r="H49" s="156"/>
      <c r="I49" s="144">
        <f t="shared" si="10"/>
        <v>19</v>
      </c>
      <c r="J49" s="161">
        <f>'31.08'!J49+'01.09'!I49</f>
        <v>691</v>
      </c>
      <c r="K49" s="152">
        <v>1</v>
      </c>
      <c r="L49" s="152">
        <v>2</v>
      </c>
      <c r="M49" s="152">
        <v>1</v>
      </c>
      <c r="N49" s="144">
        <f t="shared" si="0"/>
        <v>619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125</v>
      </c>
      <c r="H50" s="146">
        <f t="shared" ref="H50:O50" si="12">SUM(H39:H49)</f>
        <v>8</v>
      </c>
      <c r="I50" s="148">
        <f t="shared" si="12"/>
        <v>133</v>
      </c>
      <c r="J50" s="162">
        <f>'31.08'!J50+'01.09'!I50</f>
        <v>5148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4607</v>
      </c>
      <c r="O50" s="150">
        <f t="shared" si="12"/>
        <v>533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'31.08'!J51+'01.09'!I51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10</v>
      </c>
      <c r="H52" s="156">
        <v>2</v>
      </c>
      <c r="I52" s="144">
        <f t="shared" ref="I52:I59" si="14">G52+H52</f>
        <v>12</v>
      </c>
      <c r="J52" s="161">
        <f>'31.08'!J52+'01.09'!I52</f>
        <v>862</v>
      </c>
      <c r="K52" s="152">
        <v>0</v>
      </c>
      <c r="L52" s="152">
        <v>0</v>
      </c>
      <c r="M52" s="152">
        <v>0</v>
      </c>
      <c r="N52" s="144">
        <f t="shared" si="0"/>
        <v>809</v>
      </c>
      <c r="O52" s="145">
        <v>53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8</v>
      </c>
      <c r="H53" s="156">
        <v>0</v>
      </c>
      <c r="I53" s="144">
        <f t="shared" si="14"/>
        <v>8</v>
      </c>
      <c r="J53" s="161">
        <f>'31.08'!J53+'01.09'!I53</f>
        <v>497</v>
      </c>
      <c r="K53" s="152">
        <v>1</v>
      </c>
      <c r="L53" s="152">
        <v>0</v>
      </c>
      <c r="M53" s="152">
        <v>0</v>
      </c>
      <c r="N53" s="144">
        <f t="shared" si="0"/>
        <v>471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16</v>
      </c>
      <c r="H54" s="156">
        <v>3</v>
      </c>
      <c r="I54" s="144">
        <f t="shared" si="14"/>
        <v>19</v>
      </c>
      <c r="J54" s="161">
        <f>'31.08'!J54+'01.09'!I54</f>
        <v>639</v>
      </c>
      <c r="K54" s="152">
        <v>0</v>
      </c>
      <c r="L54" s="152">
        <v>0</v>
      </c>
      <c r="M54" s="152">
        <v>0</v>
      </c>
      <c r="N54" s="144">
        <f t="shared" si="0"/>
        <v>593</v>
      </c>
      <c r="O54" s="145">
        <v>46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1</v>
      </c>
      <c r="H55" s="156">
        <v>0</v>
      </c>
      <c r="I55" s="144">
        <f t="shared" si="14"/>
        <v>1</v>
      </c>
      <c r="J55" s="161">
        <f>'31.08'!J55+'01.09'!I55</f>
        <v>227</v>
      </c>
      <c r="K55" s="152">
        <v>1</v>
      </c>
      <c r="L55" s="152">
        <v>0</v>
      </c>
      <c r="M55" s="152">
        <v>0</v>
      </c>
      <c r="N55" s="144">
        <f t="shared" si="0"/>
        <v>224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2</v>
      </c>
      <c r="H56" s="156">
        <v>0</v>
      </c>
      <c r="I56" s="144">
        <f t="shared" si="14"/>
        <v>2</v>
      </c>
      <c r="J56" s="161">
        <f>'31.08'!J56+'01.09'!I56</f>
        <v>258</v>
      </c>
      <c r="K56" s="152">
        <v>0</v>
      </c>
      <c r="L56" s="152">
        <v>0</v>
      </c>
      <c r="M56" s="152">
        <v>0</v>
      </c>
      <c r="N56" s="144">
        <f t="shared" si="0"/>
        <v>243</v>
      </c>
      <c r="O56" s="145">
        <v>15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2</v>
      </c>
      <c r="I57" s="144">
        <f t="shared" si="14"/>
        <v>4</v>
      </c>
      <c r="J57" s="161">
        <f>'31.08'!J57+'01.09'!I57</f>
        <v>133</v>
      </c>
      <c r="K57" s="152">
        <v>0</v>
      </c>
      <c r="L57" s="152">
        <v>0</v>
      </c>
      <c r="M57" s="152">
        <v>0</v>
      </c>
      <c r="N57" s="144">
        <f t="shared" si="0"/>
        <v>126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'31.08'!J58+'01.09'!I58</f>
        <v>90</v>
      </c>
      <c r="K58" s="152">
        <v>0</v>
      </c>
      <c r="L58" s="152">
        <v>0</v>
      </c>
      <c r="M58" s="152">
        <v>0</v>
      </c>
      <c r="N58" s="144">
        <f t="shared" si="0"/>
        <v>88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'31.08'!J59+'01.09'!I59</f>
        <v>600</v>
      </c>
      <c r="K59" s="152">
        <v>1</v>
      </c>
      <c r="L59" s="152">
        <v>0</v>
      </c>
      <c r="M59" s="152">
        <v>0</v>
      </c>
      <c r="N59" s="144">
        <f t="shared" si="0"/>
        <v>568</v>
      </c>
      <c r="O59" s="145">
        <v>31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47</v>
      </c>
      <c r="H60" s="146">
        <f t="shared" ref="H60:O60" si="15">SUM(H51:H59)</f>
        <v>7</v>
      </c>
      <c r="I60" s="148">
        <f t="shared" si="15"/>
        <v>54</v>
      </c>
      <c r="J60" s="162">
        <f>'31.08'!J60+'01.09'!I60</f>
        <v>3306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3122</v>
      </c>
      <c r="O60" s="150">
        <f t="shared" si="15"/>
        <v>181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1</v>
      </c>
      <c r="I61" s="139">
        <f>G61+H61</f>
        <v>1</v>
      </c>
      <c r="J61" s="160">
        <f>'31.08'!J61+'01.09'!I61</f>
        <v>130</v>
      </c>
      <c r="K61" s="151">
        <v>0</v>
      </c>
      <c r="L61" s="151">
        <v>0</v>
      </c>
      <c r="M61" s="151">
        <v>0</v>
      </c>
      <c r="N61" s="139">
        <f t="shared" si="0"/>
        <v>128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'31.08'!J62+'01.09'!I62</f>
        <v>93</v>
      </c>
      <c r="K62" s="152">
        <v>0</v>
      </c>
      <c r="L62" s="152">
        <v>0</v>
      </c>
      <c r="M62" s="152">
        <v>0</v>
      </c>
      <c r="N62" s="144">
        <f t="shared" si="0"/>
        <v>91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'31.08'!J63+'01.09'!I63</f>
        <v>136</v>
      </c>
      <c r="K63" s="152">
        <v>0</v>
      </c>
      <c r="L63" s="152">
        <v>0</v>
      </c>
      <c r="M63" s="152">
        <v>0</v>
      </c>
      <c r="N63" s="144">
        <f t="shared" si="0"/>
        <v>124</v>
      </c>
      <c r="O63" s="145">
        <v>12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'31.08'!J64+'01.09'!I64</f>
        <v>153</v>
      </c>
      <c r="K64" s="152">
        <v>0</v>
      </c>
      <c r="L64" s="152">
        <v>0</v>
      </c>
      <c r="M64" s="152">
        <v>0</v>
      </c>
      <c r="N64" s="144">
        <f t="shared" si="0"/>
        <v>145</v>
      </c>
      <c r="O64" s="145">
        <v>8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'31.08'!J65+'01.09'!I65</f>
        <v>166</v>
      </c>
      <c r="K65" s="152">
        <v>0</v>
      </c>
      <c r="L65" s="152">
        <v>0</v>
      </c>
      <c r="M65" s="152">
        <v>0</v>
      </c>
      <c r="N65" s="144">
        <f t="shared" si="0"/>
        <v>165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'31.08'!J66+'01.09'!I66</f>
        <v>231</v>
      </c>
      <c r="K66" s="152">
        <v>1</v>
      </c>
      <c r="L66" s="152">
        <v>0</v>
      </c>
      <c r="M66" s="152">
        <v>0</v>
      </c>
      <c r="N66" s="144">
        <f t="shared" si="0"/>
        <v>218</v>
      </c>
      <c r="O66" s="145">
        <v>12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'31.08'!J67+'01.09'!I67</f>
        <v>41</v>
      </c>
      <c r="K67" s="152">
        <v>0</v>
      </c>
      <c r="L67" s="152">
        <v>0</v>
      </c>
      <c r="M67" s="152">
        <v>0</v>
      </c>
      <c r="N67" s="144">
        <f t="shared" si="0"/>
        <v>41</v>
      </c>
      <c r="O67" s="145">
        <v>0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'31.08'!J68+'01.09'!I68</f>
        <v>140</v>
      </c>
      <c r="K68" s="152">
        <v>0</v>
      </c>
      <c r="L68" s="152">
        <v>0</v>
      </c>
      <c r="M68" s="152">
        <v>0</v>
      </c>
      <c r="N68" s="144">
        <f t="shared" si="0"/>
        <v>133</v>
      </c>
      <c r="O68" s="145">
        <v>7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0</v>
      </c>
      <c r="H69" s="156"/>
      <c r="I69" s="144">
        <f t="shared" si="16"/>
        <v>0</v>
      </c>
      <c r="J69" s="161">
        <f>'31.08'!J69+'01.09'!I69</f>
        <v>600</v>
      </c>
      <c r="K69" s="152">
        <v>3</v>
      </c>
      <c r="L69" s="152">
        <v>0</v>
      </c>
      <c r="M69" s="152">
        <v>0</v>
      </c>
      <c r="N69" s="144">
        <f t="shared" si="0"/>
        <v>590</v>
      </c>
      <c r="O69" s="145">
        <v>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16</v>
      </c>
      <c r="H70" s="146">
        <f t="shared" ref="H70:O70" si="17">SUM(H61:H69)</f>
        <v>1</v>
      </c>
      <c r="I70" s="148">
        <f t="shared" si="17"/>
        <v>17</v>
      </c>
      <c r="J70" s="162">
        <f>'31.08'!J70+'01.09'!I70</f>
        <v>1690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1635</v>
      </c>
      <c r="O70" s="150">
        <f t="shared" si="17"/>
        <v>51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5</v>
      </c>
      <c r="H71" s="154">
        <v>4</v>
      </c>
      <c r="I71" s="139">
        <f>G71+H71</f>
        <v>9</v>
      </c>
      <c r="J71" s="160">
        <f>'31.08'!J71+'01.09'!I71</f>
        <v>445</v>
      </c>
      <c r="K71" s="151">
        <v>0</v>
      </c>
      <c r="L71" s="151">
        <v>0</v>
      </c>
      <c r="M71" s="151">
        <v>0</v>
      </c>
      <c r="N71" s="139">
        <f t="shared" ref="N71:N83" si="18">J71-K71-O71</f>
        <v>422</v>
      </c>
      <c r="O71" s="140">
        <v>23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9</v>
      </c>
      <c r="H72" s="156">
        <v>0</v>
      </c>
      <c r="I72" s="144">
        <f t="shared" ref="I72:I77" si="19">G72+H72</f>
        <v>9</v>
      </c>
      <c r="J72" s="161">
        <f>'31.08'!J72+'01.09'!I72</f>
        <v>459</v>
      </c>
      <c r="K72" s="152">
        <v>0</v>
      </c>
      <c r="L72" s="152">
        <v>0</v>
      </c>
      <c r="M72" s="152">
        <v>0</v>
      </c>
      <c r="N72" s="144">
        <f t="shared" si="18"/>
        <v>433</v>
      </c>
      <c r="O72" s="145">
        <v>26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11</v>
      </c>
      <c r="H73" s="156">
        <v>0</v>
      </c>
      <c r="I73" s="144">
        <f t="shared" si="19"/>
        <v>11</v>
      </c>
      <c r="J73" s="161">
        <f>'31.08'!J73+'01.09'!I73</f>
        <v>422</v>
      </c>
      <c r="K73" s="152">
        <v>0</v>
      </c>
      <c r="L73" s="152">
        <v>0</v>
      </c>
      <c r="M73" s="152">
        <v>0</v>
      </c>
      <c r="N73" s="144">
        <f t="shared" si="18"/>
        <v>392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>
        <v>0</v>
      </c>
      <c r="I74" s="144">
        <f t="shared" si="19"/>
        <v>14</v>
      </c>
      <c r="J74" s="161">
        <f>'31.08'!J74+'01.09'!I74</f>
        <v>494</v>
      </c>
      <c r="K74" s="152">
        <v>0</v>
      </c>
      <c r="L74" s="152">
        <v>0</v>
      </c>
      <c r="M74" s="152">
        <v>0</v>
      </c>
      <c r="N74" s="144">
        <f t="shared" si="18"/>
        <v>454</v>
      </c>
      <c r="O74" s="145">
        <v>40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'31.08'!J75+'01.09'!I75</f>
        <v>88</v>
      </c>
      <c r="K75" s="152">
        <v>0</v>
      </c>
      <c r="L75" s="152">
        <v>0</v>
      </c>
      <c r="M75" s="152">
        <v>0</v>
      </c>
      <c r="N75" s="144">
        <f t="shared" si="18"/>
        <v>83</v>
      </c>
      <c r="O75" s="145">
        <v>5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16</v>
      </c>
      <c r="H76" s="156">
        <v>0</v>
      </c>
      <c r="I76" s="144">
        <f t="shared" si="19"/>
        <v>16</v>
      </c>
      <c r="J76" s="161">
        <f>'31.08'!J76+'01.09'!I76</f>
        <v>369</v>
      </c>
      <c r="K76" s="152">
        <v>1</v>
      </c>
      <c r="L76" s="152">
        <v>0</v>
      </c>
      <c r="M76" s="152">
        <v>0</v>
      </c>
      <c r="N76" s="144">
        <f t="shared" si="18"/>
        <v>339</v>
      </c>
      <c r="O76" s="145">
        <v>29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33</v>
      </c>
      <c r="H77" s="156"/>
      <c r="I77" s="144">
        <f t="shared" si="19"/>
        <v>33</v>
      </c>
      <c r="J77" s="161">
        <f>'31.08'!J77+'01.09'!I77</f>
        <v>1865</v>
      </c>
      <c r="K77" s="152">
        <v>4</v>
      </c>
      <c r="L77" s="152">
        <v>2</v>
      </c>
      <c r="M77" s="152">
        <v>0</v>
      </c>
      <c r="N77" s="144">
        <f t="shared" si="18"/>
        <v>1719</v>
      </c>
      <c r="O77" s="145">
        <v>142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89</v>
      </c>
      <c r="H78" s="146">
        <f t="shared" ref="H78:O78" si="20">SUM(H71:H77)</f>
        <v>4</v>
      </c>
      <c r="I78" s="148">
        <f t="shared" si="20"/>
        <v>93</v>
      </c>
      <c r="J78" s="162">
        <f>'31.08'!J78+'01.09'!I78</f>
        <v>4142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3842</v>
      </c>
      <c r="O78" s="150">
        <f t="shared" si="20"/>
        <v>295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'31.08'!J79+'01.09'!I79</f>
        <v>146</v>
      </c>
      <c r="K79" s="151">
        <v>0</v>
      </c>
      <c r="L79" s="151">
        <v>0</v>
      </c>
      <c r="M79" s="151">
        <v>0</v>
      </c>
      <c r="N79" s="139">
        <f t="shared" si="18"/>
        <v>144</v>
      </c>
      <c r="O79" s="140">
        <v>2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'31.08'!J80+'01.09'!I80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'31.08'!J81+'01.09'!I81</f>
        <v>124</v>
      </c>
      <c r="K81" s="152">
        <v>0</v>
      </c>
      <c r="L81" s="152">
        <v>0</v>
      </c>
      <c r="M81" s="152">
        <v>0</v>
      </c>
      <c r="N81" s="144">
        <f t="shared" si="18"/>
        <v>114</v>
      </c>
      <c r="O81" s="145">
        <v>10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'31.08'!J82+'01.09'!I82</f>
        <v>93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6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7</v>
      </c>
      <c r="H83" s="156"/>
      <c r="I83" s="144">
        <f t="shared" si="21"/>
        <v>7</v>
      </c>
      <c r="J83" s="161">
        <f>'31.08'!J83+'01.09'!I83</f>
        <v>370</v>
      </c>
      <c r="K83" s="152">
        <v>0</v>
      </c>
      <c r="L83" s="152">
        <v>0</v>
      </c>
      <c r="M83" s="152">
        <v>0</v>
      </c>
      <c r="N83" s="144">
        <f t="shared" si="18"/>
        <v>351</v>
      </c>
      <c r="O83" s="145">
        <v>19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10</v>
      </c>
      <c r="H84" s="146">
        <f t="shared" ref="H84:O84" si="22">SUM(H79:H83)</f>
        <v>0</v>
      </c>
      <c r="I84" s="148">
        <f t="shared" si="22"/>
        <v>10</v>
      </c>
      <c r="J84" s="162">
        <f>'31.08'!J84+'01.09'!I84</f>
        <v>771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734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465</v>
      </c>
      <c r="H85" s="135">
        <f t="shared" ref="H85:O85" si="23">H84+H78+H70+H60+H50+H38+H25+H19</f>
        <v>32</v>
      </c>
      <c r="I85" s="135">
        <f t="shared" si="23"/>
        <v>497</v>
      </c>
      <c r="J85" s="135">
        <f t="shared" si="23"/>
        <v>29999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>N84+N78+N70+N60+N50+N38+N25+N19</f>
        <v>28051</v>
      </c>
      <c r="O85" s="135">
        <f t="shared" si="23"/>
        <v>1914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67"/>
      <c r="P90" s="68"/>
      <c r="Q90" s="68"/>
      <c r="R90" s="68"/>
      <c r="S90" s="16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67"/>
      <c r="P91" s="68"/>
      <c r="Q91" s="68"/>
      <c r="R91" s="68"/>
      <c r="S91" s="16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67"/>
      <c r="P92" s="68"/>
      <c r="Q92" s="68"/>
      <c r="R92" s="68"/>
      <c r="S92" s="16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7"/>
      <c r="K93" s="478"/>
      <c r="L93" s="478"/>
      <c r="M93" s="478"/>
      <c r="N93" s="478"/>
      <c r="O93" s="167"/>
      <c r="P93" s="68"/>
      <c r="Q93" s="68"/>
      <c r="R93" s="68"/>
      <c r="S93" s="16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7"/>
      <c r="K94" s="478"/>
      <c r="L94" s="478"/>
      <c r="M94" s="478"/>
      <c r="N94" s="478"/>
      <c r="O94" s="167"/>
      <c r="P94" s="68"/>
      <c r="Q94" s="68"/>
      <c r="R94" s="68"/>
      <c r="S94" s="16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68"/>
      <c r="K95" s="478"/>
      <c r="L95" s="478"/>
      <c r="M95" s="478"/>
      <c r="N95" s="478"/>
      <c r="O95" s="168"/>
      <c r="Q95" s="82"/>
      <c r="R95" s="82"/>
      <c r="S95" s="16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K90:N95"/>
    <mergeCell ref="C39:C50"/>
    <mergeCell ref="C51:C60"/>
    <mergeCell ref="C61:C70"/>
    <mergeCell ref="C71:C78"/>
    <mergeCell ref="C79:C84"/>
    <mergeCell ref="C87:J92"/>
    <mergeCell ref="Q3:Q4"/>
    <mergeCell ref="R3:R4"/>
    <mergeCell ref="S3:S4"/>
    <mergeCell ref="C5:C19"/>
    <mergeCell ref="C20:C25"/>
    <mergeCell ref="C26:C38"/>
    <mergeCell ref="C1:O1"/>
    <mergeCell ref="C3:C4"/>
    <mergeCell ref="D3:D4"/>
    <mergeCell ref="E3:E4"/>
    <mergeCell ref="F3:F4"/>
    <mergeCell ref="G3:I3"/>
    <mergeCell ref="J3:N3"/>
    <mergeCell ref="O3:O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A00-000000000000}">
  <dimension ref="A1:S111"/>
  <sheetViews>
    <sheetView view="pageBreakPreview" topLeftCell="C58" zoomScale="70" zoomScaleNormal="70" zoomScaleSheetLayoutView="70" workbookViewId="0">
      <selection activeCell="N84" sqref="N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286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=411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2164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64" t="s">
        <v>275</v>
      </c>
      <c r="H4" s="164" t="s">
        <v>276</v>
      </c>
      <c r="I4" s="164" t="s">
        <v>277</v>
      </c>
      <c r="J4" s="121" t="str">
        <f>"me©‡gvU fwZ©
= "&amp;J85</f>
        <v>me©‡gvU fwZ©
= 29502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27304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12</v>
      </c>
      <c r="H5" s="154">
        <v>0</v>
      </c>
      <c r="I5" s="139">
        <f>G5+H5</f>
        <v>12</v>
      </c>
      <c r="J5" s="160">
        <f>'30.08'!J5+'31.08'!I5</f>
        <v>1234</v>
      </c>
      <c r="K5" s="151">
        <v>1</v>
      </c>
      <c r="L5" s="151">
        <v>1</v>
      </c>
      <c r="M5" s="151">
        <v>1</v>
      </c>
      <c r="N5" s="139">
        <f t="shared" ref="N5:N69" si="0">J5-K5-O5</f>
        <v>1202</v>
      </c>
      <c r="O5" s="140">
        <v>31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'30.08'!J6+'31.08'!I6</f>
        <v>67</v>
      </c>
      <c r="K6" s="152">
        <v>0</v>
      </c>
      <c r="L6" s="152">
        <v>0</v>
      </c>
      <c r="M6" s="152">
        <v>0</v>
      </c>
      <c r="N6" s="144">
        <f t="shared" si="0"/>
        <v>66</v>
      </c>
      <c r="O6" s="145">
        <v>1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3</v>
      </c>
      <c r="H7" s="156">
        <v>0</v>
      </c>
      <c r="I7" s="144">
        <f t="shared" si="1"/>
        <v>3</v>
      </c>
      <c r="J7" s="161">
        <f>'30.08'!J7+'31.08'!I7</f>
        <v>366</v>
      </c>
      <c r="K7" s="152">
        <v>0</v>
      </c>
      <c r="L7" s="152">
        <v>0</v>
      </c>
      <c r="M7" s="152">
        <v>0</v>
      </c>
      <c r="N7" s="144">
        <f t="shared" si="0"/>
        <v>341</v>
      </c>
      <c r="O7" s="145">
        <v>25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2</v>
      </c>
      <c r="I8" s="144">
        <f t="shared" si="1"/>
        <v>7</v>
      </c>
      <c r="J8" s="161">
        <f>'30.08'!J8+'31.08'!I8</f>
        <v>955</v>
      </c>
      <c r="K8" s="152">
        <v>0</v>
      </c>
      <c r="L8" s="152">
        <v>0</v>
      </c>
      <c r="M8" s="152">
        <v>0</v>
      </c>
      <c r="N8" s="144">
        <f t="shared" si="0"/>
        <v>921</v>
      </c>
      <c r="O8" s="145">
        <v>34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3</v>
      </c>
      <c r="H9" s="156">
        <v>0</v>
      </c>
      <c r="I9" s="144">
        <f t="shared" si="1"/>
        <v>3</v>
      </c>
      <c r="J9" s="161">
        <f>'30.08'!J9+'31.08'!I9</f>
        <v>403</v>
      </c>
      <c r="K9" s="152">
        <v>1</v>
      </c>
      <c r="L9" s="152">
        <v>0</v>
      </c>
      <c r="M9" s="152">
        <v>0</v>
      </c>
      <c r="N9" s="144">
        <f t="shared" si="0"/>
        <v>370</v>
      </c>
      <c r="O9" s="145">
        <v>32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2</v>
      </c>
      <c r="H10" s="156">
        <v>0</v>
      </c>
      <c r="I10" s="144">
        <f t="shared" si="1"/>
        <v>2</v>
      </c>
      <c r="J10" s="161">
        <f>'30.08'!J10+'31.08'!I10</f>
        <v>337</v>
      </c>
      <c r="K10" s="152">
        <v>0</v>
      </c>
      <c r="L10" s="152">
        <v>0</v>
      </c>
      <c r="M10" s="152">
        <v>0</v>
      </c>
      <c r="N10" s="144">
        <f t="shared" si="0"/>
        <v>310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3</v>
      </c>
      <c r="H11" s="156">
        <v>0</v>
      </c>
      <c r="I11" s="144">
        <f t="shared" si="1"/>
        <v>3</v>
      </c>
      <c r="J11" s="161">
        <f>'30.08'!J11+'31.08'!I11</f>
        <v>522</v>
      </c>
      <c r="K11" s="152">
        <v>1</v>
      </c>
      <c r="L11" s="152">
        <v>0</v>
      </c>
      <c r="M11" s="152">
        <v>0</v>
      </c>
      <c r="N11" s="144">
        <f t="shared" si="0"/>
        <v>495</v>
      </c>
      <c r="O11" s="145">
        <v>26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19</v>
      </c>
      <c r="H12" s="156">
        <v>0</v>
      </c>
      <c r="I12" s="144">
        <f t="shared" si="1"/>
        <v>19</v>
      </c>
      <c r="J12" s="161">
        <f>'30.08'!J12+'31.08'!I12</f>
        <v>910</v>
      </c>
      <c r="K12" s="152">
        <v>0</v>
      </c>
      <c r="L12" s="152">
        <v>0</v>
      </c>
      <c r="M12" s="152">
        <v>0</v>
      </c>
      <c r="N12" s="144">
        <f t="shared" si="0"/>
        <v>814</v>
      </c>
      <c r="O12" s="145">
        <v>96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7</v>
      </c>
      <c r="H13" s="156">
        <v>0</v>
      </c>
      <c r="I13" s="144">
        <f t="shared" si="1"/>
        <v>7</v>
      </c>
      <c r="J13" s="161">
        <f>'30.08'!J13+'31.08'!I13</f>
        <v>406</v>
      </c>
      <c r="K13" s="152">
        <v>0</v>
      </c>
      <c r="L13" s="152">
        <v>0</v>
      </c>
      <c r="M13" s="152">
        <v>0</v>
      </c>
      <c r="N13" s="144">
        <f t="shared" si="0"/>
        <v>380</v>
      </c>
      <c r="O13" s="145">
        <v>26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2</v>
      </c>
      <c r="H14" s="156">
        <v>0</v>
      </c>
      <c r="I14" s="144">
        <f t="shared" si="1"/>
        <v>2</v>
      </c>
      <c r="J14" s="161">
        <f>'30.08'!J14+'31.08'!I14</f>
        <v>338</v>
      </c>
      <c r="K14" s="152">
        <v>0</v>
      </c>
      <c r="L14" s="152">
        <v>0</v>
      </c>
      <c r="M14" s="152">
        <v>0</v>
      </c>
      <c r="N14" s="144">
        <f t="shared" si="0"/>
        <v>325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6</v>
      </c>
      <c r="H15" s="156">
        <v>0</v>
      </c>
      <c r="I15" s="144">
        <f t="shared" si="1"/>
        <v>6</v>
      </c>
      <c r="J15" s="161">
        <f>'30.08'!J15+'31.08'!I15</f>
        <v>426</v>
      </c>
      <c r="K15" s="152">
        <v>0</v>
      </c>
      <c r="L15" s="152">
        <v>0</v>
      </c>
      <c r="M15" s="152">
        <v>0</v>
      </c>
      <c r="N15" s="144">
        <f t="shared" si="0"/>
        <v>405</v>
      </c>
      <c r="O15" s="145">
        <v>21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13</v>
      </c>
      <c r="H16" s="156">
        <v>1</v>
      </c>
      <c r="I16" s="144">
        <f t="shared" si="1"/>
        <v>14</v>
      </c>
      <c r="J16" s="161">
        <f>'30.08'!J16+'31.08'!I16</f>
        <v>561</v>
      </c>
      <c r="K16" s="152">
        <v>0</v>
      </c>
      <c r="L16" s="152">
        <v>0</v>
      </c>
      <c r="M16" s="152">
        <v>0</v>
      </c>
      <c r="N16" s="144">
        <f t="shared" si="0"/>
        <v>523</v>
      </c>
      <c r="O16" s="145">
        <v>38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15</v>
      </c>
      <c r="H17" s="156">
        <v>4</v>
      </c>
      <c r="I17" s="144">
        <f t="shared" si="1"/>
        <v>19</v>
      </c>
      <c r="J17" s="161">
        <f>'30.08'!J17+'31.08'!I17</f>
        <v>572</v>
      </c>
      <c r="K17" s="152">
        <v>5</v>
      </c>
      <c r="L17" s="152">
        <v>0</v>
      </c>
      <c r="M17" s="152">
        <v>0</v>
      </c>
      <c r="N17" s="144">
        <f t="shared" si="0"/>
        <v>533</v>
      </c>
      <c r="O17" s="145">
        <v>34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5</v>
      </c>
      <c r="H18" s="156"/>
      <c r="I18" s="144">
        <f t="shared" si="1"/>
        <v>5</v>
      </c>
      <c r="J18" s="161">
        <f>'30.08'!J18+'31.08'!I18</f>
        <v>516</v>
      </c>
      <c r="K18" s="152">
        <v>0</v>
      </c>
      <c r="L18" s="152">
        <v>0</v>
      </c>
      <c r="M18" s="152">
        <v>0</v>
      </c>
      <c r="N18" s="144">
        <f t="shared" si="0"/>
        <v>482</v>
      </c>
      <c r="O18" s="145">
        <v>34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95</v>
      </c>
      <c r="H19" s="146">
        <f t="shared" ref="H19:O19" si="3">SUM(H5:H18)</f>
        <v>7</v>
      </c>
      <c r="I19" s="148">
        <f t="shared" si="3"/>
        <v>102</v>
      </c>
      <c r="J19" s="162">
        <f>'30.08'!J19+'31.08'!I19</f>
        <v>7613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7167</v>
      </c>
      <c r="O19" s="150">
        <f t="shared" si="3"/>
        <v>438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'30.08'!J20+'31.08'!I20</f>
        <v>13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8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4</v>
      </c>
      <c r="H21" s="156">
        <v>0</v>
      </c>
      <c r="I21" s="144">
        <f t="shared" ref="I21:I24" si="4">G21+H21</f>
        <v>4</v>
      </c>
      <c r="J21" s="161">
        <f>'30.08'!J21+'31.08'!I21</f>
        <v>346</v>
      </c>
      <c r="K21" s="152">
        <v>0</v>
      </c>
      <c r="L21" s="152">
        <v>0</v>
      </c>
      <c r="M21" s="152">
        <v>0</v>
      </c>
      <c r="N21" s="144">
        <f t="shared" si="0"/>
        <v>330</v>
      </c>
      <c r="O21" s="145">
        <v>16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'30.08'!J22+'31.08'!I22</f>
        <v>134</v>
      </c>
      <c r="K22" s="152">
        <v>0</v>
      </c>
      <c r="L22" s="152">
        <v>0</v>
      </c>
      <c r="M22" s="152">
        <v>0</v>
      </c>
      <c r="N22" s="144">
        <f t="shared" si="0"/>
        <v>122</v>
      </c>
      <c r="O22" s="145">
        <v>12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'30.08'!J23+'31.08'!I23</f>
        <v>84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8</v>
      </c>
      <c r="H24" s="156"/>
      <c r="I24" s="144">
        <f t="shared" si="4"/>
        <v>8</v>
      </c>
      <c r="J24" s="161">
        <f>'30.08'!J24+'31.08'!I24</f>
        <v>1234</v>
      </c>
      <c r="K24" s="152">
        <v>3</v>
      </c>
      <c r="L24" s="152">
        <v>0</v>
      </c>
      <c r="M24" s="152">
        <v>0</v>
      </c>
      <c r="N24" s="144">
        <f t="shared" si="0"/>
        <v>1147</v>
      </c>
      <c r="O24" s="145">
        <v>84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13</v>
      </c>
      <c r="H25" s="146">
        <f t="shared" ref="H25:O25" si="6">SUM(H20:H24)</f>
        <v>1</v>
      </c>
      <c r="I25" s="148">
        <f t="shared" si="6"/>
        <v>14</v>
      </c>
      <c r="J25" s="162">
        <f>'30.08'!J25+'31.08'!I25</f>
        <v>1811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1687</v>
      </c>
      <c r="O25" s="150">
        <f t="shared" si="6"/>
        <v>121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4</v>
      </c>
      <c r="I26" s="139">
        <f>G26+H26</f>
        <v>6</v>
      </c>
      <c r="J26" s="160">
        <f>'30.08'!J26+'31.08'!I26</f>
        <v>348</v>
      </c>
      <c r="K26" s="151">
        <v>1</v>
      </c>
      <c r="L26" s="151">
        <v>0</v>
      </c>
      <c r="M26" s="151">
        <v>0</v>
      </c>
      <c r="N26" s="139">
        <f t="shared" si="0"/>
        <v>320</v>
      </c>
      <c r="O26" s="140">
        <v>27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1</v>
      </c>
      <c r="I27" s="144">
        <f t="shared" ref="I27:I37" si="7">G27+H27</f>
        <v>4</v>
      </c>
      <c r="J27" s="161">
        <f>'30.08'!J27+'31.08'!I27</f>
        <v>504</v>
      </c>
      <c r="K27" s="152">
        <v>0</v>
      </c>
      <c r="L27" s="152">
        <v>0</v>
      </c>
      <c r="M27" s="152">
        <v>0</v>
      </c>
      <c r="N27" s="144">
        <f t="shared" si="0"/>
        <v>478</v>
      </c>
      <c r="O27" s="145">
        <v>26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'30.08'!J28+'31.08'!I28</f>
        <v>967</v>
      </c>
      <c r="K28" s="152">
        <v>0</v>
      </c>
      <c r="L28" s="152">
        <v>0</v>
      </c>
      <c r="M28" s="152">
        <v>0</v>
      </c>
      <c r="N28" s="144">
        <f t="shared" si="0"/>
        <v>924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10</v>
      </c>
      <c r="H29" s="156">
        <v>0</v>
      </c>
      <c r="I29" s="144">
        <f t="shared" si="7"/>
        <v>10</v>
      </c>
      <c r="J29" s="161">
        <f>'30.08'!J29+'31.08'!I29</f>
        <v>977</v>
      </c>
      <c r="K29" s="152">
        <v>0</v>
      </c>
      <c r="L29" s="152">
        <v>0</v>
      </c>
      <c r="M29" s="152">
        <v>0</v>
      </c>
      <c r="N29" s="144">
        <f t="shared" si="0"/>
        <v>936</v>
      </c>
      <c r="O29" s="145">
        <v>41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'30.08'!J30+'31.08'!I30</f>
        <v>378</v>
      </c>
      <c r="K30" s="152">
        <v>0</v>
      </c>
      <c r="L30" s="152">
        <v>0</v>
      </c>
      <c r="M30" s="152">
        <v>0</v>
      </c>
      <c r="N30" s="144">
        <f t="shared" si="0"/>
        <v>369</v>
      </c>
      <c r="O30" s="145">
        <v>9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5</v>
      </c>
      <c r="H31" s="156">
        <v>1</v>
      </c>
      <c r="I31" s="144">
        <f t="shared" si="7"/>
        <v>6</v>
      </c>
      <c r="J31" s="161">
        <f>'30.08'!J31+'31.08'!I31</f>
        <v>577</v>
      </c>
      <c r="K31" s="152">
        <v>1</v>
      </c>
      <c r="L31" s="152">
        <v>0</v>
      </c>
      <c r="M31" s="152">
        <v>0</v>
      </c>
      <c r="N31" s="144">
        <f t="shared" si="0"/>
        <v>543</v>
      </c>
      <c r="O31" s="145">
        <v>33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4</v>
      </c>
      <c r="H32" s="156">
        <v>0</v>
      </c>
      <c r="I32" s="144">
        <f t="shared" si="7"/>
        <v>4</v>
      </c>
      <c r="J32" s="161">
        <f>'30.08'!J32+'31.08'!I32</f>
        <v>229</v>
      </c>
      <c r="K32" s="152">
        <v>1</v>
      </c>
      <c r="L32" s="152">
        <v>1</v>
      </c>
      <c r="M32" s="152">
        <v>0</v>
      </c>
      <c r="N32" s="144">
        <f t="shared" si="0"/>
        <v>211</v>
      </c>
      <c r="O32" s="145">
        <v>17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1</v>
      </c>
      <c r="H33" s="156">
        <v>0</v>
      </c>
      <c r="I33" s="144">
        <f t="shared" si="7"/>
        <v>1</v>
      </c>
      <c r="J33" s="161">
        <f>'30.08'!J33+'31.08'!I33</f>
        <v>323</v>
      </c>
      <c r="K33" s="152">
        <v>0</v>
      </c>
      <c r="L33" s="152">
        <v>0</v>
      </c>
      <c r="M33" s="152">
        <v>0</v>
      </c>
      <c r="N33" s="144">
        <f t="shared" si="0"/>
        <v>313</v>
      </c>
      <c r="O33" s="145">
        <v>10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2</v>
      </c>
      <c r="H34" s="156">
        <v>0</v>
      </c>
      <c r="I34" s="144">
        <f t="shared" si="7"/>
        <v>2</v>
      </c>
      <c r="J34" s="161">
        <f>'30.08'!J34+'31.08'!I34</f>
        <v>152</v>
      </c>
      <c r="K34" s="152">
        <v>0</v>
      </c>
      <c r="L34" s="152">
        <v>0</v>
      </c>
      <c r="M34" s="152">
        <v>0</v>
      </c>
      <c r="N34" s="144">
        <f t="shared" si="0"/>
        <v>137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3</v>
      </c>
      <c r="H35" s="156">
        <v>0</v>
      </c>
      <c r="I35" s="144">
        <f t="shared" si="7"/>
        <v>3</v>
      </c>
      <c r="J35" s="161">
        <f>'30.08'!J35+'31.08'!I35</f>
        <v>69</v>
      </c>
      <c r="K35" s="152">
        <v>0</v>
      </c>
      <c r="L35" s="152">
        <v>0</v>
      </c>
      <c r="M35" s="152">
        <v>0</v>
      </c>
      <c r="N35" s="144">
        <f t="shared" si="0"/>
        <v>62</v>
      </c>
      <c r="O35" s="145">
        <v>7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'30.08'!J36+'31.08'!I36</f>
        <v>44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7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14</v>
      </c>
      <c r="H37" s="156"/>
      <c r="I37" s="144">
        <f t="shared" si="7"/>
        <v>14</v>
      </c>
      <c r="J37" s="161">
        <f>'30.08'!J37+'31.08'!I37</f>
        <v>760</v>
      </c>
      <c r="K37" s="152">
        <v>0</v>
      </c>
      <c r="L37" s="152">
        <v>0</v>
      </c>
      <c r="M37" s="152">
        <v>0</v>
      </c>
      <c r="N37" s="144">
        <f t="shared" si="0"/>
        <v>636</v>
      </c>
      <c r="O37" s="145">
        <v>124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54</v>
      </c>
      <c r="H38" s="146">
        <f t="shared" ref="H38:O38" si="9">SUM(H26:H37)</f>
        <v>7</v>
      </c>
      <c r="I38" s="148">
        <f t="shared" si="9"/>
        <v>61</v>
      </c>
      <c r="J38" s="162">
        <f>'30.08'!J38+'31.08'!I38</f>
        <v>5328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4966</v>
      </c>
      <c r="O38" s="150">
        <f t="shared" si="9"/>
        <v>359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2</v>
      </c>
      <c r="I39" s="139">
        <f>G39+H39</f>
        <v>2</v>
      </c>
      <c r="J39" s="160">
        <f>'30.08'!J39+'31.08'!I39</f>
        <v>746</v>
      </c>
      <c r="K39" s="151">
        <v>2</v>
      </c>
      <c r="L39" s="151">
        <v>2</v>
      </c>
      <c r="M39" s="151">
        <v>1</v>
      </c>
      <c r="N39" s="139">
        <f t="shared" si="0"/>
        <v>733</v>
      </c>
      <c r="O39" s="140">
        <v>11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11</v>
      </c>
      <c r="H40" s="156">
        <v>0</v>
      </c>
      <c r="I40" s="144">
        <f t="shared" ref="I40:I49" si="10">G40+H40</f>
        <v>11</v>
      </c>
      <c r="J40" s="161">
        <f>'30.08'!J40+'31.08'!I40</f>
        <v>644</v>
      </c>
      <c r="K40" s="152">
        <v>1</v>
      </c>
      <c r="L40" s="152">
        <v>1</v>
      </c>
      <c r="M40" s="152">
        <v>0</v>
      </c>
      <c r="N40" s="144">
        <f t="shared" si="0"/>
        <v>586</v>
      </c>
      <c r="O40" s="145">
        <v>57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8</v>
      </c>
      <c r="H41" s="156">
        <v>0</v>
      </c>
      <c r="I41" s="144">
        <f t="shared" si="10"/>
        <v>8</v>
      </c>
      <c r="J41" s="161">
        <f>'30.08'!J41+'31.08'!I41</f>
        <v>253</v>
      </c>
      <c r="K41" s="152">
        <v>0</v>
      </c>
      <c r="L41" s="152">
        <v>0</v>
      </c>
      <c r="M41" s="152">
        <v>0</v>
      </c>
      <c r="N41" s="144">
        <f t="shared" si="0"/>
        <v>218</v>
      </c>
      <c r="O41" s="145">
        <v>35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'30.08'!J42+'31.08'!I42</f>
        <v>286</v>
      </c>
      <c r="K42" s="152">
        <v>0</v>
      </c>
      <c r="L42" s="152">
        <v>0</v>
      </c>
      <c r="M42" s="152">
        <v>0</v>
      </c>
      <c r="N42" s="144">
        <f t="shared" si="0"/>
        <v>258</v>
      </c>
      <c r="O42" s="145">
        <v>28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49</v>
      </c>
      <c r="H43" s="156">
        <v>3</v>
      </c>
      <c r="I43" s="144">
        <f t="shared" si="10"/>
        <v>52</v>
      </c>
      <c r="J43" s="161">
        <f>'30.08'!J43+'31.08'!I43</f>
        <v>1273</v>
      </c>
      <c r="K43" s="152">
        <v>1</v>
      </c>
      <c r="L43" s="152">
        <v>1</v>
      </c>
      <c r="M43" s="152">
        <v>0</v>
      </c>
      <c r="N43" s="144">
        <f t="shared" si="0"/>
        <v>1035</v>
      </c>
      <c r="O43" s="145">
        <v>237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'30.08'!J44+'31.08'!I44</f>
        <v>286</v>
      </c>
      <c r="K44" s="152">
        <v>1</v>
      </c>
      <c r="L44" s="152">
        <v>0</v>
      </c>
      <c r="M44" s="152">
        <v>0</v>
      </c>
      <c r="N44" s="144">
        <f t="shared" si="0"/>
        <v>231</v>
      </c>
      <c r="O44" s="145">
        <v>54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1</v>
      </c>
      <c r="H45" s="156">
        <v>0</v>
      </c>
      <c r="I45" s="144">
        <f t="shared" si="10"/>
        <v>1</v>
      </c>
      <c r="J45" s="161">
        <f>'30.08'!J45+'31.08'!I45</f>
        <v>178</v>
      </c>
      <c r="K45" s="152">
        <v>0</v>
      </c>
      <c r="L45" s="152">
        <v>0</v>
      </c>
      <c r="M45" s="152">
        <v>0</v>
      </c>
      <c r="N45" s="144">
        <f t="shared" si="0"/>
        <v>160</v>
      </c>
      <c r="O45" s="145">
        <v>18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11</v>
      </c>
      <c r="H46" s="156">
        <v>0</v>
      </c>
      <c r="I46" s="144">
        <f t="shared" si="10"/>
        <v>11</v>
      </c>
      <c r="J46" s="161">
        <f>'30.08'!J46+'31.08'!I46</f>
        <v>442</v>
      </c>
      <c r="K46" s="152">
        <v>0</v>
      </c>
      <c r="L46" s="152">
        <v>0</v>
      </c>
      <c r="M46" s="152">
        <v>0</v>
      </c>
      <c r="N46" s="144">
        <f t="shared" si="0"/>
        <v>380</v>
      </c>
      <c r="O46" s="145">
        <v>62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'30.08'!J47+'31.08'!I47</f>
        <v>104</v>
      </c>
      <c r="K47" s="152">
        <v>1</v>
      </c>
      <c r="L47" s="152">
        <v>0</v>
      </c>
      <c r="M47" s="152">
        <v>0</v>
      </c>
      <c r="N47" s="144">
        <f t="shared" si="0"/>
        <v>96</v>
      </c>
      <c r="O47" s="145">
        <v>7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'30.08'!J48+'31.08'!I48</f>
        <v>131</v>
      </c>
      <c r="K48" s="152">
        <v>1</v>
      </c>
      <c r="L48" s="152">
        <v>0</v>
      </c>
      <c r="M48" s="152">
        <v>0</v>
      </c>
      <c r="N48" s="144">
        <f t="shared" si="0"/>
        <v>122</v>
      </c>
      <c r="O48" s="145">
        <v>8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18</v>
      </c>
      <c r="H49" s="156"/>
      <c r="I49" s="144">
        <f t="shared" si="10"/>
        <v>18</v>
      </c>
      <c r="J49" s="161">
        <f>'30.08'!J49+'31.08'!I49</f>
        <v>672</v>
      </c>
      <c r="K49" s="152">
        <v>1</v>
      </c>
      <c r="L49" s="152">
        <v>2</v>
      </c>
      <c r="M49" s="152">
        <v>1</v>
      </c>
      <c r="N49" s="144">
        <f t="shared" si="0"/>
        <v>580</v>
      </c>
      <c r="O49" s="145">
        <v>91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116</v>
      </c>
      <c r="H50" s="146">
        <f t="shared" ref="H50:O50" si="12">SUM(H39:H49)</f>
        <v>5</v>
      </c>
      <c r="I50" s="148">
        <f t="shared" si="12"/>
        <v>121</v>
      </c>
      <c r="J50" s="162">
        <f>'30.08'!J50+'31.08'!I50</f>
        <v>5015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4399</v>
      </c>
      <c r="O50" s="150">
        <f t="shared" si="12"/>
        <v>608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'30.08'!J51+'31.08'!I51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4</v>
      </c>
      <c r="H52" s="156">
        <v>1</v>
      </c>
      <c r="I52" s="144">
        <f t="shared" ref="I52:I59" si="14">G52+H52</f>
        <v>5</v>
      </c>
      <c r="J52" s="161">
        <f>'30.08'!J52+'31.08'!I52</f>
        <v>850</v>
      </c>
      <c r="K52" s="152">
        <v>0</v>
      </c>
      <c r="L52" s="152">
        <v>0</v>
      </c>
      <c r="M52" s="152">
        <v>0</v>
      </c>
      <c r="N52" s="144">
        <f t="shared" si="0"/>
        <v>787</v>
      </c>
      <c r="O52" s="145">
        <v>63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6</v>
      </c>
      <c r="H53" s="156">
        <v>0</v>
      </c>
      <c r="I53" s="144">
        <f t="shared" si="14"/>
        <v>6</v>
      </c>
      <c r="J53" s="161">
        <f>'30.08'!J53+'31.08'!I53</f>
        <v>489</v>
      </c>
      <c r="K53" s="152">
        <v>1</v>
      </c>
      <c r="L53" s="152">
        <v>0</v>
      </c>
      <c r="M53" s="152">
        <v>0</v>
      </c>
      <c r="N53" s="144">
        <f t="shared" si="0"/>
        <v>459</v>
      </c>
      <c r="O53" s="145">
        <v>29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9</v>
      </c>
      <c r="H54" s="156">
        <v>0</v>
      </c>
      <c r="I54" s="144">
        <f t="shared" si="14"/>
        <v>9</v>
      </c>
      <c r="J54" s="161">
        <f>'30.08'!J54+'31.08'!I54</f>
        <v>620</v>
      </c>
      <c r="K54" s="152">
        <v>0</v>
      </c>
      <c r="L54" s="152">
        <v>0</v>
      </c>
      <c r="M54" s="152">
        <v>0</v>
      </c>
      <c r="N54" s="144">
        <f t="shared" si="0"/>
        <v>572</v>
      </c>
      <c r="O54" s="145">
        <v>48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'30.08'!J55+'31.08'!I55</f>
        <v>226</v>
      </c>
      <c r="K55" s="152">
        <v>1</v>
      </c>
      <c r="L55" s="152">
        <v>0</v>
      </c>
      <c r="M55" s="152">
        <v>0</v>
      </c>
      <c r="N55" s="144">
        <f t="shared" si="0"/>
        <v>223</v>
      </c>
      <c r="O55" s="145">
        <v>2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</v>
      </c>
      <c r="H56" s="156">
        <v>0</v>
      </c>
      <c r="I56" s="144">
        <f t="shared" si="14"/>
        <v>1</v>
      </c>
      <c r="J56" s="161">
        <f>'30.08'!J56+'31.08'!I56</f>
        <v>256</v>
      </c>
      <c r="K56" s="152">
        <v>0</v>
      </c>
      <c r="L56" s="152">
        <v>0</v>
      </c>
      <c r="M56" s="152">
        <v>0</v>
      </c>
      <c r="N56" s="144">
        <f t="shared" si="0"/>
        <v>230</v>
      </c>
      <c r="O56" s="145">
        <v>26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3</v>
      </c>
      <c r="H57" s="156">
        <v>0</v>
      </c>
      <c r="I57" s="144">
        <f t="shared" si="14"/>
        <v>3</v>
      </c>
      <c r="J57" s="161">
        <f>'30.08'!J57+'31.08'!I57</f>
        <v>129</v>
      </c>
      <c r="K57" s="152">
        <v>0</v>
      </c>
      <c r="L57" s="152">
        <v>0</v>
      </c>
      <c r="M57" s="152">
        <v>0</v>
      </c>
      <c r="N57" s="144">
        <f t="shared" si="0"/>
        <v>120</v>
      </c>
      <c r="O57" s="145">
        <v>9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'30.08'!J58+'31.08'!I58</f>
        <v>90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'30.08'!J59+'31.08'!I59</f>
        <v>592</v>
      </c>
      <c r="K59" s="152">
        <v>1</v>
      </c>
      <c r="L59" s="152">
        <v>0</v>
      </c>
      <c r="M59" s="152">
        <v>0</v>
      </c>
      <c r="N59" s="144">
        <f t="shared" si="0"/>
        <v>567</v>
      </c>
      <c r="O59" s="145">
        <v>24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31</v>
      </c>
      <c r="H60" s="146">
        <f t="shared" ref="H60:O60" si="15">SUM(H51:H59)</f>
        <v>1</v>
      </c>
      <c r="I60" s="148">
        <f t="shared" si="15"/>
        <v>32</v>
      </c>
      <c r="J60" s="162">
        <f>'30.08'!J60+'31.08'!I60</f>
        <v>3252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3045</v>
      </c>
      <c r="O60" s="150">
        <f t="shared" si="15"/>
        <v>204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'30.08'!J61+'31.08'!I61</f>
        <v>129</v>
      </c>
      <c r="K61" s="151">
        <v>0</v>
      </c>
      <c r="L61" s="151">
        <v>0</v>
      </c>
      <c r="M61" s="151">
        <v>0</v>
      </c>
      <c r="N61" s="139">
        <f t="shared" si="0"/>
        <v>128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'30.08'!J62+'31.08'!I62</f>
        <v>92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'30.08'!J63+'31.08'!I63</f>
        <v>134</v>
      </c>
      <c r="K63" s="152">
        <v>0</v>
      </c>
      <c r="L63" s="152">
        <v>0</v>
      </c>
      <c r="M63" s="152">
        <v>0</v>
      </c>
      <c r="N63" s="144">
        <f t="shared" si="0"/>
        <v>121</v>
      </c>
      <c r="O63" s="145">
        <v>13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3</v>
      </c>
      <c r="H64" s="156">
        <v>0</v>
      </c>
      <c r="I64" s="144">
        <f t="shared" si="16"/>
        <v>3</v>
      </c>
      <c r="J64" s="161">
        <f>'30.08'!J64+'31.08'!I64</f>
        <v>149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9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'30.08'!J65+'31.08'!I65</f>
        <v>166</v>
      </c>
      <c r="K65" s="152">
        <v>0</v>
      </c>
      <c r="L65" s="152">
        <v>0</v>
      </c>
      <c r="M65" s="152">
        <v>0</v>
      </c>
      <c r="N65" s="144">
        <f t="shared" si="0"/>
        <v>165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0</v>
      </c>
      <c r="H66" s="156">
        <v>0</v>
      </c>
      <c r="I66" s="144">
        <f t="shared" si="16"/>
        <v>0</v>
      </c>
      <c r="J66" s="161">
        <f>'30.08'!J66+'31.08'!I66</f>
        <v>225</v>
      </c>
      <c r="K66" s="152">
        <v>1</v>
      </c>
      <c r="L66" s="152">
        <v>0</v>
      </c>
      <c r="M66" s="152">
        <v>0</v>
      </c>
      <c r="N66" s="144">
        <f t="shared" si="0"/>
        <v>208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'30.08'!J67+'31.08'!I67</f>
        <v>41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'30.08'!J68+'31.08'!I68</f>
        <v>137</v>
      </c>
      <c r="K68" s="152">
        <v>0</v>
      </c>
      <c r="L68" s="152">
        <v>0</v>
      </c>
      <c r="M68" s="152">
        <v>0</v>
      </c>
      <c r="N68" s="144">
        <f t="shared" si="0"/>
        <v>128</v>
      </c>
      <c r="O68" s="145">
        <v>9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5</v>
      </c>
      <c r="H69" s="156"/>
      <c r="I69" s="144">
        <f t="shared" si="16"/>
        <v>5</v>
      </c>
      <c r="J69" s="161">
        <f>'30.08'!J69+'31.08'!I69</f>
        <v>600</v>
      </c>
      <c r="K69" s="152">
        <v>3</v>
      </c>
      <c r="L69" s="152">
        <v>0</v>
      </c>
      <c r="M69" s="152">
        <v>0</v>
      </c>
      <c r="N69" s="144">
        <f t="shared" si="0"/>
        <v>585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12</v>
      </c>
      <c r="H70" s="146">
        <f t="shared" ref="H70:O70" si="17">SUM(H61:H69)</f>
        <v>0</v>
      </c>
      <c r="I70" s="148">
        <f t="shared" si="17"/>
        <v>12</v>
      </c>
      <c r="J70" s="162">
        <f>'30.08'!J70+'31.08'!I70</f>
        <v>1673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1605</v>
      </c>
      <c r="O70" s="150">
        <f t="shared" si="17"/>
        <v>64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</v>
      </c>
      <c r="H71" s="154">
        <v>2</v>
      </c>
      <c r="I71" s="139">
        <f>G71+H71</f>
        <v>3</v>
      </c>
      <c r="J71" s="160">
        <f>'30.08'!J71+'31.08'!I71</f>
        <v>436</v>
      </c>
      <c r="K71" s="151">
        <v>0</v>
      </c>
      <c r="L71" s="151">
        <v>0</v>
      </c>
      <c r="M71" s="151">
        <v>0</v>
      </c>
      <c r="N71" s="139">
        <f t="shared" ref="N71:N83" si="18">J71-K71-O71</f>
        <v>410</v>
      </c>
      <c r="O71" s="140">
        <v>26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'30.08'!J72+'31.08'!I72</f>
        <v>450</v>
      </c>
      <c r="K72" s="152">
        <v>0</v>
      </c>
      <c r="L72" s="152">
        <v>0</v>
      </c>
      <c r="M72" s="152">
        <v>0</v>
      </c>
      <c r="N72" s="144">
        <f t="shared" si="18"/>
        <v>420</v>
      </c>
      <c r="O72" s="145">
        <v>30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5</v>
      </c>
      <c r="H73" s="156">
        <v>0</v>
      </c>
      <c r="I73" s="144">
        <f t="shared" si="19"/>
        <v>5</v>
      </c>
      <c r="J73" s="161">
        <f>'30.08'!J73+'31.08'!I73</f>
        <v>411</v>
      </c>
      <c r="K73" s="152">
        <v>0</v>
      </c>
      <c r="L73" s="152">
        <v>0</v>
      </c>
      <c r="M73" s="152">
        <v>0</v>
      </c>
      <c r="N73" s="144">
        <f t="shared" si="18"/>
        <v>381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7</v>
      </c>
      <c r="H74" s="156">
        <v>0</v>
      </c>
      <c r="I74" s="144">
        <f t="shared" si="19"/>
        <v>7</v>
      </c>
      <c r="J74" s="161">
        <f>'30.08'!J74+'31.08'!I74</f>
        <v>480</v>
      </c>
      <c r="K74" s="152">
        <v>0</v>
      </c>
      <c r="L74" s="152">
        <v>0</v>
      </c>
      <c r="M74" s="152">
        <v>0</v>
      </c>
      <c r="N74" s="144">
        <f t="shared" si="18"/>
        <v>425</v>
      </c>
      <c r="O74" s="145">
        <v>55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'30.08'!J75+'31.08'!I75</f>
        <v>87</v>
      </c>
      <c r="K75" s="152">
        <v>0</v>
      </c>
      <c r="L75" s="152">
        <v>0</v>
      </c>
      <c r="M75" s="152">
        <v>0</v>
      </c>
      <c r="N75" s="144">
        <f t="shared" si="18"/>
        <v>80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7</v>
      </c>
      <c r="H76" s="156">
        <v>0</v>
      </c>
      <c r="I76" s="144">
        <f t="shared" si="19"/>
        <v>7</v>
      </c>
      <c r="J76" s="161">
        <f>'30.08'!J76+'31.08'!I76</f>
        <v>353</v>
      </c>
      <c r="K76" s="152">
        <v>1</v>
      </c>
      <c r="L76" s="152">
        <v>0</v>
      </c>
      <c r="M76" s="152">
        <v>0</v>
      </c>
      <c r="N76" s="144">
        <f t="shared" si="18"/>
        <v>319</v>
      </c>
      <c r="O76" s="145">
        <v>33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32</v>
      </c>
      <c r="H77" s="156"/>
      <c r="I77" s="144">
        <f t="shared" si="19"/>
        <v>32</v>
      </c>
      <c r="J77" s="161">
        <f>'30.08'!J77+'31.08'!I77</f>
        <v>1832</v>
      </c>
      <c r="K77" s="152">
        <v>4</v>
      </c>
      <c r="L77" s="152">
        <v>2</v>
      </c>
      <c r="M77" s="152">
        <v>0</v>
      </c>
      <c r="N77" s="144">
        <f t="shared" si="18"/>
        <v>1679</v>
      </c>
      <c r="O77" s="145">
        <v>149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61</v>
      </c>
      <c r="H78" s="146">
        <f t="shared" ref="H78:O78" si="20">SUM(H71:H77)</f>
        <v>2</v>
      </c>
      <c r="I78" s="148">
        <f t="shared" si="20"/>
        <v>63</v>
      </c>
      <c r="J78" s="162">
        <f>'30.08'!J78+'31.08'!I78</f>
        <v>4049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3714</v>
      </c>
      <c r="O78" s="150">
        <f t="shared" si="20"/>
        <v>330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0</v>
      </c>
      <c r="I79" s="139">
        <f>G79+H79</f>
        <v>0</v>
      </c>
      <c r="J79" s="160">
        <f>'30.08'!J79+'31.08'!I79</f>
        <v>146</v>
      </c>
      <c r="K79" s="151">
        <v>0</v>
      </c>
      <c r="L79" s="151">
        <v>0</v>
      </c>
      <c r="M79" s="151">
        <v>0</v>
      </c>
      <c r="N79" s="139">
        <f t="shared" si="18"/>
        <v>141</v>
      </c>
      <c r="O79" s="140">
        <v>5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'30.08'!J80+'31.08'!I80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0</v>
      </c>
      <c r="H81" s="156">
        <v>0</v>
      </c>
      <c r="I81" s="144">
        <f t="shared" si="21"/>
        <v>0</v>
      </c>
      <c r="J81" s="161">
        <f>'30.08'!J81+'31.08'!I81</f>
        <v>123</v>
      </c>
      <c r="K81" s="152">
        <v>0</v>
      </c>
      <c r="L81" s="152">
        <v>0</v>
      </c>
      <c r="M81" s="152">
        <v>0</v>
      </c>
      <c r="N81" s="144">
        <f t="shared" si="18"/>
        <v>114</v>
      </c>
      <c r="O81" s="145">
        <v>9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'30.08'!J82+'31.08'!I82</f>
        <v>91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4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'30.08'!J83+'31.08'!I83</f>
        <v>363</v>
      </c>
      <c r="K83" s="152">
        <v>0</v>
      </c>
      <c r="L83" s="152">
        <v>0</v>
      </c>
      <c r="M83" s="152">
        <v>0</v>
      </c>
      <c r="N83" s="144">
        <f t="shared" si="18"/>
        <v>341</v>
      </c>
      <c r="O83" s="145">
        <v>22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6</v>
      </c>
      <c r="H84" s="146">
        <f t="shared" ref="H84:O84" si="22">SUM(H79:H83)</f>
        <v>0</v>
      </c>
      <c r="I84" s="148">
        <f t="shared" si="22"/>
        <v>6</v>
      </c>
      <c r="J84" s="162">
        <f>'30.08'!J84+'31.08'!I84</f>
        <v>761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721</v>
      </c>
      <c r="O84" s="150">
        <f t="shared" si="22"/>
        <v>40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388</v>
      </c>
      <c r="H85" s="135">
        <f t="shared" ref="H85:O85" si="23">H84+H78+H70+H60+H50+H38+H25+H19</f>
        <v>23</v>
      </c>
      <c r="I85" s="135">
        <f t="shared" si="23"/>
        <v>411</v>
      </c>
      <c r="J85" s="135">
        <f t="shared" si="23"/>
        <v>29502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27304</v>
      </c>
      <c r="O85" s="135">
        <f t="shared" si="23"/>
        <v>2164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63"/>
      <c r="P90" s="68"/>
      <c r="Q90" s="68"/>
      <c r="R90" s="68"/>
      <c r="S90" s="16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63"/>
      <c r="P91" s="68"/>
      <c r="Q91" s="68"/>
      <c r="R91" s="68"/>
      <c r="S91" s="16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63"/>
      <c r="P92" s="68"/>
      <c r="Q92" s="68"/>
      <c r="R92" s="68"/>
      <c r="S92" s="16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3"/>
      <c r="K93" s="478"/>
      <c r="L93" s="478"/>
      <c r="M93" s="478"/>
      <c r="N93" s="478"/>
      <c r="O93" s="163"/>
      <c r="P93" s="68"/>
      <c r="Q93" s="68"/>
      <c r="R93" s="68"/>
      <c r="S93" s="16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3"/>
      <c r="K94" s="478"/>
      <c r="L94" s="478"/>
      <c r="M94" s="478"/>
      <c r="N94" s="478"/>
      <c r="O94" s="163"/>
      <c r="P94" s="68"/>
      <c r="Q94" s="68"/>
      <c r="R94" s="68"/>
      <c r="S94" s="16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65"/>
      <c r="K95" s="478"/>
      <c r="L95" s="478"/>
      <c r="M95" s="478"/>
      <c r="N95" s="478"/>
      <c r="O95" s="165"/>
      <c r="Q95" s="82"/>
      <c r="R95" s="82"/>
      <c r="S95" s="16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B00-000000000000}">
  <dimension ref="A1:S111"/>
  <sheetViews>
    <sheetView view="pageBreakPreview" topLeftCell="C1" zoomScale="70" zoomScaleNormal="70" zoomScaleSheetLayoutView="70" workbookViewId="0">
      <selection activeCell="C87" sqref="C87:J92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285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=560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2087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64" t="s">
        <v>275</v>
      </c>
      <c r="H4" s="164" t="s">
        <v>276</v>
      </c>
      <c r="I4" s="164" t="s">
        <v>277</v>
      </c>
      <c r="J4" s="121" t="str">
        <f>"me©‡gvU fwZ©
= "&amp;J85</f>
        <v>me©‡gvU fwZ©
= 29091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26970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12</v>
      </c>
      <c r="H5" s="154">
        <v>1</v>
      </c>
      <c r="I5" s="139">
        <f>G5+H5</f>
        <v>13</v>
      </c>
      <c r="J5" s="160">
        <f>'29.08'!J5+'30.08'!I5</f>
        <v>1222</v>
      </c>
      <c r="K5" s="151">
        <v>1</v>
      </c>
      <c r="L5" s="151">
        <v>1</v>
      </c>
      <c r="M5" s="151">
        <v>1</v>
      </c>
      <c r="N5" s="139">
        <f t="shared" ref="N5:N69" si="0">J5-K5-O5</f>
        <v>1184</v>
      </c>
      <c r="O5" s="140">
        <v>37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1</v>
      </c>
      <c r="H6" s="156">
        <v>0</v>
      </c>
      <c r="I6" s="144">
        <f t="shared" ref="I6:I18" si="1">G6+H6</f>
        <v>1</v>
      </c>
      <c r="J6" s="161">
        <f>'29.08'!J6+'30.08'!I6</f>
        <v>67</v>
      </c>
      <c r="K6" s="152">
        <v>0</v>
      </c>
      <c r="L6" s="152">
        <v>0</v>
      </c>
      <c r="M6" s="152">
        <v>0</v>
      </c>
      <c r="N6" s="144">
        <f t="shared" si="0"/>
        <v>65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16</v>
      </c>
      <c r="H7" s="156">
        <v>0</v>
      </c>
      <c r="I7" s="144">
        <f t="shared" si="1"/>
        <v>16</v>
      </c>
      <c r="J7" s="161">
        <f>'29.08'!J7+'30.08'!I7</f>
        <v>363</v>
      </c>
      <c r="K7" s="152">
        <v>0</v>
      </c>
      <c r="L7" s="152">
        <v>0</v>
      </c>
      <c r="M7" s="152">
        <v>0</v>
      </c>
      <c r="N7" s="144">
        <f t="shared" si="0"/>
        <v>335</v>
      </c>
      <c r="O7" s="145">
        <v>28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1</v>
      </c>
      <c r="I8" s="144">
        <f t="shared" si="1"/>
        <v>6</v>
      </c>
      <c r="J8" s="161">
        <f>'29.08'!J8+'30.08'!I8</f>
        <v>948</v>
      </c>
      <c r="K8" s="152">
        <v>0</v>
      </c>
      <c r="L8" s="152">
        <v>0</v>
      </c>
      <c r="M8" s="152">
        <v>0</v>
      </c>
      <c r="N8" s="144">
        <f t="shared" si="0"/>
        <v>915</v>
      </c>
      <c r="O8" s="145">
        <v>33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4</v>
      </c>
      <c r="H9" s="156"/>
      <c r="I9" s="144">
        <f t="shared" si="1"/>
        <v>4</v>
      </c>
      <c r="J9" s="161">
        <f>'29.08'!J9+'30.08'!I9</f>
        <v>400</v>
      </c>
      <c r="K9" s="152">
        <v>1</v>
      </c>
      <c r="L9" s="152">
        <v>0</v>
      </c>
      <c r="M9" s="152">
        <v>0</v>
      </c>
      <c r="N9" s="144">
        <f t="shared" si="0"/>
        <v>370</v>
      </c>
      <c r="O9" s="145">
        <v>29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9</v>
      </c>
      <c r="H10" s="156">
        <v>0</v>
      </c>
      <c r="I10" s="144">
        <f t="shared" si="1"/>
        <v>9</v>
      </c>
      <c r="J10" s="161">
        <f>'29.08'!J10+'30.08'!I10</f>
        <v>335</v>
      </c>
      <c r="K10" s="152">
        <v>0</v>
      </c>
      <c r="L10" s="152">
        <v>0</v>
      </c>
      <c r="M10" s="152">
        <v>0</v>
      </c>
      <c r="N10" s="144">
        <f t="shared" si="0"/>
        <v>308</v>
      </c>
      <c r="O10" s="145">
        <v>27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6</v>
      </c>
      <c r="H11" s="156">
        <v>0</v>
      </c>
      <c r="I11" s="144">
        <f t="shared" si="1"/>
        <v>6</v>
      </c>
      <c r="J11" s="161">
        <f>'29.08'!J11+'30.08'!I11</f>
        <v>519</v>
      </c>
      <c r="K11" s="152">
        <v>1</v>
      </c>
      <c r="L11" s="152">
        <v>0</v>
      </c>
      <c r="M11" s="152">
        <v>0</v>
      </c>
      <c r="N11" s="144">
        <f t="shared" si="0"/>
        <v>484</v>
      </c>
      <c r="O11" s="145">
        <v>34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20</v>
      </c>
      <c r="H12" s="156">
        <v>0</v>
      </c>
      <c r="I12" s="144">
        <f t="shared" si="1"/>
        <v>20</v>
      </c>
      <c r="J12" s="161">
        <f>'29.08'!J12+'30.08'!I12</f>
        <v>891</v>
      </c>
      <c r="K12" s="152">
        <v>0</v>
      </c>
      <c r="L12" s="152">
        <v>0</v>
      </c>
      <c r="M12" s="152">
        <v>0</v>
      </c>
      <c r="N12" s="144">
        <f t="shared" si="0"/>
        <v>810</v>
      </c>
      <c r="O12" s="145">
        <v>81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11</v>
      </c>
      <c r="H13" s="156">
        <v>0</v>
      </c>
      <c r="I13" s="144">
        <f t="shared" si="1"/>
        <v>11</v>
      </c>
      <c r="J13" s="161">
        <f>'29.08'!J13+'30.08'!I13</f>
        <v>399</v>
      </c>
      <c r="K13" s="152">
        <v>0</v>
      </c>
      <c r="L13" s="152">
        <v>0</v>
      </c>
      <c r="M13" s="152">
        <v>0</v>
      </c>
      <c r="N13" s="144">
        <f t="shared" si="0"/>
        <v>367</v>
      </c>
      <c r="O13" s="145">
        <v>32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6</v>
      </c>
      <c r="H14" s="156">
        <v>0</v>
      </c>
      <c r="I14" s="144">
        <f t="shared" si="1"/>
        <v>6</v>
      </c>
      <c r="J14" s="161">
        <f>'29.08'!J14+'30.08'!I14</f>
        <v>336</v>
      </c>
      <c r="K14" s="152">
        <v>0</v>
      </c>
      <c r="L14" s="152">
        <v>0</v>
      </c>
      <c r="M14" s="152">
        <v>0</v>
      </c>
      <c r="N14" s="144">
        <f t="shared" si="0"/>
        <v>323</v>
      </c>
      <c r="O14" s="145">
        <v>13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2</v>
      </c>
      <c r="H15" s="156">
        <v>0</v>
      </c>
      <c r="I15" s="144">
        <f t="shared" si="1"/>
        <v>2</v>
      </c>
      <c r="J15" s="161">
        <f>'29.08'!J15+'30.08'!I15</f>
        <v>420</v>
      </c>
      <c r="K15" s="152">
        <v>0</v>
      </c>
      <c r="L15" s="152">
        <v>0</v>
      </c>
      <c r="M15" s="152">
        <v>0</v>
      </c>
      <c r="N15" s="144">
        <f t="shared" si="0"/>
        <v>396</v>
      </c>
      <c r="O15" s="145">
        <v>24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10</v>
      </c>
      <c r="H16" s="156">
        <v>0</v>
      </c>
      <c r="I16" s="144">
        <f t="shared" si="1"/>
        <v>10</v>
      </c>
      <c r="J16" s="161">
        <f>'29.08'!J16+'30.08'!I16</f>
        <v>547</v>
      </c>
      <c r="K16" s="152">
        <v>0</v>
      </c>
      <c r="L16" s="152">
        <v>0</v>
      </c>
      <c r="M16" s="152">
        <v>0</v>
      </c>
      <c r="N16" s="144">
        <f t="shared" si="0"/>
        <v>515</v>
      </c>
      <c r="O16" s="145">
        <v>32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15</v>
      </c>
      <c r="H17" s="156">
        <v>4</v>
      </c>
      <c r="I17" s="144">
        <f t="shared" si="1"/>
        <v>19</v>
      </c>
      <c r="J17" s="161">
        <f>'29.08'!J17+'30.08'!I17</f>
        <v>553</v>
      </c>
      <c r="K17" s="152">
        <v>5</v>
      </c>
      <c r="L17" s="152">
        <v>0</v>
      </c>
      <c r="M17" s="152">
        <v>0</v>
      </c>
      <c r="N17" s="144">
        <f t="shared" si="0"/>
        <v>508</v>
      </c>
      <c r="O17" s="145">
        <v>40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8</v>
      </c>
      <c r="H18" s="156"/>
      <c r="I18" s="144">
        <f t="shared" si="1"/>
        <v>8</v>
      </c>
      <c r="J18" s="161">
        <f>'29.08'!J18+'30.08'!I18</f>
        <v>511</v>
      </c>
      <c r="K18" s="152">
        <v>0</v>
      </c>
      <c r="L18" s="152">
        <v>0</v>
      </c>
      <c r="M18" s="152">
        <v>0</v>
      </c>
      <c r="N18" s="144">
        <f t="shared" si="0"/>
        <v>475</v>
      </c>
      <c r="O18" s="145">
        <v>36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125</v>
      </c>
      <c r="H19" s="146">
        <f t="shared" ref="H19:O19" si="3">SUM(H5:H18)</f>
        <v>6</v>
      </c>
      <c r="I19" s="148">
        <f t="shared" si="3"/>
        <v>131</v>
      </c>
      <c r="J19" s="162">
        <f>'29.08'!J19+'30.08'!I19</f>
        <v>7511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7055</v>
      </c>
      <c r="O19" s="150">
        <f t="shared" si="3"/>
        <v>448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'29.08'!J20+'30.08'!I20</f>
        <v>12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7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6</v>
      </c>
      <c r="H21" s="156">
        <v>0</v>
      </c>
      <c r="I21" s="144">
        <f t="shared" ref="I21:I24" si="4">G21+H21</f>
        <v>6</v>
      </c>
      <c r="J21" s="161">
        <f>'29.08'!J21+'30.08'!I21</f>
        <v>342</v>
      </c>
      <c r="K21" s="152">
        <v>0</v>
      </c>
      <c r="L21" s="152">
        <v>0</v>
      </c>
      <c r="M21" s="152">
        <v>0</v>
      </c>
      <c r="N21" s="144">
        <f t="shared" si="0"/>
        <v>330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'29.08'!J22+'30.08'!I22</f>
        <v>133</v>
      </c>
      <c r="K22" s="152">
        <v>0</v>
      </c>
      <c r="L22" s="152">
        <v>0</v>
      </c>
      <c r="M22" s="152">
        <v>0</v>
      </c>
      <c r="N22" s="144">
        <f t="shared" si="0"/>
        <v>122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0</v>
      </c>
      <c r="H23" s="156">
        <v>0</v>
      </c>
      <c r="I23" s="144">
        <f t="shared" si="4"/>
        <v>0</v>
      </c>
      <c r="J23" s="161">
        <f>'29.08'!J23+'30.08'!I23</f>
        <v>84</v>
      </c>
      <c r="K23" s="152">
        <v>0</v>
      </c>
      <c r="L23" s="152">
        <v>0</v>
      </c>
      <c r="M23" s="152">
        <v>0</v>
      </c>
      <c r="N23" s="144">
        <f t="shared" si="0"/>
        <v>83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'29.08'!J24+'30.08'!I24</f>
        <v>1226</v>
      </c>
      <c r="K24" s="152">
        <v>3</v>
      </c>
      <c r="L24" s="152">
        <v>0</v>
      </c>
      <c r="M24" s="152">
        <v>0</v>
      </c>
      <c r="N24" s="144">
        <f t="shared" si="0"/>
        <v>1146</v>
      </c>
      <c r="O24" s="145">
        <v>77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19</v>
      </c>
      <c r="H25" s="146">
        <f t="shared" ref="H25:O25" si="6">SUM(H20:H24)</f>
        <v>1</v>
      </c>
      <c r="I25" s="148">
        <f t="shared" si="6"/>
        <v>20</v>
      </c>
      <c r="J25" s="162">
        <f>'29.08'!J25+'30.08'!I25</f>
        <v>1797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1686</v>
      </c>
      <c r="O25" s="150">
        <f t="shared" si="6"/>
        <v>108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1</v>
      </c>
      <c r="H26" s="154">
        <v>1</v>
      </c>
      <c r="I26" s="139">
        <f>G26+H26</f>
        <v>2</v>
      </c>
      <c r="J26" s="160">
        <f>'29.08'!J26+'30.08'!I26</f>
        <v>342</v>
      </c>
      <c r="K26" s="151">
        <v>1</v>
      </c>
      <c r="L26" s="151">
        <v>0</v>
      </c>
      <c r="M26" s="151">
        <v>0</v>
      </c>
      <c r="N26" s="139">
        <f t="shared" si="0"/>
        <v>308</v>
      </c>
      <c r="O26" s="140">
        <v>33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4</v>
      </c>
      <c r="H27" s="156">
        <v>2</v>
      </c>
      <c r="I27" s="144">
        <f t="shared" ref="I27:I37" si="7">G27+H27</f>
        <v>6</v>
      </c>
      <c r="J27" s="161">
        <f>'29.08'!J27+'30.08'!I27</f>
        <v>500</v>
      </c>
      <c r="K27" s="152">
        <v>0</v>
      </c>
      <c r="L27" s="152">
        <v>0</v>
      </c>
      <c r="M27" s="152">
        <v>0</v>
      </c>
      <c r="N27" s="144">
        <f t="shared" si="0"/>
        <v>474</v>
      </c>
      <c r="O27" s="145">
        <v>26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6</v>
      </c>
      <c r="H28" s="156">
        <v>1</v>
      </c>
      <c r="I28" s="144">
        <f t="shared" si="7"/>
        <v>7</v>
      </c>
      <c r="J28" s="161">
        <f>'29.08'!J28+'30.08'!I28</f>
        <v>960</v>
      </c>
      <c r="K28" s="152">
        <v>0</v>
      </c>
      <c r="L28" s="152">
        <v>0</v>
      </c>
      <c r="M28" s="152">
        <v>0</v>
      </c>
      <c r="N28" s="144">
        <f t="shared" si="0"/>
        <v>917</v>
      </c>
      <c r="O28" s="145">
        <v>43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17</v>
      </c>
      <c r="H29" s="156">
        <v>0</v>
      </c>
      <c r="I29" s="144">
        <f t="shared" si="7"/>
        <v>17</v>
      </c>
      <c r="J29" s="161">
        <f>'29.08'!J29+'30.08'!I29</f>
        <v>967</v>
      </c>
      <c r="K29" s="152">
        <v>0</v>
      </c>
      <c r="L29" s="152">
        <v>0</v>
      </c>
      <c r="M29" s="152">
        <v>0</v>
      </c>
      <c r="N29" s="144">
        <f t="shared" si="0"/>
        <v>929</v>
      </c>
      <c r="O29" s="145">
        <v>38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'29.08'!J30+'30.08'!I30</f>
        <v>377</v>
      </c>
      <c r="K30" s="152">
        <v>0</v>
      </c>
      <c r="L30" s="152">
        <v>0</v>
      </c>
      <c r="M30" s="152">
        <v>0</v>
      </c>
      <c r="N30" s="144">
        <f t="shared" si="0"/>
        <v>365</v>
      </c>
      <c r="O30" s="145">
        <v>12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8</v>
      </c>
      <c r="H31" s="156">
        <v>1</v>
      </c>
      <c r="I31" s="144">
        <f t="shared" si="7"/>
        <v>9</v>
      </c>
      <c r="J31" s="161">
        <f>'29.08'!J31+'30.08'!I31</f>
        <v>571</v>
      </c>
      <c r="K31" s="152">
        <v>1</v>
      </c>
      <c r="L31" s="152">
        <v>0</v>
      </c>
      <c r="M31" s="152">
        <v>0</v>
      </c>
      <c r="N31" s="144">
        <f t="shared" si="0"/>
        <v>536</v>
      </c>
      <c r="O31" s="145">
        <v>34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9</v>
      </c>
      <c r="H32" s="156">
        <v>0</v>
      </c>
      <c r="I32" s="144">
        <f t="shared" si="7"/>
        <v>9</v>
      </c>
      <c r="J32" s="161">
        <f>'29.08'!J32+'30.08'!I32</f>
        <v>225</v>
      </c>
      <c r="K32" s="152">
        <v>1</v>
      </c>
      <c r="L32" s="152">
        <v>1</v>
      </c>
      <c r="M32" s="152">
        <v>0</v>
      </c>
      <c r="N32" s="144">
        <f t="shared" si="0"/>
        <v>208</v>
      </c>
      <c r="O32" s="145">
        <v>16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'29.08'!J33+'30.08'!I33</f>
        <v>322</v>
      </c>
      <c r="K33" s="152">
        <v>0</v>
      </c>
      <c r="L33" s="152">
        <v>0</v>
      </c>
      <c r="M33" s="152">
        <v>0</v>
      </c>
      <c r="N33" s="144">
        <f t="shared" si="0"/>
        <v>303</v>
      </c>
      <c r="O33" s="145">
        <v>19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'29.08'!J34+'30.08'!I34</f>
        <v>150</v>
      </c>
      <c r="K34" s="152">
        <v>0</v>
      </c>
      <c r="L34" s="152">
        <v>0</v>
      </c>
      <c r="M34" s="152">
        <v>0</v>
      </c>
      <c r="N34" s="144">
        <f t="shared" si="0"/>
        <v>135</v>
      </c>
      <c r="O34" s="145">
        <v>15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'29.08'!J35+'30.08'!I35</f>
        <v>66</v>
      </c>
      <c r="K35" s="152">
        <v>0</v>
      </c>
      <c r="L35" s="152">
        <v>0</v>
      </c>
      <c r="M35" s="152">
        <v>0</v>
      </c>
      <c r="N35" s="144">
        <f t="shared" si="0"/>
        <v>60</v>
      </c>
      <c r="O35" s="145">
        <v>6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1</v>
      </c>
      <c r="H36" s="156">
        <v>1</v>
      </c>
      <c r="I36" s="144">
        <f t="shared" si="7"/>
        <v>2</v>
      </c>
      <c r="J36" s="161">
        <f>'29.08'!J36+'30.08'!I36</f>
        <v>41</v>
      </c>
      <c r="K36" s="152">
        <v>0</v>
      </c>
      <c r="L36" s="152">
        <v>0</v>
      </c>
      <c r="M36" s="152">
        <v>0</v>
      </c>
      <c r="N36" s="144">
        <f t="shared" si="0"/>
        <v>38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22</v>
      </c>
      <c r="H37" s="156"/>
      <c r="I37" s="144">
        <f t="shared" si="7"/>
        <v>22</v>
      </c>
      <c r="J37" s="161">
        <f>'29.08'!J37+'30.08'!I37</f>
        <v>746</v>
      </c>
      <c r="K37" s="152">
        <v>0</v>
      </c>
      <c r="L37" s="152">
        <v>0</v>
      </c>
      <c r="M37" s="152">
        <v>0</v>
      </c>
      <c r="N37" s="144">
        <f t="shared" si="0"/>
        <v>635</v>
      </c>
      <c r="O37" s="145">
        <v>111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80</v>
      </c>
      <c r="H38" s="146">
        <f t="shared" ref="H38:O38" si="9">SUM(H26:H37)</f>
        <v>6</v>
      </c>
      <c r="I38" s="148">
        <f t="shared" si="9"/>
        <v>86</v>
      </c>
      <c r="J38" s="162">
        <f>'29.08'!J38+'30.08'!I38</f>
        <v>5267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4908</v>
      </c>
      <c r="O38" s="150">
        <f t="shared" si="9"/>
        <v>356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3</v>
      </c>
      <c r="H39" s="154">
        <v>0</v>
      </c>
      <c r="I39" s="139">
        <f>G39+H39</f>
        <v>3</v>
      </c>
      <c r="J39" s="160">
        <f>'29.08'!J39+'30.08'!I39</f>
        <v>744</v>
      </c>
      <c r="K39" s="151">
        <v>2</v>
      </c>
      <c r="L39" s="151">
        <v>2</v>
      </c>
      <c r="M39" s="151">
        <v>1</v>
      </c>
      <c r="N39" s="139">
        <f t="shared" si="0"/>
        <v>730</v>
      </c>
      <c r="O39" s="140">
        <v>12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16</v>
      </c>
      <c r="H40" s="156">
        <v>0</v>
      </c>
      <c r="I40" s="144">
        <f t="shared" ref="I40:I49" si="10">G40+H40</f>
        <v>16</v>
      </c>
      <c r="J40" s="161">
        <f>'29.08'!J40+'30.08'!I40</f>
        <v>633</v>
      </c>
      <c r="K40" s="152">
        <v>1</v>
      </c>
      <c r="L40" s="152">
        <v>1</v>
      </c>
      <c r="M40" s="152">
        <v>0</v>
      </c>
      <c r="N40" s="144">
        <f t="shared" si="0"/>
        <v>576</v>
      </c>
      <c r="O40" s="145">
        <v>56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3</v>
      </c>
      <c r="H41" s="156">
        <v>0</v>
      </c>
      <c r="I41" s="144">
        <f t="shared" si="10"/>
        <v>3</v>
      </c>
      <c r="J41" s="161">
        <f>'29.08'!J41+'30.08'!I41</f>
        <v>245</v>
      </c>
      <c r="K41" s="152">
        <v>0</v>
      </c>
      <c r="L41" s="152">
        <v>0</v>
      </c>
      <c r="M41" s="152">
        <v>0</v>
      </c>
      <c r="N41" s="144">
        <f t="shared" si="0"/>
        <v>214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'29.08'!J42+'30.08'!I42</f>
        <v>280</v>
      </c>
      <c r="K42" s="152">
        <v>0</v>
      </c>
      <c r="L42" s="152">
        <v>0</v>
      </c>
      <c r="M42" s="152">
        <v>0</v>
      </c>
      <c r="N42" s="144">
        <f t="shared" si="0"/>
        <v>253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66</v>
      </c>
      <c r="H43" s="156">
        <v>3</v>
      </c>
      <c r="I43" s="144">
        <f t="shared" si="10"/>
        <v>69</v>
      </c>
      <c r="J43" s="161">
        <f>'29.08'!J43+'30.08'!I43</f>
        <v>1221</v>
      </c>
      <c r="K43" s="152">
        <v>1</v>
      </c>
      <c r="L43" s="152">
        <v>1</v>
      </c>
      <c r="M43" s="152">
        <v>0</v>
      </c>
      <c r="N43" s="144">
        <f t="shared" si="0"/>
        <v>998</v>
      </c>
      <c r="O43" s="145">
        <v>222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19</v>
      </c>
      <c r="H44" s="156">
        <v>0</v>
      </c>
      <c r="I44" s="144">
        <f t="shared" si="10"/>
        <v>19</v>
      </c>
      <c r="J44" s="161">
        <f>'29.08'!J44+'30.08'!I44</f>
        <v>278</v>
      </c>
      <c r="K44" s="152">
        <v>1</v>
      </c>
      <c r="L44" s="152">
        <v>0</v>
      </c>
      <c r="M44" s="152">
        <v>0</v>
      </c>
      <c r="N44" s="144">
        <f t="shared" si="0"/>
        <v>228</v>
      </c>
      <c r="O44" s="145">
        <v>49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'29.08'!J45+'30.08'!I45</f>
        <v>177</v>
      </c>
      <c r="K45" s="152">
        <v>0</v>
      </c>
      <c r="L45" s="152">
        <v>0</v>
      </c>
      <c r="M45" s="152">
        <v>0</v>
      </c>
      <c r="N45" s="144">
        <f t="shared" si="0"/>
        <v>158</v>
      </c>
      <c r="O45" s="145">
        <v>19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16</v>
      </c>
      <c r="H46" s="156">
        <v>2</v>
      </c>
      <c r="I46" s="144">
        <f t="shared" si="10"/>
        <v>18</v>
      </c>
      <c r="J46" s="161">
        <f>'29.08'!J46+'30.08'!I46</f>
        <v>431</v>
      </c>
      <c r="K46" s="152">
        <v>0</v>
      </c>
      <c r="L46" s="152">
        <v>0</v>
      </c>
      <c r="M46" s="152">
        <v>0</v>
      </c>
      <c r="N46" s="144">
        <f t="shared" si="0"/>
        <v>360</v>
      </c>
      <c r="O46" s="145">
        <v>71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3</v>
      </c>
      <c r="H47" s="156">
        <v>0</v>
      </c>
      <c r="I47" s="144">
        <f t="shared" si="10"/>
        <v>3</v>
      </c>
      <c r="J47" s="161">
        <f>'29.08'!J47+'30.08'!I47</f>
        <v>101</v>
      </c>
      <c r="K47" s="152">
        <v>1</v>
      </c>
      <c r="L47" s="152">
        <v>0</v>
      </c>
      <c r="M47" s="152">
        <v>0</v>
      </c>
      <c r="N47" s="144">
        <f t="shared" si="0"/>
        <v>95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'29.08'!J48+'30.08'!I48</f>
        <v>130</v>
      </c>
      <c r="K48" s="152">
        <v>1</v>
      </c>
      <c r="L48" s="152">
        <v>0</v>
      </c>
      <c r="M48" s="152">
        <v>0</v>
      </c>
      <c r="N48" s="144">
        <f t="shared" si="0"/>
        <v>122</v>
      </c>
      <c r="O48" s="145">
        <v>7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'29.08'!J49+'30.08'!I49</f>
        <v>654</v>
      </c>
      <c r="K49" s="152">
        <v>1</v>
      </c>
      <c r="L49" s="152">
        <v>2</v>
      </c>
      <c r="M49" s="152">
        <v>1</v>
      </c>
      <c r="N49" s="144">
        <f t="shared" si="0"/>
        <v>582</v>
      </c>
      <c r="O49" s="145">
        <v>71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155</v>
      </c>
      <c r="H50" s="146">
        <f t="shared" ref="H50:O50" si="12">SUM(H39:H49)</f>
        <v>5</v>
      </c>
      <c r="I50" s="148">
        <f t="shared" si="12"/>
        <v>160</v>
      </c>
      <c r="J50" s="162">
        <f>'29.08'!J50+'30.08'!I50</f>
        <v>4894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4316</v>
      </c>
      <c r="O50" s="150">
        <f t="shared" si="12"/>
        <v>570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'29.08'!J51+'30.08'!I51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12</v>
      </c>
      <c r="H52" s="156">
        <v>3</v>
      </c>
      <c r="I52" s="144">
        <f t="shared" ref="I52:I59" si="14">G52+H52</f>
        <v>15</v>
      </c>
      <c r="J52" s="161">
        <f>'29.08'!J52+'30.08'!I52</f>
        <v>845</v>
      </c>
      <c r="K52" s="152">
        <v>0</v>
      </c>
      <c r="L52" s="152">
        <v>0</v>
      </c>
      <c r="M52" s="152">
        <v>0</v>
      </c>
      <c r="N52" s="144">
        <f t="shared" si="0"/>
        <v>781</v>
      </c>
      <c r="O52" s="145">
        <v>64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15</v>
      </c>
      <c r="H53" s="156">
        <v>0</v>
      </c>
      <c r="I53" s="144">
        <f t="shared" si="14"/>
        <v>15</v>
      </c>
      <c r="J53" s="161">
        <f>'29.08'!J53+'30.08'!I53</f>
        <v>483</v>
      </c>
      <c r="K53" s="152">
        <v>1</v>
      </c>
      <c r="L53" s="152">
        <v>0</v>
      </c>
      <c r="M53" s="152">
        <v>0</v>
      </c>
      <c r="N53" s="144">
        <f t="shared" si="0"/>
        <v>458</v>
      </c>
      <c r="O53" s="145">
        <v>24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14</v>
      </c>
      <c r="H54" s="156">
        <v>2</v>
      </c>
      <c r="I54" s="144">
        <f t="shared" si="14"/>
        <v>16</v>
      </c>
      <c r="J54" s="161">
        <f>'29.08'!J54+'30.08'!I54</f>
        <v>611</v>
      </c>
      <c r="K54" s="152">
        <v>0</v>
      </c>
      <c r="L54" s="152">
        <v>0</v>
      </c>
      <c r="M54" s="152">
        <v>0</v>
      </c>
      <c r="N54" s="144">
        <f t="shared" si="0"/>
        <v>565</v>
      </c>
      <c r="O54" s="145">
        <v>46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'29.08'!J55+'30.08'!I55</f>
        <v>226</v>
      </c>
      <c r="K55" s="152">
        <v>1</v>
      </c>
      <c r="L55" s="152">
        <v>0</v>
      </c>
      <c r="M55" s="152">
        <v>0</v>
      </c>
      <c r="N55" s="144">
        <f t="shared" si="0"/>
        <v>219</v>
      </c>
      <c r="O55" s="145">
        <v>6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'29.08'!J56+'30.08'!I56</f>
        <v>255</v>
      </c>
      <c r="K56" s="152">
        <v>0</v>
      </c>
      <c r="L56" s="152">
        <v>0</v>
      </c>
      <c r="M56" s="152">
        <v>0</v>
      </c>
      <c r="N56" s="144">
        <f t="shared" si="0"/>
        <v>230</v>
      </c>
      <c r="O56" s="145">
        <v>25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0</v>
      </c>
      <c r="I57" s="144">
        <f t="shared" si="14"/>
        <v>2</v>
      </c>
      <c r="J57" s="161">
        <f>'29.08'!J57+'30.08'!I57</f>
        <v>126</v>
      </c>
      <c r="K57" s="152">
        <v>0</v>
      </c>
      <c r="L57" s="152">
        <v>0</v>
      </c>
      <c r="M57" s="152">
        <v>0</v>
      </c>
      <c r="N57" s="144">
        <f t="shared" si="0"/>
        <v>119</v>
      </c>
      <c r="O57" s="145">
        <v>7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'29.08'!J58+'30.08'!I58</f>
        <v>89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7</v>
      </c>
      <c r="H59" s="156"/>
      <c r="I59" s="144">
        <f t="shared" si="14"/>
        <v>7</v>
      </c>
      <c r="J59" s="161">
        <f>'29.08'!J59+'30.08'!I59</f>
        <v>585</v>
      </c>
      <c r="K59" s="152">
        <v>1</v>
      </c>
      <c r="L59" s="152">
        <v>0</v>
      </c>
      <c r="M59" s="152">
        <v>0</v>
      </c>
      <c r="N59" s="144">
        <f t="shared" si="0"/>
        <v>562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55</v>
      </c>
      <c r="H60" s="146">
        <f t="shared" ref="H60:O60" si="15">SUM(H51:H59)</f>
        <v>5</v>
      </c>
      <c r="I60" s="148">
        <f t="shared" si="15"/>
        <v>60</v>
      </c>
      <c r="J60" s="162">
        <f>'29.08'!J60+'30.08'!I60</f>
        <v>3220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3021</v>
      </c>
      <c r="O60" s="150">
        <f t="shared" si="15"/>
        <v>196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'29.08'!J61+'30.08'!I61</f>
        <v>128</v>
      </c>
      <c r="K61" s="151">
        <v>0</v>
      </c>
      <c r="L61" s="151">
        <v>0</v>
      </c>
      <c r="M61" s="151">
        <v>0</v>
      </c>
      <c r="N61" s="139">
        <f t="shared" si="0"/>
        <v>127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'29.08'!J62+'30.08'!I62</f>
        <v>92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2</v>
      </c>
      <c r="H63" s="156">
        <v>0</v>
      </c>
      <c r="I63" s="144">
        <f t="shared" si="16"/>
        <v>2</v>
      </c>
      <c r="J63" s="161">
        <f>'29.08'!J63+'30.08'!I63</f>
        <v>132</v>
      </c>
      <c r="K63" s="152">
        <v>0</v>
      </c>
      <c r="L63" s="152">
        <v>0</v>
      </c>
      <c r="M63" s="152">
        <v>0</v>
      </c>
      <c r="N63" s="144">
        <f t="shared" si="0"/>
        <v>124</v>
      </c>
      <c r="O63" s="145">
        <v>8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2</v>
      </c>
      <c r="H64" s="156">
        <v>0</v>
      </c>
      <c r="I64" s="144">
        <f t="shared" si="16"/>
        <v>2</v>
      </c>
      <c r="J64" s="161">
        <f>'29.08'!J64+'30.08'!I64</f>
        <v>146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6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'29.08'!J65+'30.08'!I65</f>
        <v>166</v>
      </c>
      <c r="K65" s="152">
        <v>0</v>
      </c>
      <c r="L65" s="152">
        <v>0</v>
      </c>
      <c r="M65" s="152">
        <v>0</v>
      </c>
      <c r="N65" s="144">
        <f t="shared" si="0"/>
        <v>164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1</v>
      </c>
      <c r="H66" s="156">
        <v>0</v>
      </c>
      <c r="I66" s="144">
        <f t="shared" si="16"/>
        <v>1</v>
      </c>
      <c r="J66" s="161">
        <f>'29.08'!J66+'30.08'!I66</f>
        <v>225</v>
      </c>
      <c r="K66" s="152">
        <v>1</v>
      </c>
      <c r="L66" s="152">
        <v>0</v>
      </c>
      <c r="M66" s="152">
        <v>0</v>
      </c>
      <c r="N66" s="144">
        <f t="shared" si="0"/>
        <v>208</v>
      </c>
      <c r="O66" s="145">
        <v>16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'29.08'!J67+'30.08'!I67</f>
        <v>41</v>
      </c>
      <c r="K67" s="152">
        <v>0</v>
      </c>
      <c r="L67" s="152">
        <v>0</v>
      </c>
      <c r="M67" s="152">
        <v>0</v>
      </c>
      <c r="N67" s="144">
        <f t="shared" si="0"/>
        <v>40</v>
      </c>
      <c r="O67" s="145">
        <v>1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'29.08'!J68+'30.08'!I68</f>
        <v>136</v>
      </c>
      <c r="K68" s="152">
        <v>0</v>
      </c>
      <c r="L68" s="152">
        <v>0</v>
      </c>
      <c r="M68" s="152">
        <v>0</v>
      </c>
      <c r="N68" s="144">
        <f t="shared" si="0"/>
        <v>128</v>
      </c>
      <c r="O68" s="145">
        <v>8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'29.08'!J69+'30.08'!I69</f>
        <v>595</v>
      </c>
      <c r="K69" s="152">
        <v>3</v>
      </c>
      <c r="L69" s="152">
        <v>0</v>
      </c>
      <c r="M69" s="152">
        <v>0</v>
      </c>
      <c r="N69" s="144">
        <f t="shared" si="0"/>
        <v>583</v>
      </c>
      <c r="O69" s="145">
        <v>9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11</v>
      </c>
      <c r="H70" s="146">
        <f t="shared" ref="H70:O70" si="17">SUM(H61:H69)</f>
        <v>0</v>
      </c>
      <c r="I70" s="148">
        <f t="shared" si="17"/>
        <v>11</v>
      </c>
      <c r="J70" s="162">
        <f>'29.08'!J70+'30.08'!I70</f>
        <v>1661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1604</v>
      </c>
      <c r="O70" s="150">
        <f t="shared" si="17"/>
        <v>53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0</v>
      </c>
      <c r="H71" s="154">
        <v>1</v>
      </c>
      <c r="I71" s="139">
        <f>G71+H71</f>
        <v>1</v>
      </c>
      <c r="J71" s="160">
        <f>'29.08'!J71+'30.08'!I71</f>
        <v>433</v>
      </c>
      <c r="K71" s="151">
        <v>0</v>
      </c>
      <c r="L71" s="151">
        <v>0</v>
      </c>
      <c r="M71" s="151">
        <v>0</v>
      </c>
      <c r="N71" s="139">
        <f t="shared" ref="N71:N83" si="18">J71-K71-O71</f>
        <v>417</v>
      </c>
      <c r="O71" s="140">
        <v>16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8</v>
      </c>
      <c r="H72" s="156">
        <v>0</v>
      </c>
      <c r="I72" s="144">
        <f t="shared" ref="I72:I77" si="19">G72+H72</f>
        <v>8</v>
      </c>
      <c r="J72" s="161">
        <f>'29.08'!J72+'30.08'!I72</f>
        <v>442</v>
      </c>
      <c r="K72" s="152">
        <v>0</v>
      </c>
      <c r="L72" s="152">
        <v>0</v>
      </c>
      <c r="M72" s="152">
        <v>0</v>
      </c>
      <c r="N72" s="144">
        <f t="shared" si="18"/>
        <v>411</v>
      </c>
      <c r="O72" s="145">
        <v>31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16</v>
      </c>
      <c r="H73" s="156">
        <v>0</v>
      </c>
      <c r="I73" s="144">
        <f t="shared" si="19"/>
        <v>16</v>
      </c>
      <c r="J73" s="161">
        <f>'29.08'!J73+'30.08'!I73</f>
        <v>406</v>
      </c>
      <c r="K73" s="152">
        <v>0</v>
      </c>
      <c r="L73" s="152">
        <v>0</v>
      </c>
      <c r="M73" s="152">
        <v>0</v>
      </c>
      <c r="N73" s="144">
        <f t="shared" si="18"/>
        <v>376</v>
      </c>
      <c r="O73" s="145">
        <v>30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14</v>
      </c>
      <c r="H74" s="156"/>
      <c r="I74" s="144">
        <f t="shared" si="19"/>
        <v>14</v>
      </c>
      <c r="J74" s="161">
        <f>'29.08'!J74+'30.08'!I74</f>
        <v>473</v>
      </c>
      <c r="K74" s="152">
        <v>0</v>
      </c>
      <c r="L74" s="152">
        <v>0</v>
      </c>
      <c r="M74" s="152">
        <v>0</v>
      </c>
      <c r="N74" s="144">
        <f t="shared" si="18"/>
        <v>416</v>
      </c>
      <c r="O74" s="145">
        <v>57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'29.08'!J75+'30.08'!I75</f>
        <v>86</v>
      </c>
      <c r="K75" s="152">
        <v>0</v>
      </c>
      <c r="L75" s="152">
        <v>0</v>
      </c>
      <c r="M75" s="152">
        <v>0</v>
      </c>
      <c r="N75" s="144">
        <f t="shared" si="18"/>
        <v>78</v>
      </c>
      <c r="O75" s="145">
        <v>8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4</v>
      </c>
      <c r="H76" s="156">
        <v>0</v>
      </c>
      <c r="I76" s="144">
        <f t="shared" si="19"/>
        <v>4</v>
      </c>
      <c r="J76" s="161">
        <f>'29.08'!J76+'30.08'!I76</f>
        <v>346</v>
      </c>
      <c r="K76" s="152">
        <v>1</v>
      </c>
      <c r="L76" s="152">
        <v>0</v>
      </c>
      <c r="M76" s="152">
        <v>0</v>
      </c>
      <c r="N76" s="144">
        <f t="shared" si="18"/>
        <v>315</v>
      </c>
      <c r="O76" s="145">
        <v>30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'29.08'!J77+'30.08'!I77</f>
        <v>1800</v>
      </c>
      <c r="K77" s="152">
        <v>4</v>
      </c>
      <c r="L77" s="152">
        <v>2</v>
      </c>
      <c r="M77" s="152">
        <v>0</v>
      </c>
      <c r="N77" s="144">
        <f t="shared" si="18"/>
        <v>1649</v>
      </c>
      <c r="O77" s="145">
        <v>147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86</v>
      </c>
      <c r="H78" s="146">
        <f t="shared" ref="H78:O78" si="20">SUM(H71:H77)</f>
        <v>1</v>
      </c>
      <c r="I78" s="148">
        <f t="shared" si="20"/>
        <v>87</v>
      </c>
      <c r="J78" s="162">
        <f>'29.08'!J78+'30.08'!I78</f>
        <v>3986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3662</v>
      </c>
      <c r="O78" s="150">
        <f t="shared" si="20"/>
        <v>319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1</v>
      </c>
      <c r="I79" s="139">
        <f>G79+H79</f>
        <v>1</v>
      </c>
      <c r="J79" s="160">
        <f>'29.08'!J79+'30.08'!I79</f>
        <v>146</v>
      </c>
      <c r="K79" s="151">
        <v>0</v>
      </c>
      <c r="L79" s="151">
        <v>0</v>
      </c>
      <c r="M79" s="151">
        <v>0</v>
      </c>
      <c r="N79" s="139">
        <f t="shared" si="18"/>
        <v>140</v>
      </c>
      <c r="O79" s="140">
        <v>6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'29.08'!J80+'30.08'!I80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1</v>
      </c>
      <c r="H81" s="156">
        <v>0</v>
      </c>
      <c r="I81" s="144">
        <f t="shared" si="21"/>
        <v>1</v>
      </c>
      <c r="J81" s="161">
        <f>'29.08'!J81+'30.08'!I81</f>
        <v>123</v>
      </c>
      <c r="K81" s="152">
        <v>0</v>
      </c>
      <c r="L81" s="152">
        <v>0</v>
      </c>
      <c r="M81" s="152">
        <v>0</v>
      </c>
      <c r="N81" s="144">
        <f t="shared" si="18"/>
        <v>112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'29.08'!J82+'30.08'!I82</f>
        <v>90</v>
      </c>
      <c r="K82" s="152">
        <v>0</v>
      </c>
      <c r="L82" s="152">
        <v>0</v>
      </c>
      <c r="M82" s="152">
        <v>0</v>
      </c>
      <c r="N82" s="144">
        <f t="shared" si="18"/>
        <v>87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2</v>
      </c>
      <c r="H83" s="156"/>
      <c r="I83" s="144">
        <f t="shared" si="21"/>
        <v>2</v>
      </c>
      <c r="J83" s="161">
        <f>'29.08'!J83+'30.08'!I83</f>
        <v>358</v>
      </c>
      <c r="K83" s="152">
        <v>0</v>
      </c>
      <c r="L83" s="152">
        <v>0</v>
      </c>
      <c r="M83" s="152">
        <v>0</v>
      </c>
      <c r="N83" s="144">
        <f t="shared" si="18"/>
        <v>341</v>
      </c>
      <c r="O83" s="145">
        <v>17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4</v>
      </c>
      <c r="H84" s="146">
        <f t="shared" ref="H84:O84" si="22">SUM(H79:H83)</f>
        <v>1</v>
      </c>
      <c r="I84" s="148">
        <f t="shared" si="22"/>
        <v>5</v>
      </c>
      <c r="J84" s="162">
        <f>'29.08'!J84+'30.08'!I84</f>
        <v>755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718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535</v>
      </c>
      <c r="H85" s="135">
        <f t="shared" ref="H85:O85" si="23">H84+H78+H70+H60+H50+H38+H25+H19</f>
        <v>25</v>
      </c>
      <c r="I85" s="135">
        <f t="shared" si="23"/>
        <v>560</v>
      </c>
      <c r="J85" s="135">
        <f t="shared" si="23"/>
        <v>29091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26970</v>
      </c>
      <c r="O85" s="135">
        <f t="shared" si="23"/>
        <v>2087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63"/>
      <c r="P90" s="68"/>
      <c r="Q90" s="68"/>
      <c r="R90" s="68"/>
      <c r="S90" s="163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63"/>
      <c r="P91" s="68"/>
      <c r="Q91" s="68"/>
      <c r="R91" s="68"/>
      <c r="S91" s="163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63"/>
      <c r="P92" s="68"/>
      <c r="Q92" s="68"/>
      <c r="R92" s="68"/>
      <c r="S92" s="163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63"/>
      <c r="K93" s="478"/>
      <c r="L93" s="478"/>
      <c r="M93" s="478"/>
      <c r="N93" s="478"/>
      <c r="O93" s="163"/>
      <c r="P93" s="68"/>
      <c r="Q93" s="68"/>
      <c r="R93" s="68"/>
      <c r="S93" s="163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63"/>
      <c r="K94" s="478"/>
      <c r="L94" s="478"/>
      <c r="M94" s="478"/>
      <c r="N94" s="478"/>
      <c r="O94" s="163"/>
      <c r="P94" s="68"/>
      <c r="Q94" s="68"/>
      <c r="R94" s="68"/>
      <c r="S94" s="163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65"/>
      <c r="K95" s="478"/>
      <c r="L95" s="478"/>
      <c r="M95" s="478"/>
      <c r="N95" s="478"/>
      <c r="O95" s="165"/>
      <c r="Q95" s="82"/>
      <c r="R95" s="82"/>
      <c r="S95" s="165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mergeCells count="21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C00-000000000000}">
  <dimension ref="A1:S111"/>
  <sheetViews>
    <sheetView view="pageBreakPreview" topLeftCell="C61" zoomScale="70" zoomScaleNormal="70" zoomScaleSheetLayoutView="70" workbookViewId="0">
      <selection activeCell="I71" activeCellId="1" sqref="I77 I7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284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=665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2245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28531</v>
      </c>
      <c r="K4" s="120" t="str">
        <f>" †W½y m‡›`‡n ch©v‡jvPbvi Rb¨ †cÖwiZ g„„Zz¨ = "&amp;K85</f>
        <v xml:space="preserve"> †W½y m‡›`‡n ch©v‡jvPbvi Rb¨ †cÖwiZ g„„Zz¨ = 34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26252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13</v>
      </c>
      <c r="H5" s="154">
        <v>1</v>
      </c>
      <c r="I5" s="139">
        <f>G5+H5</f>
        <v>14</v>
      </c>
      <c r="J5" s="160">
        <f>'28.08'!J5+'29.08'!I5</f>
        <v>1209</v>
      </c>
      <c r="K5" s="151">
        <v>1</v>
      </c>
      <c r="L5" s="151">
        <v>1</v>
      </c>
      <c r="M5" s="151">
        <v>1</v>
      </c>
      <c r="N5" s="139">
        <f t="shared" ref="N5:N69" si="0">J5-K5-O5</f>
        <v>1163</v>
      </c>
      <c r="O5" s="140">
        <v>45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'28.08'!J6+'29.08'!I6</f>
        <v>66</v>
      </c>
      <c r="K6" s="152">
        <v>0</v>
      </c>
      <c r="L6" s="152">
        <v>0</v>
      </c>
      <c r="M6" s="152">
        <v>0</v>
      </c>
      <c r="N6" s="144">
        <f t="shared" si="0"/>
        <v>63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'28.08'!J7+'29.08'!I7</f>
        <v>347</v>
      </c>
      <c r="K7" s="152">
        <v>0</v>
      </c>
      <c r="L7" s="152">
        <v>0</v>
      </c>
      <c r="M7" s="152">
        <v>0</v>
      </c>
      <c r="N7" s="144">
        <f t="shared" si="0"/>
        <v>318</v>
      </c>
      <c r="O7" s="145">
        <v>29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10</v>
      </c>
      <c r="H8" s="156">
        <v>1</v>
      </c>
      <c r="I8" s="144">
        <f t="shared" si="1"/>
        <v>11</v>
      </c>
      <c r="J8" s="161">
        <f>'28.08'!J8+'29.08'!I8</f>
        <v>942</v>
      </c>
      <c r="K8" s="152">
        <v>0</v>
      </c>
      <c r="L8" s="152">
        <v>0</v>
      </c>
      <c r="M8" s="152">
        <v>0</v>
      </c>
      <c r="N8" s="144">
        <f t="shared" si="0"/>
        <v>896</v>
      </c>
      <c r="O8" s="145">
        <v>46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8</v>
      </c>
      <c r="H9" s="156">
        <v>0</v>
      </c>
      <c r="I9" s="144">
        <f t="shared" si="1"/>
        <v>8</v>
      </c>
      <c r="J9" s="161">
        <f>'28.08'!J9+'29.08'!I9</f>
        <v>396</v>
      </c>
      <c r="K9" s="152">
        <v>1</v>
      </c>
      <c r="L9" s="152">
        <v>0</v>
      </c>
      <c r="M9" s="152">
        <v>0</v>
      </c>
      <c r="N9" s="144">
        <f t="shared" si="0"/>
        <v>362</v>
      </c>
      <c r="O9" s="145">
        <v>33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10</v>
      </c>
      <c r="H10" s="156">
        <v>0</v>
      </c>
      <c r="I10" s="144">
        <f t="shared" si="1"/>
        <v>10</v>
      </c>
      <c r="J10" s="161">
        <f>'28.08'!J10+'29.08'!I10</f>
        <v>326</v>
      </c>
      <c r="K10" s="152">
        <v>0</v>
      </c>
      <c r="L10" s="152">
        <v>0</v>
      </c>
      <c r="M10" s="152">
        <v>0</v>
      </c>
      <c r="N10" s="144">
        <f t="shared" si="0"/>
        <v>297</v>
      </c>
      <c r="O10" s="145">
        <v>29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14</v>
      </c>
      <c r="H11" s="156">
        <v>0</v>
      </c>
      <c r="I11" s="144">
        <f t="shared" si="1"/>
        <v>14</v>
      </c>
      <c r="J11" s="161">
        <f>'28.08'!J11+'29.08'!I11</f>
        <v>513</v>
      </c>
      <c r="K11" s="152">
        <v>1</v>
      </c>
      <c r="L11" s="152">
        <v>0</v>
      </c>
      <c r="M11" s="152">
        <v>0</v>
      </c>
      <c r="N11" s="144">
        <f t="shared" si="0"/>
        <v>477</v>
      </c>
      <c r="O11" s="145">
        <v>35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'28.08'!J12+'29.08'!I12</f>
        <v>871</v>
      </c>
      <c r="K12" s="152">
        <v>0</v>
      </c>
      <c r="L12" s="152">
        <v>0</v>
      </c>
      <c r="M12" s="152">
        <v>0</v>
      </c>
      <c r="N12" s="144">
        <f t="shared" si="0"/>
        <v>769</v>
      </c>
      <c r="O12" s="145">
        <v>102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7</v>
      </c>
      <c r="H13" s="156">
        <v>2</v>
      </c>
      <c r="I13" s="144">
        <f t="shared" si="1"/>
        <v>9</v>
      </c>
      <c r="J13" s="161">
        <f>'28.08'!J13+'29.08'!I13</f>
        <v>388</v>
      </c>
      <c r="K13" s="152">
        <v>0</v>
      </c>
      <c r="L13" s="152">
        <v>0</v>
      </c>
      <c r="M13" s="152">
        <v>0</v>
      </c>
      <c r="N13" s="144">
        <f t="shared" si="0"/>
        <v>361</v>
      </c>
      <c r="O13" s="145">
        <v>27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4</v>
      </c>
      <c r="H14" s="156">
        <v>0</v>
      </c>
      <c r="I14" s="144">
        <f t="shared" si="1"/>
        <v>4</v>
      </c>
      <c r="J14" s="161">
        <f>'28.08'!J14+'29.08'!I14</f>
        <v>330</v>
      </c>
      <c r="K14" s="152">
        <v>0</v>
      </c>
      <c r="L14" s="152">
        <v>0</v>
      </c>
      <c r="M14" s="152">
        <v>0</v>
      </c>
      <c r="N14" s="144">
        <f t="shared" si="0"/>
        <v>315</v>
      </c>
      <c r="O14" s="145">
        <v>15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11</v>
      </c>
      <c r="H15" s="156">
        <v>0</v>
      </c>
      <c r="I15" s="144">
        <f t="shared" si="1"/>
        <v>11</v>
      </c>
      <c r="J15" s="161">
        <f>'28.08'!J15+'29.08'!I15</f>
        <v>418</v>
      </c>
      <c r="K15" s="152">
        <v>0</v>
      </c>
      <c r="L15" s="152">
        <v>0</v>
      </c>
      <c r="M15" s="152">
        <v>0</v>
      </c>
      <c r="N15" s="144">
        <f t="shared" si="0"/>
        <v>390</v>
      </c>
      <c r="O15" s="145">
        <v>28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13</v>
      </c>
      <c r="H16" s="156">
        <v>0</v>
      </c>
      <c r="I16" s="144">
        <f t="shared" si="1"/>
        <v>13</v>
      </c>
      <c r="J16" s="161">
        <f>'28.08'!J16+'29.08'!I16</f>
        <v>537</v>
      </c>
      <c r="K16" s="152">
        <v>0</v>
      </c>
      <c r="L16" s="152">
        <v>0</v>
      </c>
      <c r="M16" s="152">
        <v>0</v>
      </c>
      <c r="N16" s="144">
        <f t="shared" si="0"/>
        <v>498</v>
      </c>
      <c r="O16" s="145">
        <v>39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11</v>
      </c>
      <c r="H17" s="156">
        <v>3</v>
      </c>
      <c r="I17" s="144">
        <f t="shared" si="1"/>
        <v>14</v>
      </c>
      <c r="J17" s="161">
        <f>'28.08'!J17+'29.08'!I17</f>
        <v>534</v>
      </c>
      <c r="K17" s="152">
        <v>5</v>
      </c>
      <c r="L17" s="152">
        <v>0</v>
      </c>
      <c r="M17" s="152">
        <v>0</v>
      </c>
      <c r="N17" s="144">
        <f t="shared" si="0"/>
        <v>485</v>
      </c>
      <c r="O17" s="145">
        <v>44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'28.08'!J18+'29.08'!I18</f>
        <v>503</v>
      </c>
      <c r="K18" s="152">
        <v>0</v>
      </c>
      <c r="L18" s="152">
        <v>0</v>
      </c>
      <c r="M18" s="152">
        <v>0</v>
      </c>
      <c r="N18" s="144">
        <f t="shared" si="0"/>
        <v>469</v>
      </c>
      <c r="O18" s="145">
        <v>34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148</v>
      </c>
      <c r="H19" s="146">
        <f t="shared" ref="H19:O19" si="3">SUM(H5:H18)</f>
        <v>7</v>
      </c>
      <c r="I19" s="148">
        <f t="shared" si="3"/>
        <v>155</v>
      </c>
      <c r="J19" s="162">
        <f>'28.08'!J19+'29.08'!I19</f>
        <v>7380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6863</v>
      </c>
      <c r="O19" s="150">
        <f t="shared" si="3"/>
        <v>509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'28.08'!J20+'29.08'!I20</f>
        <v>11</v>
      </c>
      <c r="K20" s="151">
        <v>0</v>
      </c>
      <c r="L20" s="151">
        <v>0</v>
      </c>
      <c r="M20" s="151">
        <v>0</v>
      </c>
      <c r="N20" s="139">
        <f t="shared" si="0"/>
        <v>5</v>
      </c>
      <c r="O20" s="140">
        <v>6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'28.08'!J21+'29.08'!I21</f>
        <v>336</v>
      </c>
      <c r="K21" s="152">
        <v>0</v>
      </c>
      <c r="L21" s="152">
        <v>0</v>
      </c>
      <c r="M21" s="152">
        <v>0</v>
      </c>
      <c r="N21" s="144">
        <f t="shared" si="0"/>
        <v>324</v>
      </c>
      <c r="O21" s="145">
        <v>12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'28.08'!J22+'29.08'!I22</f>
        <v>130</v>
      </c>
      <c r="K22" s="152">
        <v>0</v>
      </c>
      <c r="L22" s="152">
        <v>0</v>
      </c>
      <c r="M22" s="152">
        <v>0</v>
      </c>
      <c r="N22" s="144">
        <f t="shared" si="0"/>
        <v>121</v>
      </c>
      <c r="O22" s="145">
        <v>9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'28.08'!J23+'29.08'!I23</f>
        <v>84</v>
      </c>
      <c r="K23" s="152">
        <v>0</v>
      </c>
      <c r="L23" s="152">
        <v>0</v>
      </c>
      <c r="M23" s="152">
        <v>0</v>
      </c>
      <c r="N23" s="144">
        <f t="shared" si="0"/>
        <v>82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20</v>
      </c>
      <c r="H24" s="156"/>
      <c r="I24" s="144">
        <f t="shared" si="4"/>
        <v>20</v>
      </c>
      <c r="J24" s="161">
        <f>'28.08'!J24+'29.08'!I24</f>
        <v>1216</v>
      </c>
      <c r="K24" s="152">
        <v>3</v>
      </c>
      <c r="L24" s="152">
        <v>0</v>
      </c>
      <c r="M24" s="152">
        <v>0</v>
      </c>
      <c r="N24" s="144">
        <f t="shared" si="0"/>
        <v>1132</v>
      </c>
      <c r="O24" s="145">
        <v>81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29</v>
      </c>
      <c r="H25" s="146">
        <f t="shared" ref="H25:O25" si="6">SUM(H20:H24)</f>
        <v>0</v>
      </c>
      <c r="I25" s="148">
        <f t="shared" si="6"/>
        <v>29</v>
      </c>
      <c r="J25" s="162">
        <f>'28.08'!J25+'29.08'!I25</f>
        <v>1777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1664</v>
      </c>
      <c r="O25" s="150">
        <f t="shared" si="6"/>
        <v>110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10</v>
      </c>
      <c r="I26" s="139">
        <f>G26+H26</f>
        <v>12</v>
      </c>
      <c r="J26" s="160">
        <f>'28.08'!J26+'29.08'!I26</f>
        <v>340</v>
      </c>
      <c r="K26" s="151">
        <v>1</v>
      </c>
      <c r="L26" s="151">
        <v>0</v>
      </c>
      <c r="M26" s="151">
        <v>0</v>
      </c>
      <c r="N26" s="139">
        <f t="shared" si="0"/>
        <v>299</v>
      </c>
      <c r="O26" s="140">
        <v>40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3</v>
      </c>
      <c r="H27" s="156">
        <v>0</v>
      </c>
      <c r="I27" s="144">
        <f t="shared" ref="I27:I37" si="7">G27+H27</f>
        <v>3</v>
      </c>
      <c r="J27" s="161">
        <f>'28.08'!J27+'29.08'!I27</f>
        <v>494</v>
      </c>
      <c r="K27" s="152">
        <v>0</v>
      </c>
      <c r="L27" s="152">
        <v>0</v>
      </c>
      <c r="M27" s="152">
        <v>0</v>
      </c>
      <c r="N27" s="144">
        <f t="shared" si="0"/>
        <v>471</v>
      </c>
      <c r="O27" s="145">
        <v>23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9</v>
      </c>
      <c r="H28" s="156">
        <v>1</v>
      </c>
      <c r="I28" s="144">
        <f t="shared" si="7"/>
        <v>10</v>
      </c>
      <c r="J28" s="161">
        <f>'28.08'!J28+'29.08'!I28</f>
        <v>953</v>
      </c>
      <c r="K28" s="152">
        <v>0</v>
      </c>
      <c r="L28" s="152">
        <v>0</v>
      </c>
      <c r="M28" s="152">
        <v>0</v>
      </c>
      <c r="N28" s="144">
        <f t="shared" si="0"/>
        <v>898</v>
      </c>
      <c r="O28" s="145">
        <v>55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21</v>
      </c>
      <c r="H29" s="156">
        <v>0</v>
      </c>
      <c r="I29" s="144">
        <f t="shared" si="7"/>
        <v>21</v>
      </c>
      <c r="J29" s="161">
        <f>'28.08'!J29+'29.08'!I29</f>
        <v>950</v>
      </c>
      <c r="K29" s="152">
        <v>0</v>
      </c>
      <c r="L29" s="152">
        <v>0</v>
      </c>
      <c r="M29" s="152">
        <v>0</v>
      </c>
      <c r="N29" s="144">
        <f t="shared" si="0"/>
        <v>904</v>
      </c>
      <c r="O29" s="145">
        <v>46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6</v>
      </c>
      <c r="H30" s="156">
        <v>0</v>
      </c>
      <c r="I30" s="144">
        <f t="shared" si="7"/>
        <v>6</v>
      </c>
      <c r="J30" s="161">
        <f>'28.08'!J30+'29.08'!I30</f>
        <v>375</v>
      </c>
      <c r="K30" s="152">
        <v>0</v>
      </c>
      <c r="L30" s="152">
        <v>0</v>
      </c>
      <c r="M30" s="152">
        <v>0</v>
      </c>
      <c r="N30" s="144">
        <f t="shared" si="0"/>
        <v>364</v>
      </c>
      <c r="O30" s="145">
        <v>11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8</v>
      </c>
      <c r="H31" s="156">
        <v>0</v>
      </c>
      <c r="I31" s="144">
        <f t="shared" si="7"/>
        <v>8</v>
      </c>
      <c r="J31" s="161">
        <f>'28.08'!J31+'29.08'!I31</f>
        <v>562</v>
      </c>
      <c r="K31" s="152">
        <v>1</v>
      </c>
      <c r="L31" s="152">
        <v>0</v>
      </c>
      <c r="M31" s="152">
        <v>0</v>
      </c>
      <c r="N31" s="144">
        <f t="shared" si="0"/>
        <v>525</v>
      </c>
      <c r="O31" s="145">
        <v>36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0</v>
      </c>
      <c r="I32" s="144">
        <f t="shared" si="7"/>
        <v>2</v>
      </c>
      <c r="J32" s="161">
        <f>'28.08'!J32+'29.08'!I32</f>
        <v>216</v>
      </c>
      <c r="K32" s="152">
        <v>1</v>
      </c>
      <c r="L32" s="152">
        <v>1</v>
      </c>
      <c r="M32" s="152">
        <v>0</v>
      </c>
      <c r="N32" s="144">
        <f t="shared" si="0"/>
        <v>199</v>
      </c>
      <c r="O32" s="145">
        <v>16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3</v>
      </c>
      <c r="H33" s="156">
        <v>0</v>
      </c>
      <c r="I33" s="144">
        <f t="shared" si="7"/>
        <v>3</v>
      </c>
      <c r="J33" s="161">
        <f>'28.08'!J33+'29.08'!I33</f>
        <v>318</v>
      </c>
      <c r="K33" s="152">
        <v>0</v>
      </c>
      <c r="L33" s="152">
        <v>0</v>
      </c>
      <c r="M33" s="152">
        <v>0</v>
      </c>
      <c r="N33" s="144">
        <f t="shared" si="0"/>
        <v>300</v>
      </c>
      <c r="O33" s="145">
        <v>18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4</v>
      </c>
      <c r="H34" s="156">
        <v>0</v>
      </c>
      <c r="I34" s="144">
        <f t="shared" si="7"/>
        <v>4</v>
      </c>
      <c r="J34" s="161">
        <f>'28.08'!J34+'29.08'!I34</f>
        <v>145</v>
      </c>
      <c r="K34" s="152">
        <v>0</v>
      </c>
      <c r="L34" s="152">
        <v>0</v>
      </c>
      <c r="M34" s="152">
        <v>0</v>
      </c>
      <c r="N34" s="144">
        <f t="shared" si="0"/>
        <v>125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0</v>
      </c>
      <c r="H35" s="156">
        <v>0</v>
      </c>
      <c r="I35" s="144">
        <f t="shared" si="7"/>
        <v>0</v>
      </c>
      <c r="J35" s="161">
        <f>'28.08'!J35+'29.08'!I35</f>
        <v>65</v>
      </c>
      <c r="K35" s="152">
        <v>0</v>
      </c>
      <c r="L35" s="152">
        <v>0</v>
      </c>
      <c r="M35" s="152">
        <v>0</v>
      </c>
      <c r="N35" s="144">
        <f t="shared" si="0"/>
        <v>59</v>
      </c>
      <c r="O35" s="145">
        <v>6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2</v>
      </c>
      <c r="H36" s="156">
        <v>0</v>
      </c>
      <c r="I36" s="144">
        <f t="shared" si="7"/>
        <v>2</v>
      </c>
      <c r="J36" s="161">
        <f>'28.08'!J36+'29.08'!I36</f>
        <v>39</v>
      </c>
      <c r="K36" s="152">
        <v>0</v>
      </c>
      <c r="L36" s="152">
        <v>0</v>
      </c>
      <c r="M36" s="152">
        <v>0</v>
      </c>
      <c r="N36" s="144">
        <f t="shared" si="0"/>
        <v>37</v>
      </c>
      <c r="O36" s="145">
        <v>2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23</v>
      </c>
      <c r="H37" s="156"/>
      <c r="I37" s="144">
        <f t="shared" si="7"/>
        <v>23</v>
      </c>
      <c r="J37" s="161">
        <f>'28.08'!J37+'29.08'!I37</f>
        <v>724</v>
      </c>
      <c r="K37" s="152">
        <v>0</v>
      </c>
      <c r="L37" s="152">
        <v>0</v>
      </c>
      <c r="M37" s="152">
        <v>0</v>
      </c>
      <c r="N37" s="144">
        <f t="shared" si="0"/>
        <v>612</v>
      </c>
      <c r="O37" s="145">
        <v>112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83</v>
      </c>
      <c r="H38" s="146">
        <f t="shared" ref="H38:O38" si="9">SUM(H26:H37)</f>
        <v>11</v>
      </c>
      <c r="I38" s="148">
        <f t="shared" si="9"/>
        <v>94</v>
      </c>
      <c r="J38" s="162">
        <f>'28.08'!J38+'29.08'!I38</f>
        <v>5181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4793</v>
      </c>
      <c r="O38" s="150">
        <f t="shared" si="9"/>
        <v>385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0</v>
      </c>
      <c r="H39" s="154">
        <v>5</v>
      </c>
      <c r="I39" s="139">
        <f>G39+H39</f>
        <v>5</v>
      </c>
      <c r="J39" s="160">
        <f>'28.08'!J39+'29.08'!I39</f>
        <v>741</v>
      </c>
      <c r="K39" s="151">
        <v>2</v>
      </c>
      <c r="L39" s="151">
        <v>2</v>
      </c>
      <c r="M39" s="151">
        <v>1</v>
      </c>
      <c r="N39" s="139">
        <f t="shared" si="0"/>
        <v>726</v>
      </c>
      <c r="O39" s="140">
        <v>13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28</v>
      </c>
      <c r="H40" s="156">
        <v>0</v>
      </c>
      <c r="I40" s="144">
        <f t="shared" ref="I40:I49" si="10">G40+H40</f>
        <v>28</v>
      </c>
      <c r="J40" s="161">
        <f>'28.08'!J40+'29.08'!I40</f>
        <v>617</v>
      </c>
      <c r="K40" s="152">
        <v>1</v>
      </c>
      <c r="L40" s="152">
        <v>1</v>
      </c>
      <c r="M40" s="152">
        <v>0</v>
      </c>
      <c r="N40" s="144">
        <f t="shared" si="0"/>
        <v>561</v>
      </c>
      <c r="O40" s="145">
        <v>55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12</v>
      </c>
      <c r="H41" s="156">
        <v>0</v>
      </c>
      <c r="I41" s="144">
        <f t="shared" si="10"/>
        <v>12</v>
      </c>
      <c r="J41" s="161">
        <f>'28.08'!J41+'29.08'!I41</f>
        <v>242</v>
      </c>
      <c r="K41" s="152">
        <v>0</v>
      </c>
      <c r="L41" s="152">
        <v>0</v>
      </c>
      <c r="M41" s="152">
        <v>0</v>
      </c>
      <c r="N41" s="144">
        <f t="shared" si="0"/>
        <v>204</v>
      </c>
      <c r="O41" s="145">
        <v>38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10</v>
      </c>
      <c r="H42" s="156">
        <v>0</v>
      </c>
      <c r="I42" s="144">
        <f t="shared" si="10"/>
        <v>10</v>
      </c>
      <c r="J42" s="161">
        <f>'28.08'!J42+'29.08'!I42</f>
        <v>274</v>
      </c>
      <c r="K42" s="152">
        <v>0</v>
      </c>
      <c r="L42" s="152">
        <v>0</v>
      </c>
      <c r="M42" s="152">
        <v>0</v>
      </c>
      <c r="N42" s="144">
        <f t="shared" si="0"/>
        <v>242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69</v>
      </c>
      <c r="H43" s="156">
        <v>5</v>
      </c>
      <c r="I43" s="144">
        <f t="shared" si="10"/>
        <v>74</v>
      </c>
      <c r="J43" s="161">
        <f>'28.08'!J43+'29.08'!I43</f>
        <v>1152</v>
      </c>
      <c r="K43" s="152">
        <v>1</v>
      </c>
      <c r="L43" s="152">
        <v>1</v>
      </c>
      <c r="M43" s="152">
        <v>0</v>
      </c>
      <c r="N43" s="144">
        <f t="shared" si="0"/>
        <v>919</v>
      </c>
      <c r="O43" s="145">
        <v>232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8</v>
      </c>
      <c r="H44" s="156">
        <v>0</v>
      </c>
      <c r="I44" s="144">
        <f t="shared" si="10"/>
        <v>8</v>
      </c>
      <c r="J44" s="161">
        <f>'28.08'!J44+'29.08'!I44</f>
        <v>259</v>
      </c>
      <c r="K44" s="152">
        <v>1</v>
      </c>
      <c r="L44" s="152">
        <v>0</v>
      </c>
      <c r="M44" s="152">
        <v>0</v>
      </c>
      <c r="N44" s="144">
        <f t="shared" si="0"/>
        <v>223</v>
      </c>
      <c r="O44" s="145">
        <v>35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'28.08'!J45+'29.08'!I45</f>
        <v>171</v>
      </c>
      <c r="K45" s="152">
        <v>0</v>
      </c>
      <c r="L45" s="152">
        <v>0</v>
      </c>
      <c r="M45" s="152">
        <v>0</v>
      </c>
      <c r="N45" s="144">
        <f t="shared" si="0"/>
        <v>150</v>
      </c>
      <c r="O45" s="145">
        <v>21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22</v>
      </c>
      <c r="H46" s="156">
        <v>0</v>
      </c>
      <c r="I46" s="144">
        <f t="shared" si="10"/>
        <v>22</v>
      </c>
      <c r="J46" s="161">
        <f>'28.08'!J46+'29.08'!I46</f>
        <v>413</v>
      </c>
      <c r="K46" s="152">
        <v>0</v>
      </c>
      <c r="L46" s="152">
        <v>0</v>
      </c>
      <c r="M46" s="152">
        <v>0</v>
      </c>
      <c r="N46" s="144">
        <f t="shared" si="0"/>
        <v>348</v>
      </c>
      <c r="O46" s="145">
        <v>65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'28.08'!J47+'29.08'!I47</f>
        <v>98</v>
      </c>
      <c r="K47" s="152">
        <v>1</v>
      </c>
      <c r="L47" s="152">
        <v>0</v>
      </c>
      <c r="M47" s="152">
        <v>0</v>
      </c>
      <c r="N47" s="144">
        <f t="shared" si="0"/>
        <v>94</v>
      </c>
      <c r="O47" s="145">
        <v>3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4</v>
      </c>
      <c r="H48" s="156">
        <v>0</v>
      </c>
      <c r="I48" s="144">
        <f t="shared" si="10"/>
        <v>4</v>
      </c>
      <c r="J48" s="161">
        <f>'28.08'!J48+'29.08'!I48</f>
        <v>129</v>
      </c>
      <c r="K48" s="152">
        <v>1</v>
      </c>
      <c r="L48" s="152">
        <v>0</v>
      </c>
      <c r="M48" s="152">
        <v>0</v>
      </c>
      <c r="N48" s="144">
        <f t="shared" si="0"/>
        <v>116</v>
      </c>
      <c r="O48" s="145">
        <v>12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'28.08'!J49+'29.08'!I49</f>
        <v>638</v>
      </c>
      <c r="K49" s="152">
        <v>1</v>
      </c>
      <c r="L49" s="152">
        <v>2</v>
      </c>
      <c r="M49" s="152">
        <v>1</v>
      </c>
      <c r="N49" s="144">
        <f t="shared" si="0"/>
        <v>550</v>
      </c>
      <c r="O49" s="145">
        <v>87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174</v>
      </c>
      <c r="H50" s="146">
        <f t="shared" ref="H50:O50" si="12">SUM(H39:H49)</f>
        <v>10</v>
      </c>
      <c r="I50" s="148">
        <f t="shared" si="12"/>
        <v>184</v>
      </c>
      <c r="J50" s="162">
        <f>'28.08'!J50+'29.08'!I50</f>
        <v>4734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4133</v>
      </c>
      <c r="O50" s="150">
        <f t="shared" si="12"/>
        <v>593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'28.08'!J51+'29.08'!I51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10</v>
      </c>
      <c r="H52" s="156">
        <v>6</v>
      </c>
      <c r="I52" s="144">
        <f t="shared" ref="I52:I59" si="14">G52+H52</f>
        <v>16</v>
      </c>
      <c r="J52" s="161">
        <f>'28.08'!J52+'29.08'!I52</f>
        <v>830</v>
      </c>
      <c r="K52" s="152">
        <v>0</v>
      </c>
      <c r="L52" s="152">
        <v>0</v>
      </c>
      <c r="M52" s="152">
        <v>0</v>
      </c>
      <c r="N52" s="144">
        <f t="shared" si="0"/>
        <v>768</v>
      </c>
      <c r="O52" s="145">
        <v>62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15</v>
      </c>
      <c r="H53" s="156">
        <v>0</v>
      </c>
      <c r="I53" s="144">
        <f t="shared" si="14"/>
        <v>15</v>
      </c>
      <c r="J53" s="161">
        <f>'28.08'!J53+'29.08'!I53</f>
        <v>468</v>
      </c>
      <c r="K53" s="152">
        <v>1</v>
      </c>
      <c r="L53" s="152">
        <v>0</v>
      </c>
      <c r="M53" s="152">
        <v>0</v>
      </c>
      <c r="N53" s="144">
        <f t="shared" si="0"/>
        <v>415</v>
      </c>
      <c r="O53" s="145">
        <v>52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14</v>
      </c>
      <c r="H54" s="156">
        <v>2</v>
      </c>
      <c r="I54" s="144">
        <f t="shared" si="14"/>
        <v>16</v>
      </c>
      <c r="J54" s="161">
        <f>'28.08'!J54+'29.08'!I54</f>
        <v>595</v>
      </c>
      <c r="K54" s="152">
        <v>0</v>
      </c>
      <c r="L54" s="152">
        <v>0</v>
      </c>
      <c r="M54" s="152">
        <v>0</v>
      </c>
      <c r="N54" s="144">
        <f t="shared" si="0"/>
        <v>569</v>
      </c>
      <c r="O54" s="145">
        <v>26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4</v>
      </c>
      <c r="H55" s="156">
        <v>0</v>
      </c>
      <c r="I55" s="144">
        <f t="shared" si="14"/>
        <v>4</v>
      </c>
      <c r="J55" s="161">
        <f>'28.08'!J55+'29.08'!I55</f>
        <v>226</v>
      </c>
      <c r="K55" s="152">
        <v>1</v>
      </c>
      <c r="L55" s="152">
        <v>0</v>
      </c>
      <c r="M55" s="152">
        <v>0</v>
      </c>
      <c r="N55" s="144">
        <f t="shared" si="0"/>
        <v>218</v>
      </c>
      <c r="O55" s="145">
        <v>7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8</v>
      </c>
      <c r="H56" s="156">
        <v>0</v>
      </c>
      <c r="I56" s="144">
        <f t="shared" si="14"/>
        <v>8</v>
      </c>
      <c r="J56" s="161">
        <f>'28.08'!J56+'29.08'!I56</f>
        <v>250</v>
      </c>
      <c r="K56" s="152">
        <v>0</v>
      </c>
      <c r="L56" s="152">
        <v>0</v>
      </c>
      <c r="M56" s="152">
        <v>0</v>
      </c>
      <c r="N56" s="144">
        <f t="shared" si="0"/>
        <v>224</v>
      </c>
      <c r="O56" s="145">
        <v>26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'28.08'!J57+'29.08'!I57</f>
        <v>124</v>
      </c>
      <c r="K57" s="152">
        <v>0</v>
      </c>
      <c r="L57" s="152">
        <v>0</v>
      </c>
      <c r="M57" s="152">
        <v>0</v>
      </c>
      <c r="N57" s="144">
        <f t="shared" si="0"/>
        <v>118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1</v>
      </c>
      <c r="H58" s="156">
        <v>0</v>
      </c>
      <c r="I58" s="144">
        <f t="shared" si="14"/>
        <v>1</v>
      </c>
      <c r="J58" s="161">
        <f>'28.08'!J58+'29.08'!I58</f>
        <v>89</v>
      </c>
      <c r="K58" s="152">
        <v>0</v>
      </c>
      <c r="L58" s="152">
        <v>0</v>
      </c>
      <c r="M58" s="152">
        <v>0</v>
      </c>
      <c r="N58" s="144">
        <f t="shared" si="0"/>
        <v>87</v>
      </c>
      <c r="O58" s="145">
        <v>2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'28.08'!J59+'29.08'!I59</f>
        <v>578</v>
      </c>
      <c r="K59" s="152">
        <v>1</v>
      </c>
      <c r="L59" s="152">
        <v>0</v>
      </c>
      <c r="M59" s="152">
        <v>0</v>
      </c>
      <c r="N59" s="144">
        <f t="shared" si="0"/>
        <v>558</v>
      </c>
      <c r="O59" s="145">
        <v>19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61</v>
      </c>
      <c r="H60" s="146">
        <f t="shared" ref="H60:O60" si="15">SUM(H51:H59)</f>
        <v>8</v>
      </c>
      <c r="I60" s="148">
        <f t="shared" si="15"/>
        <v>69</v>
      </c>
      <c r="J60" s="162">
        <f>'28.08'!J60+'29.08'!I60</f>
        <v>3160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2957</v>
      </c>
      <c r="O60" s="150">
        <f t="shared" si="15"/>
        <v>200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'28.08'!J61+'29.08'!I61</f>
        <v>127</v>
      </c>
      <c r="K61" s="151">
        <v>0</v>
      </c>
      <c r="L61" s="151">
        <v>0</v>
      </c>
      <c r="M61" s="151">
        <v>0</v>
      </c>
      <c r="N61" s="139">
        <f t="shared" si="0"/>
        <v>127</v>
      </c>
      <c r="O61" s="140">
        <v>0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'28.08'!J62+'29.08'!I62</f>
        <v>91</v>
      </c>
      <c r="K62" s="152">
        <v>0</v>
      </c>
      <c r="L62" s="152">
        <v>0</v>
      </c>
      <c r="M62" s="152">
        <v>0</v>
      </c>
      <c r="N62" s="144">
        <f t="shared" si="0"/>
        <v>90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'28.08'!J63+'29.08'!I63</f>
        <v>130</v>
      </c>
      <c r="K63" s="152">
        <v>0</v>
      </c>
      <c r="L63" s="152">
        <v>0</v>
      </c>
      <c r="M63" s="152">
        <v>0</v>
      </c>
      <c r="N63" s="144">
        <f t="shared" si="0"/>
        <v>121</v>
      </c>
      <c r="O63" s="145">
        <v>9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'28.08'!J64+'29.08'!I64</f>
        <v>144</v>
      </c>
      <c r="K64" s="152">
        <v>0</v>
      </c>
      <c r="L64" s="152">
        <v>0</v>
      </c>
      <c r="M64" s="152">
        <v>0</v>
      </c>
      <c r="N64" s="144">
        <f t="shared" si="0"/>
        <v>140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2</v>
      </c>
      <c r="H65" s="156">
        <v>0</v>
      </c>
      <c r="I65" s="144">
        <f t="shared" si="16"/>
        <v>2</v>
      </c>
      <c r="J65" s="161">
        <f>'28.08'!J65+'29.08'!I65</f>
        <v>166</v>
      </c>
      <c r="K65" s="152">
        <v>0</v>
      </c>
      <c r="L65" s="152">
        <v>0</v>
      </c>
      <c r="M65" s="152">
        <v>0</v>
      </c>
      <c r="N65" s="144">
        <f t="shared" si="0"/>
        <v>164</v>
      </c>
      <c r="O65" s="145">
        <v>2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'28.08'!J66+'29.08'!I66</f>
        <v>224</v>
      </c>
      <c r="K66" s="152">
        <v>1</v>
      </c>
      <c r="L66" s="152">
        <v>0</v>
      </c>
      <c r="M66" s="152">
        <v>0</v>
      </c>
      <c r="N66" s="144">
        <f t="shared" si="0"/>
        <v>199</v>
      </c>
      <c r="O66" s="145">
        <v>24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'28.08'!J67+'29.08'!I67</f>
        <v>41</v>
      </c>
      <c r="K67" s="152">
        <v>0</v>
      </c>
      <c r="L67" s="152">
        <v>0</v>
      </c>
      <c r="M67" s="152">
        <v>0</v>
      </c>
      <c r="N67" s="144">
        <f t="shared" si="0"/>
        <v>38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'28.08'!J68+'29.08'!I68</f>
        <v>135</v>
      </c>
      <c r="K68" s="152">
        <v>0</v>
      </c>
      <c r="L68" s="152">
        <v>0</v>
      </c>
      <c r="M68" s="152">
        <v>0</v>
      </c>
      <c r="N68" s="144">
        <f t="shared" si="0"/>
        <v>126</v>
      </c>
      <c r="O68" s="145">
        <v>9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1</v>
      </c>
      <c r="H69" s="156"/>
      <c r="I69" s="144">
        <f t="shared" si="16"/>
        <v>1</v>
      </c>
      <c r="J69" s="161">
        <f>'28.08'!J69+'29.08'!I69</f>
        <v>592</v>
      </c>
      <c r="K69" s="152">
        <v>3</v>
      </c>
      <c r="L69" s="152">
        <v>0</v>
      </c>
      <c r="M69" s="152">
        <v>0</v>
      </c>
      <c r="N69" s="144">
        <f t="shared" si="0"/>
        <v>577</v>
      </c>
      <c r="O69" s="145">
        <v>12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15</v>
      </c>
      <c r="H70" s="146">
        <f t="shared" ref="H70:O70" si="17">SUM(H61:H69)</f>
        <v>0</v>
      </c>
      <c r="I70" s="148">
        <f t="shared" si="17"/>
        <v>15</v>
      </c>
      <c r="J70" s="162">
        <f>'28.08'!J70+'29.08'!I70</f>
        <v>1650</v>
      </c>
      <c r="K70" s="148">
        <f t="shared" si="17"/>
        <v>4</v>
      </c>
      <c r="L70" s="148">
        <f t="shared" si="17"/>
        <v>0</v>
      </c>
      <c r="M70" s="148">
        <f t="shared" si="17"/>
        <v>0</v>
      </c>
      <c r="N70" s="148">
        <f t="shared" si="17"/>
        <v>1582</v>
      </c>
      <c r="O70" s="150">
        <f t="shared" si="17"/>
        <v>64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13</v>
      </c>
      <c r="H71" s="154">
        <v>2</v>
      </c>
      <c r="I71" s="139">
        <f>G71+H71</f>
        <v>15</v>
      </c>
      <c r="J71" s="160">
        <f>'28.08'!J71+'29.08'!I71</f>
        <v>432</v>
      </c>
      <c r="K71" s="151">
        <v>0</v>
      </c>
      <c r="L71" s="151">
        <v>0</v>
      </c>
      <c r="M71" s="151">
        <v>0</v>
      </c>
      <c r="N71" s="139">
        <f t="shared" ref="N71:N83" si="18">J71-K71-O71</f>
        <v>417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10</v>
      </c>
      <c r="H72" s="156">
        <v>0</v>
      </c>
      <c r="I72" s="144">
        <f t="shared" ref="I72:I77" si="19">G72+H72</f>
        <v>10</v>
      </c>
      <c r="J72" s="161">
        <f>'28.08'!J72+'29.08'!I72</f>
        <v>434</v>
      </c>
      <c r="K72" s="152">
        <v>0</v>
      </c>
      <c r="L72" s="152">
        <v>0</v>
      </c>
      <c r="M72" s="152">
        <v>0</v>
      </c>
      <c r="N72" s="144">
        <f t="shared" si="18"/>
        <v>396</v>
      </c>
      <c r="O72" s="145">
        <v>38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'28.08'!J73+'29.08'!I73</f>
        <v>390</v>
      </c>
      <c r="K73" s="152">
        <v>0</v>
      </c>
      <c r="L73" s="152">
        <v>0</v>
      </c>
      <c r="M73" s="152">
        <v>0</v>
      </c>
      <c r="N73" s="144">
        <f t="shared" si="18"/>
        <v>358</v>
      </c>
      <c r="O73" s="145">
        <v>32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20</v>
      </c>
      <c r="H74" s="156">
        <v>0</v>
      </c>
      <c r="I74" s="144">
        <f t="shared" si="19"/>
        <v>20</v>
      </c>
      <c r="J74" s="161">
        <f>'28.08'!J74+'29.08'!I74</f>
        <v>459</v>
      </c>
      <c r="K74" s="152">
        <v>0</v>
      </c>
      <c r="L74" s="152">
        <v>0</v>
      </c>
      <c r="M74" s="152">
        <v>0</v>
      </c>
      <c r="N74" s="144">
        <f t="shared" si="18"/>
        <v>399</v>
      </c>
      <c r="O74" s="145">
        <v>60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'28.08'!J75+'29.08'!I75</f>
        <v>83</v>
      </c>
      <c r="K75" s="152">
        <v>0</v>
      </c>
      <c r="L75" s="152">
        <v>0</v>
      </c>
      <c r="M75" s="152">
        <v>0</v>
      </c>
      <c r="N75" s="144">
        <f t="shared" si="18"/>
        <v>76</v>
      </c>
      <c r="O75" s="145">
        <v>7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11</v>
      </c>
      <c r="H76" s="156">
        <v>0</v>
      </c>
      <c r="I76" s="144">
        <f t="shared" si="19"/>
        <v>11</v>
      </c>
      <c r="J76" s="161">
        <f>'28.08'!J76+'29.08'!I76</f>
        <v>342</v>
      </c>
      <c r="K76" s="152">
        <v>1</v>
      </c>
      <c r="L76" s="152">
        <v>0</v>
      </c>
      <c r="M76" s="152">
        <v>0</v>
      </c>
      <c r="N76" s="144">
        <f t="shared" si="18"/>
        <v>307</v>
      </c>
      <c r="O76" s="145">
        <v>34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40</v>
      </c>
      <c r="H77" s="156"/>
      <c r="I77" s="144">
        <f t="shared" si="19"/>
        <v>40</v>
      </c>
      <c r="J77" s="161">
        <f>'28.08'!J77+'29.08'!I77</f>
        <v>1759</v>
      </c>
      <c r="K77" s="152">
        <v>4</v>
      </c>
      <c r="L77" s="152">
        <v>2</v>
      </c>
      <c r="M77" s="152">
        <v>0</v>
      </c>
      <c r="N77" s="144">
        <f t="shared" si="18"/>
        <v>1600</v>
      </c>
      <c r="O77" s="145">
        <v>155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104</v>
      </c>
      <c r="H78" s="146">
        <f t="shared" ref="H78:O78" si="20">SUM(H71:H77)</f>
        <v>2</v>
      </c>
      <c r="I78" s="148">
        <f t="shared" si="20"/>
        <v>106</v>
      </c>
      <c r="J78" s="162">
        <f>'28.08'!J78+'29.08'!I78</f>
        <v>3899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3553</v>
      </c>
      <c r="O78" s="150">
        <f t="shared" si="20"/>
        <v>341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'28.08'!J79+'29.08'!I79</f>
        <v>145</v>
      </c>
      <c r="K79" s="151">
        <v>0</v>
      </c>
      <c r="L79" s="151">
        <v>0</v>
      </c>
      <c r="M79" s="151">
        <v>0</v>
      </c>
      <c r="N79" s="139">
        <f t="shared" si="18"/>
        <v>137</v>
      </c>
      <c r="O79" s="140">
        <v>8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'28.08'!J80+'29.08'!I80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'28.08'!J81+'29.08'!I81</f>
        <v>122</v>
      </c>
      <c r="K81" s="152">
        <v>0</v>
      </c>
      <c r="L81" s="152">
        <v>0</v>
      </c>
      <c r="M81" s="152">
        <v>0</v>
      </c>
      <c r="N81" s="144">
        <f t="shared" si="18"/>
        <v>108</v>
      </c>
      <c r="O81" s="145">
        <v>14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2</v>
      </c>
      <c r="H82" s="156">
        <v>0</v>
      </c>
      <c r="I82" s="144">
        <f t="shared" si="21"/>
        <v>2</v>
      </c>
      <c r="J82" s="161">
        <f>'28.08'!J82+'29.08'!I82</f>
        <v>89</v>
      </c>
      <c r="K82" s="152">
        <v>0</v>
      </c>
      <c r="L82" s="152">
        <v>0</v>
      </c>
      <c r="M82" s="152">
        <v>0</v>
      </c>
      <c r="N82" s="144">
        <f t="shared" si="18"/>
        <v>86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6</v>
      </c>
      <c r="H83" s="156"/>
      <c r="I83" s="144">
        <f t="shared" si="21"/>
        <v>6</v>
      </c>
      <c r="J83" s="161">
        <f>'28.08'!J83+'29.08'!I83</f>
        <v>356</v>
      </c>
      <c r="K83" s="152">
        <v>0</v>
      </c>
      <c r="L83" s="152">
        <v>0</v>
      </c>
      <c r="M83" s="152">
        <v>0</v>
      </c>
      <c r="N83" s="144">
        <f t="shared" si="18"/>
        <v>338</v>
      </c>
      <c r="O83" s="145">
        <v>18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11</v>
      </c>
      <c r="H84" s="146">
        <f t="shared" ref="H84:O84" si="22">SUM(H79:H83)</f>
        <v>2</v>
      </c>
      <c r="I84" s="148">
        <f t="shared" si="22"/>
        <v>13</v>
      </c>
      <c r="J84" s="162">
        <f>'28.08'!J84+'29.08'!I84</f>
        <v>750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707</v>
      </c>
      <c r="O84" s="150">
        <f t="shared" si="22"/>
        <v>43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625</v>
      </c>
      <c r="H85" s="135">
        <f t="shared" ref="H85:O85" si="23">H84+H78+H70+H60+H50+H38+H25+H19</f>
        <v>40</v>
      </c>
      <c r="I85" s="135">
        <f t="shared" si="23"/>
        <v>665</v>
      </c>
      <c r="J85" s="135">
        <f t="shared" si="23"/>
        <v>28531</v>
      </c>
      <c r="K85" s="135">
        <f t="shared" si="23"/>
        <v>34</v>
      </c>
      <c r="L85" s="135">
        <f t="shared" si="23"/>
        <v>10</v>
      </c>
      <c r="M85" s="135">
        <f t="shared" si="23"/>
        <v>3</v>
      </c>
      <c r="N85" s="135">
        <f t="shared" si="23"/>
        <v>26252</v>
      </c>
      <c r="O85" s="135">
        <f t="shared" si="23"/>
        <v>2245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D00-000000000000}">
  <dimension ref="A1:S111"/>
  <sheetViews>
    <sheetView view="pageBreakPreview" topLeftCell="C61" zoomScale="70" zoomScaleNormal="70" zoomScaleSheetLayoutView="70" workbookViewId="0">
      <selection activeCell="I71" activeCellId="1" sqref="I77 I71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283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=606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2236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27866</v>
      </c>
      <c r="K4" s="120" t="str">
        <f>" †W½y m‡›`‡n ch©v‡jvPbvi Rb¨ †cÖwiZ g„„Zz¨ = "&amp;K85</f>
        <v xml:space="preserve"> †W½y m‡›`‡n ch©v‡jvPbvi Rb¨ †cÖwiZ g„„Zz¨ = 33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25597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22</v>
      </c>
      <c r="H5" s="154">
        <v>6</v>
      </c>
      <c r="I5" s="139">
        <f>G5+H5</f>
        <v>28</v>
      </c>
      <c r="J5" s="160">
        <f>'27.08'!J5+'28.08'!I5</f>
        <v>1195</v>
      </c>
      <c r="K5" s="151">
        <v>1</v>
      </c>
      <c r="L5" s="151">
        <v>1</v>
      </c>
      <c r="M5" s="151">
        <v>1</v>
      </c>
      <c r="N5" s="139">
        <f t="shared" ref="N5:N69" si="0">J5-K5-O5</f>
        <v>1137</v>
      </c>
      <c r="O5" s="140">
        <v>57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'27.08'!J6+'28.08'!I6</f>
        <v>66</v>
      </c>
      <c r="K6" s="152">
        <v>0</v>
      </c>
      <c r="L6" s="152">
        <v>0</v>
      </c>
      <c r="M6" s="152">
        <v>0</v>
      </c>
      <c r="N6" s="144">
        <f t="shared" si="0"/>
        <v>64</v>
      </c>
      <c r="O6" s="145">
        <v>2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7</v>
      </c>
      <c r="H7" s="156">
        <v>0</v>
      </c>
      <c r="I7" s="144">
        <f t="shared" si="1"/>
        <v>7</v>
      </c>
      <c r="J7" s="161">
        <f>'27.08'!J7+'28.08'!I7</f>
        <v>340</v>
      </c>
      <c r="K7" s="152">
        <v>0</v>
      </c>
      <c r="L7" s="152">
        <v>0</v>
      </c>
      <c r="M7" s="152">
        <v>0</v>
      </c>
      <c r="N7" s="144">
        <f t="shared" si="0"/>
        <v>311</v>
      </c>
      <c r="O7" s="145">
        <v>29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11</v>
      </c>
      <c r="H8" s="156">
        <v>0</v>
      </c>
      <c r="I8" s="144">
        <f t="shared" si="1"/>
        <v>11</v>
      </c>
      <c r="J8" s="161">
        <f>'27.08'!J8+'28.08'!I8</f>
        <v>931</v>
      </c>
      <c r="K8" s="152">
        <v>0</v>
      </c>
      <c r="L8" s="152">
        <v>0</v>
      </c>
      <c r="M8" s="152">
        <v>0</v>
      </c>
      <c r="N8" s="144">
        <f t="shared" si="0"/>
        <v>877</v>
      </c>
      <c r="O8" s="145">
        <v>54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7</v>
      </c>
      <c r="H9" s="156">
        <v>0</v>
      </c>
      <c r="I9" s="144">
        <f t="shared" si="1"/>
        <v>7</v>
      </c>
      <c r="J9" s="161">
        <f>'27.08'!J9+'28.08'!I9</f>
        <v>388</v>
      </c>
      <c r="K9" s="152">
        <v>1</v>
      </c>
      <c r="L9" s="152">
        <v>0</v>
      </c>
      <c r="M9" s="152">
        <v>0</v>
      </c>
      <c r="N9" s="144">
        <f t="shared" si="0"/>
        <v>351</v>
      </c>
      <c r="O9" s="145">
        <v>36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'27.08'!J10+'28.08'!I10</f>
        <v>316</v>
      </c>
      <c r="K10" s="152">
        <v>0</v>
      </c>
      <c r="L10" s="152">
        <v>0</v>
      </c>
      <c r="M10" s="152">
        <v>0</v>
      </c>
      <c r="N10" s="144">
        <f t="shared" si="0"/>
        <v>290</v>
      </c>
      <c r="O10" s="145">
        <v>26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7</v>
      </c>
      <c r="H11" s="156">
        <v>0</v>
      </c>
      <c r="I11" s="144">
        <f t="shared" si="1"/>
        <v>7</v>
      </c>
      <c r="J11" s="161">
        <f>'27.08'!J11+'28.08'!I11</f>
        <v>499</v>
      </c>
      <c r="K11" s="152">
        <v>1</v>
      </c>
      <c r="L11" s="152">
        <v>0</v>
      </c>
      <c r="M11" s="152">
        <v>0</v>
      </c>
      <c r="N11" s="144">
        <f t="shared" si="0"/>
        <v>457</v>
      </c>
      <c r="O11" s="145">
        <v>41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21</v>
      </c>
      <c r="H12" s="156">
        <v>0</v>
      </c>
      <c r="I12" s="144">
        <f t="shared" si="1"/>
        <v>21</v>
      </c>
      <c r="J12" s="161">
        <f>'27.08'!J12+'28.08'!I12</f>
        <v>840</v>
      </c>
      <c r="K12" s="152">
        <v>0</v>
      </c>
      <c r="L12" s="152">
        <v>0</v>
      </c>
      <c r="M12" s="152">
        <v>0</v>
      </c>
      <c r="N12" s="144">
        <f t="shared" si="0"/>
        <v>736</v>
      </c>
      <c r="O12" s="145">
        <v>104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10</v>
      </c>
      <c r="H13" s="156">
        <v>0</v>
      </c>
      <c r="I13" s="144">
        <f t="shared" si="1"/>
        <v>10</v>
      </c>
      <c r="J13" s="161">
        <f>'27.08'!J13+'28.08'!I13</f>
        <v>379</v>
      </c>
      <c r="K13" s="152">
        <v>0</v>
      </c>
      <c r="L13" s="152">
        <v>0</v>
      </c>
      <c r="M13" s="152">
        <v>0</v>
      </c>
      <c r="N13" s="144">
        <f t="shared" si="0"/>
        <v>355</v>
      </c>
      <c r="O13" s="145">
        <v>24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'27.08'!J14+'28.08'!I14</f>
        <v>326</v>
      </c>
      <c r="K14" s="152">
        <v>0</v>
      </c>
      <c r="L14" s="152">
        <v>0</v>
      </c>
      <c r="M14" s="152">
        <v>0</v>
      </c>
      <c r="N14" s="144">
        <f t="shared" si="0"/>
        <v>324</v>
      </c>
      <c r="O14" s="145">
        <v>2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10</v>
      </c>
      <c r="H15" s="156">
        <v>0</v>
      </c>
      <c r="I15" s="144">
        <f t="shared" si="1"/>
        <v>10</v>
      </c>
      <c r="J15" s="161">
        <f>'27.08'!J15+'28.08'!I15</f>
        <v>407</v>
      </c>
      <c r="K15" s="152">
        <v>0</v>
      </c>
      <c r="L15" s="152">
        <v>0</v>
      </c>
      <c r="M15" s="152">
        <v>0</v>
      </c>
      <c r="N15" s="144">
        <f t="shared" si="0"/>
        <v>383</v>
      </c>
      <c r="O15" s="145">
        <v>24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16</v>
      </c>
      <c r="H16" s="156">
        <v>0</v>
      </c>
      <c r="I16" s="144">
        <f t="shared" si="1"/>
        <v>16</v>
      </c>
      <c r="J16" s="161">
        <f>'27.08'!J16+'28.08'!I16</f>
        <v>524</v>
      </c>
      <c r="K16" s="152">
        <v>0</v>
      </c>
      <c r="L16" s="152">
        <v>0</v>
      </c>
      <c r="M16" s="152">
        <v>0</v>
      </c>
      <c r="N16" s="144">
        <f t="shared" si="0"/>
        <v>482</v>
      </c>
      <c r="O16" s="145">
        <v>42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16</v>
      </c>
      <c r="H17" s="156">
        <v>2</v>
      </c>
      <c r="I17" s="144">
        <f t="shared" si="1"/>
        <v>18</v>
      </c>
      <c r="J17" s="161">
        <f>'27.08'!J17+'28.08'!I17</f>
        <v>520</v>
      </c>
      <c r="K17" s="152">
        <v>5</v>
      </c>
      <c r="L17" s="152">
        <v>0</v>
      </c>
      <c r="M17" s="152">
        <v>0</v>
      </c>
      <c r="N17" s="144">
        <f t="shared" si="0"/>
        <v>473</v>
      </c>
      <c r="O17" s="145">
        <v>42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10</v>
      </c>
      <c r="H18" s="156"/>
      <c r="I18" s="144">
        <f t="shared" si="1"/>
        <v>10</v>
      </c>
      <c r="J18" s="161">
        <f>'27.08'!J18+'28.08'!I18</f>
        <v>494</v>
      </c>
      <c r="K18" s="152">
        <v>0</v>
      </c>
      <c r="L18" s="152">
        <v>0</v>
      </c>
      <c r="M18" s="152">
        <v>0</v>
      </c>
      <c r="N18" s="144">
        <f t="shared" si="0"/>
        <v>461</v>
      </c>
      <c r="O18" s="145">
        <v>33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151</v>
      </c>
      <c r="H19" s="146">
        <f t="shared" ref="H19:O19" si="3">SUM(H5:H18)</f>
        <v>8</v>
      </c>
      <c r="I19" s="148">
        <f t="shared" si="3"/>
        <v>159</v>
      </c>
      <c r="J19" s="162">
        <f>'27.08'!J19+'28.08'!I19</f>
        <v>7225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6701</v>
      </c>
      <c r="O19" s="150">
        <f t="shared" si="3"/>
        <v>516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'27.08'!J20+'28.08'!I20</f>
        <v>11</v>
      </c>
      <c r="K20" s="151">
        <v>0</v>
      </c>
      <c r="L20" s="151">
        <v>0</v>
      </c>
      <c r="M20" s="151">
        <v>0</v>
      </c>
      <c r="N20" s="139">
        <f t="shared" si="0"/>
        <v>4</v>
      </c>
      <c r="O20" s="140">
        <v>7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2</v>
      </c>
      <c r="H21" s="156">
        <v>0</v>
      </c>
      <c r="I21" s="144">
        <f t="shared" ref="I21:I24" si="4">G21+H21</f>
        <v>2</v>
      </c>
      <c r="J21" s="161">
        <f>'27.08'!J21+'28.08'!I21</f>
        <v>331</v>
      </c>
      <c r="K21" s="152">
        <v>0</v>
      </c>
      <c r="L21" s="152">
        <v>0</v>
      </c>
      <c r="M21" s="152">
        <v>0</v>
      </c>
      <c r="N21" s="144">
        <f t="shared" si="0"/>
        <v>314</v>
      </c>
      <c r="O21" s="145">
        <v>17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1</v>
      </c>
      <c r="H22" s="156">
        <v>0</v>
      </c>
      <c r="I22" s="144">
        <f t="shared" si="4"/>
        <v>1</v>
      </c>
      <c r="J22" s="161">
        <f>'27.08'!J22+'28.08'!I22</f>
        <v>127</v>
      </c>
      <c r="K22" s="152">
        <v>0</v>
      </c>
      <c r="L22" s="152">
        <v>0</v>
      </c>
      <c r="M22" s="152">
        <v>0</v>
      </c>
      <c r="N22" s="144">
        <f t="shared" si="0"/>
        <v>116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'27.08'!J23+'28.08'!I23</f>
        <v>83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3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13</v>
      </c>
      <c r="H24" s="156"/>
      <c r="I24" s="144">
        <f t="shared" si="4"/>
        <v>13</v>
      </c>
      <c r="J24" s="161">
        <f>'27.08'!J24+'28.08'!I24</f>
        <v>1196</v>
      </c>
      <c r="K24" s="152">
        <v>3</v>
      </c>
      <c r="L24" s="152">
        <v>0</v>
      </c>
      <c r="M24" s="152">
        <v>0</v>
      </c>
      <c r="N24" s="144">
        <f t="shared" si="0"/>
        <v>1109</v>
      </c>
      <c r="O24" s="145">
        <v>84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17</v>
      </c>
      <c r="H25" s="146">
        <f t="shared" ref="H25:O25" si="6">SUM(H20:H24)</f>
        <v>1</v>
      </c>
      <c r="I25" s="148">
        <f t="shared" si="6"/>
        <v>18</v>
      </c>
      <c r="J25" s="162">
        <f>'27.08'!J25+'28.08'!I25</f>
        <v>1748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1623</v>
      </c>
      <c r="O25" s="150">
        <f t="shared" si="6"/>
        <v>122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0</v>
      </c>
      <c r="H26" s="154">
        <v>3</v>
      </c>
      <c r="I26" s="139">
        <f>G26+H26</f>
        <v>3</v>
      </c>
      <c r="J26" s="160">
        <f>'27.08'!J26+'28.08'!I26</f>
        <v>328</v>
      </c>
      <c r="K26" s="151">
        <v>1</v>
      </c>
      <c r="L26" s="151">
        <v>0</v>
      </c>
      <c r="M26" s="151">
        <v>0</v>
      </c>
      <c r="N26" s="139">
        <f t="shared" si="0"/>
        <v>291</v>
      </c>
      <c r="O26" s="140">
        <v>36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5</v>
      </c>
      <c r="H27" s="156">
        <v>0</v>
      </c>
      <c r="I27" s="144">
        <f t="shared" ref="I27:I37" si="7">G27+H27</f>
        <v>5</v>
      </c>
      <c r="J27" s="161">
        <f>'27.08'!J27+'28.08'!I27</f>
        <v>491</v>
      </c>
      <c r="K27" s="152">
        <v>0</v>
      </c>
      <c r="L27" s="152">
        <v>0</v>
      </c>
      <c r="M27" s="152">
        <v>0</v>
      </c>
      <c r="N27" s="144">
        <f t="shared" si="0"/>
        <v>467</v>
      </c>
      <c r="O27" s="145">
        <v>24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8</v>
      </c>
      <c r="H28" s="156">
        <v>3</v>
      </c>
      <c r="I28" s="144">
        <f t="shared" si="7"/>
        <v>11</v>
      </c>
      <c r="J28" s="161">
        <f>'27.08'!J28+'28.08'!I28</f>
        <v>943</v>
      </c>
      <c r="K28" s="152">
        <v>0</v>
      </c>
      <c r="L28" s="152">
        <v>0</v>
      </c>
      <c r="M28" s="152">
        <v>0</v>
      </c>
      <c r="N28" s="144">
        <f t="shared" si="0"/>
        <v>885</v>
      </c>
      <c r="O28" s="145">
        <v>58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24</v>
      </c>
      <c r="H29" s="156">
        <v>0</v>
      </c>
      <c r="I29" s="144">
        <f t="shared" si="7"/>
        <v>24</v>
      </c>
      <c r="J29" s="161">
        <f>'27.08'!J29+'28.08'!I29</f>
        <v>929</v>
      </c>
      <c r="K29" s="152">
        <v>0</v>
      </c>
      <c r="L29" s="152">
        <v>0</v>
      </c>
      <c r="M29" s="152">
        <v>0</v>
      </c>
      <c r="N29" s="144">
        <f t="shared" si="0"/>
        <v>890</v>
      </c>
      <c r="O29" s="145">
        <v>39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3</v>
      </c>
      <c r="H30" s="156">
        <v>0</v>
      </c>
      <c r="I30" s="144">
        <f t="shared" si="7"/>
        <v>3</v>
      </c>
      <c r="J30" s="161">
        <f>'27.08'!J30+'28.08'!I30</f>
        <v>369</v>
      </c>
      <c r="K30" s="152">
        <v>0</v>
      </c>
      <c r="L30" s="152">
        <v>0</v>
      </c>
      <c r="M30" s="152">
        <v>0</v>
      </c>
      <c r="N30" s="144">
        <f t="shared" si="0"/>
        <v>361</v>
      </c>
      <c r="O30" s="145">
        <v>8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6</v>
      </c>
      <c r="H31" s="156">
        <v>2</v>
      </c>
      <c r="I31" s="144">
        <f t="shared" si="7"/>
        <v>8</v>
      </c>
      <c r="J31" s="161">
        <f>'27.08'!J31+'28.08'!I31</f>
        <v>554</v>
      </c>
      <c r="K31" s="152">
        <v>1</v>
      </c>
      <c r="L31" s="152">
        <v>0</v>
      </c>
      <c r="M31" s="152">
        <v>0</v>
      </c>
      <c r="N31" s="144">
        <f t="shared" si="0"/>
        <v>507</v>
      </c>
      <c r="O31" s="145">
        <v>46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1</v>
      </c>
      <c r="I32" s="144">
        <f t="shared" si="7"/>
        <v>3</v>
      </c>
      <c r="J32" s="161">
        <f>'27.08'!J32+'28.08'!I32</f>
        <v>214</v>
      </c>
      <c r="K32" s="152">
        <v>1</v>
      </c>
      <c r="L32" s="152">
        <v>1</v>
      </c>
      <c r="M32" s="152">
        <v>0</v>
      </c>
      <c r="N32" s="144">
        <f t="shared" si="0"/>
        <v>193</v>
      </c>
      <c r="O32" s="145">
        <v>20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4</v>
      </c>
      <c r="H33" s="156">
        <v>0</v>
      </c>
      <c r="I33" s="144">
        <f t="shared" si="7"/>
        <v>4</v>
      </c>
      <c r="J33" s="161">
        <f>'27.08'!J33+'28.08'!I33</f>
        <v>315</v>
      </c>
      <c r="K33" s="152">
        <v>0</v>
      </c>
      <c r="L33" s="152">
        <v>0</v>
      </c>
      <c r="M33" s="152">
        <v>0</v>
      </c>
      <c r="N33" s="144">
        <f t="shared" si="0"/>
        <v>299</v>
      </c>
      <c r="O33" s="145">
        <v>16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5</v>
      </c>
      <c r="H34" s="156">
        <v>0</v>
      </c>
      <c r="I34" s="144">
        <f t="shared" si="7"/>
        <v>5</v>
      </c>
      <c r="J34" s="161">
        <f>'27.08'!J34+'28.08'!I34</f>
        <v>141</v>
      </c>
      <c r="K34" s="152">
        <v>0</v>
      </c>
      <c r="L34" s="152">
        <v>0</v>
      </c>
      <c r="M34" s="152">
        <v>0</v>
      </c>
      <c r="N34" s="144">
        <f t="shared" si="0"/>
        <v>120</v>
      </c>
      <c r="O34" s="145">
        <v>21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4</v>
      </c>
      <c r="H35" s="156">
        <v>0</v>
      </c>
      <c r="I35" s="144">
        <f t="shared" si="7"/>
        <v>4</v>
      </c>
      <c r="J35" s="161">
        <f>'27.08'!J35+'28.08'!I35</f>
        <v>65</v>
      </c>
      <c r="K35" s="152">
        <v>0</v>
      </c>
      <c r="L35" s="152">
        <v>0</v>
      </c>
      <c r="M35" s="152">
        <v>0</v>
      </c>
      <c r="N35" s="144">
        <f t="shared" si="0"/>
        <v>58</v>
      </c>
      <c r="O35" s="145">
        <v>7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'27.08'!J36+'28.08'!I36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27</v>
      </c>
      <c r="H37" s="156"/>
      <c r="I37" s="144">
        <f t="shared" si="7"/>
        <v>27</v>
      </c>
      <c r="J37" s="161">
        <f>'27.08'!J37+'28.08'!I37</f>
        <v>701</v>
      </c>
      <c r="K37" s="152">
        <v>0</v>
      </c>
      <c r="L37" s="152">
        <v>0</v>
      </c>
      <c r="M37" s="152">
        <v>0</v>
      </c>
      <c r="N37" s="144">
        <f t="shared" si="0"/>
        <v>587</v>
      </c>
      <c r="O37" s="145">
        <v>114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88</v>
      </c>
      <c r="H38" s="146">
        <f t="shared" ref="H38:O38" si="9">SUM(H26:H37)</f>
        <v>9</v>
      </c>
      <c r="I38" s="148">
        <f t="shared" si="9"/>
        <v>97</v>
      </c>
      <c r="J38" s="162">
        <f>'27.08'!J38+'28.08'!I38</f>
        <v>5087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4690</v>
      </c>
      <c r="O38" s="150">
        <f t="shared" si="9"/>
        <v>394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1</v>
      </c>
      <c r="H39" s="154">
        <v>0</v>
      </c>
      <c r="I39" s="139">
        <f>G39+H39</f>
        <v>1</v>
      </c>
      <c r="J39" s="160">
        <f>'27.08'!J39+'28.08'!I39</f>
        <v>736</v>
      </c>
      <c r="K39" s="151">
        <v>2</v>
      </c>
      <c r="L39" s="151">
        <v>2</v>
      </c>
      <c r="M39" s="151">
        <v>1</v>
      </c>
      <c r="N39" s="139">
        <f t="shared" si="0"/>
        <v>723</v>
      </c>
      <c r="O39" s="140">
        <v>11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19</v>
      </c>
      <c r="H40" s="156">
        <v>0</v>
      </c>
      <c r="I40" s="144">
        <f t="shared" ref="I40:I49" si="10">G40+H40</f>
        <v>19</v>
      </c>
      <c r="J40" s="161">
        <f>'27.08'!J40+'28.08'!I40</f>
        <v>589</v>
      </c>
      <c r="K40" s="152">
        <v>1</v>
      </c>
      <c r="L40" s="152">
        <v>1</v>
      </c>
      <c r="M40" s="152">
        <v>0</v>
      </c>
      <c r="N40" s="144">
        <f t="shared" si="0"/>
        <v>528</v>
      </c>
      <c r="O40" s="145">
        <v>60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'27.08'!J41+'28.08'!I41</f>
        <v>230</v>
      </c>
      <c r="K41" s="152">
        <v>0</v>
      </c>
      <c r="L41" s="152">
        <v>0</v>
      </c>
      <c r="M41" s="152">
        <v>0</v>
      </c>
      <c r="N41" s="144">
        <f t="shared" si="0"/>
        <v>199</v>
      </c>
      <c r="O41" s="145">
        <v>31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9</v>
      </c>
      <c r="H42" s="156">
        <v>0</v>
      </c>
      <c r="I42" s="144">
        <f t="shared" si="10"/>
        <v>9</v>
      </c>
      <c r="J42" s="161">
        <f>'27.08'!J42+'28.08'!I42</f>
        <v>264</v>
      </c>
      <c r="K42" s="152">
        <v>0</v>
      </c>
      <c r="L42" s="152">
        <v>0</v>
      </c>
      <c r="M42" s="152">
        <v>0</v>
      </c>
      <c r="N42" s="144">
        <f t="shared" si="0"/>
        <v>232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30</v>
      </c>
      <c r="H43" s="156">
        <v>9</v>
      </c>
      <c r="I43" s="144">
        <f t="shared" si="10"/>
        <v>39</v>
      </c>
      <c r="J43" s="161">
        <f>'27.08'!J43+'28.08'!I43</f>
        <v>1078</v>
      </c>
      <c r="K43" s="152">
        <v>1</v>
      </c>
      <c r="L43" s="152">
        <v>1</v>
      </c>
      <c r="M43" s="152">
        <v>0</v>
      </c>
      <c r="N43" s="144">
        <f t="shared" si="0"/>
        <v>872</v>
      </c>
      <c r="O43" s="145">
        <v>205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'27.08'!J44+'28.08'!I44</f>
        <v>251</v>
      </c>
      <c r="K44" s="152">
        <v>1</v>
      </c>
      <c r="L44" s="152">
        <v>0</v>
      </c>
      <c r="M44" s="152">
        <v>0</v>
      </c>
      <c r="N44" s="144">
        <f t="shared" si="0"/>
        <v>220</v>
      </c>
      <c r="O44" s="145">
        <v>30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'27.08'!J45+'28.08'!I45</f>
        <v>166</v>
      </c>
      <c r="K45" s="152">
        <v>0</v>
      </c>
      <c r="L45" s="152">
        <v>0</v>
      </c>
      <c r="M45" s="152">
        <v>0</v>
      </c>
      <c r="N45" s="144">
        <f t="shared" si="0"/>
        <v>155</v>
      </c>
      <c r="O45" s="145">
        <v>11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22</v>
      </c>
      <c r="H46" s="156">
        <v>0</v>
      </c>
      <c r="I46" s="144">
        <f t="shared" si="10"/>
        <v>22</v>
      </c>
      <c r="J46" s="161">
        <f>'27.08'!J46+'28.08'!I46</f>
        <v>391</v>
      </c>
      <c r="K46" s="152">
        <v>0</v>
      </c>
      <c r="L46" s="152">
        <v>0</v>
      </c>
      <c r="M46" s="152">
        <v>0</v>
      </c>
      <c r="N46" s="144">
        <f t="shared" si="0"/>
        <v>327</v>
      </c>
      <c r="O46" s="145">
        <v>64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'27.08'!J47+'28.08'!I47</f>
        <v>98</v>
      </c>
      <c r="K47" s="152">
        <v>1</v>
      </c>
      <c r="L47" s="152">
        <v>0</v>
      </c>
      <c r="M47" s="152">
        <v>0</v>
      </c>
      <c r="N47" s="144">
        <f t="shared" si="0"/>
        <v>93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2</v>
      </c>
      <c r="H48" s="156">
        <v>0</v>
      </c>
      <c r="I48" s="144">
        <f t="shared" si="10"/>
        <v>2</v>
      </c>
      <c r="J48" s="161">
        <f>'27.08'!J48+'28.08'!I48</f>
        <v>125</v>
      </c>
      <c r="K48" s="152">
        <v>1</v>
      </c>
      <c r="L48" s="152">
        <v>0</v>
      </c>
      <c r="M48" s="152">
        <v>0</v>
      </c>
      <c r="N48" s="144">
        <f t="shared" si="0"/>
        <v>114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20</v>
      </c>
      <c r="H49" s="156"/>
      <c r="I49" s="144">
        <f t="shared" si="10"/>
        <v>20</v>
      </c>
      <c r="J49" s="161">
        <f>'27.08'!J49+'28.08'!I49</f>
        <v>622</v>
      </c>
      <c r="K49" s="152">
        <v>1</v>
      </c>
      <c r="L49" s="152">
        <v>2</v>
      </c>
      <c r="M49" s="152">
        <v>1</v>
      </c>
      <c r="N49" s="144">
        <f t="shared" si="0"/>
        <v>529</v>
      </c>
      <c r="O49" s="145">
        <v>92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129</v>
      </c>
      <c r="H50" s="146">
        <f t="shared" ref="H50:O50" si="12">SUM(H39:H49)</f>
        <v>9</v>
      </c>
      <c r="I50" s="148">
        <f t="shared" si="12"/>
        <v>138</v>
      </c>
      <c r="J50" s="162">
        <f>'27.08'!J50+'28.08'!I50</f>
        <v>4550</v>
      </c>
      <c r="K50" s="148">
        <f t="shared" si="12"/>
        <v>8</v>
      </c>
      <c r="L50" s="148">
        <f t="shared" si="12"/>
        <v>6</v>
      </c>
      <c r="M50" s="148">
        <f t="shared" si="12"/>
        <v>2</v>
      </c>
      <c r="N50" s="148">
        <f t="shared" si="12"/>
        <v>3992</v>
      </c>
      <c r="O50" s="150">
        <f t="shared" si="12"/>
        <v>550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'27.08'!J51+'28.08'!I51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11</v>
      </c>
      <c r="H52" s="156">
        <v>1</v>
      </c>
      <c r="I52" s="144">
        <f t="shared" ref="I52:I59" si="14">G52+H52</f>
        <v>12</v>
      </c>
      <c r="J52" s="161">
        <f>'27.08'!J52+'28.08'!I52</f>
        <v>814</v>
      </c>
      <c r="K52" s="152">
        <v>0</v>
      </c>
      <c r="L52" s="152">
        <v>0</v>
      </c>
      <c r="M52" s="152">
        <v>0</v>
      </c>
      <c r="N52" s="144">
        <f t="shared" si="0"/>
        <v>741</v>
      </c>
      <c r="O52" s="145">
        <v>73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17</v>
      </c>
      <c r="H53" s="156">
        <v>0</v>
      </c>
      <c r="I53" s="144">
        <f t="shared" si="14"/>
        <v>17</v>
      </c>
      <c r="J53" s="161">
        <f>'27.08'!J53+'28.08'!I53</f>
        <v>453</v>
      </c>
      <c r="K53" s="152">
        <v>1</v>
      </c>
      <c r="L53" s="152">
        <v>0</v>
      </c>
      <c r="M53" s="152">
        <v>0</v>
      </c>
      <c r="N53" s="144">
        <f t="shared" si="0"/>
        <v>427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13</v>
      </c>
      <c r="H54" s="156">
        <v>5</v>
      </c>
      <c r="I54" s="144">
        <f t="shared" si="14"/>
        <v>18</v>
      </c>
      <c r="J54" s="161">
        <f>'27.08'!J54+'28.08'!I54</f>
        <v>579</v>
      </c>
      <c r="K54" s="152">
        <v>0</v>
      </c>
      <c r="L54" s="152">
        <v>0</v>
      </c>
      <c r="M54" s="152">
        <v>0</v>
      </c>
      <c r="N54" s="144">
        <f t="shared" si="0"/>
        <v>527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3</v>
      </c>
      <c r="H55" s="156">
        <v>0</v>
      </c>
      <c r="I55" s="144">
        <f t="shared" si="14"/>
        <v>3</v>
      </c>
      <c r="J55" s="161">
        <f>'27.08'!J55+'28.08'!I55</f>
        <v>222</v>
      </c>
      <c r="K55" s="152">
        <v>1</v>
      </c>
      <c r="L55" s="152">
        <v>0</v>
      </c>
      <c r="M55" s="152">
        <v>0</v>
      </c>
      <c r="N55" s="144">
        <f t="shared" si="0"/>
        <v>216</v>
      </c>
      <c r="O55" s="145">
        <v>5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3</v>
      </c>
      <c r="H56" s="156">
        <v>0</v>
      </c>
      <c r="I56" s="144">
        <f t="shared" si="14"/>
        <v>3</v>
      </c>
      <c r="J56" s="161">
        <f>'27.08'!J56+'28.08'!I56</f>
        <v>242</v>
      </c>
      <c r="K56" s="152">
        <v>0</v>
      </c>
      <c r="L56" s="152">
        <v>0</v>
      </c>
      <c r="M56" s="152">
        <v>0</v>
      </c>
      <c r="N56" s="144">
        <f t="shared" si="0"/>
        <v>219</v>
      </c>
      <c r="O56" s="145">
        <v>23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4</v>
      </c>
      <c r="H57" s="156">
        <v>0</v>
      </c>
      <c r="I57" s="144">
        <f t="shared" si="14"/>
        <v>4</v>
      </c>
      <c r="J57" s="161">
        <f>'27.08'!J57+'28.08'!I57</f>
        <v>123</v>
      </c>
      <c r="K57" s="152">
        <v>0</v>
      </c>
      <c r="L57" s="152">
        <v>0</v>
      </c>
      <c r="M57" s="152">
        <v>0</v>
      </c>
      <c r="N57" s="144">
        <f t="shared" si="0"/>
        <v>117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'27.08'!J58+'28.08'!I58</f>
        <v>88</v>
      </c>
      <c r="K58" s="152">
        <v>0</v>
      </c>
      <c r="L58" s="152">
        <v>0</v>
      </c>
      <c r="M58" s="152">
        <v>0</v>
      </c>
      <c r="N58" s="144">
        <f t="shared" si="0"/>
        <v>85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'27.08'!J59+'28.08'!I59</f>
        <v>570</v>
      </c>
      <c r="K59" s="152">
        <v>1</v>
      </c>
      <c r="L59" s="152">
        <v>0</v>
      </c>
      <c r="M59" s="152">
        <v>0</v>
      </c>
      <c r="N59" s="144">
        <f t="shared" si="0"/>
        <v>547</v>
      </c>
      <c r="O59" s="145">
        <v>22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61</v>
      </c>
      <c r="H60" s="146">
        <f t="shared" ref="H60:O60" si="15">SUM(H51:H59)</f>
        <v>6</v>
      </c>
      <c r="I60" s="148">
        <f t="shared" si="15"/>
        <v>67</v>
      </c>
      <c r="J60" s="162">
        <f>'27.08'!J60+'28.08'!I60</f>
        <v>3091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2879</v>
      </c>
      <c r="O60" s="150">
        <f t="shared" si="15"/>
        <v>209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1</v>
      </c>
      <c r="I61" s="139">
        <f>G61+H61</f>
        <v>1</v>
      </c>
      <c r="J61" s="160">
        <f>'27.08'!J61+'28.08'!I61</f>
        <v>127</v>
      </c>
      <c r="K61" s="151">
        <v>0</v>
      </c>
      <c r="L61" s="151">
        <v>0</v>
      </c>
      <c r="M61" s="151">
        <v>0</v>
      </c>
      <c r="N61" s="139">
        <f t="shared" si="0"/>
        <v>126</v>
      </c>
      <c r="O61" s="140">
        <v>1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'27.08'!J62+'28.08'!I62</f>
        <v>90</v>
      </c>
      <c r="K62" s="152">
        <v>0</v>
      </c>
      <c r="L62" s="152">
        <v>0</v>
      </c>
      <c r="M62" s="152">
        <v>0</v>
      </c>
      <c r="N62" s="144">
        <f t="shared" si="0"/>
        <v>89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1</v>
      </c>
      <c r="H63" s="156">
        <v>0</v>
      </c>
      <c r="I63" s="144">
        <f t="shared" si="16"/>
        <v>1</v>
      </c>
      <c r="J63" s="161">
        <f>'27.08'!J63+'28.08'!I63</f>
        <v>127</v>
      </c>
      <c r="K63" s="152">
        <v>0</v>
      </c>
      <c r="L63" s="152">
        <v>0</v>
      </c>
      <c r="M63" s="152">
        <v>0</v>
      </c>
      <c r="N63" s="144">
        <f t="shared" si="0"/>
        <v>120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'27.08'!J64+'28.08'!I64</f>
        <v>143</v>
      </c>
      <c r="K64" s="152">
        <v>0</v>
      </c>
      <c r="L64" s="152">
        <v>0</v>
      </c>
      <c r="M64" s="152">
        <v>0</v>
      </c>
      <c r="N64" s="144">
        <f t="shared" si="0"/>
        <v>138</v>
      </c>
      <c r="O64" s="145">
        <v>5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0</v>
      </c>
      <c r="H65" s="156">
        <v>0</v>
      </c>
      <c r="I65" s="144">
        <f t="shared" si="16"/>
        <v>0</v>
      </c>
      <c r="J65" s="161">
        <f>'27.08'!J65+'28.08'!I65</f>
        <v>164</v>
      </c>
      <c r="K65" s="152">
        <v>0</v>
      </c>
      <c r="L65" s="152">
        <v>0</v>
      </c>
      <c r="M65" s="152">
        <v>0</v>
      </c>
      <c r="N65" s="144">
        <f t="shared" si="0"/>
        <v>163</v>
      </c>
      <c r="O65" s="145">
        <v>1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6</v>
      </c>
      <c r="H66" s="156">
        <v>0</v>
      </c>
      <c r="I66" s="144">
        <f t="shared" si="16"/>
        <v>6</v>
      </c>
      <c r="J66" s="161">
        <f>'27.08'!J66+'28.08'!I66</f>
        <v>218</v>
      </c>
      <c r="K66" s="152">
        <v>1</v>
      </c>
      <c r="L66" s="152">
        <v>0</v>
      </c>
      <c r="M66" s="152">
        <v>0</v>
      </c>
      <c r="N66" s="144">
        <f t="shared" si="0"/>
        <v>198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0</v>
      </c>
      <c r="H67" s="156">
        <v>0</v>
      </c>
      <c r="I67" s="144">
        <f t="shared" si="16"/>
        <v>0</v>
      </c>
      <c r="J67" s="161">
        <f>'27.08'!J67+'28.08'!I67</f>
        <v>41</v>
      </c>
      <c r="K67" s="152">
        <v>0</v>
      </c>
      <c r="L67" s="152">
        <v>0</v>
      </c>
      <c r="M67" s="152">
        <v>0</v>
      </c>
      <c r="N67" s="144">
        <f t="shared" si="0"/>
        <v>38</v>
      </c>
      <c r="O67" s="145">
        <v>3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1</v>
      </c>
      <c r="H68" s="156">
        <v>0</v>
      </c>
      <c r="I68" s="144">
        <f t="shared" si="16"/>
        <v>1</v>
      </c>
      <c r="J68" s="161">
        <f>'27.08'!J68+'28.08'!I68</f>
        <v>134</v>
      </c>
      <c r="K68" s="152">
        <v>0</v>
      </c>
      <c r="L68" s="152">
        <v>0</v>
      </c>
      <c r="M68" s="152">
        <v>0</v>
      </c>
      <c r="N68" s="144">
        <f t="shared" si="0"/>
        <v>123</v>
      </c>
      <c r="O68" s="145">
        <v>11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3</v>
      </c>
      <c r="H69" s="156"/>
      <c r="I69" s="144">
        <f t="shared" si="16"/>
        <v>3</v>
      </c>
      <c r="J69" s="161">
        <f>'27.08'!J69+'28.08'!I69</f>
        <v>591</v>
      </c>
      <c r="K69" s="152">
        <v>2</v>
      </c>
      <c r="L69" s="152">
        <v>0</v>
      </c>
      <c r="M69" s="152">
        <v>0</v>
      </c>
      <c r="N69" s="144">
        <f t="shared" si="0"/>
        <v>569</v>
      </c>
      <c r="O69" s="145">
        <v>20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12</v>
      </c>
      <c r="H70" s="146">
        <f t="shared" ref="H70:O70" si="17">SUM(H61:H69)</f>
        <v>1</v>
      </c>
      <c r="I70" s="148">
        <f t="shared" si="17"/>
        <v>13</v>
      </c>
      <c r="J70" s="162">
        <f>'27.08'!J70+'28.08'!I70</f>
        <v>1635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1564</v>
      </c>
      <c r="O70" s="150">
        <f t="shared" si="17"/>
        <v>68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8</v>
      </c>
      <c r="H71" s="154">
        <v>2</v>
      </c>
      <c r="I71" s="139">
        <f>G71+H71</f>
        <v>10</v>
      </c>
      <c r="J71" s="160">
        <f>'27.08'!J71+'28.08'!I71</f>
        <v>417</v>
      </c>
      <c r="K71" s="151">
        <v>0</v>
      </c>
      <c r="L71" s="151">
        <v>0</v>
      </c>
      <c r="M71" s="151">
        <v>0</v>
      </c>
      <c r="N71" s="139">
        <f t="shared" ref="N71:N83" si="18">J71-K71-O71</f>
        <v>402</v>
      </c>
      <c r="O71" s="140">
        <v>15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7</v>
      </c>
      <c r="H72" s="156">
        <v>0</v>
      </c>
      <c r="I72" s="144">
        <f t="shared" ref="I72:I77" si="19">G72+H72</f>
        <v>7</v>
      </c>
      <c r="J72" s="161">
        <f>'27.08'!J72+'28.08'!I72</f>
        <v>424</v>
      </c>
      <c r="K72" s="152">
        <v>0</v>
      </c>
      <c r="L72" s="152">
        <v>0</v>
      </c>
      <c r="M72" s="152">
        <v>0</v>
      </c>
      <c r="N72" s="144">
        <f t="shared" si="18"/>
        <v>387</v>
      </c>
      <c r="O72" s="145">
        <v>37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13</v>
      </c>
      <c r="H73" s="156">
        <v>0</v>
      </c>
      <c r="I73" s="144">
        <f t="shared" si="19"/>
        <v>13</v>
      </c>
      <c r="J73" s="161">
        <f>'27.08'!J73+'28.08'!I73</f>
        <v>381</v>
      </c>
      <c r="K73" s="152">
        <v>0</v>
      </c>
      <c r="L73" s="152">
        <v>0</v>
      </c>
      <c r="M73" s="152">
        <v>0</v>
      </c>
      <c r="N73" s="144">
        <f t="shared" si="18"/>
        <v>342</v>
      </c>
      <c r="O73" s="145">
        <v>39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21</v>
      </c>
      <c r="H74" s="156">
        <v>0</v>
      </c>
      <c r="I74" s="144">
        <f t="shared" si="19"/>
        <v>21</v>
      </c>
      <c r="J74" s="161">
        <f>'27.08'!J74+'28.08'!I74</f>
        <v>439</v>
      </c>
      <c r="K74" s="152">
        <v>0</v>
      </c>
      <c r="L74" s="152">
        <v>0</v>
      </c>
      <c r="M74" s="152">
        <v>0</v>
      </c>
      <c r="N74" s="144">
        <f t="shared" si="18"/>
        <v>380</v>
      </c>
      <c r="O74" s="145">
        <v>59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3</v>
      </c>
      <c r="H75" s="156">
        <v>0</v>
      </c>
      <c r="I75" s="144">
        <f t="shared" si="19"/>
        <v>3</v>
      </c>
      <c r="J75" s="161">
        <f>'27.08'!J75+'28.08'!I75</f>
        <v>82</v>
      </c>
      <c r="K75" s="152">
        <v>0</v>
      </c>
      <c r="L75" s="152">
        <v>0</v>
      </c>
      <c r="M75" s="152">
        <v>0</v>
      </c>
      <c r="N75" s="144">
        <f t="shared" si="18"/>
        <v>70</v>
      </c>
      <c r="O75" s="145">
        <v>12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13</v>
      </c>
      <c r="H76" s="156">
        <v>0</v>
      </c>
      <c r="I76" s="144">
        <f t="shared" si="19"/>
        <v>13</v>
      </c>
      <c r="J76" s="161">
        <f>'27.08'!J76+'28.08'!I76</f>
        <v>331</v>
      </c>
      <c r="K76" s="152">
        <v>1</v>
      </c>
      <c r="L76" s="152">
        <v>0</v>
      </c>
      <c r="M76" s="152">
        <v>0</v>
      </c>
      <c r="N76" s="144">
        <f t="shared" si="18"/>
        <v>295</v>
      </c>
      <c r="O76" s="145">
        <v>35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38</v>
      </c>
      <c r="H77" s="156"/>
      <c r="I77" s="144">
        <f t="shared" si="19"/>
        <v>38</v>
      </c>
      <c r="J77" s="161">
        <f>'27.08'!J77+'28.08'!I77</f>
        <v>1719</v>
      </c>
      <c r="K77" s="152">
        <v>4</v>
      </c>
      <c r="L77" s="152">
        <v>2</v>
      </c>
      <c r="M77" s="152">
        <v>0</v>
      </c>
      <c r="N77" s="144">
        <f t="shared" si="18"/>
        <v>1572</v>
      </c>
      <c r="O77" s="145">
        <v>143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103</v>
      </c>
      <c r="H78" s="146">
        <f t="shared" ref="H78:O78" si="20">SUM(H71:H77)</f>
        <v>2</v>
      </c>
      <c r="I78" s="148">
        <f t="shared" si="20"/>
        <v>105</v>
      </c>
      <c r="J78" s="162">
        <f>'27.08'!J78+'28.08'!I78</f>
        <v>3793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3448</v>
      </c>
      <c r="O78" s="150">
        <f t="shared" si="20"/>
        <v>340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'27.08'!J79+'28.08'!I79</f>
        <v>143</v>
      </c>
      <c r="K79" s="151">
        <v>0</v>
      </c>
      <c r="L79" s="151">
        <v>0</v>
      </c>
      <c r="M79" s="151">
        <v>0</v>
      </c>
      <c r="N79" s="139">
        <f t="shared" si="18"/>
        <v>135</v>
      </c>
      <c r="O79" s="140">
        <v>8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'27.08'!J80+'28.08'!I80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3</v>
      </c>
      <c r="H81" s="156">
        <v>0</v>
      </c>
      <c r="I81" s="144">
        <f t="shared" si="21"/>
        <v>3</v>
      </c>
      <c r="J81" s="161">
        <f>'27.08'!J81+'28.08'!I81</f>
        <v>119</v>
      </c>
      <c r="K81" s="152">
        <v>0</v>
      </c>
      <c r="L81" s="152">
        <v>0</v>
      </c>
      <c r="M81" s="152">
        <v>0</v>
      </c>
      <c r="N81" s="144">
        <f t="shared" si="18"/>
        <v>108</v>
      </c>
      <c r="O81" s="145">
        <v>11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'27.08'!J82+'28.08'!I82</f>
        <v>87</v>
      </c>
      <c r="K82" s="152">
        <v>0</v>
      </c>
      <c r="L82" s="152">
        <v>0</v>
      </c>
      <c r="M82" s="152">
        <v>0</v>
      </c>
      <c r="N82" s="144">
        <f t="shared" si="18"/>
        <v>86</v>
      </c>
      <c r="O82" s="145">
        <v>1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4</v>
      </c>
      <c r="H83" s="156"/>
      <c r="I83" s="144">
        <f t="shared" si="21"/>
        <v>4</v>
      </c>
      <c r="J83" s="161">
        <f>'27.08'!J83+'28.08'!I83</f>
        <v>350</v>
      </c>
      <c r="K83" s="152">
        <v>0</v>
      </c>
      <c r="L83" s="152">
        <v>0</v>
      </c>
      <c r="M83" s="152">
        <v>0</v>
      </c>
      <c r="N83" s="144">
        <f t="shared" si="18"/>
        <v>333</v>
      </c>
      <c r="O83" s="145">
        <v>17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7</v>
      </c>
      <c r="H84" s="146">
        <f t="shared" ref="H84:O84" si="22">SUM(H79:H83)</f>
        <v>2</v>
      </c>
      <c r="I84" s="148">
        <f t="shared" si="22"/>
        <v>9</v>
      </c>
      <c r="J84" s="162">
        <f>'27.08'!J84+'28.08'!I84</f>
        <v>737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700</v>
      </c>
      <c r="O84" s="150">
        <f t="shared" si="22"/>
        <v>37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568</v>
      </c>
      <c r="H85" s="135">
        <f t="shared" ref="H85:O85" si="23">H84+H78+H70+H60+H50+H38+H25+H19</f>
        <v>38</v>
      </c>
      <c r="I85" s="135">
        <f t="shared" si="23"/>
        <v>606</v>
      </c>
      <c r="J85" s="135">
        <f t="shared" si="23"/>
        <v>27866</v>
      </c>
      <c r="K85" s="135">
        <f t="shared" si="23"/>
        <v>33</v>
      </c>
      <c r="L85" s="135">
        <f t="shared" si="23"/>
        <v>10</v>
      </c>
      <c r="M85" s="135">
        <f t="shared" si="23"/>
        <v>3</v>
      </c>
      <c r="N85" s="135">
        <f t="shared" si="23"/>
        <v>25597</v>
      </c>
      <c r="O85" s="135">
        <f t="shared" si="23"/>
        <v>2236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1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E00-000000000000}">
  <dimension ref="A1:S111"/>
  <sheetViews>
    <sheetView view="pageBreakPreview" topLeftCell="C61" zoomScale="70" zoomScaleNormal="70" zoomScaleSheetLayoutView="70" workbookViewId="0">
      <selection activeCell="I77" activeCellId="1" sqref="I71 I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=691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2323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27260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24905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23</v>
      </c>
      <c r="H5" s="154">
        <v>5</v>
      </c>
      <c r="I5" s="139">
        <f>G5+H5</f>
        <v>28</v>
      </c>
      <c r="J5" s="160">
        <f>'26.08'!J5+'27.08'!I5</f>
        <v>1167</v>
      </c>
      <c r="K5" s="151">
        <v>1</v>
      </c>
      <c r="L5" s="151">
        <v>1</v>
      </c>
      <c r="M5" s="151">
        <v>1</v>
      </c>
      <c r="N5" s="139">
        <f t="shared" ref="N5:N69" si="0">J5-K5-O5</f>
        <v>1113</v>
      </c>
      <c r="O5" s="140">
        <v>53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'26.08'!J6+'27.08'!I6</f>
        <v>64</v>
      </c>
      <c r="K6" s="152">
        <v>0</v>
      </c>
      <c r="L6" s="152">
        <v>0</v>
      </c>
      <c r="M6" s="152">
        <v>0</v>
      </c>
      <c r="N6" s="144">
        <f t="shared" si="0"/>
        <v>61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9</v>
      </c>
      <c r="H7" s="156">
        <v>0</v>
      </c>
      <c r="I7" s="144">
        <f t="shared" si="1"/>
        <v>9</v>
      </c>
      <c r="J7" s="161">
        <f>'26.08'!J7+'27.08'!I7</f>
        <v>333</v>
      </c>
      <c r="K7" s="152">
        <v>0</v>
      </c>
      <c r="L7" s="152">
        <v>0</v>
      </c>
      <c r="M7" s="152">
        <v>0</v>
      </c>
      <c r="N7" s="144">
        <f t="shared" si="0"/>
        <v>305</v>
      </c>
      <c r="O7" s="145">
        <v>28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8</v>
      </c>
      <c r="H8" s="156">
        <v>1</v>
      </c>
      <c r="I8" s="144">
        <f t="shared" si="1"/>
        <v>9</v>
      </c>
      <c r="J8" s="161">
        <f>'26.08'!J8+'27.08'!I8</f>
        <v>920</v>
      </c>
      <c r="K8" s="152">
        <v>0</v>
      </c>
      <c r="L8" s="152">
        <v>0</v>
      </c>
      <c r="M8" s="152">
        <v>0</v>
      </c>
      <c r="N8" s="144">
        <f t="shared" si="0"/>
        <v>872</v>
      </c>
      <c r="O8" s="145">
        <v>48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11</v>
      </c>
      <c r="H9" s="156">
        <v>0</v>
      </c>
      <c r="I9" s="144">
        <f t="shared" si="1"/>
        <v>11</v>
      </c>
      <c r="J9" s="161">
        <f>'26.08'!J9+'27.08'!I9</f>
        <v>381</v>
      </c>
      <c r="K9" s="152">
        <v>1</v>
      </c>
      <c r="L9" s="152">
        <v>0</v>
      </c>
      <c r="M9" s="152">
        <v>0</v>
      </c>
      <c r="N9" s="144">
        <f t="shared" si="0"/>
        <v>336</v>
      </c>
      <c r="O9" s="145">
        <v>44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13</v>
      </c>
      <c r="H10" s="156">
        <v>0</v>
      </c>
      <c r="I10" s="144">
        <f t="shared" si="1"/>
        <v>13</v>
      </c>
      <c r="J10" s="161">
        <f>'26.08'!J10+'27.08'!I10</f>
        <v>311</v>
      </c>
      <c r="K10" s="152">
        <v>0</v>
      </c>
      <c r="L10" s="152">
        <v>0</v>
      </c>
      <c r="M10" s="152">
        <v>0</v>
      </c>
      <c r="N10" s="144">
        <f t="shared" si="0"/>
        <v>282</v>
      </c>
      <c r="O10" s="145">
        <v>29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9</v>
      </c>
      <c r="H11" s="156">
        <v>0</v>
      </c>
      <c r="I11" s="144">
        <f t="shared" si="1"/>
        <v>9</v>
      </c>
      <c r="J11" s="161">
        <f>'26.08'!J11+'27.08'!I11</f>
        <v>492</v>
      </c>
      <c r="K11" s="152">
        <v>1</v>
      </c>
      <c r="L11" s="152">
        <v>0</v>
      </c>
      <c r="M11" s="152">
        <v>0</v>
      </c>
      <c r="N11" s="144">
        <f t="shared" si="0"/>
        <v>449</v>
      </c>
      <c r="O11" s="145">
        <v>42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31</v>
      </c>
      <c r="H12" s="156">
        <v>0</v>
      </c>
      <c r="I12" s="144">
        <f t="shared" si="1"/>
        <v>31</v>
      </c>
      <c r="J12" s="161">
        <f>'26.08'!J12+'27.08'!I12</f>
        <v>819</v>
      </c>
      <c r="K12" s="152">
        <v>0</v>
      </c>
      <c r="L12" s="152">
        <v>0</v>
      </c>
      <c r="M12" s="152">
        <v>0</v>
      </c>
      <c r="N12" s="144">
        <f t="shared" si="0"/>
        <v>704</v>
      </c>
      <c r="O12" s="145">
        <v>115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10</v>
      </c>
      <c r="H13" s="156">
        <v>0</v>
      </c>
      <c r="I13" s="144">
        <f t="shared" si="1"/>
        <v>10</v>
      </c>
      <c r="J13" s="161">
        <f>'26.08'!J13+'27.08'!I13</f>
        <v>369</v>
      </c>
      <c r="K13" s="152">
        <v>0</v>
      </c>
      <c r="L13" s="152">
        <v>0</v>
      </c>
      <c r="M13" s="152">
        <v>0</v>
      </c>
      <c r="N13" s="144">
        <f t="shared" si="0"/>
        <v>344</v>
      </c>
      <c r="O13" s="145">
        <v>25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7</v>
      </c>
      <c r="H14" s="156">
        <v>0</v>
      </c>
      <c r="I14" s="144">
        <f t="shared" si="1"/>
        <v>7</v>
      </c>
      <c r="J14" s="161">
        <f>'26.08'!J14+'27.08'!I14</f>
        <v>319</v>
      </c>
      <c r="K14" s="152">
        <v>0</v>
      </c>
      <c r="L14" s="152">
        <v>0</v>
      </c>
      <c r="M14" s="152">
        <v>0</v>
      </c>
      <c r="N14" s="144">
        <f t="shared" si="0"/>
        <v>294</v>
      </c>
      <c r="O14" s="145">
        <v>25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12</v>
      </c>
      <c r="H15" s="156">
        <v>0</v>
      </c>
      <c r="I15" s="144">
        <f t="shared" si="1"/>
        <v>12</v>
      </c>
      <c r="J15" s="161">
        <f>'26.08'!J15+'27.08'!I15</f>
        <v>397</v>
      </c>
      <c r="K15" s="152">
        <v>0</v>
      </c>
      <c r="L15" s="152">
        <v>0</v>
      </c>
      <c r="M15" s="152">
        <v>0</v>
      </c>
      <c r="N15" s="144">
        <f t="shared" si="0"/>
        <v>368</v>
      </c>
      <c r="O15" s="145">
        <v>29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6</v>
      </c>
      <c r="H16" s="156">
        <v>0</v>
      </c>
      <c r="I16" s="144">
        <f t="shared" si="1"/>
        <v>6</v>
      </c>
      <c r="J16" s="161">
        <f>'26.08'!J16+'27.08'!I16</f>
        <v>508</v>
      </c>
      <c r="K16" s="152">
        <v>0</v>
      </c>
      <c r="L16" s="152">
        <v>0</v>
      </c>
      <c r="M16" s="152">
        <v>0</v>
      </c>
      <c r="N16" s="144">
        <f t="shared" si="0"/>
        <v>459</v>
      </c>
      <c r="O16" s="145">
        <v>49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9</v>
      </c>
      <c r="H17" s="156">
        <v>3</v>
      </c>
      <c r="I17" s="144">
        <f t="shared" si="1"/>
        <v>12</v>
      </c>
      <c r="J17" s="161">
        <f>'26.08'!J17+'27.08'!I17</f>
        <v>502</v>
      </c>
      <c r="K17" s="152">
        <v>5</v>
      </c>
      <c r="L17" s="152">
        <v>0</v>
      </c>
      <c r="M17" s="152">
        <v>0</v>
      </c>
      <c r="N17" s="144">
        <f t="shared" si="0"/>
        <v>444</v>
      </c>
      <c r="O17" s="145">
        <v>53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10</v>
      </c>
      <c r="H18" s="156"/>
      <c r="I18" s="144">
        <f t="shared" si="1"/>
        <v>10</v>
      </c>
      <c r="J18" s="161">
        <f>'26.08'!J18+'27.08'!I18</f>
        <v>484</v>
      </c>
      <c r="K18" s="152">
        <v>0</v>
      </c>
      <c r="L18" s="152">
        <v>0</v>
      </c>
      <c r="M18" s="152">
        <v>0</v>
      </c>
      <c r="N18" s="144">
        <f t="shared" si="0"/>
        <v>453</v>
      </c>
      <c r="O18" s="145">
        <v>31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160</v>
      </c>
      <c r="H19" s="146">
        <f t="shared" ref="H19:O19" si="3">SUM(H5:H18)</f>
        <v>9</v>
      </c>
      <c r="I19" s="148">
        <f t="shared" si="3"/>
        <v>169</v>
      </c>
      <c r="J19" s="162">
        <f>'26.08'!J19+'27.08'!I19</f>
        <v>7066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6484</v>
      </c>
      <c r="O19" s="150">
        <f t="shared" si="3"/>
        <v>574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1</v>
      </c>
      <c r="I20" s="139">
        <f>G20+H20</f>
        <v>1</v>
      </c>
      <c r="J20" s="160">
        <f>'26.08'!J20+'27.08'!I20</f>
        <v>10</v>
      </c>
      <c r="K20" s="151">
        <v>0</v>
      </c>
      <c r="L20" s="151">
        <v>0</v>
      </c>
      <c r="M20" s="151">
        <v>0</v>
      </c>
      <c r="N20" s="139">
        <f t="shared" si="0"/>
        <v>4</v>
      </c>
      <c r="O20" s="140">
        <v>6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5</v>
      </c>
      <c r="H21" s="156">
        <v>0</v>
      </c>
      <c r="I21" s="144">
        <f t="shared" ref="I21:I24" si="4">G21+H21</f>
        <v>5</v>
      </c>
      <c r="J21" s="161">
        <f>'26.08'!J21+'27.08'!I21</f>
        <v>329</v>
      </c>
      <c r="K21" s="152">
        <v>0</v>
      </c>
      <c r="L21" s="152">
        <v>0</v>
      </c>
      <c r="M21" s="152">
        <v>0</v>
      </c>
      <c r="N21" s="144">
        <f t="shared" si="0"/>
        <v>309</v>
      </c>
      <c r="O21" s="145">
        <v>20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'26.08'!J22+'27.08'!I22</f>
        <v>126</v>
      </c>
      <c r="K22" s="152">
        <v>0</v>
      </c>
      <c r="L22" s="152">
        <v>0</v>
      </c>
      <c r="M22" s="152">
        <v>0</v>
      </c>
      <c r="N22" s="144">
        <f t="shared" si="0"/>
        <v>115</v>
      </c>
      <c r="O22" s="145">
        <v>11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'26.08'!J23+'27.08'!I23</f>
        <v>82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2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10</v>
      </c>
      <c r="H24" s="156"/>
      <c r="I24" s="144">
        <f t="shared" si="4"/>
        <v>10</v>
      </c>
      <c r="J24" s="161">
        <f>'26.08'!J24+'27.08'!I24</f>
        <v>1183</v>
      </c>
      <c r="K24" s="152">
        <v>3</v>
      </c>
      <c r="L24" s="152">
        <v>0</v>
      </c>
      <c r="M24" s="152">
        <v>0</v>
      </c>
      <c r="N24" s="144">
        <f t="shared" si="0"/>
        <v>1093</v>
      </c>
      <c r="O24" s="145">
        <v>87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18</v>
      </c>
      <c r="H25" s="146">
        <f t="shared" ref="H25:O25" si="6">SUM(H20:H24)</f>
        <v>1</v>
      </c>
      <c r="I25" s="148">
        <f t="shared" si="6"/>
        <v>19</v>
      </c>
      <c r="J25" s="162">
        <f>'26.08'!J25+'27.08'!I25</f>
        <v>1730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1601</v>
      </c>
      <c r="O25" s="150">
        <f t="shared" si="6"/>
        <v>126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8</v>
      </c>
      <c r="I26" s="139">
        <f>G26+H26</f>
        <v>12</v>
      </c>
      <c r="J26" s="160">
        <f>'26.08'!J26+'27.08'!I26</f>
        <v>325</v>
      </c>
      <c r="K26" s="151">
        <v>1</v>
      </c>
      <c r="L26" s="151">
        <v>0</v>
      </c>
      <c r="M26" s="151">
        <v>0</v>
      </c>
      <c r="N26" s="139">
        <f t="shared" si="0"/>
        <v>286</v>
      </c>
      <c r="O26" s="140">
        <v>38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6</v>
      </c>
      <c r="H27" s="156">
        <v>0</v>
      </c>
      <c r="I27" s="144">
        <f t="shared" ref="I27:I37" si="7">G27+H27</f>
        <v>6</v>
      </c>
      <c r="J27" s="161">
        <f>'26.08'!J27+'27.08'!I27</f>
        <v>486</v>
      </c>
      <c r="K27" s="152">
        <v>0</v>
      </c>
      <c r="L27" s="152">
        <v>0</v>
      </c>
      <c r="M27" s="152">
        <v>0</v>
      </c>
      <c r="N27" s="144">
        <f t="shared" si="0"/>
        <v>459</v>
      </c>
      <c r="O27" s="145">
        <v>27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14</v>
      </c>
      <c r="H28" s="156">
        <v>1</v>
      </c>
      <c r="I28" s="144">
        <f t="shared" si="7"/>
        <v>15</v>
      </c>
      <c r="J28" s="161">
        <f>'26.08'!J28+'27.08'!I28</f>
        <v>932</v>
      </c>
      <c r="K28" s="152">
        <v>0</v>
      </c>
      <c r="L28" s="152">
        <v>0</v>
      </c>
      <c r="M28" s="152">
        <v>0</v>
      </c>
      <c r="N28" s="144">
        <f t="shared" si="0"/>
        <v>876</v>
      </c>
      <c r="O28" s="145">
        <v>56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21</v>
      </c>
      <c r="H29" s="156">
        <v>0</v>
      </c>
      <c r="I29" s="144">
        <f t="shared" si="7"/>
        <v>21</v>
      </c>
      <c r="J29" s="161">
        <f>'26.08'!J29+'27.08'!I29</f>
        <v>905</v>
      </c>
      <c r="K29" s="152">
        <v>0</v>
      </c>
      <c r="L29" s="152">
        <v>0</v>
      </c>
      <c r="M29" s="152">
        <v>0</v>
      </c>
      <c r="N29" s="144">
        <f t="shared" si="0"/>
        <v>865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'26.08'!J30+'27.08'!I30</f>
        <v>366</v>
      </c>
      <c r="K30" s="152">
        <v>0</v>
      </c>
      <c r="L30" s="152">
        <v>0</v>
      </c>
      <c r="M30" s="152">
        <v>0</v>
      </c>
      <c r="N30" s="144">
        <f t="shared" si="0"/>
        <v>361</v>
      </c>
      <c r="O30" s="145">
        <v>5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6</v>
      </c>
      <c r="H31" s="156">
        <v>0</v>
      </c>
      <c r="I31" s="144">
        <f t="shared" si="7"/>
        <v>6</v>
      </c>
      <c r="J31" s="161">
        <f>'26.08'!J31+'27.08'!I31</f>
        <v>546</v>
      </c>
      <c r="K31" s="152">
        <v>1</v>
      </c>
      <c r="L31" s="152">
        <v>0</v>
      </c>
      <c r="M31" s="152">
        <v>0</v>
      </c>
      <c r="N31" s="144">
        <f t="shared" si="0"/>
        <v>496</v>
      </c>
      <c r="O31" s="145">
        <v>49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8</v>
      </c>
      <c r="H32" s="156">
        <v>0</v>
      </c>
      <c r="I32" s="144">
        <f t="shared" si="7"/>
        <v>8</v>
      </c>
      <c r="J32" s="161">
        <f>'26.08'!J32+'27.08'!I32</f>
        <v>211</v>
      </c>
      <c r="K32" s="152">
        <v>1</v>
      </c>
      <c r="L32" s="152">
        <v>1</v>
      </c>
      <c r="M32" s="152">
        <v>0</v>
      </c>
      <c r="N32" s="144">
        <f t="shared" si="0"/>
        <v>189</v>
      </c>
      <c r="O32" s="145">
        <v>21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'26.08'!J33+'27.08'!I33</f>
        <v>311</v>
      </c>
      <c r="K33" s="152">
        <v>0</v>
      </c>
      <c r="L33" s="152">
        <v>0</v>
      </c>
      <c r="M33" s="152">
        <v>0</v>
      </c>
      <c r="N33" s="144">
        <f t="shared" si="0"/>
        <v>291</v>
      </c>
      <c r="O33" s="145">
        <v>20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1</v>
      </c>
      <c r="H34" s="156">
        <v>0</v>
      </c>
      <c r="I34" s="144">
        <f t="shared" si="7"/>
        <v>1</v>
      </c>
      <c r="J34" s="161">
        <f>'26.08'!J34+'27.08'!I34</f>
        <v>136</v>
      </c>
      <c r="K34" s="152">
        <v>0</v>
      </c>
      <c r="L34" s="152">
        <v>0</v>
      </c>
      <c r="M34" s="152">
        <v>0</v>
      </c>
      <c r="N34" s="144">
        <f t="shared" si="0"/>
        <v>118</v>
      </c>
      <c r="O34" s="145">
        <v>18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'26.08'!J35+'27.08'!I35</f>
        <v>61</v>
      </c>
      <c r="K35" s="152">
        <v>0</v>
      </c>
      <c r="L35" s="152">
        <v>0</v>
      </c>
      <c r="M35" s="152">
        <v>0</v>
      </c>
      <c r="N35" s="144">
        <f t="shared" si="0"/>
        <v>56</v>
      </c>
      <c r="O35" s="145">
        <v>5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0</v>
      </c>
      <c r="H36" s="156">
        <v>0</v>
      </c>
      <c r="I36" s="144">
        <f t="shared" si="7"/>
        <v>0</v>
      </c>
      <c r="J36" s="161">
        <f>'26.08'!J36+'27.08'!I36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28</v>
      </c>
      <c r="H37" s="156"/>
      <c r="I37" s="144">
        <f t="shared" si="7"/>
        <v>28</v>
      </c>
      <c r="J37" s="161">
        <f>'26.08'!J37+'27.08'!I37</f>
        <v>674</v>
      </c>
      <c r="K37" s="152">
        <v>0</v>
      </c>
      <c r="L37" s="152">
        <v>0</v>
      </c>
      <c r="M37" s="152">
        <v>0</v>
      </c>
      <c r="N37" s="144">
        <f t="shared" si="0"/>
        <v>570</v>
      </c>
      <c r="O37" s="145">
        <v>104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99</v>
      </c>
      <c r="H38" s="146">
        <f t="shared" ref="H38:O38" si="9">SUM(H26:H37)</f>
        <v>9</v>
      </c>
      <c r="I38" s="148">
        <f t="shared" si="9"/>
        <v>108</v>
      </c>
      <c r="J38" s="162">
        <f>'26.08'!J38+'27.08'!I38</f>
        <v>4990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4599</v>
      </c>
      <c r="O38" s="150">
        <f t="shared" si="9"/>
        <v>388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4</v>
      </c>
      <c r="H39" s="154">
        <v>2</v>
      </c>
      <c r="I39" s="139">
        <f>G39+H39</f>
        <v>6</v>
      </c>
      <c r="J39" s="160">
        <f>'26.08'!J39+'27.08'!I39</f>
        <v>735</v>
      </c>
      <c r="K39" s="151">
        <v>2</v>
      </c>
      <c r="L39" s="151">
        <v>2</v>
      </c>
      <c r="M39" s="151">
        <v>1</v>
      </c>
      <c r="N39" s="139">
        <f t="shared" si="0"/>
        <v>718</v>
      </c>
      <c r="O39" s="140">
        <v>15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22</v>
      </c>
      <c r="H40" s="156">
        <v>0</v>
      </c>
      <c r="I40" s="144">
        <f t="shared" ref="I40:I49" si="10">G40+H40</f>
        <v>22</v>
      </c>
      <c r="J40" s="161">
        <f>'26.08'!J40+'27.08'!I40</f>
        <v>570</v>
      </c>
      <c r="K40" s="152">
        <v>1</v>
      </c>
      <c r="L40" s="152">
        <v>1</v>
      </c>
      <c r="M40" s="152">
        <v>0</v>
      </c>
      <c r="N40" s="144">
        <f t="shared" si="0"/>
        <v>511</v>
      </c>
      <c r="O40" s="145">
        <v>58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6</v>
      </c>
      <c r="H41" s="156">
        <v>0</v>
      </c>
      <c r="I41" s="144">
        <f t="shared" si="10"/>
        <v>6</v>
      </c>
      <c r="J41" s="161">
        <f>'26.08'!J41+'27.08'!I41</f>
        <v>219</v>
      </c>
      <c r="K41" s="152">
        <v>0</v>
      </c>
      <c r="L41" s="152">
        <v>0</v>
      </c>
      <c r="M41" s="152">
        <v>0</v>
      </c>
      <c r="N41" s="144">
        <f t="shared" si="0"/>
        <v>192</v>
      </c>
      <c r="O41" s="145">
        <v>27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16</v>
      </c>
      <c r="H42" s="156">
        <v>0</v>
      </c>
      <c r="I42" s="144">
        <f t="shared" si="10"/>
        <v>16</v>
      </c>
      <c r="J42" s="161">
        <f>'26.08'!J42+'27.08'!I42</f>
        <v>255</v>
      </c>
      <c r="K42" s="152">
        <v>0</v>
      </c>
      <c r="L42" s="152">
        <v>0</v>
      </c>
      <c r="M42" s="152">
        <v>0</v>
      </c>
      <c r="N42" s="144">
        <f t="shared" si="0"/>
        <v>223</v>
      </c>
      <c r="O42" s="145">
        <v>32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52</v>
      </c>
      <c r="H43" s="156">
        <v>3</v>
      </c>
      <c r="I43" s="144">
        <f t="shared" si="10"/>
        <v>55</v>
      </c>
      <c r="J43" s="161">
        <f>'26.08'!J43+'27.08'!I43</f>
        <v>1039</v>
      </c>
      <c r="K43" s="152">
        <v>1</v>
      </c>
      <c r="L43" s="152">
        <v>1</v>
      </c>
      <c r="M43" s="152">
        <v>0</v>
      </c>
      <c r="N43" s="144">
        <f t="shared" si="0"/>
        <v>827</v>
      </c>
      <c r="O43" s="145">
        <v>211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'26.08'!J44+'27.08'!I44</f>
        <v>241</v>
      </c>
      <c r="K44" s="152">
        <v>0</v>
      </c>
      <c r="L44" s="152">
        <v>0</v>
      </c>
      <c r="M44" s="152">
        <v>0</v>
      </c>
      <c r="N44" s="144">
        <f t="shared" si="0"/>
        <v>207</v>
      </c>
      <c r="O44" s="145">
        <v>34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4</v>
      </c>
      <c r="H45" s="156">
        <v>0</v>
      </c>
      <c r="I45" s="144">
        <f t="shared" si="10"/>
        <v>4</v>
      </c>
      <c r="J45" s="161">
        <f>'26.08'!J45+'27.08'!I45</f>
        <v>161</v>
      </c>
      <c r="K45" s="152">
        <v>0</v>
      </c>
      <c r="L45" s="152">
        <v>0</v>
      </c>
      <c r="M45" s="152">
        <v>0</v>
      </c>
      <c r="N45" s="144">
        <f t="shared" si="0"/>
        <v>147</v>
      </c>
      <c r="O45" s="145">
        <v>14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29</v>
      </c>
      <c r="H46" s="156">
        <v>2</v>
      </c>
      <c r="I46" s="144">
        <f t="shared" si="10"/>
        <v>31</v>
      </c>
      <c r="J46" s="161">
        <f>'26.08'!J46+'27.08'!I46</f>
        <v>369</v>
      </c>
      <c r="K46" s="152">
        <v>0</v>
      </c>
      <c r="L46" s="152">
        <v>0</v>
      </c>
      <c r="M46" s="152">
        <v>0</v>
      </c>
      <c r="N46" s="144">
        <f t="shared" si="0"/>
        <v>318</v>
      </c>
      <c r="O46" s="145">
        <v>51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0</v>
      </c>
      <c r="H47" s="156">
        <v>0</v>
      </c>
      <c r="I47" s="144">
        <f t="shared" si="10"/>
        <v>0</v>
      </c>
      <c r="J47" s="161">
        <f>'26.08'!J47+'27.08'!I47</f>
        <v>98</v>
      </c>
      <c r="K47" s="152">
        <v>1</v>
      </c>
      <c r="L47" s="152">
        <v>0</v>
      </c>
      <c r="M47" s="152">
        <v>0</v>
      </c>
      <c r="N47" s="144">
        <f t="shared" si="0"/>
        <v>93</v>
      </c>
      <c r="O47" s="145">
        <v>4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5</v>
      </c>
      <c r="H48" s="156">
        <v>0</v>
      </c>
      <c r="I48" s="144">
        <f t="shared" si="10"/>
        <v>5</v>
      </c>
      <c r="J48" s="161">
        <f>'26.08'!J48+'27.08'!I48</f>
        <v>123</v>
      </c>
      <c r="K48" s="152">
        <v>1</v>
      </c>
      <c r="L48" s="152">
        <v>0</v>
      </c>
      <c r="M48" s="152">
        <v>0</v>
      </c>
      <c r="N48" s="144">
        <f t="shared" si="0"/>
        <v>113</v>
      </c>
      <c r="O48" s="145">
        <v>9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27</v>
      </c>
      <c r="H49" s="156"/>
      <c r="I49" s="144">
        <f t="shared" si="10"/>
        <v>27</v>
      </c>
      <c r="J49" s="161">
        <f>'26.08'!J49+'27.08'!I49</f>
        <v>602</v>
      </c>
      <c r="K49" s="152">
        <v>1</v>
      </c>
      <c r="L49" s="152">
        <v>2</v>
      </c>
      <c r="M49" s="152">
        <v>1</v>
      </c>
      <c r="N49" s="144">
        <f t="shared" si="0"/>
        <v>519</v>
      </c>
      <c r="O49" s="145">
        <v>82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175</v>
      </c>
      <c r="H50" s="146">
        <f t="shared" ref="H50:O50" si="12">SUM(H39:H49)</f>
        <v>7</v>
      </c>
      <c r="I50" s="148">
        <f t="shared" si="12"/>
        <v>182</v>
      </c>
      <c r="J50" s="162">
        <f>'26.08'!J50+'27.08'!I50</f>
        <v>4412</v>
      </c>
      <c r="K50" s="148">
        <f t="shared" si="12"/>
        <v>7</v>
      </c>
      <c r="L50" s="148">
        <f t="shared" si="12"/>
        <v>6</v>
      </c>
      <c r="M50" s="148">
        <f t="shared" si="12"/>
        <v>2</v>
      </c>
      <c r="N50" s="148">
        <f t="shared" si="12"/>
        <v>3868</v>
      </c>
      <c r="O50" s="150">
        <f t="shared" si="12"/>
        <v>537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>
        <v>0</v>
      </c>
      <c r="H51" s="154">
        <v>0</v>
      </c>
      <c r="I51" s="139">
        <f>G51+H51</f>
        <v>0</v>
      </c>
      <c r="J51" s="160">
        <f>'26.08'!J51+'27.08'!I51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12</v>
      </c>
      <c r="H52" s="156">
        <v>1</v>
      </c>
      <c r="I52" s="144">
        <f t="shared" ref="I52:I59" si="14">G52+H52</f>
        <v>13</v>
      </c>
      <c r="J52" s="161">
        <f>'26.08'!J52+'27.08'!I52</f>
        <v>802</v>
      </c>
      <c r="K52" s="152">
        <v>0</v>
      </c>
      <c r="L52" s="152">
        <v>0</v>
      </c>
      <c r="M52" s="152">
        <v>0</v>
      </c>
      <c r="N52" s="144">
        <f t="shared" si="0"/>
        <v>726</v>
      </c>
      <c r="O52" s="145">
        <v>76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20</v>
      </c>
      <c r="H53" s="156">
        <v>0</v>
      </c>
      <c r="I53" s="144">
        <f t="shared" si="14"/>
        <v>20</v>
      </c>
      <c r="J53" s="161">
        <f>'26.08'!J53+'27.08'!I53</f>
        <v>436</v>
      </c>
      <c r="K53" s="152">
        <v>1</v>
      </c>
      <c r="L53" s="152">
        <v>0</v>
      </c>
      <c r="M53" s="152">
        <v>0</v>
      </c>
      <c r="N53" s="144">
        <f t="shared" si="0"/>
        <v>405</v>
      </c>
      <c r="O53" s="145">
        <v>30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21</v>
      </c>
      <c r="H54" s="156">
        <v>3</v>
      </c>
      <c r="I54" s="144">
        <f t="shared" si="14"/>
        <v>24</v>
      </c>
      <c r="J54" s="161">
        <f>'26.08'!J54+'27.08'!I54</f>
        <v>561</v>
      </c>
      <c r="K54" s="152">
        <v>0</v>
      </c>
      <c r="L54" s="152">
        <v>0</v>
      </c>
      <c r="M54" s="152">
        <v>0</v>
      </c>
      <c r="N54" s="144">
        <f t="shared" si="0"/>
        <v>514</v>
      </c>
      <c r="O54" s="145">
        <v>47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0</v>
      </c>
      <c r="H55" s="156">
        <v>0</v>
      </c>
      <c r="I55" s="144">
        <f t="shared" si="14"/>
        <v>0</v>
      </c>
      <c r="J55" s="161">
        <f>'26.08'!J55+'27.08'!I55</f>
        <v>219</v>
      </c>
      <c r="K55" s="152">
        <v>1</v>
      </c>
      <c r="L55" s="152">
        <v>0</v>
      </c>
      <c r="M55" s="152">
        <v>0</v>
      </c>
      <c r="N55" s="144">
        <f t="shared" si="0"/>
        <v>215</v>
      </c>
      <c r="O55" s="145">
        <v>3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5</v>
      </c>
      <c r="H56" s="156">
        <v>0</v>
      </c>
      <c r="I56" s="144">
        <f t="shared" si="14"/>
        <v>5</v>
      </c>
      <c r="J56" s="161">
        <f>'26.08'!J56+'27.08'!I56</f>
        <v>239</v>
      </c>
      <c r="K56" s="152">
        <v>0</v>
      </c>
      <c r="L56" s="152">
        <v>0</v>
      </c>
      <c r="M56" s="152">
        <v>0</v>
      </c>
      <c r="N56" s="144">
        <f t="shared" si="0"/>
        <v>216</v>
      </c>
      <c r="O56" s="145">
        <v>23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1</v>
      </c>
      <c r="I57" s="144">
        <f t="shared" si="14"/>
        <v>2</v>
      </c>
      <c r="J57" s="161">
        <f>'26.08'!J57+'27.08'!I57</f>
        <v>119</v>
      </c>
      <c r="K57" s="152">
        <v>0</v>
      </c>
      <c r="L57" s="152">
        <v>0</v>
      </c>
      <c r="M57" s="152">
        <v>0</v>
      </c>
      <c r="N57" s="144">
        <f t="shared" si="0"/>
        <v>115</v>
      </c>
      <c r="O57" s="145">
        <v>4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'26.08'!J58+'27.08'!I58</f>
        <v>86</v>
      </c>
      <c r="K58" s="152">
        <v>0</v>
      </c>
      <c r="L58" s="152">
        <v>0</v>
      </c>
      <c r="M58" s="152">
        <v>0</v>
      </c>
      <c r="N58" s="144">
        <f t="shared" si="0"/>
        <v>85</v>
      </c>
      <c r="O58" s="145">
        <v>1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12</v>
      </c>
      <c r="H59" s="156"/>
      <c r="I59" s="144">
        <f t="shared" si="14"/>
        <v>12</v>
      </c>
      <c r="J59" s="161">
        <f>'26.08'!J59+'27.08'!I59</f>
        <v>562</v>
      </c>
      <c r="K59" s="152">
        <v>1</v>
      </c>
      <c r="L59" s="152">
        <v>0</v>
      </c>
      <c r="M59" s="152">
        <v>0</v>
      </c>
      <c r="N59" s="144">
        <f t="shared" si="0"/>
        <v>540</v>
      </c>
      <c r="O59" s="145">
        <v>21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71</v>
      </c>
      <c r="H60" s="146">
        <f t="shared" ref="H60:O60" si="15">SUM(H51:H59)</f>
        <v>5</v>
      </c>
      <c r="I60" s="148">
        <f t="shared" si="15"/>
        <v>76</v>
      </c>
      <c r="J60" s="162">
        <f>'26.08'!J60+'27.08'!I60</f>
        <v>3024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2816</v>
      </c>
      <c r="O60" s="150">
        <f t="shared" si="15"/>
        <v>205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'26.08'!J61+'27.08'!I61</f>
        <v>126</v>
      </c>
      <c r="K61" s="151">
        <v>0</v>
      </c>
      <c r="L61" s="151">
        <v>0</v>
      </c>
      <c r="M61" s="151">
        <v>0</v>
      </c>
      <c r="N61" s="139">
        <f t="shared" si="0"/>
        <v>124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'26.08'!J62+'27.08'!I62</f>
        <v>90</v>
      </c>
      <c r="K62" s="152">
        <v>0</v>
      </c>
      <c r="L62" s="152">
        <v>0</v>
      </c>
      <c r="M62" s="152">
        <v>0</v>
      </c>
      <c r="N62" s="144">
        <f t="shared" si="0"/>
        <v>89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'26.08'!J63+'27.08'!I63</f>
        <v>126</v>
      </c>
      <c r="K63" s="152">
        <v>0</v>
      </c>
      <c r="L63" s="152">
        <v>0</v>
      </c>
      <c r="M63" s="152">
        <v>0</v>
      </c>
      <c r="N63" s="144">
        <f t="shared" si="0"/>
        <v>119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'26.08'!J64+'27.08'!I64</f>
        <v>142</v>
      </c>
      <c r="K64" s="152">
        <v>0</v>
      </c>
      <c r="L64" s="152">
        <v>0</v>
      </c>
      <c r="M64" s="152">
        <v>0</v>
      </c>
      <c r="N64" s="144">
        <f t="shared" si="0"/>
        <v>135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'26.08'!J65+'27.08'!I65</f>
        <v>164</v>
      </c>
      <c r="K65" s="152">
        <v>0</v>
      </c>
      <c r="L65" s="152">
        <v>0</v>
      </c>
      <c r="M65" s="152">
        <v>0</v>
      </c>
      <c r="N65" s="144">
        <f t="shared" si="0"/>
        <v>158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'26.08'!J66+'27.08'!I66</f>
        <v>212</v>
      </c>
      <c r="K66" s="152">
        <v>1</v>
      </c>
      <c r="L66" s="152">
        <v>0</v>
      </c>
      <c r="M66" s="152">
        <v>0</v>
      </c>
      <c r="N66" s="144">
        <f t="shared" si="0"/>
        <v>192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'26.08'!J67+'27.08'!I67</f>
        <v>41</v>
      </c>
      <c r="K67" s="152">
        <v>0</v>
      </c>
      <c r="L67" s="152">
        <v>0</v>
      </c>
      <c r="M67" s="152">
        <v>0</v>
      </c>
      <c r="N67" s="144">
        <f t="shared" si="0"/>
        <v>36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4</v>
      </c>
      <c r="H68" s="156">
        <v>0</v>
      </c>
      <c r="I68" s="144">
        <f t="shared" si="16"/>
        <v>4</v>
      </c>
      <c r="J68" s="161">
        <f>'26.08'!J68+'27.08'!I68</f>
        <v>133</v>
      </c>
      <c r="K68" s="152">
        <v>0</v>
      </c>
      <c r="L68" s="152">
        <v>0</v>
      </c>
      <c r="M68" s="152">
        <v>0</v>
      </c>
      <c r="N68" s="144">
        <f t="shared" si="0"/>
        <v>120</v>
      </c>
      <c r="O68" s="145">
        <v>13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8</v>
      </c>
      <c r="H69" s="156"/>
      <c r="I69" s="144">
        <f t="shared" si="16"/>
        <v>8</v>
      </c>
      <c r="J69" s="161">
        <f>'26.08'!J69+'27.08'!I69</f>
        <v>588</v>
      </c>
      <c r="K69" s="152">
        <v>2</v>
      </c>
      <c r="L69" s="152">
        <v>0</v>
      </c>
      <c r="M69" s="152">
        <v>0</v>
      </c>
      <c r="N69" s="144">
        <f t="shared" si="0"/>
        <v>559</v>
      </c>
      <c r="O69" s="145">
        <v>27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21</v>
      </c>
      <c r="H70" s="146">
        <f t="shared" ref="H70:O70" si="17">SUM(H61:H69)</f>
        <v>0</v>
      </c>
      <c r="I70" s="148">
        <f t="shared" si="17"/>
        <v>21</v>
      </c>
      <c r="J70" s="162">
        <f>'26.08'!J70+'27.08'!I70</f>
        <v>1622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1532</v>
      </c>
      <c r="O70" s="150">
        <f t="shared" si="17"/>
        <v>87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9</v>
      </c>
      <c r="H71" s="154">
        <v>1</v>
      </c>
      <c r="I71" s="139">
        <f>G71+H71</f>
        <v>10</v>
      </c>
      <c r="J71" s="160">
        <f>'26.08'!J71+'27.08'!I71</f>
        <v>407</v>
      </c>
      <c r="K71" s="151">
        <v>0</v>
      </c>
      <c r="L71" s="151">
        <v>0</v>
      </c>
      <c r="M71" s="151">
        <v>0</v>
      </c>
      <c r="N71" s="139">
        <f t="shared" ref="N71:N83" si="18">J71-K71-O71</f>
        <v>384</v>
      </c>
      <c r="O71" s="140">
        <v>23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12</v>
      </c>
      <c r="H72" s="156">
        <v>0</v>
      </c>
      <c r="I72" s="144">
        <f t="shared" ref="I72:I77" si="19">G72+H72</f>
        <v>12</v>
      </c>
      <c r="J72" s="161">
        <f>'26.08'!J72+'27.08'!I72</f>
        <v>417</v>
      </c>
      <c r="K72" s="152">
        <v>0</v>
      </c>
      <c r="L72" s="152">
        <v>0</v>
      </c>
      <c r="M72" s="152">
        <v>0</v>
      </c>
      <c r="N72" s="144">
        <f t="shared" si="18"/>
        <v>372</v>
      </c>
      <c r="O72" s="145">
        <v>45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14</v>
      </c>
      <c r="H73" s="156">
        <v>0</v>
      </c>
      <c r="I73" s="144">
        <f t="shared" si="19"/>
        <v>14</v>
      </c>
      <c r="J73" s="161">
        <f>'26.08'!J73+'27.08'!I73</f>
        <v>368</v>
      </c>
      <c r="K73" s="152">
        <v>0</v>
      </c>
      <c r="L73" s="152">
        <v>0</v>
      </c>
      <c r="M73" s="152">
        <v>0</v>
      </c>
      <c r="N73" s="144">
        <f t="shared" si="18"/>
        <v>332</v>
      </c>
      <c r="O73" s="145">
        <v>36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12</v>
      </c>
      <c r="H74" s="156">
        <v>0</v>
      </c>
      <c r="I74" s="144">
        <f t="shared" si="19"/>
        <v>12</v>
      </c>
      <c r="J74" s="161">
        <f>'26.08'!J74+'27.08'!I74</f>
        <v>418</v>
      </c>
      <c r="K74" s="152">
        <v>0</v>
      </c>
      <c r="L74" s="152">
        <v>0</v>
      </c>
      <c r="M74" s="152">
        <v>0</v>
      </c>
      <c r="N74" s="144">
        <f t="shared" si="18"/>
        <v>362</v>
      </c>
      <c r="O74" s="145">
        <v>56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4</v>
      </c>
      <c r="H75" s="156">
        <v>0</v>
      </c>
      <c r="I75" s="144">
        <f t="shared" si="19"/>
        <v>4</v>
      </c>
      <c r="J75" s="161">
        <f>'26.08'!J75+'27.08'!I75</f>
        <v>79</v>
      </c>
      <c r="K75" s="152">
        <v>0</v>
      </c>
      <c r="L75" s="152">
        <v>0</v>
      </c>
      <c r="M75" s="152">
        <v>0</v>
      </c>
      <c r="N75" s="144">
        <f t="shared" si="18"/>
        <v>69</v>
      </c>
      <c r="O75" s="145">
        <v>10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9</v>
      </c>
      <c r="H76" s="156">
        <v>0</v>
      </c>
      <c r="I76" s="144">
        <f t="shared" si="19"/>
        <v>9</v>
      </c>
      <c r="J76" s="161">
        <f>'26.08'!J76+'27.08'!I76</f>
        <v>318</v>
      </c>
      <c r="K76" s="152">
        <v>1</v>
      </c>
      <c r="L76" s="152">
        <v>0</v>
      </c>
      <c r="M76" s="152">
        <v>0</v>
      </c>
      <c r="N76" s="144">
        <f t="shared" si="18"/>
        <v>287</v>
      </c>
      <c r="O76" s="145">
        <v>30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41</v>
      </c>
      <c r="H77" s="156"/>
      <c r="I77" s="144">
        <f t="shared" si="19"/>
        <v>41</v>
      </c>
      <c r="J77" s="161">
        <f>'26.08'!J77+'27.08'!I77</f>
        <v>1681</v>
      </c>
      <c r="K77" s="152">
        <v>4</v>
      </c>
      <c r="L77" s="152">
        <v>2</v>
      </c>
      <c r="M77" s="152">
        <v>0</v>
      </c>
      <c r="N77" s="144">
        <f t="shared" si="18"/>
        <v>1511</v>
      </c>
      <c r="O77" s="145">
        <v>166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101</v>
      </c>
      <c r="H78" s="146">
        <f t="shared" ref="H78:O78" si="20">SUM(H71:H77)</f>
        <v>1</v>
      </c>
      <c r="I78" s="148">
        <f t="shared" si="20"/>
        <v>102</v>
      </c>
      <c r="J78" s="162">
        <f>'26.08'!J78+'27.08'!I78</f>
        <v>3688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3317</v>
      </c>
      <c r="O78" s="150">
        <f t="shared" si="20"/>
        <v>366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5</v>
      </c>
      <c r="I79" s="139">
        <f>G79+H79</f>
        <v>5</v>
      </c>
      <c r="J79" s="160">
        <f>'26.08'!J79+'27.08'!I79</f>
        <v>141</v>
      </c>
      <c r="K79" s="151">
        <v>0</v>
      </c>
      <c r="L79" s="151">
        <v>0</v>
      </c>
      <c r="M79" s="151">
        <v>0</v>
      </c>
      <c r="N79" s="139">
        <f t="shared" si="18"/>
        <v>131</v>
      </c>
      <c r="O79" s="140">
        <v>10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'26.08'!J80+'27.08'!I80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4</v>
      </c>
      <c r="H81" s="156">
        <v>0</v>
      </c>
      <c r="I81" s="144">
        <f t="shared" si="21"/>
        <v>4</v>
      </c>
      <c r="J81" s="161">
        <f>'26.08'!J81+'27.08'!I81</f>
        <v>116</v>
      </c>
      <c r="K81" s="152">
        <v>0</v>
      </c>
      <c r="L81" s="152">
        <v>0</v>
      </c>
      <c r="M81" s="152">
        <v>0</v>
      </c>
      <c r="N81" s="144">
        <f t="shared" si="18"/>
        <v>107</v>
      </c>
      <c r="O81" s="145">
        <v>9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0</v>
      </c>
      <c r="H82" s="156">
        <v>0</v>
      </c>
      <c r="I82" s="144">
        <f t="shared" si="21"/>
        <v>0</v>
      </c>
      <c r="J82" s="161">
        <f>'26.08'!J82+'27.08'!I82</f>
        <v>87</v>
      </c>
      <c r="K82" s="152">
        <v>0</v>
      </c>
      <c r="L82" s="152">
        <v>0</v>
      </c>
      <c r="M82" s="152">
        <v>0</v>
      </c>
      <c r="N82" s="144">
        <f t="shared" si="18"/>
        <v>85</v>
      </c>
      <c r="O82" s="145">
        <v>2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'26.08'!J83+'27.08'!I83</f>
        <v>346</v>
      </c>
      <c r="K83" s="152">
        <v>0</v>
      </c>
      <c r="L83" s="152">
        <v>0</v>
      </c>
      <c r="M83" s="152">
        <v>0</v>
      </c>
      <c r="N83" s="144">
        <f t="shared" si="18"/>
        <v>327</v>
      </c>
      <c r="O83" s="145">
        <v>19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9</v>
      </c>
      <c r="H84" s="146">
        <f t="shared" ref="H84:O84" si="22">SUM(H79:H83)</f>
        <v>5</v>
      </c>
      <c r="I84" s="148">
        <f t="shared" si="22"/>
        <v>14</v>
      </c>
      <c r="J84" s="162">
        <f>'26.08'!J84+'27.08'!I84</f>
        <v>728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688</v>
      </c>
      <c r="O84" s="150">
        <f t="shared" si="22"/>
        <v>40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654</v>
      </c>
      <c r="H85" s="135">
        <f t="shared" ref="H85:O85" si="23">H84+H78+H70+H60+H50+H38+H25+H19</f>
        <v>37</v>
      </c>
      <c r="I85" s="135">
        <f t="shared" si="23"/>
        <v>691</v>
      </c>
      <c r="J85" s="135">
        <f t="shared" si="23"/>
        <v>27260</v>
      </c>
      <c r="K85" s="135">
        <f t="shared" si="23"/>
        <v>32</v>
      </c>
      <c r="L85" s="135">
        <f t="shared" si="23"/>
        <v>10</v>
      </c>
      <c r="M85" s="135">
        <f t="shared" si="23"/>
        <v>3</v>
      </c>
      <c r="N85" s="135">
        <f t="shared" si="23"/>
        <v>24905</v>
      </c>
      <c r="O85" s="135">
        <f t="shared" si="23"/>
        <v>2323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0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7F00-000000000000}">
  <dimension ref="A1:S111"/>
  <sheetViews>
    <sheetView view="pageBreakPreview" topLeftCell="C62" zoomScale="70" zoomScaleNormal="70" zoomScaleSheetLayoutView="70" workbookViewId="0">
      <selection activeCell="I77" activeCellId="1" sqref="I71 I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281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=674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2481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26569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10</v>
      </c>
      <c r="M4" s="120" t="str">
        <f>"wbwðZ g„„Zz¨ 
= "&amp;M85</f>
        <v>wbwðZ g„„Zz¨ 
= 3</v>
      </c>
      <c r="N4" s="121" t="str">
        <f>"QvocÎ cÖvß †ivMx
 = "&amp;N85</f>
        <v>QvocÎ cÖvß †ivMx
 = 24056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23</v>
      </c>
      <c r="H5" s="154">
        <v>2</v>
      </c>
      <c r="I5" s="139">
        <f>G5+H5</f>
        <v>25</v>
      </c>
      <c r="J5" s="160">
        <f>'25.08'!J5+'26.08'!I5</f>
        <v>1139</v>
      </c>
      <c r="K5" s="151">
        <v>1</v>
      </c>
      <c r="L5" s="151">
        <v>1</v>
      </c>
      <c r="M5" s="151">
        <v>1</v>
      </c>
      <c r="N5" s="139">
        <f t="shared" ref="N5:N69" si="0">J5-K5-O5</f>
        <v>1084</v>
      </c>
      <c r="O5" s="140">
        <v>54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2</v>
      </c>
      <c r="H6" s="156">
        <v>0</v>
      </c>
      <c r="I6" s="144">
        <f t="shared" ref="I6:I18" si="1">G6+H6</f>
        <v>2</v>
      </c>
      <c r="J6" s="161">
        <f>'25.08'!J6+'26.08'!I6</f>
        <v>62</v>
      </c>
      <c r="K6" s="152">
        <v>0</v>
      </c>
      <c r="L6" s="152">
        <v>0</v>
      </c>
      <c r="M6" s="152">
        <v>0</v>
      </c>
      <c r="N6" s="144">
        <f t="shared" si="0"/>
        <v>59</v>
      </c>
      <c r="O6" s="145">
        <v>3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13</v>
      </c>
      <c r="H7" s="156">
        <v>0</v>
      </c>
      <c r="I7" s="144">
        <f t="shared" si="1"/>
        <v>13</v>
      </c>
      <c r="J7" s="161">
        <f>'25.08'!J7+'26.08'!I7</f>
        <v>324</v>
      </c>
      <c r="K7" s="152">
        <v>0</v>
      </c>
      <c r="L7" s="152">
        <v>0</v>
      </c>
      <c r="M7" s="152">
        <v>0</v>
      </c>
      <c r="N7" s="144">
        <f t="shared" si="0"/>
        <v>293</v>
      </c>
      <c r="O7" s="145">
        <v>31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18</v>
      </c>
      <c r="H8" s="156">
        <v>2</v>
      </c>
      <c r="I8" s="144">
        <f t="shared" si="1"/>
        <v>20</v>
      </c>
      <c r="J8" s="161">
        <f>'25.08'!J8+'26.08'!I8</f>
        <v>911</v>
      </c>
      <c r="K8" s="152">
        <v>0</v>
      </c>
      <c r="L8" s="152">
        <v>0</v>
      </c>
      <c r="M8" s="152">
        <v>0</v>
      </c>
      <c r="N8" s="144">
        <f t="shared" si="0"/>
        <v>858</v>
      </c>
      <c r="O8" s="145">
        <v>53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12</v>
      </c>
      <c r="H9" s="156">
        <v>0</v>
      </c>
      <c r="I9" s="144">
        <f t="shared" si="1"/>
        <v>12</v>
      </c>
      <c r="J9" s="161">
        <f>'25.08'!J9+'26.08'!I9</f>
        <v>370</v>
      </c>
      <c r="K9" s="152">
        <v>1</v>
      </c>
      <c r="L9" s="152">
        <v>0</v>
      </c>
      <c r="M9" s="152">
        <v>0</v>
      </c>
      <c r="N9" s="144">
        <f t="shared" si="0"/>
        <v>329</v>
      </c>
      <c r="O9" s="145">
        <v>40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'25.08'!J10+'26.08'!I10</f>
        <v>298</v>
      </c>
      <c r="K10" s="152">
        <v>0</v>
      </c>
      <c r="L10" s="152">
        <v>0</v>
      </c>
      <c r="M10" s="152">
        <v>0</v>
      </c>
      <c r="N10" s="144">
        <f t="shared" si="0"/>
        <v>274</v>
      </c>
      <c r="O10" s="145">
        <v>24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14</v>
      </c>
      <c r="H11" s="156">
        <v>0</v>
      </c>
      <c r="I11" s="144">
        <f t="shared" si="1"/>
        <v>14</v>
      </c>
      <c r="J11" s="161">
        <f>'25.08'!J11+'26.08'!I11</f>
        <v>483</v>
      </c>
      <c r="K11" s="152">
        <v>1</v>
      </c>
      <c r="L11" s="152">
        <v>0</v>
      </c>
      <c r="M11" s="152">
        <v>0</v>
      </c>
      <c r="N11" s="144">
        <f t="shared" si="0"/>
        <v>435</v>
      </c>
      <c r="O11" s="145">
        <v>47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28</v>
      </c>
      <c r="H12" s="156">
        <v>0</v>
      </c>
      <c r="I12" s="144">
        <f t="shared" si="1"/>
        <v>28</v>
      </c>
      <c r="J12" s="161">
        <f>'25.08'!J12+'26.08'!I12</f>
        <v>788</v>
      </c>
      <c r="K12" s="152">
        <v>0</v>
      </c>
      <c r="L12" s="152">
        <v>0</v>
      </c>
      <c r="M12" s="152">
        <v>0</v>
      </c>
      <c r="N12" s="144">
        <f t="shared" si="0"/>
        <v>680</v>
      </c>
      <c r="O12" s="145">
        <v>108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8</v>
      </c>
      <c r="H13" s="156">
        <v>0</v>
      </c>
      <c r="I13" s="144">
        <f t="shared" si="1"/>
        <v>8</v>
      </c>
      <c r="J13" s="161">
        <f>'25.08'!J13+'26.08'!I13</f>
        <v>359</v>
      </c>
      <c r="K13" s="152">
        <v>0</v>
      </c>
      <c r="L13" s="152">
        <v>0</v>
      </c>
      <c r="M13" s="152">
        <v>0</v>
      </c>
      <c r="N13" s="144">
        <f t="shared" si="0"/>
        <v>341</v>
      </c>
      <c r="O13" s="145">
        <v>18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12</v>
      </c>
      <c r="H14" s="156">
        <v>0</v>
      </c>
      <c r="I14" s="144">
        <f t="shared" si="1"/>
        <v>12</v>
      </c>
      <c r="J14" s="161">
        <f>'25.08'!J14+'26.08'!I14</f>
        <v>312</v>
      </c>
      <c r="K14" s="152">
        <v>0</v>
      </c>
      <c r="L14" s="152">
        <v>0</v>
      </c>
      <c r="M14" s="152">
        <v>0</v>
      </c>
      <c r="N14" s="144">
        <f t="shared" si="0"/>
        <v>284</v>
      </c>
      <c r="O14" s="145">
        <v>28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7</v>
      </c>
      <c r="H15" s="156">
        <v>0</v>
      </c>
      <c r="I15" s="144">
        <f t="shared" si="1"/>
        <v>7</v>
      </c>
      <c r="J15" s="161">
        <f>'25.08'!J15+'26.08'!I15</f>
        <v>385</v>
      </c>
      <c r="K15" s="152">
        <v>0</v>
      </c>
      <c r="L15" s="152">
        <v>0</v>
      </c>
      <c r="M15" s="152">
        <v>0</v>
      </c>
      <c r="N15" s="144">
        <f t="shared" si="0"/>
        <v>357</v>
      </c>
      <c r="O15" s="145">
        <v>28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13</v>
      </c>
      <c r="H16" s="156">
        <v>1</v>
      </c>
      <c r="I16" s="144">
        <f t="shared" si="1"/>
        <v>14</v>
      </c>
      <c r="J16" s="161">
        <f>'25.08'!J16+'26.08'!I16</f>
        <v>502</v>
      </c>
      <c r="K16" s="152">
        <v>0</v>
      </c>
      <c r="L16" s="152">
        <v>0</v>
      </c>
      <c r="M16" s="152">
        <v>0</v>
      </c>
      <c r="N16" s="144">
        <f t="shared" si="0"/>
        <v>446</v>
      </c>
      <c r="O16" s="145">
        <v>56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23</v>
      </c>
      <c r="H17" s="156">
        <v>0</v>
      </c>
      <c r="I17" s="144">
        <f t="shared" si="1"/>
        <v>23</v>
      </c>
      <c r="J17" s="161">
        <f>'25.08'!J17+'26.08'!I17</f>
        <v>490</v>
      </c>
      <c r="K17" s="152">
        <v>5</v>
      </c>
      <c r="L17" s="152">
        <v>0</v>
      </c>
      <c r="M17" s="152">
        <v>0</v>
      </c>
      <c r="N17" s="144">
        <f t="shared" si="0"/>
        <v>424</v>
      </c>
      <c r="O17" s="145">
        <v>61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'25.08'!J18+'26.08'!I18</f>
        <v>474</v>
      </c>
      <c r="K18" s="152">
        <v>0</v>
      </c>
      <c r="L18" s="152">
        <v>0</v>
      </c>
      <c r="M18" s="152">
        <v>0</v>
      </c>
      <c r="N18" s="144">
        <f t="shared" si="0"/>
        <v>437</v>
      </c>
      <c r="O18" s="145">
        <v>37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187</v>
      </c>
      <c r="H19" s="146">
        <f t="shared" ref="H19:O19" si="3">SUM(H5:H18)</f>
        <v>5</v>
      </c>
      <c r="I19" s="148">
        <f t="shared" si="3"/>
        <v>192</v>
      </c>
      <c r="J19" s="162">
        <f>'25.08'!J19+'26.08'!I19</f>
        <v>6897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6301</v>
      </c>
      <c r="O19" s="150">
        <f t="shared" si="3"/>
        <v>588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/>
      <c r="H20" s="154"/>
      <c r="I20" s="139">
        <f>G20+H20</f>
        <v>0</v>
      </c>
      <c r="J20" s="160">
        <f>'25.08'!J20+'26.08'!I20</f>
        <v>9</v>
      </c>
      <c r="K20" s="151">
        <v>0</v>
      </c>
      <c r="L20" s="151">
        <v>0</v>
      </c>
      <c r="M20" s="151">
        <v>0</v>
      </c>
      <c r="N20" s="139">
        <f t="shared" si="0"/>
        <v>8</v>
      </c>
      <c r="O20" s="140">
        <v>1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'25.08'!J21+'26.08'!I21</f>
        <v>324</v>
      </c>
      <c r="K21" s="152">
        <v>0</v>
      </c>
      <c r="L21" s="152">
        <v>0</v>
      </c>
      <c r="M21" s="152">
        <v>0</v>
      </c>
      <c r="N21" s="144">
        <f t="shared" si="0"/>
        <v>299</v>
      </c>
      <c r="O21" s="145">
        <v>25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3</v>
      </c>
      <c r="H22" s="156">
        <v>0</v>
      </c>
      <c r="I22" s="144">
        <f t="shared" si="4"/>
        <v>3</v>
      </c>
      <c r="J22" s="161">
        <f>'25.08'!J22+'26.08'!I22</f>
        <v>124</v>
      </c>
      <c r="K22" s="152">
        <v>0</v>
      </c>
      <c r="L22" s="152">
        <v>0</v>
      </c>
      <c r="M22" s="152">
        <v>0</v>
      </c>
      <c r="N22" s="144">
        <f t="shared" si="0"/>
        <v>109</v>
      </c>
      <c r="O22" s="145">
        <v>15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/>
      <c r="H23" s="156">
        <v>0</v>
      </c>
      <c r="I23" s="144">
        <f t="shared" si="4"/>
        <v>0</v>
      </c>
      <c r="J23" s="161">
        <f>'25.08'!J23+'26.08'!I23</f>
        <v>81</v>
      </c>
      <c r="K23" s="152">
        <v>0</v>
      </c>
      <c r="L23" s="152">
        <v>0</v>
      </c>
      <c r="M23" s="152">
        <v>0</v>
      </c>
      <c r="N23" s="144">
        <f t="shared" si="0"/>
        <v>80</v>
      </c>
      <c r="O23" s="145">
        <v>1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11</v>
      </c>
      <c r="H24" s="156"/>
      <c r="I24" s="144">
        <f t="shared" si="4"/>
        <v>11</v>
      </c>
      <c r="J24" s="161">
        <f>'25.08'!J24+'26.08'!I24</f>
        <v>1173</v>
      </c>
      <c r="K24" s="152">
        <v>3</v>
      </c>
      <c r="L24" s="152">
        <v>0</v>
      </c>
      <c r="M24" s="152">
        <v>0</v>
      </c>
      <c r="N24" s="144">
        <f t="shared" si="0"/>
        <v>1084</v>
      </c>
      <c r="O24" s="145">
        <v>86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17</v>
      </c>
      <c r="H25" s="146">
        <f t="shared" ref="H25:O25" si="6">SUM(H20:H24)</f>
        <v>0</v>
      </c>
      <c r="I25" s="148">
        <f t="shared" si="6"/>
        <v>17</v>
      </c>
      <c r="J25" s="162">
        <f>'25.08'!J25+'26.08'!I25</f>
        <v>1711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1580</v>
      </c>
      <c r="O25" s="150">
        <f t="shared" si="6"/>
        <v>128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2</v>
      </c>
      <c r="H26" s="154">
        <v>3</v>
      </c>
      <c r="I26" s="139">
        <f>G26+H26</f>
        <v>5</v>
      </c>
      <c r="J26" s="160">
        <f>'25.08'!J26+'26.08'!I26</f>
        <v>313</v>
      </c>
      <c r="K26" s="151">
        <v>1</v>
      </c>
      <c r="L26" s="151">
        <v>0</v>
      </c>
      <c r="M26" s="151">
        <v>0</v>
      </c>
      <c r="N26" s="139">
        <f t="shared" si="0"/>
        <v>276</v>
      </c>
      <c r="O26" s="140">
        <v>36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6</v>
      </c>
      <c r="H27" s="156">
        <v>1</v>
      </c>
      <c r="I27" s="144">
        <f t="shared" ref="I27:I37" si="7">G27+H27</f>
        <v>7</v>
      </c>
      <c r="J27" s="161">
        <f>'25.08'!J27+'26.08'!I27</f>
        <v>480</v>
      </c>
      <c r="K27" s="152">
        <v>0</v>
      </c>
      <c r="L27" s="152">
        <v>0</v>
      </c>
      <c r="M27" s="152">
        <v>0</v>
      </c>
      <c r="N27" s="144">
        <f t="shared" si="0"/>
        <v>455</v>
      </c>
      <c r="O27" s="145">
        <v>25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18</v>
      </c>
      <c r="H28" s="156">
        <v>2</v>
      </c>
      <c r="I28" s="144">
        <f t="shared" si="7"/>
        <v>20</v>
      </c>
      <c r="J28" s="161">
        <f>'25.08'!J28+'26.08'!I28</f>
        <v>917</v>
      </c>
      <c r="K28" s="152">
        <v>0</v>
      </c>
      <c r="L28" s="152">
        <v>0</v>
      </c>
      <c r="M28" s="152">
        <v>0</v>
      </c>
      <c r="N28" s="144">
        <f t="shared" si="0"/>
        <v>855</v>
      </c>
      <c r="O28" s="145">
        <v>62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14</v>
      </c>
      <c r="H29" s="156">
        <v>0</v>
      </c>
      <c r="I29" s="144">
        <f t="shared" si="7"/>
        <v>14</v>
      </c>
      <c r="J29" s="161">
        <f>'25.08'!J29+'26.08'!I29</f>
        <v>884</v>
      </c>
      <c r="K29" s="152">
        <v>0</v>
      </c>
      <c r="L29" s="152">
        <v>0</v>
      </c>
      <c r="M29" s="152">
        <v>0</v>
      </c>
      <c r="N29" s="144">
        <f t="shared" si="0"/>
        <v>844</v>
      </c>
      <c r="O29" s="145">
        <v>40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2</v>
      </c>
      <c r="H30" s="156">
        <v>0</v>
      </c>
      <c r="I30" s="144">
        <f t="shared" si="7"/>
        <v>2</v>
      </c>
      <c r="J30" s="161">
        <f>'25.08'!J30+'26.08'!I30</f>
        <v>364</v>
      </c>
      <c r="K30" s="152">
        <v>0</v>
      </c>
      <c r="L30" s="152">
        <v>0</v>
      </c>
      <c r="M30" s="152">
        <v>0</v>
      </c>
      <c r="N30" s="144">
        <f t="shared" si="0"/>
        <v>357</v>
      </c>
      <c r="O30" s="145">
        <v>7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8</v>
      </c>
      <c r="H31" s="156">
        <v>0</v>
      </c>
      <c r="I31" s="144">
        <f t="shared" si="7"/>
        <v>8</v>
      </c>
      <c r="J31" s="161">
        <f>'25.08'!J31+'26.08'!I31</f>
        <v>540</v>
      </c>
      <c r="K31" s="152">
        <v>1</v>
      </c>
      <c r="L31" s="152">
        <v>0</v>
      </c>
      <c r="M31" s="152">
        <v>0</v>
      </c>
      <c r="N31" s="144">
        <f t="shared" si="0"/>
        <v>486</v>
      </c>
      <c r="O31" s="145">
        <v>53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2</v>
      </c>
      <c r="H32" s="156">
        <v>1</v>
      </c>
      <c r="I32" s="144">
        <f t="shared" si="7"/>
        <v>3</v>
      </c>
      <c r="J32" s="161">
        <f>'25.08'!J32+'26.08'!I32</f>
        <v>203</v>
      </c>
      <c r="K32" s="152">
        <v>1</v>
      </c>
      <c r="L32" s="152">
        <v>1</v>
      </c>
      <c r="M32" s="152">
        <v>0</v>
      </c>
      <c r="N32" s="144">
        <f t="shared" si="0"/>
        <v>179</v>
      </c>
      <c r="O32" s="145">
        <v>23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7</v>
      </c>
      <c r="H33" s="156">
        <v>0</v>
      </c>
      <c r="I33" s="144">
        <f t="shared" si="7"/>
        <v>7</v>
      </c>
      <c r="J33" s="161">
        <f>'25.08'!J33+'26.08'!I33</f>
        <v>304</v>
      </c>
      <c r="K33" s="152">
        <v>0</v>
      </c>
      <c r="L33" s="152">
        <v>0</v>
      </c>
      <c r="M33" s="152">
        <v>0</v>
      </c>
      <c r="N33" s="144">
        <f t="shared" si="0"/>
        <v>284</v>
      </c>
      <c r="O33" s="145">
        <v>20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4</v>
      </c>
      <c r="H34" s="156">
        <v>2</v>
      </c>
      <c r="I34" s="144">
        <f t="shared" si="7"/>
        <v>6</v>
      </c>
      <c r="J34" s="161">
        <f>'25.08'!J34+'26.08'!I34</f>
        <v>135</v>
      </c>
      <c r="K34" s="152">
        <v>0</v>
      </c>
      <c r="L34" s="152">
        <v>0</v>
      </c>
      <c r="M34" s="152">
        <v>0</v>
      </c>
      <c r="N34" s="144">
        <f t="shared" si="0"/>
        <v>115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2</v>
      </c>
      <c r="H35" s="156">
        <v>0</v>
      </c>
      <c r="I35" s="144">
        <f t="shared" si="7"/>
        <v>2</v>
      </c>
      <c r="J35" s="161">
        <f>'25.08'!J35+'26.08'!I35</f>
        <v>59</v>
      </c>
      <c r="K35" s="152">
        <v>0</v>
      </c>
      <c r="L35" s="152">
        <v>0</v>
      </c>
      <c r="M35" s="152">
        <v>0</v>
      </c>
      <c r="N35" s="144">
        <f t="shared" si="0"/>
        <v>52</v>
      </c>
      <c r="O35" s="145">
        <v>7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5</v>
      </c>
      <c r="H36" s="156">
        <v>0</v>
      </c>
      <c r="I36" s="144">
        <f t="shared" si="7"/>
        <v>5</v>
      </c>
      <c r="J36" s="161">
        <f>'25.08'!J36+'26.08'!I36</f>
        <v>37</v>
      </c>
      <c r="K36" s="152">
        <v>0</v>
      </c>
      <c r="L36" s="152">
        <v>0</v>
      </c>
      <c r="M36" s="152">
        <v>0</v>
      </c>
      <c r="N36" s="144">
        <f t="shared" si="0"/>
        <v>32</v>
      </c>
      <c r="O36" s="145">
        <v>5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19</v>
      </c>
      <c r="H37" s="156"/>
      <c r="I37" s="144">
        <f t="shared" si="7"/>
        <v>19</v>
      </c>
      <c r="J37" s="161">
        <f>'25.08'!J37+'26.08'!I37</f>
        <v>646</v>
      </c>
      <c r="K37" s="152">
        <v>0</v>
      </c>
      <c r="L37" s="152">
        <v>0</v>
      </c>
      <c r="M37" s="152">
        <v>0</v>
      </c>
      <c r="N37" s="144">
        <f t="shared" si="0"/>
        <v>553</v>
      </c>
      <c r="O37" s="145">
        <v>93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89</v>
      </c>
      <c r="H38" s="146">
        <f t="shared" ref="H38:O38" si="9">SUM(H26:H37)</f>
        <v>9</v>
      </c>
      <c r="I38" s="148">
        <f t="shared" si="9"/>
        <v>98</v>
      </c>
      <c r="J38" s="162">
        <f>'25.08'!J38+'26.08'!I38</f>
        <v>4882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4488</v>
      </c>
      <c r="O38" s="150">
        <f t="shared" si="9"/>
        <v>391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</v>
      </c>
      <c r="H39" s="154">
        <v>0</v>
      </c>
      <c r="I39" s="139">
        <f>G39+H39</f>
        <v>2</v>
      </c>
      <c r="J39" s="160">
        <f>'25.08'!J39+'26.08'!I39</f>
        <v>729</v>
      </c>
      <c r="K39" s="151">
        <v>2</v>
      </c>
      <c r="L39" s="151">
        <v>2</v>
      </c>
      <c r="M39" s="151">
        <v>1</v>
      </c>
      <c r="N39" s="139">
        <f t="shared" si="0"/>
        <v>610</v>
      </c>
      <c r="O39" s="140">
        <v>117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21</v>
      </c>
      <c r="H40" s="156">
        <v>0</v>
      </c>
      <c r="I40" s="144">
        <f t="shared" ref="I40:I49" si="10">G40+H40</f>
        <v>21</v>
      </c>
      <c r="J40" s="161">
        <f>'25.08'!J40+'26.08'!I40</f>
        <v>548</v>
      </c>
      <c r="K40" s="152">
        <v>1</v>
      </c>
      <c r="L40" s="152">
        <v>1</v>
      </c>
      <c r="M40" s="152">
        <v>0</v>
      </c>
      <c r="N40" s="144">
        <f t="shared" si="0"/>
        <v>486</v>
      </c>
      <c r="O40" s="145">
        <v>61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7</v>
      </c>
      <c r="H41" s="156">
        <v>0</v>
      </c>
      <c r="I41" s="144">
        <f t="shared" si="10"/>
        <v>7</v>
      </c>
      <c r="J41" s="161">
        <f>'25.08'!J41+'26.08'!I41</f>
        <v>213</v>
      </c>
      <c r="K41" s="152">
        <v>0</v>
      </c>
      <c r="L41" s="152">
        <v>0</v>
      </c>
      <c r="M41" s="152">
        <v>0</v>
      </c>
      <c r="N41" s="144">
        <f t="shared" si="0"/>
        <v>181</v>
      </c>
      <c r="O41" s="145">
        <v>32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6</v>
      </c>
      <c r="H42" s="156">
        <v>0</v>
      </c>
      <c r="I42" s="144">
        <f t="shared" si="10"/>
        <v>6</v>
      </c>
      <c r="J42" s="161">
        <f>'25.08'!J42+'26.08'!I42</f>
        <v>239</v>
      </c>
      <c r="K42" s="152">
        <v>0</v>
      </c>
      <c r="L42" s="152">
        <v>0</v>
      </c>
      <c r="M42" s="152">
        <v>0</v>
      </c>
      <c r="N42" s="144">
        <f t="shared" si="0"/>
        <v>216</v>
      </c>
      <c r="O42" s="145">
        <v>23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59</v>
      </c>
      <c r="H43" s="156">
        <v>5</v>
      </c>
      <c r="I43" s="144">
        <f t="shared" si="10"/>
        <v>64</v>
      </c>
      <c r="J43" s="161">
        <f>'25.08'!J43+'26.08'!I43</f>
        <v>984</v>
      </c>
      <c r="K43" s="152">
        <v>1</v>
      </c>
      <c r="L43" s="152">
        <v>1</v>
      </c>
      <c r="M43" s="152">
        <v>0</v>
      </c>
      <c r="N43" s="144">
        <f t="shared" si="0"/>
        <v>760</v>
      </c>
      <c r="O43" s="145">
        <v>223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10</v>
      </c>
      <c r="H44" s="156">
        <v>0</v>
      </c>
      <c r="I44" s="144">
        <f t="shared" si="10"/>
        <v>10</v>
      </c>
      <c r="J44" s="161">
        <f>'25.08'!J44+'26.08'!I44</f>
        <v>231</v>
      </c>
      <c r="K44" s="152">
        <v>0</v>
      </c>
      <c r="L44" s="152">
        <v>0</v>
      </c>
      <c r="M44" s="152">
        <v>0</v>
      </c>
      <c r="N44" s="144">
        <f t="shared" si="0"/>
        <v>206</v>
      </c>
      <c r="O44" s="145">
        <v>25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6</v>
      </c>
      <c r="H45" s="156">
        <v>0</v>
      </c>
      <c r="I45" s="144">
        <f t="shared" si="10"/>
        <v>6</v>
      </c>
      <c r="J45" s="161">
        <f>'25.08'!J45+'26.08'!I45</f>
        <v>157</v>
      </c>
      <c r="K45" s="152">
        <v>0</v>
      </c>
      <c r="L45" s="152">
        <v>0</v>
      </c>
      <c r="M45" s="152">
        <v>0</v>
      </c>
      <c r="N45" s="144">
        <f t="shared" si="0"/>
        <v>141</v>
      </c>
      <c r="O45" s="145">
        <v>16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12</v>
      </c>
      <c r="H46" s="156">
        <v>0</v>
      </c>
      <c r="I46" s="144">
        <f t="shared" si="10"/>
        <v>12</v>
      </c>
      <c r="J46" s="161">
        <f>'25.08'!J46+'26.08'!I46</f>
        <v>338</v>
      </c>
      <c r="K46" s="152">
        <v>0</v>
      </c>
      <c r="L46" s="152">
        <v>0</v>
      </c>
      <c r="M46" s="152">
        <v>0</v>
      </c>
      <c r="N46" s="144">
        <f t="shared" si="0"/>
        <v>285</v>
      </c>
      <c r="O46" s="145">
        <v>53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4</v>
      </c>
      <c r="H47" s="156">
        <v>0</v>
      </c>
      <c r="I47" s="144">
        <f t="shared" si="10"/>
        <v>4</v>
      </c>
      <c r="J47" s="161">
        <f>'25.08'!J47+'26.08'!I47</f>
        <v>98</v>
      </c>
      <c r="K47" s="152">
        <v>1</v>
      </c>
      <c r="L47" s="152">
        <v>0</v>
      </c>
      <c r="M47" s="152">
        <v>0</v>
      </c>
      <c r="N47" s="144">
        <f t="shared" si="0"/>
        <v>92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1</v>
      </c>
      <c r="H48" s="156">
        <v>0</v>
      </c>
      <c r="I48" s="144">
        <f t="shared" si="10"/>
        <v>1</v>
      </c>
      <c r="J48" s="161">
        <f>'25.08'!J48+'26.08'!I48</f>
        <v>118</v>
      </c>
      <c r="K48" s="152">
        <v>1</v>
      </c>
      <c r="L48" s="152">
        <v>0</v>
      </c>
      <c r="M48" s="152">
        <v>0</v>
      </c>
      <c r="N48" s="144">
        <f t="shared" si="0"/>
        <v>107</v>
      </c>
      <c r="O48" s="145">
        <v>10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16</v>
      </c>
      <c r="H49" s="156"/>
      <c r="I49" s="144">
        <f t="shared" si="10"/>
        <v>16</v>
      </c>
      <c r="J49" s="161">
        <f>'25.08'!J49+'26.08'!I49</f>
        <v>575</v>
      </c>
      <c r="K49" s="152">
        <v>1</v>
      </c>
      <c r="L49" s="152">
        <v>2</v>
      </c>
      <c r="M49" s="152">
        <v>1</v>
      </c>
      <c r="N49" s="144">
        <f t="shared" si="0"/>
        <v>474</v>
      </c>
      <c r="O49" s="145">
        <v>100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144</v>
      </c>
      <c r="H50" s="146">
        <f t="shared" ref="H50:O50" si="12">SUM(H39:H49)</f>
        <v>5</v>
      </c>
      <c r="I50" s="148">
        <f t="shared" si="12"/>
        <v>149</v>
      </c>
      <c r="J50" s="162">
        <f>'25.08'!J50+'26.08'!I50</f>
        <v>4230</v>
      </c>
      <c r="K50" s="148">
        <f t="shared" si="12"/>
        <v>7</v>
      </c>
      <c r="L50" s="148">
        <f t="shared" si="12"/>
        <v>6</v>
      </c>
      <c r="M50" s="148">
        <f t="shared" si="12"/>
        <v>2</v>
      </c>
      <c r="N50" s="148">
        <f t="shared" si="12"/>
        <v>3558</v>
      </c>
      <c r="O50" s="150">
        <f t="shared" si="12"/>
        <v>665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'25.08'!J51+'26.08'!I51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13</v>
      </c>
      <c r="H52" s="156">
        <v>0</v>
      </c>
      <c r="I52" s="144">
        <f t="shared" ref="I52:I59" si="14">G52+H52</f>
        <v>13</v>
      </c>
      <c r="J52" s="161">
        <f>'25.08'!J52+'26.08'!I52</f>
        <v>789</v>
      </c>
      <c r="K52" s="152">
        <v>0</v>
      </c>
      <c r="L52" s="152">
        <v>0</v>
      </c>
      <c r="M52" s="152">
        <v>0</v>
      </c>
      <c r="N52" s="144">
        <f t="shared" si="0"/>
        <v>712</v>
      </c>
      <c r="O52" s="145">
        <v>77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19</v>
      </c>
      <c r="H53" s="156">
        <v>0</v>
      </c>
      <c r="I53" s="144">
        <f t="shared" si="14"/>
        <v>19</v>
      </c>
      <c r="J53" s="161">
        <f>'25.08'!J53+'26.08'!I53</f>
        <v>416</v>
      </c>
      <c r="K53" s="152">
        <v>1</v>
      </c>
      <c r="L53" s="152">
        <v>0</v>
      </c>
      <c r="M53" s="152">
        <v>0</v>
      </c>
      <c r="N53" s="144">
        <f t="shared" si="0"/>
        <v>390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16</v>
      </c>
      <c r="H54" s="156">
        <v>0</v>
      </c>
      <c r="I54" s="144">
        <f t="shared" si="14"/>
        <v>16</v>
      </c>
      <c r="J54" s="161">
        <f>'25.08'!J54+'26.08'!I54</f>
        <v>537</v>
      </c>
      <c r="K54" s="152">
        <v>0</v>
      </c>
      <c r="L54" s="152">
        <v>0</v>
      </c>
      <c r="M54" s="152">
        <v>0</v>
      </c>
      <c r="N54" s="144">
        <f t="shared" si="0"/>
        <v>485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5</v>
      </c>
      <c r="H55" s="156">
        <v>0</v>
      </c>
      <c r="I55" s="144">
        <f t="shared" si="14"/>
        <v>5</v>
      </c>
      <c r="J55" s="161">
        <f>'25.08'!J55+'26.08'!I55</f>
        <v>219</v>
      </c>
      <c r="K55" s="152">
        <v>1</v>
      </c>
      <c r="L55" s="152">
        <v>0</v>
      </c>
      <c r="M55" s="152">
        <v>0</v>
      </c>
      <c r="N55" s="144">
        <f t="shared" si="0"/>
        <v>208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8</v>
      </c>
      <c r="H56" s="156">
        <v>0</v>
      </c>
      <c r="I56" s="144">
        <f t="shared" si="14"/>
        <v>8</v>
      </c>
      <c r="J56" s="161">
        <f>'25.08'!J56+'26.08'!I56</f>
        <v>234</v>
      </c>
      <c r="K56" s="152">
        <v>0</v>
      </c>
      <c r="L56" s="152">
        <v>0</v>
      </c>
      <c r="M56" s="152">
        <v>0</v>
      </c>
      <c r="N56" s="144">
        <f t="shared" si="0"/>
        <v>204</v>
      </c>
      <c r="O56" s="145">
        <v>30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2</v>
      </c>
      <c r="H57" s="156">
        <v>1</v>
      </c>
      <c r="I57" s="144">
        <f t="shared" si="14"/>
        <v>3</v>
      </c>
      <c r="J57" s="161">
        <f>'25.08'!J57+'26.08'!I57</f>
        <v>117</v>
      </c>
      <c r="K57" s="152">
        <v>0</v>
      </c>
      <c r="L57" s="152">
        <v>0</v>
      </c>
      <c r="M57" s="152">
        <v>0</v>
      </c>
      <c r="N57" s="144">
        <f t="shared" si="0"/>
        <v>112</v>
      </c>
      <c r="O57" s="145">
        <v>5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0</v>
      </c>
      <c r="H58" s="156">
        <v>0</v>
      </c>
      <c r="I58" s="144">
        <f t="shared" si="14"/>
        <v>0</v>
      </c>
      <c r="J58" s="161">
        <f>'25.08'!J58+'26.08'!I58</f>
        <v>86</v>
      </c>
      <c r="K58" s="152">
        <v>0</v>
      </c>
      <c r="L58" s="152">
        <v>0</v>
      </c>
      <c r="M58" s="152">
        <v>0</v>
      </c>
      <c r="N58" s="144">
        <f t="shared" si="0"/>
        <v>83</v>
      </c>
      <c r="O58" s="145">
        <v>3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14</v>
      </c>
      <c r="H59" s="156"/>
      <c r="I59" s="144">
        <f t="shared" si="14"/>
        <v>14</v>
      </c>
      <c r="J59" s="161">
        <f>'25.08'!J59+'26.08'!I59</f>
        <v>550</v>
      </c>
      <c r="K59" s="152">
        <v>1</v>
      </c>
      <c r="L59" s="152">
        <v>0</v>
      </c>
      <c r="M59" s="152">
        <v>0</v>
      </c>
      <c r="N59" s="144">
        <f t="shared" si="0"/>
        <v>532</v>
      </c>
      <c r="O59" s="145">
        <v>17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77</v>
      </c>
      <c r="H60" s="146">
        <f t="shared" ref="H60:O60" si="15">SUM(H51:H59)</f>
        <v>1</v>
      </c>
      <c r="I60" s="148">
        <f t="shared" si="15"/>
        <v>78</v>
      </c>
      <c r="J60" s="162">
        <f>'25.08'!J60+'26.08'!I60</f>
        <v>2948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2726</v>
      </c>
      <c r="O60" s="150">
        <f t="shared" si="15"/>
        <v>219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0</v>
      </c>
      <c r="H61" s="154">
        <v>0</v>
      </c>
      <c r="I61" s="139">
        <f>G61+H61</f>
        <v>0</v>
      </c>
      <c r="J61" s="160">
        <f>'25.08'!J61+'26.08'!I61</f>
        <v>126</v>
      </c>
      <c r="K61" s="151">
        <v>0</v>
      </c>
      <c r="L61" s="151">
        <v>0</v>
      </c>
      <c r="M61" s="151">
        <v>0</v>
      </c>
      <c r="N61" s="139">
        <f t="shared" si="0"/>
        <v>124</v>
      </c>
      <c r="O61" s="140">
        <v>2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1</v>
      </c>
      <c r="H62" s="156">
        <v>0</v>
      </c>
      <c r="I62" s="144">
        <f t="shared" ref="I62:I69" si="16">G62+H62</f>
        <v>1</v>
      </c>
      <c r="J62" s="161">
        <f>'25.08'!J62+'26.08'!I62</f>
        <v>89</v>
      </c>
      <c r="K62" s="152">
        <v>0</v>
      </c>
      <c r="L62" s="152">
        <v>0</v>
      </c>
      <c r="M62" s="152">
        <v>0</v>
      </c>
      <c r="N62" s="144">
        <f t="shared" si="0"/>
        <v>88</v>
      </c>
      <c r="O62" s="145">
        <v>1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0</v>
      </c>
      <c r="H63" s="156">
        <v>0</v>
      </c>
      <c r="I63" s="144">
        <f t="shared" si="16"/>
        <v>0</v>
      </c>
      <c r="J63" s="161">
        <f>'25.08'!J63+'26.08'!I63</f>
        <v>126</v>
      </c>
      <c r="K63" s="152">
        <v>0</v>
      </c>
      <c r="L63" s="152">
        <v>0</v>
      </c>
      <c r="M63" s="152">
        <v>0</v>
      </c>
      <c r="N63" s="144">
        <f t="shared" si="0"/>
        <v>119</v>
      </c>
      <c r="O63" s="145">
        <v>7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4</v>
      </c>
      <c r="H64" s="156">
        <v>0</v>
      </c>
      <c r="I64" s="144">
        <f t="shared" si="16"/>
        <v>4</v>
      </c>
      <c r="J64" s="161">
        <f>'25.08'!J64+'26.08'!I64</f>
        <v>138</v>
      </c>
      <c r="K64" s="152">
        <v>0</v>
      </c>
      <c r="L64" s="152">
        <v>0</v>
      </c>
      <c r="M64" s="152">
        <v>0</v>
      </c>
      <c r="N64" s="144">
        <f t="shared" si="0"/>
        <v>131</v>
      </c>
      <c r="O64" s="145">
        <v>7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1</v>
      </c>
      <c r="H65" s="156">
        <v>0</v>
      </c>
      <c r="I65" s="144">
        <f t="shared" si="16"/>
        <v>1</v>
      </c>
      <c r="J65" s="161">
        <f>'25.08'!J65+'26.08'!I65</f>
        <v>163</v>
      </c>
      <c r="K65" s="152">
        <v>0</v>
      </c>
      <c r="L65" s="152">
        <v>0</v>
      </c>
      <c r="M65" s="152">
        <v>0</v>
      </c>
      <c r="N65" s="144">
        <f t="shared" si="0"/>
        <v>157</v>
      </c>
      <c r="O65" s="145">
        <v>6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2</v>
      </c>
      <c r="H66" s="156">
        <v>0</v>
      </c>
      <c r="I66" s="144">
        <f t="shared" si="16"/>
        <v>2</v>
      </c>
      <c r="J66" s="161">
        <f>'25.08'!J66+'26.08'!I66</f>
        <v>210</v>
      </c>
      <c r="K66" s="152">
        <v>1</v>
      </c>
      <c r="L66" s="152">
        <v>0</v>
      </c>
      <c r="M66" s="152">
        <v>0</v>
      </c>
      <c r="N66" s="144">
        <f t="shared" si="0"/>
        <v>190</v>
      </c>
      <c r="O66" s="145">
        <v>19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1</v>
      </c>
      <c r="H67" s="156">
        <v>0</v>
      </c>
      <c r="I67" s="144">
        <f t="shared" si="16"/>
        <v>1</v>
      </c>
      <c r="J67" s="161">
        <f>'25.08'!J67+'26.08'!I67</f>
        <v>40</v>
      </c>
      <c r="K67" s="152">
        <v>0</v>
      </c>
      <c r="L67" s="152">
        <v>0</v>
      </c>
      <c r="M67" s="152">
        <v>0</v>
      </c>
      <c r="N67" s="144">
        <f t="shared" si="0"/>
        <v>35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4</v>
      </c>
      <c r="H68" s="156">
        <v>0</v>
      </c>
      <c r="I68" s="144">
        <f t="shared" si="16"/>
        <v>4</v>
      </c>
      <c r="J68" s="161">
        <f>'25.08'!J68+'26.08'!I68</f>
        <v>129</v>
      </c>
      <c r="K68" s="152">
        <v>0</v>
      </c>
      <c r="L68" s="152">
        <v>0</v>
      </c>
      <c r="M68" s="152">
        <v>0</v>
      </c>
      <c r="N68" s="144">
        <f t="shared" si="0"/>
        <v>116</v>
      </c>
      <c r="O68" s="145">
        <v>13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7</v>
      </c>
      <c r="H69" s="156"/>
      <c r="I69" s="144">
        <f t="shared" si="16"/>
        <v>7</v>
      </c>
      <c r="J69" s="161">
        <f>'25.08'!J69+'26.08'!I69</f>
        <v>580</v>
      </c>
      <c r="K69" s="152">
        <v>2</v>
      </c>
      <c r="L69" s="152">
        <v>0</v>
      </c>
      <c r="M69" s="152">
        <v>0</v>
      </c>
      <c r="N69" s="144">
        <f t="shared" si="0"/>
        <v>551</v>
      </c>
      <c r="O69" s="145">
        <v>27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20</v>
      </c>
      <c r="H70" s="146">
        <f t="shared" ref="H70:O70" si="17">SUM(H61:H69)</f>
        <v>0</v>
      </c>
      <c r="I70" s="148">
        <f t="shared" si="17"/>
        <v>20</v>
      </c>
      <c r="J70" s="162">
        <f>'25.08'!J70+'26.08'!I70</f>
        <v>1601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1511</v>
      </c>
      <c r="O70" s="150">
        <f t="shared" si="17"/>
        <v>87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4</v>
      </c>
      <c r="H71" s="154">
        <v>1</v>
      </c>
      <c r="I71" s="139">
        <f>G71+H71</f>
        <v>5</v>
      </c>
      <c r="J71" s="160">
        <f>'25.08'!J71+'26.08'!I71</f>
        <v>397</v>
      </c>
      <c r="K71" s="151">
        <v>0</v>
      </c>
      <c r="L71" s="151">
        <v>0</v>
      </c>
      <c r="M71" s="151">
        <v>0</v>
      </c>
      <c r="N71" s="139">
        <f t="shared" ref="N71:N83" si="18">J71-K71-O71</f>
        <v>380</v>
      </c>
      <c r="O71" s="140">
        <v>17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11</v>
      </c>
      <c r="H72" s="156">
        <v>0</v>
      </c>
      <c r="I72" s="144">
        <f t="shared" ref="I72:I77" si="19">G72+H72</f>
        <v>11</v>
      </c>
      <c r="J72" s="161">
        <f>'25.08'!J72+'26.08'!I72</f>
        <v>405</v>
      </c>
      <c r="K72" s="152">
        <v>0</v>
      </c>
      <c r="L72" s="152">
        <v>0</v>
      </c>
      <c r="M72" s="152">
        <v>0</v>
      </c>
      <c r="N72" s="144">
        <f t="shared" si="18"/>
        <v>356</v>
      </c>
      <c r="O72" s="145">
        <v>49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12</v>
      </c>
      <c r="H73" s="156">
        <v>0</v>
      </c>
      <c r="I73" s="144">
        <f t="shared" si="19"/>
        <v>12</v>
      </c>
      <c r="J73" s="161">
        <f>'25.08'!J73+'26.08'!I73</f>
        <v>354</v>
      </c>
      <c r="K73" s="152">
        <v>0</v>
      </c>
      <c r="L73" s="152">
        <v>0</v>
      </c>
      <c r="M73" s="152">
        <v>0</v>
      </c>
      <c r="N73" s="144">
        <f t="shared" si="18"/>
        <v>320</v>
      </c>
      <c r="O73" s="145">
        <v>34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24</v>
      </c>
      <c r="H74" s="156">
        <v>0</v>
      </c>
      <c r="I74" s="144">
        <f t="shared" si="19"/>
        <v>24</v>
      </c>
      <c r="J74" s="161">
        <f>'25.08'!J74+'26.08'!I74</f>
        <v>406</v>
      </c>
      <c r="K74" s="152">
        <v>0</v>
      </c>
      <c r="L74" s="152">
        <v>0</v>
      </c>
      <c r="M74" s="152">
        <v>0</v>
      </c>
      <c r="N74" s="144">
        <f t="shared" si="18"/>
        <v>336</v>
      </c>
      <c r="O74" s="145">
        <v>70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1</v>
      </c>
      <c r="H75" s="156">
        <v>0</v>
      </c>
      <c r="I75" s="144">
        <f t="shared" si="19"/>
        <v>1</v>
      </c>
      <c r="J75" s="161">
        <f>'25.08'!J75+'26.08'!I75</f>
        <v>75</v>
      </c>
      <c r="K75" s="152">
        <v>0</v>
      </c>
      <c r="L75" s="152">
        <v>0</v>
      </c>
      <c r="M75" s="152">
        <v>0</v>
      </c>
      <c r="N75" s="144">
        <f t="shared" si="18"/>
        <v>69</v>
      </c>
      <c r="O75" s="145">
        <v>6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10</v>
      </c>
      <c r="H76" s="156">
        <v>0</v>
      </c>
      <c r="I76" s="144">
        <f t="shared" si="19"/>
        <v>10</v>
      </c>
      <c r="J76" s="161">
        <f>'25.08'!J76+'26.08'!I76</f>
        <v>309</v>
      </c>
      <c r="K76" s="152">
        <v>1</v>
      </c>
      <c r="L76" s="152">
        <v>0</v>
      </c>
      <c r="M76" s="152">
        <v>0</v>
      </c>
      <c r="N76" s="144">
        <f t="shared" si="18"/>
        <v>283</v>
      </c>
      <c r="O76" s="145">
        <v>25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48</v>
      </c>
      <c r="H77" s="156"/>
      <c r="I77" s="144">
        <f t="shared" si="19"/>
        <v>48</v>
      </c>
      <c r="J77" s="161">
        <f>'25.08'!J77+'26.08'!I77</f>
        <v>1640</v>
      </c>
      <c r="K77" s="152">
        <v>4</v>
      </c>
      <c r="L77" s="152">
        <v>2</v>
      </c>
      <c r="M77" s="152">
        <v>0</v>
      </c>
      <c r="N77" s="144">
        <f t="shared" si="18"/>
        <v>1469</v>
      </c>
      <c r="O77" s="145">
        <v>167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110</v>
      </c>
      <c r="H78" s="146">
        <f t="shared" ref="H78:O78" si="20">SUM(H71:H77)</f>
        <v>1</v>
      </c>
      <c r="I78" s="148">
        <f t="shared" si="20"/>
        <v>111</v>
      </c>
      <c r="J78" s="162">
        <f>'25.08'!J78+'26.08'!I78</f>
        <v>3586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3213</v>
      </c>
      <c r="O78" s="150">
        <f t="shared" si="20"/>
        <v>368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3</v>
      </c>
      <c r="I79" s="139">
        <f>G79+H79</f>
        <v>3</v>
      </c>
      <c r="J79" s="160">
        <f>'25.08'!J79+'26.08'!I79</f>
        <v>136</v>
      </c>
      <c r="K79" s="151">
        <v>0</v>
      </c>
      <c r="L79" s="151">
        <v>0</v>
      </c>
      <c r="M79" s="151">
        <v>0</v>
      </c>
      <c r="N79" s="139">
        <f t="shared" si="18"/>
        <v>131</v>
      </c>
      <c r="O79" s="140">
        <v>5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'25.08'!J80+'26.08'!I80</f>
        <v>38</v>
      </c>
      <c r="K80" s="152">
        <v>0</v>
      </c>
      <c r="L80" s="152">
        <v>0</v>
      </c>
      <c r="M80" s="152">
        <v>0</v>
      </c>
      <c r="N80" s="144">
        <f t="shared" si="18"/>
        <v>38</v>
      </c>
      <c r="O80" s="145">
        <v>0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'25.08'!J81+'26.08'!I81</f>
        <v>112</v>
      </c>
      <c r="K81" s="152">
        <v>0</v>
      </c>
      <c r="L81" s="152">
        <v>0</v>
      </c>
      <c r="M81" s="152">
        <v>0</v>
      </c>
      <c r="N81" s="144">
        <f t="shared" si="18"/>
        <v>107</v>
      </c>
      <c r="O81" s="145">
        <v>5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'25.08'!J82+'26.08'!I82</f>
        <v>87</v>
      </c>
      <c r="K82" s="152">
        <v>0</v>
      </c>
      <c r="L82" s="152">
        <v>0</v>
      </c>
      <c r="M82" s="152">
        <v>0</v>
      </c>
      <c r="N82" s="144">
        <f t="shared" si="18"/>
        <v>84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3</v>
      </c>
      <c r="H83" s="156"/>
      <c r="I83" s="144">
        <f t="shared" si="21"/>
        <v>3</v>
      </c>
      <c r="J83" s="161">
        <f>'25.08'!J83+'26.08'!I83</f>
        <v>341</v>
      </c>
      <c r="K83" s="152">
        <v>0</v>
      </c>
      <c r="L83" s="152">
        <v>0</v>
      </c>
      <c r="M83" s="152">
        <v>0</v>
      </c>
      <c r="N83" s="144">
        <f t="shared" si="18"/>
        <v>319</v>
      </c>
      <c r="O83" s="145">
        <v>22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6</v>
      </c>
      <c r="H84" s="146">
        <f t="shared" ref="H84:O84" si="22">SUM(H79:H83)</f>
        <v>3</v>
      </c>
      <c r="I84" s="148">
        <f t="shared" si="22"/>
        <v>9</v>
      </c>
      <c r="J84" s="162">
        <f>'25.08'!J84+'26.08'!I84</f>
        <v>714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679</v>
      </c>
      <c r="O84" s="150">
        <f t="shared" si="22"/>
        <v>35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650</v>
      </c>
      <c r="H85" s="135">
        <f t="shared" ref="H85:O85" si="23">H84+H78+H70+H60+H50+H38+H25+H19</f>
        <v>24</v>
      </c>
      <c r="I85" s="135">
        <f t="shared" si="23"/>
        <v>674</v>
      </c>
      <c r="J85" s="135">
        <f t="shared" si="23"/>
        <v>26569</v>
      </c>
      <c r="K85" s="135">
        <f t="shared" si="23"/>
        <v>32</v>
      </c>
      <c r="L85" s="135">
        <f t="shared" si="23"/>
        <v>10</v>
      </c>
      <c r="M85" s="135">
        <f t="shared" si="23"/>
        <v>3</v>
      </c>
      <c r="N85" s="135">
        <f t="shared" si="23"/>
        <v>24056</v>
      </c>
      <c r="O85" s="135">
        <f t="shared" si="23"/>
        <v>2481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sheetProtection sheet="1" objects="1" scenarios="1"/>
  <mergeCells count="20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000-000000000000}">
  <dimension ref="A1:S111"/>
  <sheetViews>
    <sheetView view="pageBreakPreview" topLeftCell="C67" zoomScale="70" zoomScaleNormal="70" zoomScaleSheetLayoutView="70" workbookViewId="0">
      <selection activeCell="I77" activeCellId="1" sqref="I71 I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2" width="16.28515625" style="66" customWidth="1"/>
    <col min="13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158" t="s">
        <v>279</v>
      </c>
      <c r="O2" s="68"/>
      <c r="P2" s="68"/>
      <c r="Q2" s="123"/>
      <c r="R2" s="123"/>
      <c r="S2" s="123"/>
    </row>
    <row r="3" spans="1:19" ht="22.9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=692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2672</v>
      </c>
      <c r="P3" s="68"/>
      <c r="Q3" s="473" t="s">
        <v>266</v>
      </c>
      <c r="R3" s="473" t="s">
        <v>267</v>
      </c>
      <c r="S3" s="473" t="s">
        <v>268</v>
      </c>
    </row>
    <row r="4" spans="1:19" ht="55.1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25895</v>
      </c>
      <c r="K4" s="120" t="str">
        <f>"ch©v‡jvPbvi Rb¨ †cÖwiZ g„„Zz¨ = "&amp;K85</f>
        <v>ch©v‡jvPbvi Rb¨ †cÖwiZ g„„Zz¨ = 32</v>
      </c>
      <c r="L4" s="120" t="str">
        <f>"ch©v‡jvPbv m¤úbœK…Z g„„Zz¨ = "&amp;L85</f>
        <v>ch©v‡jvPbv m¤úbœK…Z g„„Zz¨ = 9</v>
      </c>
      <c r="M4" s="120" t="str">
        <f>"wbwðZ g„„Zz¨ 
= "&amp;M85</f>
        <v>wbwðZ g„„Zz¨ 
= 2</v>
      </c>
      <c r="N4" s="121" t="str">
        <f>"QvocÎ cÖvß †ivMx
 = "&amp;N85</f>
        <v>QvocÎ cÖvß †ivMx
 = 23191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53"/>
      <c r="G5" s="154">
        <v>30</v>
      </c>
      <c r="H5" s="154">
        <v>1</v>
      </c>
      <c r="I5" s="139">
        <f>G5+H5</f>
        <v>31</v>
      </c>
      <c r="J5" s="160">
        <f>'24.08'!J5+'25.08'!I5</f>
        <v>1114</v>
      </c>
      <c r="K5" s="151">
        <v>1</v>
      </c>
      <c r="L5" s="151">
        <v>1</v>
      </c>
      <c r="M5" s="151">
        <v>1</v>
      </c>
      <c r="N5" s="139">
        <f t="shared" ref="N5:N69" si="0">J5-K5-O5</f>
        <v>1024</v>
      </c>
      <c r="O5" s="140">
        <v>89</v>
      </c>
      <c r="P5" s="68"/>
      <c r="Q5" s="75"/>
      <c r="R5" s="75"/>
      <c r="S5" s="84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55"/>
      <c r="G6" s="156">
        <v>0</v>
      </c>
      <c r="H6" s="156">
        <v>0</v>
      </c>
      <c r="I6" s="144">
        <f t="shared" ref="I6:I18" si="1">G6+H6</f>
        <v>0</v>
      </c>
      <c r="J6" s="161">
        <f>'24.08'!J6+'25.08'!I6</f>
        <v>60</v>
      </c>
      <c r="K6" s="152">
        <v>0</v>
      </c>
      <c r="L6" s="152">
        <v>0</v>
      </c>
      <c r="M6" s="152">
        <v>0</v>
      </c>
      <c r="N6" s="144">
        <f t="shared" si="0"/>
        <v>60</v>
      </c>
      <c r="O6" s="145">
        <v>0</v>
      </c>
      <c r="P6" s="68"/>
      <c r="Q6" s="75"/>
      <c r="R6" s="75"/>
      <c r="S6" s="84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55"/>
      <c r="G7" s="156">
        <v>10</v>
      </c>
      <c r="H7" s="156">
        <v>0</v>
      </c>
      <c r="I7" s="144">
        <f t="shared" si="1"/>
        <v>10</v>
      </c>
      <c r="J7" s="161">
        <f>'24.08'!J7+'25.08'!I7</f>
        <v>311</v>
      </c>
      <c r="K7" s="152">
        <v>0</v>
      </c>
      <c r="L7" s="152">
        <v>0</v>
      </c>
      <c r="M7" s="152">
        <v>0</v>
      </c>
      <c r="N7" s="144">
        <f t="shared" si="0"/>
        <v>278</v>
      </c>
      <c r="O7" s="145">
        <v>33</v>
      </c>
      <c r="P7" s="68"/>
      <c r="Q7" s="75"/>
      <c r="R7" s="75"/>
      <c r="S7" s="84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55"/>
      <c r="G8" s="156">
        <v>5</v>
      </c>
      <c r="H8" s="156">
        <v>5</v>
      </c>
      <c r="I8" s="144">
        <f t="shared" si="1"/>
        <v>10</v>
      </c>
      <c r="J8" s="161">
        <f>'24.08'!J8+'25.08'!I8</f>
        <v>891</v>
      </c>
      <c r="K8" s="152">
        <v>0</v>
      </c>
      <c r="L8" s="152">
        <v>0</v>
      </c>
      <c r="M8" s="152">
        <v>0</v>
      </c>
      <c r="N8" s="144">
        <f t="shared" si="0"/>
        <v>833</v>
      </c>
      <c r="O8" s="145">
        <v>58</v>
      </c>
      <c r="P8" s="68"/>
      <c r="Q8" s="75"/>
      <c r="R8" s="75"/>
      <c r="S8" s="84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55"/>
      <c r="G9" s="156">
        <v>16</v>
      </c>
      <c r="H9" s="156">
        <v>1</v>
      </c>
      <c r="I9" s="144">
        <f t="shared" si="1"/>
        <v>17</v>
      </c>
      <c r="J9" s="161">
        <f>'24.08'!J9+'25.08'!I9</f>
        <v>358</v>
      </c>
      <c r="K9" s="152">
        <v>1</v>
      </c>
      <c r="L9" s="152">
        <v>0</v>
      </c>
      <c r="M9" s="152">
        <v>0</v>
      </c>
      <c r="N9" s="144">
        <f t="shared" si="0"/>
        <v>315</v>
      </c>
      <c r="O9" s="145">
        <v>42</v>
      </c>
      <c r="P9" s="68"/>
      <c r="Q9" s="75"/>
      <c r="R9" s="75"/>
      <c r="S9" s="84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55"/>
      <c r="G10" s="156">
        <v>5</v>
      </c>
      <c r="H10" s="156">
        <v>0</v>
      </c>
      <c r="I10" s="144">
        <f t="shared" si="1"/>
        <v>5</v>
      </c>
      <c r="J10" s="161">
        <f>'24.08'!J10+'25.08'!I10</f>
        <v>293</v>
      </c>
      <c r="K10" s="152">
        <v>0</v>
      </c>
      <c r="L10" s="152">
        <v>0</v>
      </c>
      <c r="M10" s="152">
        <v>0</v>
      </c>
      <c r="N10" s="144">
        <f t="shared" si="0"/>
        <v>267</v>
      </c>
      <c r="O10" s="145">
        <v>26</v>
      </c>
      <c r="P10" s="68"/>
      <c r="Q10" s="75"/>
      <c r="R10" s="75"/>
      <c r="S10" s="84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55"/>
      <c r="G11" s="156">
        <v>8</v>
      </c>
      <c r="H11" s="156">
        <v>0</v>
      </c>
      <c r="I11" s="144">
        <f t="shared" si="1"/>
        <v>8</v>
      </c>
      <c r="J11" s="161">
        <f>'24.08'!J11+'25.08'!I11</f>
        <v>469</v>
      </c>
      <c r="K11" s="152">
        <v>1</v>
      </c>
      <c r="L11" s="152">
        <v>0</v>
      </c>
      <c r="M11" s="152">
        <v>0</v>
      </c>
      <c r="N11" s="144">
        <f t="shared" si="0"/>
        <v>418</v>
      </c>
      <c r="O11" s="145">
        <v>50</v>
      </c>
      <c r="P11" s="68"/>
      <c r="Q11" s="75"/>
      <c r="R11" s="75"/>
      <c r="S11" s="84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55"/>
      <c r="G12" s="156">
        <v>29</v>
      </c>
      <c r="H12" s="156">
        <v>0</v>
      </c>
      <c r="I12" s="144">
        <f t="shared" si="1"/>
        <v>29</v>
      </c>
      <c r="J12" s="161">
        <f>'24.08'!J12+'25.08'!I12</f>
        <v>760</v>
      </c>
      <c r="K12" s="152">
        <v>0</v>
      </c>
      <c r="L12" s="152">
        <v>0</v>
      </c>
      <c r="M12" s="152">
        <v>0</v>
      </c>
      <c r="N12" s="144">
        <f t="shared" si="0"/>
        <v>627</v>
      </c>
      <c r="O12" s="145">
        <v>133</v>
      </c>
      <c r="P12" s="68"/>
      <c r="Q12" s="75"/>
      <c r="R12" s="75"/>
      <c r="S12" s="84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55"/>
      <c r="G13" s="156">
        <v>4</v>
      </c>
      <c r="H13" s="156">
        <v>0</v>
      </c>
      <c r="I13" s="144">
        <f t="shared" si="1"/>
        <v>4</v>
      </c>
      <c r="J13" s="161">
        <f>'24.08'!J13+'25.08'!I13</f>
        <v>351</v>
      </c>
      <c r="K13" s="152">
        <v>0</v>
      </c>
      <c r="L13" s="152">
        <v>0</v>
      </c>
      <c r="M13" s="152">
        <v>0</v>
      </c>
      <c r="N13" s="144">
        <f t="shared" si="0"/>
        <v>330</v>
      </c>
      <c r="O13" s="145">
        <v>21</v>
      </c>
      <c r="P13" s="68"/>
      <c r="Q13" s="75"/>
      <c r="R13" s="75"/>
      <c r="S13" s="84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55"/>
      <c r="G14" s="156">
        <v>9</v>
      </c>
      <c r="H14" s="156">
        <v>0</v>
      </c>
      <c r="I14" s="144">
        <f t="shared" si="1"/>
        <v>9</v>
      </c>
      <c r="J14" s="161">
        <f>'24.08'!J14+'25.08'!I14</f>
        <v>300</v>
      </c>
      <c r="K14" s="152">
        <v>0</v>
      </c>
      <c r="L14" s="152">
        <v>0</v>
      </c>
      <c r="M14" s="152">
        <v>0</v>
      </c>
      <c r="N14" s="144">
        <f t="shared" si="0"/>
        <v>281</v>
      </c>
      <c r="O14" s="145">
        <v>19</v>
      </c>
      <c r="P14" s="68"/>
      <c r="Q14" s="75"/>
      <c r="R14" s="75"/>
      <c r="S14" s="84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55"/>
      <c r="G15" s="156">
        <v>10</v>
      </c>
      <c r="H15" s="156">
        <v>0</v>
      </c>
      <c r="I15" s="144">
        <f t="shared" si="1"/>
        <v>10</v>
      </c>
      <c r="J15" s="161">
        <f>'24.08'!J15+'25.08'!I15</f>
        <v>378</v>
      </c>
      <c r="K15" s="152">
        <v>0</v>
      </c>
      <c r="L15" s="152">
        <v>0</v>
      </c>
      <c r="M15" s="152">
        <v>0</v>
      </c>
      <c r="N15" s="144">
        <f t="shared" si="0"/>
        <v>340</v>
      </c>
      <c r="O15" s="145">
        <v>38</v>
      </c>
      <c r="P15" s="68"/>
      <c r="Q15" s="75"/>
      <c r="R15" s="75"/>
      <c r="S15" s="84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55"/>
      <c r="G16" s="156">
        <v>16</v>
      </c>
      <c r="H16" s="156">
        <v>1</v>
      </c>
      <c r="I16" s="144">
        <f t="shared" si="1"/>
        <v>17</v>
      </c>
      <c r="J16" s="161">
        <f>'24.08'!J16+'25.08'!I16</f>
        <v>488</v>
      </c>
      <c r="K16" s="152">
        <v>0</v>
      </c>
      <c r="L16" s="152">
        <v>0</v>
      </c>
      <c r="M16" s="152">
        <v>0</v>
      </c>
      <c r="N16" s="144">
        <f t="shared" si="0"/>
        <v>420</v>
      </c>
      <c r="O16" s="145">
        <v>68</v>
      </c>
      <c r="P16" s="68"/>
      <c r="Q16" s="75"/>
      <c r="R16" s="75"/>
      <c r="S16" s="84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55"/>
      <c r="G17" s="156">
        <v>13</v>
      </c>
      <c r="H17" s="156">
        <v>2</v>
      </c>
      <c r="I17" s="144">
        <f t="shared" si="1"/>
        <v>15</v>
      </c>
      <c r="J17" s="161">
        <f>'24.08'!J17+'25.08'!I17</f>
        <v>467</v>
      </c>
      <c r="K17" s="152">
        <v>5</v>
      </c>
      <c r="L17" s="152">
        <v>0</v>
      </c>
      <c r="M17" s="152">
        <v>0</v>
      </c>
      <c r="N17" s="144">
        <f t="shared" si="0"/>
        <v>394</v>
      </c>
      <c r="O17" s="145">
        <v>68</v>
      </c>
      <c r="P17" s="68"/>
      <c r="Q17" s="75"/>
      <c r="R17" s="75"/>
      <c r="S17" s="84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57" t="s">
        <v>168</v>
      </c>
      <c r="G18" s="156">
        <v>9</v>
      </c>
      <c r="H18" s="156"/>
      <c r="I18" s="144">
        <f t="shared" si="1"/>
        <v>9</v>
      </c>
      <c r="J18" s="161">
        <f>'24.08'!J18+'25.08'!I18</f>
        <v>465</v>
      </c>
      <c r="K18" s="152">
        <v>0</v>
      </c>
      <c r="L18" s="152">
        <v>0</v>
      </c>
      <c r="M18" s="152">
        <v>0</v>
      </c>
      <c r="N18" s="144">
        <f t="shared" si="0"/>
        <v>427</v>
      </c>
      <c r="O18" s="145">
        <v>38</v>
      </c>
      <c r="P18" s="68"/>
      <c r="Q18" s="75"/>
      <c r="R18" s="75"/>
      <c r="S18" s="84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164</v>
      </c>
      <c r="H19" s="146">
        <f t="shared" ref="H19:O19" si="3">SUM(H5:H18)</f>
        <v>10</v>
      </c>
      <c r="I19" s="148">
        <f t="shared" si="3"/>
        <v>174</v>
      </c>
      <c r="J19" s="162">
        <f>'24.08'!J19+'25.08'!I19</f>
        <v>6705</v>
      </c>
      <c r="K19" s="148">
        <f t="shared" si="3"/>
        <v>8</v>
      </c>
      <c r="L19" s="148">
        <f t="shared" si="3"/>
        <v>1</v>
      </c>
      <c r="M19" s="148">
        <f t="shared" si="3"/>
        <v>1</v>
      </c>
      <c r="N19" s="148">
        <f t="shared" si="3"/>
        <v>6014</v>
      </c>
      <c r="O19" s="150">
        <f t="shared" si="3"/>
        <v>683</v>
      </c>
      <c r="P19" s="68"/>
      <c r="Q19" s="88"/>
      <c r="R19" s="88"/>
      <c r="S19" s="86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53"/>
      <c r="G20" s="154">
        <v>0</v>
      </c>
      <c r="H20" s="154">
        <v>0</v>
      </c>
      <c r="I20" s="139">
        <f>G20+H20</f>
        <v>0</v>
      </c>
      <c r="J20" s="160">
        <f>'24.08'!J20+'25.08'!I20</f>
        <v>9</v>
      </c>
      <c r="K20" s="151">
        <v>0</v>
      </c>
      <c r="L20" s="151">
        <v>0</v>
      </c>
      <c r="M20" s="151">
        <v>0</v>
      </c>
      <c r="N20" s="139">
        <f t="shared" si="0"/>
        <v>9</v>
      </c>
      <c r="O20" s="140">
        <v>0</v>
      </c>
      <c r="P20" s="68"/>
      <c r="Q20" s="75"/>
      <c r="R20" s="75"/>
      <c r="S20" s="84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55"/>
      <c r="G21" s="156">
        <v>3</v>
      </c>
      <c r="H21" s="156">
        <v>0</v>
      </c>
      <c r="I21" s="144">
        <f t="shared" ref="I21:I24" si="4">G21+H21</f>
        <v>3</v>
      </c>
      <c r="J21" s="161">
        <f>'24.08'!J21+'25.08'!I21</f>
        <v>321</v>
      </c>
      <c r="K21" s="152">
        <v>0</v>
      </c>
      <c r="L21" s="152">
        <v>0</v>
      </c>
      <c r="M21" s="152">
        <v>0</v>
      </c>
      <c r="N21" s="144">
        <f t="shared" si="0"/>
        <v>283</v>
      </c>
      <c r="O21" s="145">
        <v>38</v>
      </c>
      <c r="P21" s="68"/>
      <c r="Q21" s="75"/>
      <c r="R21" s="75"/>
      <c r="S21" s="84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55"/>
      <c r="G22" s="156">
        <v>2</v>
      </c>
      <c r="H22" s="156">
        <v>0</v>
      </c>
      <c r="I22" s="144">
        <f t="shared" si="4"/>
        <v>2</v>
      </c>
      <c r="J22" s="161">
        <f>'24.08'!J22+'25.08'!I22</f>
        <v>121</v>
      </c>
      <c r="K22" s="152">
        <v>0</v>
      </c>
      <c r="L22" s="152">
        <v>0</v>
      </c>
      <c r="M22" s="152">
        <v>0</v>
      </c>
      <c r="N22" s="144">
        <f t="shared" si="0"/>
        <v>104</v>
      </c>
      <c r="O22" s="145">
        <v>17</v>
      </c>
      <c r="P22" s="68"/>
      <c r="Q22" s="75"/>
      <c r="R22" s="75"/>
      <c r="S22" s="84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55"/>
      <c r="G23" s="156">
        <v>1</v>
      </c>
      <c r="H23" s="156">
        <v>0</v>
      </c>
      <c r="I23" s="144">
        <f t="shared" si="4"/>
        <v>1</v>
      </c>
      <c r="J23" s="161">
        <f>'24.08'!J23+'25.08'!I23</f>
        <v>81</v>
      </c>
      <c r="K23" s="152">
        <v>0</v>
      </c>
      <c r="L23" s="152">
        <v>0</v>
      </c>
      <c r="M23" s="152">
        <v>0</v>
      </c>
      <c r="N23" s="144">
        <f t="shared" si="0"/>
        <v>73</v>
      </c>
      <c r="O23" s="145">
        <v>8</v>
      </c>
      <c r="P23" s="68"/>
      <c r="Q23" s="75"/>
      <c r="R23" s="75"/>
      <c r="S23" s="84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57" t="s">
        <v>182</v>
      </c>
      <c r="G24" s="156">
        <v>20</v>
      </c>
      <c r="H24" s="156"/>
      <c r="I24" s="144">
        <f t="shared" si="4"/>
        <v>20</v>
      </c>
      <c r="J24" s="161">
        <f>'24.08'!J24+'25.08'!I24</f>
        <v>1162</v>
      </c>
      <c r="K24" s="152">
        <v>3</v>
      </c>
      <c r="L24" s="152">
        <v>0</v>
      </c>
      <c r="M24" s="152">
        <v>0</v>
      </c>
      <c r="N24" s="144">
        <f t="shared" si="0"/>
        <v>1060</v>
      </c>
      <c r="O24" s="145">
        <v>99</v>
      </c>
      <c r="P24" s="68"/>
      <c r="Q24" s="75"/>
      <c r="R24" s="75"/>
      <c r="S24" s="84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26</v>
      </c>
      <c r="H25" s="146">
        <f t="shared" ref="H25:O25" si="6">SUM(H20:H24)</f>
        <v>0</v>
      </c>
      <c r="I25" s="148">
        <f t="shared" si="6"/>
        <v>26</v>
      </c>
      <c r="J25" s="162">
        <f>'24.08'!J25+'25.08'!I25</f>
        <v>1694</v>
      </c>
      <c r="K25" s="148">
        <f t="shared" si="6"/>
        <v>3</v>
      </c>
      <c r="L25" s="148">
        <f t="shared" si="6"/>
        <v>0</v>
      </c>
      <c r="M25" s="148">
        <f t="shared" si="6"/>
        <v>0</v>
      </c>
      <c r="N25" s="148">
        <f t="shared" si="6"/>
        <v>1529</v>
      </c>
      <c r="O25" s="150">
        <f t="shared" si="6"/>
        <v>162</v>
      </c>
      <c r="P25" s="68"/>
      <c r="Q25" s="88"/>
      <c r="R25" s="88"/>
      <c r="S25" s="86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53"/>
      <c r="G26" s="154">
        <v>4</v>
      </c>
      <c r="H26" s="154">
        <v>3</v>
      </c>
      <c r="I26" s="139">
        <f>G26+H26</f>
        <v>7</v>
      </c>
      <c r="J26" s="160">
        <f>'24.08'!J26+'25.08'!I26</f>
        <v>308</v>
      </c>
      <c r="K26" s="151">
        <v>1</v>
      </c>
      <c r="L26" s="151">
        <v>0</v>
      </c>
      <c r="M26" s="151">
        <v>0</v>
      </c>
      <c r="N26" s="139">
        <f t="shared" si="0"/>
        <v>257</v>
      </c>
      <c r="O26" s="140">
        <v>50</v>
      </c>
      <c r="P26" s="68"/>
      <c r="Q26" s="75"/>
      <c r="R26" s="75"/>
      <c r="S26" s="84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55"/>
      <c r="G27" s="156">
        <v>5</v>
      </c>
      <c r="H27" s="156">
        <v>1</v>
      </c>
      <c r="I27" s="144">
        <f t="shared" ref="I27:I37" si="7">G27+H27</f>
        <v>6</v>
      </c>
      <c r="J27" s="161">
        <f>'24.08'!J27+'25.08'!I27</f>
        <v>473</v>
      </c>
      <c r="K27" s="152">
        <v>0</v>
      </c>
      <c r="L27" s="152">
        <v>0</v>
      </c>
      <c r="M27" s="152">
        <v>0</v>
      </c>
      <c r="N27" s="144">
        <f t="shared" si="0"/>
        <v>438</v>
      </c>
      <c r="O27" s="145">
        <v>35</v>
      </c>
      <c r="P27" s="68"/>
      <c r="Q27" s="75"/>
      <c r="R27" s="75"/>
      <c r="S27" s="84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55"/>
      <c r="G28" s="156">
        <v>5</v>
      </c>
      <c r="H28" s="156">
        <v>2</v>
      </c>
      <c r="I28" s="144">
        <f t="shared" si="7"/>
        <v>7</v>
      </c>
      <c r="J28" s="161">
        <f>'24.08'!J28+'25.08'!I28</f>
        <v>897</v>
      </c>
      <c r="K28" s="152">
        <v>0</v>
      </c>
      <c r="L28" s="152">
        <v>0</v>
      </c>
      <c r="M28" s="152">
        <v>0</v>
      </c>
      <c r="N28" s="144">
        <f t="shared" si="0"/>
        <v>845</v>
      </c>
      <c r="O28" s="145">
        <v>52</v>
      </c>
      <c r="P28" s="68"/>
      <c r="Q28" s="75"/>
      <c r="R28" s="75"/>
      <c r="S28" s="84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55"/>
      <c r="G29" s="156">
        <v>15</v>
      </c>
      <c r="H29" s="156">
        <v>0</v>
      </c>
      <c r="I29" s="144">
        <f t="shared" si="7"/>
        <v>15</v>
      </c>
      <c r="J29" s="161">
        <f>'24.08'!J29+'25.08'!I29</f>
        <v>870</v>
      </c>
      <c r="K29" s="152">
        <v>0</v>
      </c>
      <c r="L29" s="152">
        <v>0</v>
      </c>
      <c r="M29" s="152">
        <v>0</v>
      </c>
      <c r="N29" s="144">
        <f t="shared" si="0"/>
        <v>834</v>
      </c>
      <c r="O29" s="145">
        <v>36</v>
      </c>
      <c r="P29" s="68"/>
      <c r="Q29" s="75"/>
      <c r="R29" s="75"/>
      <c r="S29" s="84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55"/>
      <c r="G30" s="156">
        <v>1</v>
      </c>
      <c r="H30" s="156">
        <v>0</v>
      </c>
      <c r="I30" s="144">
        <f t="shared" si="7"/>
        <v>1</v>
      </c>
      <c r="J30" s="161">
        <f>'24.08'!J30+'25.08'!I30</f>
        <v>362</v>
      </c>
      <c r="K30" s="152">
        <v>0</v>
      </c>
      <c r="L30" s="152">
        <v>0</v>
      </c>
      <c r="M30" s="152">
        <v>0</v>
      </c>
      <c r="N30" s="144">
        <f t="shared" si="0"/>
        <v>352</v>
      </c>
      <c r="O30" s="145">
        <v>10</v>
      </c>
      <c r="P30" s="68"/>
      <c r="Q30" s="75"/>
      <c r="R30" s="75"/>
      <c r="S30" s="84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55"/>
      <c r="G31" s="156">
        <v>5</v>
      </c>
      <c r="H31" s="156">
        <v>2</v>
      </c>
      <c r="I31" s="144">
        <f t="shared" si="7"/>
        <v>7</v>
      </c>
      <c r="J31" s="161">
        <f>'24.08'!J31+'25.08'!I31</f>
        <v>532</v>
      </c>
      <c r="K31" s="152">
        <v>1</v>
      </c>
      <c r="L31" s="152">
        <v>0</v>
      </c>
      <c r="M31" s="152">
        <v>0</v>
      </c>
      <c r="N31" s="144">
        <f t="shared" si="0"/>
        <v>473</v>
      </c>
      <c r="O31" s="145">
        <v>58</v>
      </c>
      <c r="P31" s="68"/>
      <c r="Q31" s="75"/>
      <c r="R31" s="75"/>
      <c r="S31" s="84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55"/>
      <c r="G32" s="156">
        <v>7</v>
      </c>
      <c r="H32" s="156">
        <v>2</v>
      </c>
      <c r="I32" s="144">
        <f t="shared" si="7"/>
        <v>9</v>
      </c>
      <c r="J32" s="161">
        <f>'24.08'!J32+'25.08'!I32</f>
        <v>200</v>
      </c>
      <c r="K32" s="152">
        <v>1</v>
      </c>
      <c r="L32" s="152">
        <v>1</v>
      </c>
      <c r="M32" s="152">
        <v>0</v>
      </c>
      <c r="N32" s="144">
        <f t="shared" si="0"/>
        <v>176</v>
      </c>
      <c r="O32" s="145">
        <v>23</v>
      </c>
      <c r="P32" s="68"/>
      <c r="Q32" s="75"/>
      <c r="R32" s="75"/>
      <c r="S32" s="84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55"/>
      <c r="G33" s="156">
        <v>5</v>
      </c>
      <c r="H33" s="156">
        <v>0</v>
      </c>
      <c r="I33" s="144">
        <f t="shared" si="7"/>
        <v>5</v>
      </c>
      <c r="J33" s="161">
        <f>'24.08'!J33+'25.08'!I33</f>
        <v>297</v>
      </c>
      <c r="K33" s="152">
        <v>0</v>
      </c>
      <c r="L33" s="152">
        <v>0</v>
      </c>
      <c r="M33" s="152">
        <v>0</v>
      </c>
      <c r="N33" s="144">
        <f t="shared" si="0"/>
        <v>278</v>
      </c>
      <c r="O33" s="145">
        <v>19</v>
      </c>
      <c r="P33" s="68"/>
      <c r="Q33" s="75"/>
      <c r="R33" s="75"/>
      <c r="S33" s="84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55"/>
      <c r="G34" s="156">
        <v>6</v>
      </c>
      <c r="H34" s="156">
        <v>0</v>
      </c>
      <c r="I34" s="144">
        <f t="shared" si="7"/>
        <v>6</v>
      </c>
      <c r="J34" s="161">
        <f>'24.08'!J34+'25.08'!I34</f>
        <v>129</v>
      </c>
      <c r="K34" s="152">
        <v>0</v>
      </c>
      <c r="L34" s="152">
        <v>0</v>
      </c>
      <c r="M34" s="152">
        <v>0</v>
      </c>
      <c r="N34" s="144">
        <f t="shared" si="0"/>
        <v>109</v>
      </c>
      <c r="O34" s="145">
        <v>20</v>
      </c>
      <c r="P34" s="68"/>
      <c r="Q34" s="75"/>
      <c r="R34" s="75"/>
      <c r="S34" s="84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55"/>
      <c r="G35" s="156">
        <v>1</v>
      </c>
      <c r="H35" s="156">
        <v>0</v>
      </c>
      <c r="I35" s="144">
        <f t="shared" si="7"/>
        <v>1</v>
      </c>
      <c r="J35" s="161">
        <f>'24.08'!J35+'25.08'!I35</f>
        <v>57</v>
      </c>
      <c r="K35" s="152">
        <v>0</v>
      </c>
      <c r="L35" s="152">
        <v>0</v>
      </c>
      <c r="M35" s="152">
        <v>0</v>
      </c>
      <c r="N35" s="144">
        <f t="shared" si="0"/>
        <v>48</v>
      </c>
      <c r="O35" s="145">
        <v>9</v>
      </c>
      <c r="P35" s="68"/>
      <c r="Q35" s="75"/>
      <c r="R35" s="75"/>
      <c r="S35" s="84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55"/>
      <c r="G36" s="156">
        <v>3</v>
      </c>
      <c r="H36" s="156">
        <v>0</v>
      </c>
      <c r="I36" s="144">
        <f t="shared" si="7"/>
        <v>3</v>
      </c>
      <c r="J36" s="161">
        <f>'24.08'!J36+'25.08'!I36</f>
        <v>32</v>
      </c>
      <c r="K36" s="152">
        <v>0</v>
      </c>
      <c r="L36" s="152">
        <v>0</v>
      </c>
      <c r="M36" s="152">
        <v>0</v>
      </c>
      <c r="N36" s="144">
        <f t="shared" si="0"/>
        <v>29</v>
      </c>
      <c r="O36" s="145">
        <v>3</v>
      </c>
      <c r="P36" s="68"/>
      <c r="Q36" s="75"/>
      <c r="R36" s="75"/>
      <c r="S36" s="84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57" t="s">
        <v>183</v>
      </c>
      <c r="G37" s="156">
        <v>17</v>
      </c>
      <c r="H37" s="156"/>
      <c r="I37" s="144">
        <f t="shared" si="7"/>
        <v>17</v>
      </c>
      <c r="J37" s="161">
        <f>'24.08'!J37+'25.08'!I37</f>
        <v>627</v>
      </c>
      <c r="K37" s="152">
        <v>0</v>
      </c>
      <c r="L37" s="152">
        <v>0</v>
      </c>
      <c r="M37" s="152">
        <v>0</v>
      </c>
      <c r="N37" s="144">
        <f t="shared" si="0"/>
        <v>528</v>
      </c>
      <c r="O37" s="145">
        <v>99</v>
      </c>
      <c r="P37" s="68"/>
      <c r="Q37" s="75"/>
      <c r="R37" s="75"/>
      <c r="S37" s="84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74</v>
      </c>
      <c r="H38" s="146">
        <f t="shared" ref="H38:O38" si="9">SUM(H26:H37)</f>
        <v>10</v>
      </c>
      <c r="I38" s="148">
        <f t="shared" si="9"/>
        <v>84</v>
      </c>
      <c r="J38" s="162">
        <f>'24.08'!J38+'25.08'!I38</f>
        <v>4784</v>
      </c>
      <c r="K38" s="148">
        <f t="shared" si="9"/>
        <v>3</v>
      </c>
      <c r="L38" s="148">
        <f t="shared" si="9"/>
        <v>1</v>
      </c>
      <c r="M38" s="148">
        <f t="shared" si="9"/>
        <v>0</v>
      </c>
      <c r="N38" s="148">
        <f t="shared" si="9"/>
        <v>4367</v>
      </c>
      <c r="O38" s="150">
        <f t="shared" si="9"/>
        <v>414</v>
      </c>
      <c r="P38" s="68"/>
      <c r="Q38" s="88"/>
      <c r="R38" s="88"/>
      <c r="S38" s="86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53"/>
      <c r="G39" s="154">
        <v>22</v>
      </c>
      <c r="H39" s="154">
        <v>4</v>
      </c>
      <c r="I39" s="139">
        <f>G39+H39</f>
        <v>26</v>
      </c>
      <c r="J39" s="160">
        <f>'24.08'!J39+'25.08'!I39</f>
        <v>727</v>
      </c>
      <c r="K39" s="151">
        <v>2</v>
      </c>
      <c r="L39" s="151">
        <v>2</v>
      </c>
      <c r="M39" s="151">
        <v>1</v>
      </c>
      <c r="N39" s="139">
        <f t="shared" si="0"/>
        <v>604</v>
      </c>
      <c r="O39" s="140">
        <v>121</v>
      </c>
      <c r="P39" s="68"/>
      <c r="Q39" s="75"/>
      <c r="R39" s="75"/>
      <c r="S39" s="84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55"/>
      <c r="G40" s="156">
        <v>13</v>
      </c>
      <c r="H40" s="156">
        <v>0</v>
      </c>
      <c r="I40" s="144">
        <f t="shared" ref="I40:I49" si="10">G40+H40</f>
        <v>13</v>
      </c>
      <c r="J40" s="161">
        <f>'24.08'!J40+'25.08'!I40</f>
        <v>527</v>
      </c>
      <c r="K40" s="152">
        <v>1</v>
      </c>
      <c r="L40" s="152">
        <v>1</v>
      </c>
      <c r="M40" s="152">
        <v>0</v>
      </c>
      <c r="N40" s="144">
        <f t="shared" si="0"/>
        <v>468</v>
      </c>
      <c r="O40" s="145">
        <v>58</v>
      </c>
      <c r="P40" s="68"/>
      <c r="Q40" s="75"/>
      <c r="R40" s="75"/>
      <c r="S40" s="84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55"/>
      <c r="G41" s="156">
        <v>11</v>
      </c>
      <c r="H41" s="156">
        <v>0</v>
      </c>
      <c r="I41" s="144">
        <f t="shared" si="10"/>
        <v>11</v>
      </c>
      <c r="J41" s="161">
        <f>'24.08'!J41+'25.08'!I41</f>
        <v>206</v>
      </c>
      <c r="K41" s="152">
        <v>0</v>
      </c>
      <c r="L41" s="152">
        <v>0</v>
      </c>
      <c r="M41" s="152">
        <v>0</v>
      </c>
      <c r="N41" s="144">
        <f t="shared" si="0"/>
        <v>176</v>
      </c>
      <c r="O41" s="145">
        <v>30</v>
      </c>
      <c r="P41" s="68"/>
      <c r="Q41" s="75"/>
      <c r="R41" s="75"/>
      <c r="S41" s="84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55"/>
      <c r="G42" s="156">
        <v>4</v>
      </c>
      <c r="H42" s="156">
        <v>0</v>
      </c>
      <c r="I42" s="144">
        <f t="shared" si="10"/>
        <v>4</v>
      </c>
      <c r="J42" s="161">
        <f>'24.08'!J42+'25.08'!I42</f>
        <v>233</v>
      </c>
      <c r="K42" s="152">
        <v>0</v>
      </c>
      <c r="L42" s="152">
        <v>0</v>
      </c>
      <c r="M42" s="152">
        <v>0</v>
      </c>
      <c r="N42" s="144">
        <f t="shared" si="0"/>
        <v>206</v>
      </c>
      <c r="O42" s="145">
        <v>27</v>
      </c>
      <c r="P42" s="68"/>
      <c r="Q42" s="75"/>
      <c r="R42" s="75"/>
      <c r="S42" s="84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55"/>
      <c r="G43" s="156">
        <v>52</v>
      </c>
      <c r="H43" s="156">
        <v>8</v>
      </c>
      <c r="I43" s="144">
        <f t="shared" si="10"/>
        <v>60</v>
      </c>
      <c r="J43" s="161">
        <f>'24.08'!J43+'25.08'!I43</f>
        <v>920</v>
      </c>
      <c r="K43" s="152">
        <v>1</v>
      </c>
      <c r="L43" s="152">
        <v>1</v>
      </c>
      <c r="M43" s="152">
        <v>0</v>
      </c>
      <c r="N43" s="144">
        <f t="shared" si="0"/>
        <v>725</v>
      </c>
      <c r="O43" s="145">
        <v>194</v>
      </c>
      <c r="P43" s="68"/>
      <c r="Q43" s="75"/>
      <c r="R43" s="75"/>
      <c r="S43" s="84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55"/>
      <c r="G44" s="156">
        <v>2</v>
      </c>
      <c r="H44" s="156">
        <v>0</v>
      </c>
      <c r="I44" s="144">
        <f t="shared" si="10"/>
        <v>2</v>
      </c>
      <c r="J44" s="161">
        <f>'24.08'!J44+'25.08'!I44</f>
        <v>221</v>
      </c>
      <c r="K44" s="152">
        <v>0</v>
      </c>
      <c r="L44" s="152">
        <v>0</v>
      </c>
      <c r="M44" s="152">
        <v>0</v>
      </c>
      <c r="N44" s="144">
        <f t="shared" si="0"/>
        <v>194</v>
      </c>
      <c r="O44" s="145">
        <v>27</v>
      </c>
      <c r="P44" s="68"/>
      <c r="Q44" s="75"/>
      <c r="R44" s="75"/>
      <c r="S44" s="84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55"/>
      <c r="G45" s="156">
        <v>5</v>
      </c>
      <c r="H45" s="156">
        <v>0</v>
      </c>
      <c r="I45" s="144">
        <f t="shared" si="10"/>
        <v>5</v>
      </c>
      <c r="J45" s="161">
        <f>'24.08'!J45+'25.08'!I45</f>
        <v>151</v>
      </c>
      <c r="K45" s="152">
        <v>0</v>
      </c>
      <c r="L45" s="152">
        <v>0</v>
      </c>
      <c r="M45" s="152">
        <v>0</v>
      </c>
      <c r="N45" s="144">
        <f t="shared" si="0"/>
        <v>131</v>
      </c>
      <c r="O45" s="145">
        <v>20</v>
      </c>
      <c r="P45" s="68"/>
      <c r="Q45" s="75"/>
      <c r="R45" s="75"/>
      <c r="S45" s="84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55"/>
      <c r="G46" s="156">
        <v>13</v>
      </c>
      <c r="H46" s="156">
        <v>0</v>
      </c>
      <c r="I46" s="144">
        <f t="shared" si="10"/>
        <v>13</v>
      </c>
      <c r="J46" s="161">
        <f>'24.08'!J46+'25.08'!I46</f>
        <v>326</v>
      </c>
      <c r="K46" s="152">
        <v>0</v>
      </c>
      <c r="L46" s="152">
        <v>0</v>
      </c>
      <c r="M46" s="152">
        <v>0</v>
      </c>
      <c r="N46" s="144">
        <f t="shared" si="0"/>
        <v>271</v>
      </c>
      <c r="O46" s="145">
        <v>55</v>
      </c>
      <c r="P46" s="68"/>
      <c r="Q46" s="75"/>
      <c r="R46" s="75"/>
      <c r="S46" s="84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55"/>
      <c r="G47" s="156">
        <v>2</v>
      </c>
      <c r="H47" s="156">
        <v>0</v>
      </c>
      <c r="I47" s="144">
        <f t="shared" si="10"/>
        <v>2</v>
      </c>
      <c r="J47" s="161">
        <f>'24.08'!J47+'25.08'!I47</f>
        <v>94</v>
      </c>
      <c r="K47" s="152">
        <v>1</v>
      </c>
      <c r="L47" s="152">
        <v>0</v>
      </c>
      <c r="M47" s="152">
        <v>0</v>
      </c>
      <c r="N47" s="144">
        <f t="shared" si="0"/>
        <v>88</v>
      </c>
      <c r="O47" s="145">
        <v>5</v>
      </c>
      <c r="P47" s="68"/>
      <c r="Q47" s="75"/>
      <c r="R47" s="75"/>
      <c r="S47" s="84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55"/>
      <c r="G48" s="156">
        <v>8</v>
      </c>
      <c r="H48" s="156">
        <v>0</v>
      </c>
      <c r="I48" s="144">
        <f t="shared" si="10"/>
        <v>8</v>
      </c>
      <c r="J48" s="161">
        <f>'24.08'!J48+'25.08'!I48</f>
        <v>117</v>
      </c>
      <c r="K48" s="152">
        <v>1</v>
      </c>
      <c r="L48" s="152">
        <v>0</v>
      </c>
      <c r="M48" s="152">
        <v>0</v>
      </c>
      <c r="N48" s="144">
        <f t="shared" si="0"/>
        <v>102</v>
      </c>
      <c r="O48" s="145">
        <v>14</v>
      </c>
      <c r="P48" s="68"/>
      <c r="Q48" s="75"/>
      <c r="R48" s="75"/>
      <c r="S48" s="84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57" t="s">
        <v>189</v>
      </c>
      <c r="G49" s="156">
        <v>22</v>
      </c>
      <c r="H49" s="156"/>
      <c r="I49" s="144">
        <f t="shared" si="10"/>
        <v>22</v>
      </c>
      <c r="J49" s="161">
        <f>'24.08'!J49+'25.08'!I49</f>
        <v>559</v>
      </c>
      <c r="K49" s="152">
        <v>1</v>
      </c>
      <c r="L49" s="152">
        <v>1</v>
      </c>
      <c r="M49" s="152">
        <v>0</v>
      </c>
      <c r="N49" s="144">
        <f t="shared" si="0"/>
        <v>455</v>
      </c>
      <c r="O49" s="145">
        <v>103</v>
      </c>
      <c r="P49" s="68"/>
      <c r="Q49" s="75"/>
      <c r="R49" s="75"/>
      <c r="S49" s="84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154</v>
      </c>
      <c r="H50" s="146">
        <f t="shared" ref="H50:O50" si="12">SUM(H39:H49)</f>
        <v>12</v>
      </c>
      <c r="I50" s="148">
        <f t="shared" si="12"/>
        <v>166</v>
      </c>
      <c r="J50" s="162">
        <f>'24.08'!J50+'25.08'!I50</f>
        <v>4081</v>
      </c>
      <c r="K50" s="148">
        <f t="shared" si="12"/>
        <v>7</v>
      </c>
      <c r="L50" s="148">
        <f t="shared" si="12"/>
        <v>5</v>
      </c>
      <c r="M50" s="148">
        <f t="shared" si="12"/>
        <v>1</v>
      </c>
      <c r="N50" s="148">
        <f t="shared" si="12"/>
        <v>3420</v>
      </c>
      <c r="O50" s="150">
        <f t="shared" si="12"/>
        <v>654</v>
      </c>
      <c r="P50" s="68"/>
      <c r="Q50" s="88"/>
      <c r="R50" s="88"/>
      <c r="S50" s="86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53"/>
      <c r="G51" s="154"/>
      <c r="H51" s="154"/>
      <c r="I51" s="139">
        <f>G51+H51</f>
        <v>0</v>
      </c>
      <c r="J51" s="160">
        <f>'24.08'!J51+'25.08'!I51</f>
        <v>0</v>
      </c>
      <c r="K51" s="151">
        <v>0</v>
      </c>
      <c r="L51" s="151">
        <v>0</v>
      </c>
      <c r="M51" s="151">
        <v>0</v>
      </c>
      <c r="N51" s="139">
        <f t="shared" si="0"/>
        <v>0</v>
      </c>
      <c r="O51" s="140">
        <v>0</v>
      </c>
      <c r="P51" s="68"/>
      <c r="Q51" s="91"/>
      <c r="R51" s="91"/>
      <c r="S51" s="84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55" t="s">
        <v>234</v>
      </c>
      <c r="G52" s="156">
        <v>12</v>
      </c>
      <c r="H52" s="156">
        <v>2</v>
      </c>
      <c r="I52" s="144">
        <f t="shared" ref="I52:I59" si="14">G52+H52</f>
        <v>14</v>
      </c>
      <c r="J52" s="161">
        <f>'24.08'!J52+'25.08'!I52</f>
        <v>776</v>
      </c>
      <c r="K52" s="152">
        <v>0</v>
      </c>
      <c r="L52" s="152">
        <v>0</v>
      </c>
      <c r="M52" s="152">
        <v>0</v>
      </c>
      <c r="N52" s="144">
        <f t="shared" si="0"/>
        <v>693</v>
      </c>
      <c r="O52" s="145">
        <v>83</v>
      </c>
      <c r="P52" s="68"/>
      <c r="Q52" s="91"/>
      <c r="R52" s="91"/>
      <c r="S52" s="84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55"/>
      <c r="G53" s="156">
        <v>14</v>
      </c>
      <c r="H53" s="156">
        <v>0</v>
      </c>
      <c r="I53" s="144">
        <f t="shared" si="14"/>
        <v>14</v>
      </c>
      <c r="J53" s="161">
        <f>'24.08'!J53+'25.08'!I53</f>
        <v>397</v>
      </c>
      <c r="K53" s="152">
        <v>1</v>
      </c>
      <c r="L53" s="152">
        <v>0</v>
      </c>
      <c r="M53" s="152">
        <v>0</v>
      </c>
      <c r="N53" s="144">
        <f t="shared" si="0"/>
        <v>371</v>
      </c>
      <c r="O53" s="145">
        <v>25</v>
      </c>
      <c r="P53" s="68"/>
      <c r="Q53" s="91"/>
      <c r="R53" s="91"/>
      <c r="S53" s="84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55"/>
      <c r="G54" s="156">
        <v>11</v>
      </c>
      <c r="H54" s="156">
        <v>9</v>
      </c>
      <c r="I54" s="144">
        <f t="shared" si="14"/>
        <v>20</v>
      </c>
      <c r="J54" s="161">
        <f>'24.08'!J54+'25.08'!I54</f>
        <v>521</v>
      </c>
      <c r="K54" s="152">
        <v>0</v>
      </c>
      <c r="L54" s="152">
        <v>0</v>
      </c>
      <c r="M54" s="152">
        <v>0</v>
      </c>
      <c r="N54" s="144">
        <f t="shared" si="0"/>
        <v>469</v>
      </c>
      <c r="O54" s="145">
        <v>52</v>
      </c>
      <c r="P54" s="68"/>
      <c r="Q54" s="91"/>
      <c r="R54" s="91"/>
      <c r="S54" s="84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55"/>
      <c r="G55" s="156">
        <v>5</v>
      </c>
      <c r="H55" s="156">
        <v>0</v>
      </c>
      <c r="I55" s="144">
        <f t="shared" si="14"/>
        <v>5</v>
      </c>
      <c r="J55" s="161">
        <f>'24.08'!J55+'25.08'!I55</f>
        <v>214</v>
      </c>
      <c r="K55" s="152">
        <v>1</v>
      </c>
      <c r="L55" s="152">
        <v>0</v>
      </c>
      <c r="M55" s="152">
        <v>0</v>
      </c>
      <c r="N55" s="144">
        <f t="shared" si="0"/>
        <v>203</v>
      </c>
      <c r="O55" s="145">
        <v>10</v>
      </c>
      <c r="P55" s="68"/>
      <c r="Q55" s="91"/>
      <c r="R55" s="91"/>
      <c r="S55" s="84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55"/>
      <c r="G56" s="156">
        <v>14</v>
      </c>
      <c r="H56" s="156">
        <v>0</v>
      </c>
      <c r="I56" s="144">
        <f t="shared" si="14"/>
        <v>14</v>
      </c>
      <c r="J56" s="161">
        <f>'24.08'!J56+'25.08'!I56</f>
        <v>226</v>
      </c>
      <c r="K56" s="152">
        <v>0</v>
      </c>
      <c r="L56" s="152">
        <v>0</v>
      </c>
      <c r="M56" s="152">
        <v>0</v>
      </c>
      <c r="N56" s="144">
        <f t="shared" si="0"/>
        <v>188</v>
      </c>
      <c r="O56" s="145">
        <v>38</v>
      </c>
      <c r="P56" s="68"/>
      <c r="Q56" s="91"/>
      <c r="R56" s="91"/>
      <c r="S56" s="84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55"/>
      <c r="G57" s="156">
        <v>1</v>
      </c>
      <c r="H57" s="156">
        <v>0</v>
      </c>
      <c r="I57" s="144">
        <f t="shared" si="14"/>
        <v>1</v>
      </c>
      <c r="J57" s="161">
        <f>'24.08'!J57+'25.08'!I57</f>
        <v>114</v>
      </c>
      <c r="K57" s="152">
        <v>0</v>
      </c>
      <c r="L57" s="152">
        <v>0</v>
      </c>
      <c r="M57" s="152">
        <v>0</v>
      </c>
      <c r="N57" s="144">
        <f t="shared" si="0"/>
        <v>108</v>
      </c>
      <c r="O57" s="145">
        <v>6</v>
      </c>
      <c r="P57" s="68"/>
      <c r="Q57" s="91"/>
      <c r="R57" s="91"/>
      <c r="S57" s="84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55"/>
      <c r="G58" s="156">
        <v>2</v>
      </c>
      <c r="H58" s="156">
        <v>0</v>
      </c>
      <c r="I58" s="144">
        <f t="shared" si="14"/>
        <v>2</v>
      </c>
      <c r="J58" s="161">
        <f>'24.08'!J58+'25.08'!I58</f>
        <v>86</v>
      </c>
      <c r="K58" s="152">
        <v>0</v>
      </c>
      <c r="L58" s="152">
        <v>0</v>
      </c>
      <c r="M58" s="152">
        <v>0</v>
      </c>
      <c r="N58" s="144">
        <f t="shared" si="0"/>
        <v>82</v>
      </c>
      <c r="O58" s="145">
        <v>4</v>
      </c>
      <c r="P58" s="68"/>
      <c r="Q58" s="91"/>
      <c r="R58" s="91"/>
      <c r="S58" s="84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57" t="s">
        <v>197</v>
      </c>
      <c r="G59" s="156">
        <v>8</v>
      </c>
      <c r="H59" s="156"/>
      <c r="I59" s="144">
        <f t="shared" si="14"/>
        <v>8</v>
      </c>
      <c r="J59" s="161">
        <f>'24.08'!J59+'25.08'!I59</f>
        <v>536</v>
      </c>
      <c r="K59" s="152">
        <v>1</v>
      </c>
      <c r="L59" s="152">
        <v>0</v>
      </c>
      <c r="M59" s="152">
        <v>0</v>
      </c>
      <c r="N59" s="144">
        <f t="shared" si="0"/>
        <v>507</v>
      </c>
      <c r="O59" s="145">
        <v>28</v>
      </c>
      <c r="P59" s="68"/>
      <c r="Q59" s="91"/>
      <c r="R59" s="91"/>
      <c r="S59" s="84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67</v>
      </c>
      <c r="H60" s="146">
        <f t="shared" ref="H60:O60" si="15">SUM(H51:H59)</f>
        <v>11</v>
      </c>
      <c r="I60" s="148">
        <f t="shared" si="15"/>
        <v>78</v>
      </c>
      <c r="J60" s="162">
        <f>'24.08'!J60+'25.08'!I60</f>
        <v>2870</v>
      </c>
      <c r="K60" s="148">
        <f t="shared" si="15"/>
        <v>3</v>
      </c>
      <c r="L60" s="148">
        <f t="shared" si="15"/>
        <v>0</v>
      </c>
      <c r="M60" s="148">
        <f t="shared" si="15"/>
        <v>0</v>
      </c>
      <c r="N60" s="148">
        <f t="shared" si="15"/>
        <v>2621</v>
      </c>
      <c r="O60" s="150">
        <f t="shared" si="15"/>
        <v>246</v>
      </c>
      <c r="P60" s="68"/>
      <c r="Q60" s="88"/>
      <c r="R60" s="88"/>
      <c r="S60" s="86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53"/>
      <c r="G61" s="154">
        <v>1</v>
      </c>
      <c r="H61" s="154">
        <v>0</v>
      </c>
      <c r="I61" s="139">
        <f>G61+H61</f>
        <v>1</v>
      </c>
      <c r="J61" s="160">
        <f>'24.08'!J61+'25.08'!I61</f>
        <v>126</v>
      </c>
      <c r="K61" s="151">
        <v>0</v>
      </c>
      <c r="L61" s="151">
        <v>0</v>
      </c>
      <c r="M61" s="151">
        <v>0</v>
      </c>
      <c r="N61" s="139">
        <f t="shared" si="0"/>
        <v>121</v>
      </c>
      <c r="O61" s="140">
        <v>5</v>
      </c>
      <c r="P61" s="68"/>
      <c r="Q61" s="75"/>
      <c r="R61" s="75"/>
      <c r="S61" s="84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55"/>
      <c r="G62" s="156">
        <v>0</v>
      </c>
      <c r="H62" s="156">
        <v>0</v>
      </c>
      <c r="I62" s="144">
        <f t="shared" ref="I62:I69" si="16">G62+H62</f>
        <v>0</v>
      </c>
      <c r="J62" s="161">
        <f>'24.08'!J62+'25.08'!I62</f>
        <v>88</v>
      </c>
      <c r="K62" s="152">
        <v>0</v>
      </c>
      <c r="L62" s="152">
        <v>0</v>
      </c>
      <c r="M62" s="152">
        <v>0</v>
      </c>
      <c r="N62" s="144">
        <f t="shared" si="0"/>
        <v>86</v>
      </c>
      <c r="O62" s="145">
        <v>2</v>
      </c>
      <c r="P62" s="68"/>
      <c r="Q62" s="75"/>
      <c r="R62" s="75"/>
      <c r="S62" s="84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55"/>
      <c r="G63" s="156">
        <v>3</v>
      </c>
      <c r="H63" s="156">
        <v>0</v>
      </c>
      <c r="I63" s="144">
        <f t="shared" si="16"/>
        <v>3</v>
      </c>
      <c r="J63" s="161">
        <f>'24.08'!J63+'25.08'!I63</f>
        <v>126</v>
      </c>
      <c r="K63" s="152">
        <v>0</v>
      </c>
      <c r="L63" s="152">
        <v>0</v>
      </c>
      <c r="M63" s="152">
        <v>0</v>
      </c>
      <c r="N63" s="144">
        <f t="shared" si="0"/>
        <v>117</v>
      </c>
      <c r="O63" s="145">
        <v>9</v>
      </c>
      <c r="P63" s="68"/>
      <c r="Q63" s="75"/>
      <c r="R63" s="75"/>
      <c r="S63" s="84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55"/>
      <c r="G64" s="156">
        <v>1</v>
      </c>
      <c r="H64" s="156">
        <v>0</v>
      </c>
      <c r="I64" s="144">
        <f t="shared" si="16"/>
        <v>1</v>
      </c>
      <c r="J64" s="161">
        <f>'24.08'!J64+'25.08'!I64</f>
        <v>134</v>
      </c>
      <c r="K64" s="152">
        <v>0</v>
      </c>
      <c r="L64" s="152">
        <v>0</v>
      </c>
      <c r="M64" s="152">
        <v>0</v>
      </c>
      <c r="N64" s="144">
        <f t="shared" si="0"/>
        <v>130</v>
      </c>
      <c r="O64" s="145">
        <v>4</v>
      </c>
      <c r="P64" s="68"/>
      <c r="Q64" s="75"/>
      <c r="R64" s="75"/>
      <c r="S64" s="84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55"/>
      <c r="G65" s="156">
        <v>5</v>
      </c>
      <c r="H65" s="156">
        <v>0</v>
      </c>
      <c r="I65" s="144">
        <f t="shared" si="16"/>
        <v>5</v>
      </c>
      <c r="J65" s="161">
        <f>'24.08'!J65+'25.08'!I65</f>
        <v>162</v>
      </c>
      <c r="K65" s="152">
        <v>0</v>
      </c>
      <c r="L65" s="152">
        <v>0</v>
      </c>
      <c r="M65" s="152">
        <v>0</v>
      </c>
      <c r="N65" s="144">
        <f t="shared" si="0"/>
        <v>149</v>
      </c>
      <c r="O65" s="145">
        <v>13</v>
      </c>
      <c r="P65" s="68"/>
      <c r="Q65" s="75"/>
      <c r="R65" s="75"/>
      <c r="S65" s="84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55"/>
      <c r="G66" s="156">
        <v>3</v>
      </c>
      <c r="H66" s="156">
        <v>0</v>
      </c>
      <c r="I66" s="144">
        <f t="shared" si="16"/>
        <v>3</v>
      </c>
      <c r="J66" s="161">
        <f>'24.08'!J66+'25.08'!I66</f>
        <v>208</v>
      </c>
      <c r="K66" s="152">
        <v>1</v>
      </c>
      <c r="L66" s="152">
        <v>0</v>
      </c>
      <c r="M66" s="152">
        <v>0</v>
      </c>
      <c r="N66" s="144">
        <f t="shared" si="0"/>
        <v>186</v>
      </c>
      <c r="O66" s="145">
        <v>21</v>
      </c>
      <c r="P66" s="68"/>
      <c r="Q66" s="75"/>
      <c r="R66" s="75"/>
      <c r="S66" s="84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55"/>
      <c r="G67" s="156">
        <v>2</v>
      </c>
      <c r="H67" s="156">
        <v>0</v>
      </c>
      <c r="I67" s="144">
        <f t="shared" si="16"/>
        <v>2</v>
      </c>
      <c r="J67" s="161">
        <f>'24.08'!J67+'25.08'!I67</f>
        <v>39</v>
      </c>
      <c r="K67" s="152">
        <v>0</v>
      </c>
      <c r="L67" s="152">
        <v>0</v>
      </c>
      <c r="M67" s="152">
        <v>0</v>
      </c>
      <c r="N67" s="144">
        <f t="shared" si="0"/>
        <v>34</v>
      </c>
      <c r="O67" s="145">
        <v>5</v>
      </c>
      <c r="P67" s="68"/>
      <c r="Q67" s="75"/>
      <c r="R67" s="75"/>
      <c r="S67" s="84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55"/>
      <c r="G68" s="156">
        <v>3</v>
      </c>
      <c r="H68" s="156">
        <v>0</v>
      </c>
      <c r="I68" s="144">
        <f t="shared" si="16"/>
        <v>3</v>
      </c>
      <c r="J68" s="161">
        <f>'24.08'!J68+'25.08'!I68</f>
        <v>125</v>
      </c>
      <c r="K68" s="152">
        <v>0</v>
      </c>
      <c r="L68" s="152">
        <v>0</v>
      </c>
      <c r="M68" s="152">
        <v>0</v>
      </c>
      <c r="N68" s="144">
        <f t="shared" si="0"/>
        <v>111</v>
      </c>
      <c r="O68" s="145">
        <v>14</v>
      </c>
      <c r="P68" s="68"/>
      <c r="Q68" s="75"/>
      <c r="R68" s="75"/>
      <c r="S68" s="84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57" t="s">
        <v>201</v>
      </c>
      <c r="G69" s="156">
        <v>10</v>
      </c>
      <c r="H69" s="156"/>
      <c r="I69" s="144">
        <f t="shared" si="16"/>
        <v>10</v>
      </c>
      <c r="J69" s="161">
        <f>'24.08'!J69+'25.08'!I69</f>
        <v>573</v>
      </c>
      <c r="K69" s="152">
        <v>2</v>
      </c>
      <c r="L69" s="152">
        <v>0</v>
      </c>
      <c r="M69" s="152">
        <v>0</v>
      </c>
      <c r="N69" s="144">
        <f t="shared" si="0"/>
        <v>537</v>
      </c>
      <c r="O69" s="145">
        <v>34</v>
      </c>
      <c r="P69" s="68"/>
      <c r="Q69" s="75"/>
      <c r="R69" s="75"/>
      <c r="S69" s="84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28</v>
      </c>
      <c r="H70" s="146">
        <f t="shared" ref="H70:O70" si="17">SUM(H61:H69)</f>
        <v>0</v>
      </c>
      <c r="I70" s="148">
        <f t="shared" si="17"/>
        <v>28</v>
      </c>
      <c r="J70" s="162">
        <f>'24.08'!J70+'25.08'!I70</f>
        <v>1581</v>
      </c>
      <c r="K70" s="148">
        <f t="shared" si="17"/>
        <v>3</v>
      </c>
      <c r="L70" s="148">
        <f t="shared" si="17"/>
        <v>0</v>
      </c>
      <c r="M70" s="148">
        <f t="shared" si="17"/>
        <v>0</v>
      </c>
      <c r="N70" s="148">
        <f t="shared" si="17"/>
        <v>1471</v>
      </c>
      <c r="O70" s="150">
        <f t="shared" si="17"/>
        <v>107</v>
      </c>
      <c r="P70" s="68"/>
      <c r="Q70" s="88"/>
      <c r="R70" s="88"/>
      <c r="S70" s="86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53"/>
      <c r="G71" s="154">
        <v>7</v>
      </c>
      <c r="H71" s="154">
        <v>1</v>
      </c>
      <c r="I71" s="139">
        <f>G71+H71</f>
        <v>8</v>
      </c>
      <c r="J71" s="160">
        <f>'24.08'!J71+'25.08'!I71</f>
        <v>392</v>
      </c>
      <c r="K71" s="151">
        <v>0</v>
      </c>
      <c r="L71" s="151">
        <v>0</v>
      </c>
      <c r="M71" s="151">
        <v>0</v>
      </c>
      <c r="N71" s="139">
        <f t="shared" ref="N71:N83" si="18">J71-K71-O71</f>
        <v>376</v>
      </c>
      <c r="O71" s="140">
        <v>16</v>
      </c>
      <c r="P71" s="68"/>
      <c r="Q71" s="75"/>
      <c r="R71" s="75"/>
      <c r="S71" s="84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55"/>
      <c r="G72" s="156">
        <v>18</v>
      </c>
      <c r="H72" s="156">
        <v>0</v>
      </c>
      <c r="I72" s="144">
        <f t="shared" ref="I72:I77" si="19">G72+H72</f>
        <v>18</v>
      </c>
      <c r="J72" s="161">
        <f>'24.08'!J72+'25.08'!I72</f>
        <v>394</v>
      </c>
      <c r="K72" s="152">
        <v>0</v>
      </c>
      <c r="L72" s="152">
        <v>0</v>
      </c>
      <c r="M72" s="152">
        <v>0</v>
      </c>
      <c r="N72" s="144">
        <f t="shared" si="18"/>
        <v>346</v>
      </c>
      <c r="O72" s="145">
        <v>48</v>
      </c>
      <c r="P72" s="68"/>
      <c r="Q72" s="75"/>
      <c r="R72" s="75"/>
      <c r="S72" s="84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55"/>
      <c r="G73" s="156">
        <v>9</v>
      </c>
      <c r="H73" s="156">
        <v>0</v>
      </c>
      <c r="I73" s="144">
        <f t="shared" si="19"/>
        <v>9</v>
      </c>
      <c r="J73" s="161">
        <f>'24.08'!J73+'25.08'!I73</f>
        <v>342</v>
      </c>
      <c r="K73" s="152">
        <v>0</v>
      </c>
      <c r="L73" s="152">
        <v>0</v>
      </c>
      <c r="M73" s="152">
        <v>0</v>
      </c>
      <c r="N73" s="144">
        <f t="shared" si="18"/>
        <v>308</v>
      </c>
      <c r="O73" s="145">
        <v>34</v>
      </c>
      <c r="P73" s="68"/>
      <c r="Q73" s="75"/>
      <c r="R73" s="75"/>
      <c r="S73" s="84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55"/>
      <c r="G74" s="156">
        <v>24</v>
      </c>
      <c r="H74" s="156">
        <v>0</v>
      </c>
      <c r="I74" s="144">
        <f t="shared" si="19"/>
        <v>24</v>
      </c>
      <c r="J74" s="161">
        <f>'24.08'!J74+'25.08'!I74</f>
        <v>382</v>
      </c>
      <c r="K74" s="152">
        <v>0</v>
      </c>
      <c r="L74" s="152">
        <v>0</v>
      </c>
      <c r="M74" s="152">
        <v>0</v>
      </c>
      <c r="N74" s="144">
        <f t="shared" si="18"/>
        <v>319</v>
      </c>
      <c r="O74" s="145">
        <v>63</v>
      </c>
      <c r="P74" s="68"/>
      <c r="Q74" s="75"/>
      <c r="R74" s="75"/>
      <c r="S74" s="84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55"/>
      <c r="G75" s="156">
        <v>2</v>
      </c>
      <c r="H75" s="156">
        <v>0</v>
      </c>
      <c r="I75" s="144">
        <f t="shared" si="19"/>
        <v>2</v>
      </c>
      <c r="J75" s="161">
        <f>'24.08'!J75+'25.08'!I75</f>
        <v>74</v>
      </c>
      <c r="K75" s="152">
        <v>0</v>
      </c>
      <c r="L75" s="152">
        <v>0</v>
      </c>
      <c r="M75" s="152">
        <v>0</v>
      </c>
      <c r="N75" s="144">
        <f t="shared" si="18"/>
        <v>63</v>
      </c>
      <c r="O75" s="145">
        <v>11</v>
      </c>
      <c r="P75" s="68"/>
      <c r="Q75" s="75"/>
      <c r="R75" s="75"/>
      <c r="S75" s="84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55"/>
      <c r="G76" s="156">
        <v>11</v>
      </c>
      <c r="H76" s="156">
        <v>0</v>
      </c>
      <c r="I76" s="144">
        <f t="shared" si="19"/>
        <v>11</v>
      </c>
      <c r="J76" s="161">
        <f>'24.08'!J76+'25.08'!I76</f>
        <v>299</v>
      </c>
      <c r="K76" s="152">
        <v>1</v>
      </c>
      <c r="L76" s="152">
        <v>0</v>
      </c>
      <c r="M76" s="152">
        <v>0</v>
      </c>
      <c r="N76" s="144">
        <f t="shared" si="18"/>
        <v>272</v>
      </c>
      <c r="O76" s="145">
        <v>26</v>
      </c>
      <c r="P76" s="68"/>
      <c r="Q76" s="75"/>
      <c r="R76" s="75"/>
      <c r="S76" s="84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57" t="s">
        <v>227</v>
      </c>
      <c r="G77" s="156">
        <v>54</v>
      </c>
      <c r="H77" s="156"/>
      <c r="I77" s="144">
        <f t="shared" si="19"/>
        <v>54</v>
      </c>
      <c r="J77" s="161">
        <f>'24.08'!J77+'25.08'!I77</f>
        <v>1592</v>
      </c>
      <c r="K77" s="152">
        <v>4</v>
      </c>
      <c r="L77" s="152">
        <v>2</v>
      </c>
      <c r="M77" s="152">
        <v>0</v>
      </c>
      <c r="N77" s="144">
        <f t="shared" si="18"/>
        <v>1413</v>
      </c>
      <c r="O77" s="145">
        <v>175</v>
      </c>
      <c r="P77" s="68"/>
      <c r="Q77" s="75"/>
      <c r="R77" s="75"/>
      <c r="S77" s="84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125</v>
      </c>
      <c r="H78" s="146">
        <f t="shared" ref="H78:O78" si="20">SUM(H71:H77)</f>
        <v>1</v>
      </c>
      <c r="I78" s="148">
        <f t="shared" si="20"/>
        <v>126</v>
      </c>
      <c r="J78" s="162">
        <f>'24.08'!J78+'25.08'!I78</f>
        <v>3475</v>
      </c>
      <c r="K78" s="148">
        <f t="shared" si="20"/>
        <v>5</v>
      </c>
      <c r="L78" s="148">
        <f t="shared" si="20"/>
        <v>2</v>
      </c>
      <c r="M78" s="148">
        <f t="shared" si="20"/>
        <v>0</v>
      </c>
      <c r="N78" s="148">
        <f t="shared" si="20"/>
        <v>3097</v>
      </c>
      <c r="O78" s="150">
        <f t="shared" si="20"/>
        <v>373</v>
      </c>
      <c r="P78" s="68"/>
      <c r="Q78" s="88"/>
      <c r="R78" s="88"/>
      <c r="S78" s="86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53"/>
      <c r="G79" s="154">
        <v>0</v>
      </c>
      <c r="H79" s="154">
        <v>2</v>
      </c>
      <c r="I79" s="139">
        <f>G79+H79</f>
        <v>2</v>
      </c>
      <c r="J79" s="160">
        <f>'24.08'!J79+'25.08'!I79</f>
        <v>133</v>
      </c>
      <c r="K79" s="151">
        <v>0</v>
      </c>
      <c r="L79" s="151">
        <v>0</v>
      </c>
      <c r="M79" s="151">
        <v>0</v>
      </c>
      <c r="N79" s="139">
        <f t="shared" si="18"/>
        <v>129</v>
      </c>
      <c r="O79" s="140">
        <v>4</v>
      </c>
      <c r="P79" s="68"/>
      <c r="Q79" s="75"/>
      <c r="R79" s="75"/>
      <c r="S79" s="84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55"/>
      <c r="G80" s="156">
        <v>0</v>
      </c>
      <c r="H80" s="156">
        <v>0</v>
      </c>
      <c r="I80" s="144">
        <f t="shared" ref="I80:I83" si="21">G80+H80</f>
        <v>0</v>
      </c>
      <c r="J80" s="161">
        <f>'24.08'!J80+'25.08'!I80</f>
        <v>38</v>
      </c>
      <c r="K80" s="152">
        <v>0</v>
      </c>
      <c r="L80" s="152">
        <v>0</v>
      </c>
      <c r="M80" s="152">
        <v>0</v>
      </c>
      <c r="N80" s="144">
        <f t="shared" si="18"/>
        <v>37</v>
      </c>
      <c r="O80" s="145">
        <v>1</v>
      </c>
      <c r="P80" s="68"/>
      <c r="Q80" s="75"/>
      <c r="R80" s="75"/>
      <c r="S80" s="84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55"/>
      <c r="G81" s="156">
        <v>2</v>
      </c>
      <c r="H81" s="156">
        <v>0</v>
      </c>
      <c r="I81" s="144">
        <f t="shared" si="21"/>
        <v>2</v>
      </c>
      <c r="J81" s="161">
        <f>'24.08'!J81+'25.08'!I81</f>
        <v>110</v>
      </c>
      <c r="K81" s="152">
        <v>0</v>
      </c>
      <c r="L81" s="152">
        <v>0</v>
      </c>
      <c r="M81" s="152">
        <v>0</v>
      </c>
      <c r="N81" s="144">
        <f t="shared" si="18"/>
        <v>106</v>
      </c>
      <c r="O81" s="145">
        <v>4</v>
      </c>
      <c r="P81" s="68"/>
      <c r="Q81" s="75"/>
      <c r="R81" s="75"/>
      <c r="S81" s="84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55"/>
      <c r="G82" s="156">
        <v>1</v>
      </c>
      <c r="H82" s="156">
        <v>0</v>
      </c>
      <c r="I82" s="144">
        <f t="shared" si="21"/>
        <v>1</v>
      </c>
      <c r="J82" s="161">
        <f>'24.08'!J82+'25.08'!I82</f>
        <v>86</v>
      </c>
      <c r="K82" s="152">
        <v>0</v>
      </c>
      <c r="L82" s="152">
        <v>0</v>
      </c>
      <c r="M82" s="152">
        <v>0</v>
      </c>
      <c r="N82" s="144">
        <f t="shared" si="18"/>
        <v>83</v>
      </c>
      <c r="O82" s="145">
        <v>3</v>
      </c>
      <c r="P82" s="68"/>
      <c r="Q82" s="75"/>
      <c r="R82" s="75"/>
      <c r="S82" s="84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57" t="s">
        <v>224</v>
      </c>
      <c r="G83" s="156">
        <v>5</v>
      </c>
      <c r="H83" s="156"/>
      <c r="I83" s="144">
        <f t="shared" si="21"/>
        <v>5</v>
      </c>
      <c r="J83" s="161">
        <f>'24.08'!J83+'25.08'!I83</f>
        <v>338</v>
      </c>
      <c r="K83" s="152">
        <v>0</v>
      </c>
      <c r="L83" s="152">
        <v>0</v>
      </c>
      <c r="M83" s="152">
        <v>0</v>
      </c>
      <c r="N83" s="144">
        <f t="shared" si="18"/>
        <v>317</v>
      </c>
      <c r="O83" s="145">
        <v>21</v>
      </c>
      <c r="P83" s="68"/>
      <c r="Q83" s="75"/>
      <c r="R83" s="75"/>
      <c r="S83" s="84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8</v>
      </c>
      <c r="H84" s="146">
        <f t="shared" ref="H84:O84" si="22">SUM(H79:H83)</f>
        <v>2</v>
      </c>
      <c r="I84" s="148">
        <f t="shared" si="22"/>
        <v>10</v>
      </c>
      <c r="J84" s="162">
        <f>'24.08'!J84+'25.08'!I84</f>
        <v>705</v>
      </c>
      <c r="K84" s="148">
        <f t="shared" si="22"/>
        <v>0</v>
      </c>
      <c r="L84" s="148">
        <f t="shared" si="22"/>
        <v>0</v>
      </c>
      <c r="M84" s="148">
        <f t="shared" si="22"/>
        <v>0</v>
      </c>
      <c r="N84" s="148">
        <f t="shared" si="22"/>
        <v>672</v>
      </c>
      <c r="O84" s="150">
        <f t="shared" si="22"/>
        <v>33</v>
      </c>
      <c r="P84" s="68"/>
      <c r="Q84" s="88"/>
      <c r="R84" s="88"/>
      <c r="S84" s="86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646</v>
      </c>
      <c r="H85" s="135">
        <f t="shared" ref="H85:N85" si="23">H84+H78+H70+H60+H50+H38+H25+H19</f>
        <v>46</v>
      </c>
      <c r="I85" s="135">
        <f t="shared" si="23"/>
        <v>692</v>
      </c>
      <c r="J85" s="135">
        <f t="shared" si="23"/>
        <v>25895</v>
      </c>
      <c r="K85" s="135">
        <f t="shared" si="23"/>
        <v>32</v>
      </c>
      <c r="L85" s="135">
        <f t="shared" si="23"/>
        <v>9</v>
      </c>
      <c r="M85" s="135">
        <f t="shared" si="23"/>
        <v>2</v>
      </c>
      <c r="N85" s="135">
        <f t="shared" si="23"/>
        <v>23191</v>
      </c>
      <c r="O85" s="135">
        <f>O84+O78+O70+O60+O50+O38+O25+O19</f>
        <v>2672</v>
      </c>
      <c r="P85" s="68"/>
      <c r="Q85" s="159"/>
      <c r="R85" s="159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479" t="s">
        <v>280</v>
      </c>
      <c r="D87" s="479"/>
      <c r="E87" s="479"/>
      <c r="F87" s="479"/>
      <c r="G87" s="479"/>
      <c r="H87" s="479"/>
      <c r="I87" s="479"/>
      <c r="J87" s="479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479"/>
      <c r="D88" s="479"/>
      <c r="E88" s="479"/>
      <c r="F88" s="479"/>
      <c r="G88" s="479"/>
      <c r="H88" s="479"/>
      <c r="I88" s="479"/>
      <c r="J88" s="479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479"/>
      <c r="D89" s="479"/>
      <c r="E89" s="479"/>
      <c r="F89" s="479"/>
      <c r="G89" s="479"/>
      <c r="H89" s="479"/>
      <c r="I89" s="479"/>
      <c r="J89" s="479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479"/>
      <c r="D90" s="479"/>
      <c r="E90" s="479"/>
      <c r="F90" s="479"/>
      <c r="G90" s="479"/>
      <c r="H90" s="479"/>
      <c r="I90" s="479"/>
      <c r="J90" s="479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479"/>
      <c r="D91" s="479"/>
      <c r="E91" s="479"/>
      <c r="F91" s="479"/>
      <c r="G91" s="479"/>
      <c r="H91" s="479"/>
      <c r="I91" s="479"/>
      <c r="J91" s="479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479"/>
      <c r="D92" s="479"/>
      <c r="E92" s="479"/>
      <c r="F92" s="479"/>
      <c r="G92" s="479"/>
      <c r="H92" s="479"/>
      <c r="I92" s="479"/>
      <c r="J92" s="479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mergeCells count="21">
    <mergeCell ref="C1:O1"/>
    <mergeCell ref="C3:C4"/>
    <mergeCell ref="D3:D4"/>
    <mergeCell ref="E3:E4"/>
    <mergeCell ref="F3:F4"/>
    <mergeCell ref="G3:I3"/>
    <mergeCell ref="J3:N3"/>
    <mergeCell ref="O3:O4"/>
    <mergeCell ref="K90:N95"/>
    <mergeCell ref="Q3:Q4"/>
    <mergeCell ref="R3:R4"/>
    <mergeCell ref="S3:S4"/>
    <mergeCell ref="C5:C19"/>
    <mergeCell ref="C20:C25"/>
    <mergeCell ref="C26:C38"/>
    <mergeCell ref="C39:C50"/>
    <mergeCell ref="C51:C60"/>
    <mergeCell ref="C61:C70"/>
    <mergeCell ref="C71:C78"/>
    <mergeCell ref="C79:C84"/>
    <mergeCell ref="C87:J92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4" man="1"/>
  </rowBreaks>
  <drawing r:id="rId2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100-000000000000}">
  <dimension ref="A1:S111"/>
  <sheetViews>
    <sheetView view="pageBreakPreview" topLeftCell="C67" zoomScale="70" zoomScaleNormal="70" zoomScaleSheetLayoutView="70" workbookViewId="0">
      <selection activeCell="I77" activeCellId="1" sqref="I71 I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7.85546875" style="66" customWidth="1"/>
    <col min="7" max="8" width="25.28515625" style="66" bestFit="1" customWidth="1"/>
    <col min="9" max="9" width="24.7109375" style="66" customWidth="1"/>
    <col min="10" max="10" width="15.85546875" style="66" customWidth="1"/>
    <col min="11" max="11" width="24.28515625" style="66" customWidth="1"/>
    <col min="12" max="13" width="15.85546875" style="66" customWidth="1"/>
    <col min="14" max="14" width="15.7109375" style="66" bestFit="1" customWidth="1"/>
    <col min="15" max="15" width="13.7109375" style="66" bestFit="1" customWidth="1"/>
    <col min="16" max="16" width="4.28515625" style="66" customWidth="1"/>
    <col min="17" max="18" width="24.85546875" style="66" customWidth="1"/>
    <col min="19" max="19" width="19.7109375" style="66" customWidth="1"/>
    <col min="20" max="16384" width="8.85546875" style="66"/>
  </cols>
  <sheetData>
    <row r="1" spans="1:19" ht="54.6" customHeight="1" x14ac:dyDescent="0.25">
      <c r="A1" s="66" t="e">
        <f>#REF!</f>
        <v>#REF!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Q1" s="122"/>
      <c r="R1" s="122"/>
      <c r="S1" s="122"/>
    </row>
    <row r="2" spans="1:19" ht="25.15" customHeight="1" x14ac:dyDescent="0.25">
      <c r="A2" s="66" t="e">
        <f>#REF!</f>
        <v>#REF!</v>
      </c>
      <c r="B2" s="67">
        <v>1</v>
      </c>
      <c r="C2" s="123" t="s">
        <v>273</v>
      </c>
      <c r="D2" s="123"/>
      <c r="E2" s="123"/>
      <c r="F2" s="123"/>
      <c r="G2" s="123"/>
      <c r="H2" s="123"/>
      <c r="I2" s="123"/>
      <c r="J2" s="123"/>
      <c r="K2" s="123"/>
      <c r="L2" s="123"/>
      <c r="M2" s="123"/>
      <c r="N2" s="68" t="s">
        <v>272</v>
      </c>
      <c r="O2" s="68"/>
      <c r="P2" s="68"/>
      <c r="Q2" s="123"/>
      <c r="R2" s="123"/>
      <c r="S2" s="123"/>
    </row>
    <row r="3" spans="1:19" ht="26.45" customHeight="1" x14ac:dyDescent="0.25">
      <c r="A3" s="70" t="e">
        <f>#REF!</f>
        <v>#REF!</v>
      </c>
      <c r="B3" s="71">
        <v>1</v>
      </c>
      <c r="C3" s="468" t="s">
        <v>145</v>
      </c>
      <c r="D3" s="468" t="s">
        <v>7</v>
      </c>
      <c r="E3" s="468" t="s">
        <v>146</v>
      </c>
      <c r="F3" s="468" t="s">
        <v>144</v>
      </c>
      <c r="G3" s="470" t="str">
        <f>"24 N›Uvq bZzb fwZ© ‡W½y I m‡›`nRbK †W½y †ivMxi me©‡gvU msL¨v ="&amp;I85</f>
        <v>24 N›Uvq bZzb fwZ© ‡W½y I m‡›`nRbK †W½y †ivMxi me©‡gvU msL¨v =609</v>
      </c>
      <c r="H3" s="471"/>
      <c r="I3" s="472"/>
      <c r="J3" s="470" t="s">
        <v>274</v>
      </c>
      <c r="K3" s="471"/>
      <c r="L3" s="471"/>
      <c r="M3" s="471"/>
      <c r="N3" s="472"/>
      <c r="O3" s="473" t="str">
        <f>"eZ©gv‡b fwZ© 
†ivMx = "&amp;O85</f>
        <v>eZ©gv‡b fwZ© 
†ivMx = 2771</v>
      </c>
      <c r="P3" s="68"/>
      <c r="Q3" s="473" t="s">
        <v>266</v>
      </c>
      <c r="R3" s="473" t="s">
        <v>267</v>
      </c>
      <c r="S3" s="473" t="s">
        <v>268</v>
      </c>
    </row>
    <row r="4" spans="1:19" ht="56.45" customHeight="1" x14ac:dyDescent="0.25">
      <c r="A4" s="70" t="e">
        <f>#REF!</f>
        <v>#REF!</v>
      </c>
      <c r="B4" s="71">
        <v>1</v>
      </c>
      <c r="C4" s="469"/>
      <c r="D4" s="469"/>
      <c r="E4" s="469"/>
      <c r="F4" s="469"/>
      <c r="G4" s="119" t="s">
        <v>275</v>
      </c>
      <c r="H4" s="119" t="s">
        <v>276</v>
      </c>
      <c r="I4" s="119" t="s">
        <v>277</v>
      </c>
      <c r="J4" s="121" t="str">
        <f>"me©‡gvU fwZ©
= "&amp;J85</f>
        <v>me©‡gvU fwZ©
= 25203</v>
      </c>
      <c r="K4" s="120" t="str">
        <f>" †W½y m‡›`‡n ch©v‡jvPbvi Rb¨ †cÖwiZ g„„Zz¨ = "&amp;K85</f>
        <v xml:space="preserve"> †W½y m‡›`‡n ch©v‡jvPbvi Rb¨ †cÖwiZ g„„Zz¨ = 32</v>
      </c>
      <c r="L4" s="120" t="str">
        <f>"ch©v‡jvPbv m¤úbœK…Z g„„Zz¨ = "&amp;L85</f>
        <v>ch©v‡jvPbv m¤úbœK…Z g„„Zz¨ = 9</v>
      </c>
      <c r="M4" s="120" t="str">
        <f>"wbwðZ g„„Zz¨ 
= "&amp;M85</f>
        <v>wbwðZ g„„Zz¨ 
= 2</v>
      </c>
      <c r="N4" s="121" t="str">
        <f>"QvocÎ cÖvß †ivMx
 = "&amp;N85</f>
        <v>QvocÎ cÖvß †ivMx
 = 22400</v>
      </c>
      <c r="O4" s="474"/>
      <c r="P4" s="68"/>
      <c r="Q4" s="474"/>
      <c r="R4" s="474"/>
      <c r="S4" s="474"/>
    </row>
    <row r="5" spans="1:19" ht="20.65" customHeight="1" x14ac:dyDescent="0.25">
      <c r="A5" s="70" t="e">
        <f>#REF!</f>
        <v>#REF!</v>
      </c>
      <c r="B5" s="71" t="s">
        <v>132</v>
      </c>
      <c r="C5" s="475" t="s">
        <v>225</v>
      </c>
      <c r="D5" s="127">
        <v>1</v>
      </c>
      <c r="E5" s="128" t="s">
        <v>167</v>
      </c>
      <c r="F5" s="128"/>
      <c r="G5" s="136">
        <v>14</v>
      </c>
      <c r="H5" s="136">
        <v>3</v>
      </c>
      <c r="I5" s="137">
        <f>G5+H5</f>
        <v>17</v>
      </c>
      <c r="J5" s="138">
        <v>1083</v>
      </c>
      <c r="K5" s="138">
        <v>1</v>
      </c>
      <c r="L5" s="138">
        <v>1</v>
      </c>
      <c r="M5" s="138">
        <v>1</v>
      </c>
      <c r="N5" s="139">
        <f>J5-K5-O5</f>
        <v>996</v>
      </c>
      <c r="O5" s="140">
        <v>86</v>
      </c>
      <c r="P5" s="68"/>
      <c r="Q5" s="75"/>
      <c r="R5" s="75"/>
      <c r="S5" s="75">
        <f>Q5+R5</f>
        <v>0</v>
      </c>
    </row>
    <row r="6" spans="1:19" ht="20.65" customHeight="1" x14ac:dyDescent="0.25">
      <c r="A6" s="70"/>
      <c r="B6" s="71"/>
      <c r="C6" s="476"/>
      <c r="D6" s="129">
        <v>2</v>
      </c>
      <c r="E6" s="130" t="s">
        <v>147</v>
      </c>
      <c r="F6" s="130"/>
      <c r="G6" s="141">
        <v>0</v>
      </c>
      <c r="H6" s="141">
        <v>0</v>
      </c>
      <c r="I6" s="142">
        <f t="shared" ref="I6:I18" si="0">G6+H6</f>
        <v>0</v>
      </c>
      <c r="J6" s="143">
        <v>60</v>
      </c>
      <c r="K6" s="143">
        <v>0</v>
      </c>
      <c r="L6" s="143">
        <v>0</v>
      </c>
      <c r="M6" s="143">
        <v>0</v>
      </c>
      <c r="N6" s="144">
        <f t="shared" ref="N6:N69" si="1">J6-K6-O6</f>
        <v>60</v>
      </c>
      <c r="O6" s="145">
        <v>0</v>
      </c>
      <c r="P6" s="68"/>
      <c r="Q6" s="75"/>
      <c r="R6" s="75"/>
      <c r="S6" s="75">
        <f t="shared" ref="S6:S18" si="2">Q6+R6</f>
        <v>0</v>
      </c>
    </row>
    <row r="7" spans="1:19" ht="20.65" customHeight="1" x14ac:dyDescent="0.25">
      <c r="A7" s="70"/>
      <c r="B7" s="71"/>
      <c r="C7" s="476"/>
      <c r="D7" s="129">
        <v>3</v>
      </c>
      <c r="E7" s="130" t="s">
        <v>148</v>
      </c>
      <c r="F7" s="130"/>
      <c r="G7" s="141">
        <v>6</v>
      </c>
      <c r="H7" s="141">
        <v>0</v>
      </c>
      <c r="I7" s="142">
        <f t="shared" si="0"/>
        <v>6</v>
      </c>
      <c r="J7" s="143">
        <v>301</v>
      </c>
      <c r="K7" s="143">
        <v>0</v>
      </c>
      <c r="L7" s="143">
        <v>0</v>
      </c>
      <c r="M7" s="143">
        <v>0</v>
      </c>
      <c r="N7" s="144">
        <f t="shared" si="1"/>
        <v>275</v>
      </c>
      <c r="O7" s="145">
        <v>26</v>
      </c>
      <c r="P7" s="68"/>
      <c r="Q7" s="75"/>
      <c r="R7" s="75"/>
      <c r="S7" s="75">
        <f t="shared" si="2"/>
        <v>0</v>
      </c>
    </row>
    <row r="8" spans="1:19" ht="20.65" customHeight="1" x14ac:dyDescent="0.25">
      <c r="A8" s="70"/>
      <c r="B8" s="71"/>
      <c r="C8" s="476"/>
      <c r="D8" s="129">
        <v>4</v>
      </c>
      <c r="E8" s="130" t="s">
        <v>149</v>
      </c>
      <c r="F8" s="130"/>
      <c r="G8" s="141">
        <v>7</v>
      </c>
      <c r="H8" s="141">
        <v>3</v>
      </c>
      <c r="I8" s="142">
        <f t="shared" si="0"/>
        <v>10</v>
      </c>
      <c r="J8" s="143">
        <v>881</v>
      </c>
      <c r="K8" s="143">
        <v>0</v>
      </c>
      <c r="L8" s="143">
        <v>0</v>
      </c>
      <c r="M8" s="143">
        <v>0</v>
      </c>
      <c r="N8" s="144">
        <f t="shared" si="1"/>
        <v>818</v>
      </c>
      <c r="O8" s="145">
        <v>63</v>
      </c>
      <c r="P8" s="68"/>
      <c r="Q8" s="75"/>
      <c r="R8" s="75"/>
      <c r="S8" s="75">
        <f t="shared" si="2"/>
        <v>0</v>
      </c>
    </row>
    <row r="9" spans="1:19" ht="20.65" customHeight="1" x14ac:dyDescent="0.25">
      <c r="A9" s="70"/>
      <c r="B9" s="71"/>
      <c r="C9" s="476"/>
      <c r="D9" s="129">
        <v>5</v>
      </c>
      <c r="E9" s="130" t="s">
        <v>150</v>
      </c>
      <c r="F9" s="130"/>
      <c r="G9" s="141">
        <v>4</v>
      </c>
      <c r="H9" s="141">
        <v>1</v>
      </c>
      <c r="I9" s="142">
        <f t="shared" si="0"/>
        <v>5</v>
      </c>
      <c r="J9" s="143">
        <v>341</v>
      </c>
      <c r="K9" s="143">
        <v>1</v>
      </c>
      <c r="L9" s="143">
        <v>0</v>
      </c>
      <c r="M9" s="143">
        <v>0</v>
      </c>
      <c r="N9" s="144">
        <f t="shared" si="1"/>
        <v>301</v>
      </c>
      <c r="O9" s="145">
        <v>39</v>
      </c>
      <c r="P9" s="68"/>
      <c r="Q9" s="75"/>
      <c r="R9" s="75"/>
      <c r="S9" s="75">
        <f t="shared" si="2"/>
        <v>0</v>
      </c>
    </row>
    <row r="10" spans="1:19" ht="20.65" customHeight="1" x14ac:dyDescent="0.25">
      <c r="A10" s="70"/>
      <c r="B10" s="71"/>
      <c r="C10" s="476"/>
      <c r="D10" s="129">
        <v>6</v>
      </c>
      <c r="E10" s="130" t="s">
        <v>169</v>
      </c>
      <c r="F10" s="130"/>
      <c r="G10" s="141">
        <v>7</v>
      </c>
      <c r="H10" s="141">
        <v>0</v>
      </c>
      <c r="I10" s="142">
        <f t="shared" si="0"/>
        <v>7</v>
      </c>
      <c r="J10" s="143">
        <v>288</v>
      </c>
      <c r="K10" s="143">
        <v>0</v>
      </c>
      <c r="L10" s="143">
        <v>0</v>
      </c>
      <c r="M10" s="143">
        <v>0</v>
      </c>
      <c r="N10" s="144">
        <f t="shared" si="1"/>
        <v>262</v>
      </c>
      <c r="O10" s="145">
        <v>26</v>
      </c>
      <c r="P10" s="68"/>
      <c r="Q10" s="75"/>
      <c r="R10" s="75"/>
      <c r="S10" s="75">
        <f t="shared" si="2"/>
        <v>0</v>
      </c>
    </row>
    <row r="11" spans="1:19" ht="20.65" customHeight="1" x14ac:dyDescent="0.25">
      <c r="A11" s="70"/>
      <c r="B11" s="71"/>
      <c r="C11" s="476"/>
      <c r="D11" s="129">
        <v>7</v>
      </c>
      <c r="E11" s="130" t="s">
        <v>170</v>
      </c>
      <c r="F11" s="130"/>
      <c r="G11" s="141">
        <v>20</v>
      </c>
      <c r="H11" s="141">
        <v>0</v>
      </c>
      <c r="I11" s="142">
        <f t="shared" si="0"/>
        <v>20</v>
      </c>
      <c r="J11" s="143">
        <v>461</v>
      </c>
      <c r="K11" s="143">
        <v>1</v>
      </c>
      <c r="L11" s="143">
        <v>0</v>
      </c>
      <c r="M11" s="143">
        <v>0</v>
      </c>
      <c r="N11" s="144">
        <f t="shared" si="1"/>
        <v>398</v>
      </c>
      <c r="O11" s="145">
        <v>62</v>
      </c>
      <c r="P11" s="68"/>
      <c r="Q11" s="75"/>
      <c r="R11" s="75"/>
      <c r="S11" s="75">
        <f t="shared" si="2"/>
        <v>0</v>
      </c>
    </row>
    <row r="12" spans="1:19" ht="20.65" customHeight="1" x14ac:dyDescent="0.25">
      <c r="A12" s="70"/>
      <c r="B12" s="71"/>
      <c r="C12" s="476"/>
      <c r="D12" s="129">
        <v>8</v>
      </c>
      <c r="E12" s="130" t="s">
        <v>171</v>
      </c>
      <c r="F12" s="130"/>
      <c r="G12" s="141">
        <v>29</v>
      </c>
      <c r="H12" s="141">
        <v>0</v>
      </c>
      <c r="I12" s="142">
        <f t="shared" si="0"/>
        <v>29</v>
      </c>
      <c r="J12" s="143">
        <v>731</v>
      </c>
      <c r="K12" s="143">
        <v>0</v>
      </c>
      <c r="L12" s="143">
        <v>0</v>
      </c>
      <c r="M12" s="143">
        <v>0</v>
      </c>
      <c r="N12" s="144">
        <f t="shared" si="1"/>
        <v>569</v>
      </c>
      <c r="O12" s="145">
        <v>162</v>
      </c>
      <c r="P12" s="68"/>
      <c r="Q12" s="75"/>
      <c r="R12" s="75"/>
      <c r="S12" s="75">
        <f t="shared" si="2"/>
        <v>0</v>
      </c>
    </row>
    <row r="13" spans="1:19" ht="20.65" customHeight="1" x14ac:dyDescent="0.25">
      <c r="A13" s="70"/>
      <c r="B13" s="71"/>
      <c r="C13" s="476"/>
      <c r="D13" s="129">
        <v>9</v>
      </c>
      <c r="E13" s="130" t="s">
        <v>229</v>
      </c>
      <c r="F13" s="130"/>
      <c r="G13" s="141">
        <v>3</v>
      </c>
      <c r="H13" s="141">
        <v>0</v>
      </c>
      <c r="I13" s="142">
        <f t="shared" si="0"/>
        <v>3</v>
      </c>
      <c r="J13" s="143">
        <v>347</v>
      </c>
      <c r="K13" s="143">
        <v>0</v>
      </c>
      <c r="L13" s="143">
        <v>0</v>
      </c>
      <c r="M13" s="143">
        <v>0</v>
      </c>
      <c r="N13" s="144">
        <f t="shared" si="1"/>
        <v>339</v>
      </c>
      <c r="O13" s="145">
        <v>8</v>
      </c>
      <c r="P13" s="68"/>
      <c r="Q13" s="75"/>
      <c r="R13" s="75"/>
      <c r="S13" s="75">
        <f t="shared" si="2"/>
        <v>0</v>
      </c>
    </row>
    <row r="14" spans="1:19" ht="20.65" customHeight="1" x14ac:dyDescent="0.25">
      <c r="A14" s="70"/>
      <c r="B14" s="71"/>
      <c r="C14" s="476"/>
      <c r="D14" s="129">
        <v>10</v>
      </c>
      <c r="E14" s="130" t="s">
        <v>173</v>
      </c>
      <c r="F14" s="130"/>
      <c r="G14" s="141">
        <v>8</v>
      </c>
      <c r="H14" s="141">
        <v>0</v>
      </c>
      <c r="I14" s="142">
        <f t="shared" si="0"/>
        <v>8</v>
      </c>
      <c r="J14" s="143">
        <v>291</v>
      </c>
      <c r="K14" s="143">
        <v>0</v>
      </c>
      <c r="L14" s="143">
        <v>0</v>
      </c>
      <c r="M14" s="143">
        <v>0</v>
      </c>
      <c r="N14" s="144">
        <f t="shared" si="1"/>
        <v>269</v>
      </c>
      <c r="O14" s="145">
        <v>22</v>
      </c>
      <c r="P14" s="68"/>
      <c r="Q14" s="75"/>
      <c r="R14" s="75"/>
      <c r="S14" s="75">
        <f t="shared" si="2"/>
        <v>0</v>
      </c>
    </row>
    <row r="15" spans="1:19" ht="20.65" customHeight="1" x14ac:dyDescent="0.25">
      <c r="A15" s="70"/>
      <c r="B15" s="71"/>
      <c r="C15" s="476"/>
      <c r="D15" s="129">
        <v>11</v>
      </c>
      <c r="E15" s="130" t="s">
        <v>174</v>
      </c>
      <c r="F15" s="130"/>
      <c r="G15" s="141">
        <v>9</v>
      </c>
      <c r="H15" s="141">
        <v>0</v>
      </c>
      <c r="I15" s="142">
        <f t="shared" si="0"/>
        <v>9</v>
      </c>
      <c r="J15" s="143">
        <v>368</v>
      </c>
      <c r="K15" s="143">
        <v>0</v>
      </c>
      <c r="L15" s="143">
        <v>0</v>
      </c>
      <c r="M15" s="143">
        <v>0</v>
      </c>
      <c r="N15" s="144">
        <f t="shared" si="1"/>
        <v>317</v>
      </c>
      <c r="O15" s="145">
        <v>51</v>
      </c>
      <c r="P15" s="68"/>
      <c r="Q15" s="75"/>
      <c r="R15" s="75"/>
      <c r="S15" s="75">
        <f t="shared" si="2"/>
        <v>0</v>
      </c>
    </row>
    <row r="16" spans="1:19" ht="20.65" customHeight="1" x14ac:dyDescent="0.25">
      <c r="A16" s="70"/>
      <c r="B16" s="71"/>
      <c r="C16" s="476"/>
      <c r="D16" s="129">
        <v>12</v>
      </c>
      <c r="E16" s="130" t="s">
        <v>175</v>
      </c>
      <c r="F16" s="130"/>
      <c r="G16" s="141">
        <v>13</v>
      </c>
      <c r="H16" s="141">
        <v>1</v>
      </c>
      <c r="I16" s="142">
        <f t="shared" si="0"/>
        <v>14</v>
      </c>
      <c r="J16" s="143">
        <v>471</v>
      </c>
      <c r="K16" s="143">
        <v>0</v>
      </c>
      <c r="L16" s="143">
        <v>0</v>
      </c>
      <c r="M16" s="143">
        <v>0</v>
      </c>
      <c r="N16" s="144">
        <f t="shared" si="1"/>
        <v>400</v>
      </c>
      <c r="O16" s="145">
        <v>71</v>
      </c>
      <c r="P16" s="68"/>
      <c r="Q16" s="75"/>
      <c r="R16" s="75"/>
      <c r="S16" s="75">
        <f t="shared" si="2"/>
        <v>0</v>
      </c>
    </row>
    <row r="17" spans="1:19" ht="20.65" customHeight="1" x14ac:dyDescent="0.25">
      <c r="A17" s="70"/>
      <c r="B17" s="71"/>
      <c r="C17" s="476"/>
      <c r="D17" s="129">
        <v>13</v>
      </c>
      <c r="E17" s="130" t="s">
        <v>176</v>
      </c>
      <c r="F17" s="130"/>
      <c r="G17" s="141">
        <v>29</v>
      </c>
      <c r="H17" s="141">
        <v>5</v>
      </c>
      <c r="I17" s="142">
        <f t="shared" si="0"/>
        <v>34</v>
      </c>
      <c r="J17" s="143">
        <v>452</v>
      </c>
      <c r="K17" s="143">
        <v>5</v>
      </c>
      <c r="L17" s="143">
        <v>0</v>
      </c>
      <c r="M17" s="143">
        <v>0</v>
      </c>
      <c r="N17" s="144">
        <f t="shared" si="1"/>
        <v>379</v>
      </c>
      <c r="O17" s="145">
        <v>68</v>
      </c>
      <c r="P17" s="68"/>
      <c r="Q17" s="75"/>
      <c r="R17" s="75"/>
      <c r="S17" s="75">
        <f t="shared" si="2"/>
        <v>0</v>
      </c>
    </row>
    <row r="18" spans="1:19" ht="20.65" customHeight="1" x14ac:dyDescent="0.25">
      <c r="A18" s="70"/>
      <c r="B18" s="71"/>
      <c r="C18" s="476"/>
      <c r="D18" s="129">
        <v>14</v>
      </c>
      <c r="E18" s="131" t="s">
        <v>147</v>
      </c>
      <c r="F18" s="131" t="s">
        <v>168</v>
      </c>
      <c r="G18" s="141">
        <v>15</v>
      </c>
      <c r="H18" s="141">
        <v>0</v>
      </c>
      <c r="I18" s="142">
        <f t="shared" si="0"/>
        <v>15</v>
      </c>
      <c r="J18" s="143">
        <v>456</v>
      </c>
      <c r="K18" s="143">
        <v>0</v>
      </c>
      <c r="L18" s="143">
        <v>0</v>
      </c>
      <c r="M18" s="143">
        <v>0</v>
      </c>
      <c r="N18" s="144">
        <f t="shared" si="1"/>
        <v>411</v>
      </c>
      <c r="O18" s="145">
        <v>45</v>
      </c>
      <c r="P18" s="68"/>
      <c r="Q18" s="75"/>
      <c r="R18" s="75"/>
      <c r="S18" s="75">
        <f t="shared" si="2"/>
        <v>0</v>
      </c>
    </row>
    <row r="19" spans="1:19" ht="20.65" customHeight="1" x14ac:dyDescent="0.25">
      <c r="A19" s="70"/>
      <c r="B19" s="71"/>
      <c r="C19" s="477"/>
      <c r="D19" s="132"/>
      <c r="E19" s="133"/>
      <c r="F19" s="133"/>
      <c r="G19" s="146">
        <f>SUM(G5:G18)</f>
        <v>164</v>
      </c>
      <c r="H19" s="146">
        <f t="shared" ref="H19:O19" si="3">SUM(H5:H18)</f>
        <v>13</v>
      </c>
      <c r="I19" s="147">
        <f t="shared" si="3"/>
        <v>177</v>
      </c>
      <c r="J19" s="147">
        <f t="shared" si="3"/>
        <v>6531</v>
      </c>
      <c r="K19" s="147">
        <f t="shared" si="3"/>
        <v>8</v>
      </c>
      <c r="L19" s="147">
        <f t="shared" si="3"/>
        <v>1</v>
      </c>
      <c r="M19" s="147">
        <f t="shared" si="3"/>
        <v>1</v>
      </c>
      <c r="N19" s="148">
        <f t="shared" si="3"/>
        <v>5794</v>
      </c>
      <c r="O19" s="149">
        <f t="shared" si="3"/>
        <v>729</v>
      </c>
      <c r="P19" s="68"/>
      <c r="Q19" s="88"/>
      <c r="R19" s="88"/>
      <c r="S19" s="88">
        <f>SUM(S5:S18)</f>
        <v>0</v>
      </c>
    </row>
    <row r="20" spans="1:19" ht="20.65" customHeight="1" x14ac:dyDescent="0.25">
      <c r="A20" s="70"/>
      <c r="B20" s="71"/>
      <c r="C20" s="464" t="s">
        <v>47</v>
      </c>
      <c r="D20" s="127">
        <v>15</v>
      </c>
      <c r="E20" s="128" t="s">
        <v>177</v>
      </c>
      <c r="F20" s="128"/>
      <c r="G20" s="136">
        <v>0</v>
      </c>
      <c r="H20" s="136">
        <v>0</v>
      </c>
      <c r="I20" s="137">
        <f>G20+H20</f>
        <v>0</v>
      </c>
      <c r="J20" s="138">
        <v>9</v>
      </c>
      <c r="K20" s="138">
        <v>0</v>
      </c>
      <c r="L20" s="138">
        <v>0</v>
      </c>
      <c r="M20" s="138">
        <v>0</v>
      </c>
      <c r="N20" s="139">
        <f t="shared" si="1"/>
        <v>8</v>
      </c>
      <c r="O20" s="140">
        <v>1</v>
      </c>
      <c r="P20" s="68"/>
      <c r="Q20" s="75"/>
      <c r="R20" s="75"/>
      <c r="S20" s="75">
        <f>Q20+R20</f>
        <v>0</v>
      </c>
    </row>
    <row r="21" spans="1:19" ht="20.65" customHeight="1" x14ac:dyDescent="0.25">
      <c r="A21" s="70"/>
      <c r="B21" s="71"/>
      <c r="C21" s="465"/>
      <c r="D21" s="129">
        <v>16</v>
      </c>
      <c r="E21" s="130" t="s">
        <v>178</v>
      </c>
      <c r="F21" s="130"/>
      <c r="G21" s="141">
        <v>5</v>
      </c>
      <c r="H21" s="141">
        <v>0</v>
      </c>
      <c r="I21" s="142">
        <f t="shared" ref="I21:I24" si="4">G21+H21</f>
        <v>5</v>
      </c>
      <c r="J21" s="143">
        <v>318</v>
      </c>
      <c r="K21" s="143">
        <v>0</v>
      </c>
      <c r="L21" s="143">
        <v>0</v>
      </c>
      <c r="M21" s="143">
        <v>0</v>
      </c>
      <c r="N21" s="144">
        <f t="shared" si="1"/>
        <v>284</v>
      </c>
      <c r="O21" s="145">
        <v>34</v>
      </c>
      <c r="P21" s="68"/>
      <c r="Q21" s="75"/>
      <c r="R21" s="75"/>
      <c r="S21" s="75">
        <f t="shared" ref="S21:S24" si="5">Q21+R21</f>
        <v>0</v>
      </c>
    </row>
    <row r="22" spans="1:19" ht="20.65" customHeight="1" x14ac:dyDescent="0.25">
      <c r="A22" s="70"/>
      <c r="B22" s="71"/>
      <c r="C22" s="465"/>
      <c r="D22" s="129">
        <v>17</v>
      </c>
      <c r="E22" s="130" t="s">
        <v>179</v>
      </c>
      <c r="F22" s="130"/>
      <c r="G22" s="141">
        <v>5</v>
      </c>
      <c r="H22" s="141">
        <v>0</v>
      </c>
      <c r="I22" s="142">
        <f t="shared" si="4"/>
        <v>5</v>
      </c>
      <c r="J22" s="143">
        <v>119</v>
      </c>
      <c r="K22" s="143">
        <v>0</v>
      </c>
      <c r="L22" s="143">
        <v>0</v>
      </c>
      <c r="M22" s="143">
        <v>0</v>
      </c>
      <c r="N22" s="144">
        <f t="shared" si="1"/>
        <v>100</v>
      </c>
      <c r="O22" s="145">
        <v>19</v>
      </c>
      <c r="P22" s="68"/>
      <c r="Q22" s="75"/>
      <c r="R22" s="75"/>
      <c r="S22" s="75">
        <f t="shared" si="5"/>
        <v>0</v>
      </c>
    </row>
    <row r="23" spans="1:19" ht="20.65" customHeight="1" x14ac:dyDescent="0.25">
      <c r="A23" s="70"/>
      <c r="B23" s="71"/>
      <c r="C23" s="465"/>
      <c r="D23" s="129">
        <v>18</v>
      </c>
      <c r="E23" s="130" t="s">
        <v>180</v>
      </c>
      <c r="F23" s="130"/>
      <c r="G23" s="141">
        <v>0</v>
      </c>
      <c r="H23" s="141">
        <v>0</v>
      </c>
      <c r="I23" s="142">
        <f t="shared" si="4"/>
        <v>0</v>
      </c>
      <c r="J23" s="143">
        <v>80</v>
      </c>
      <c r="K23" s="143">
        <v>0</v>
      </c>
      <c r="L23" s="143">
        <v>0</v>
      </c>
      <c r="M23" s="143">
        <v>0</v>
      </c>
      <c r="N23" s="144">
        <f t="shared" si="1"/>
        <v>78</v>
      </c>
      <c r="O23" s="145">
        <v>2</v>
      </c>
      <c r="P23" s="68"/>
      <c r="Q23" s="75"/>
      <c r="R23" s="75"/>
      <c r="S23" s="75">
        <f t="shared" si="5"/>
        <v>0</v>
      </c>
    </row>
    <row r="24" spans="1:19" ht="20.65" customHeight="1" x14ac:dyDescent="0.25">
      <c r="A24" s="70"/>
      <c r="B24" s="71"/>
      <c r="C24" s="465"/>
      <c r="D24" s="129">
        <v>19</v>
      </c>
      <c r="E24" s="131" t="s">
        <v>181</v>
      </c>
      <c r="F24" s="131" t="s">
        <v>182</v>
      </c>
      <c r="G24" s="141">
        <v>15</v>
      </c>
      <c r="H24" s="141">
        <v>0</v>
      </c>
      <c r="I24" s="142">
        <f t="shared" si="4"/>
        <v>15</v>
      </c>
      <c r="J24" s="143">
        <v>1142</v>
      </c>
      <c r="K24" s="143">
        <v>3</v>
      </c>
      <c r="L24" s="143">
        <v>0</v>
      </c>
      <c r="M24" s="143">
        <v>0</v>
      </c>
      <c r="N24" s="144">
        <f t="shared" si="1"/>
        <v>1029</v>
      </c>
      <c r="O24" s="145">
        <v>110</v>
      </c>
      <c r="P24" s="68"/>
      <c r="Q24" s="75"/>
      <c r="R24" s="75"/>
      <c r="S24" s="75">
        <f t="shared" si="5"/>
        <v>0</v>
      </c>
    </row>
    <row r="25" spans="1:19" ht="20.65" customHeight="1" x14ac:dyDescent="0.25">
      <c r="A25" s="70"/>
      <c r="B25" s="71"/>
      <c r="C25" s="466"/>
      <c r="D25" s="132"/>
      <c r="E25" s="133"/>
      <c r="F25" s="133"/>
      <c r="G25" s="146">
        <f>SUM(G20:G24)</f>
        <v>25</v>
      </c>
      <c r="H25" s="146">
        <f t="shared" ref="H25:O25" si="6">SUM(H20:H24)</f>
        <v>0</v>
      </c>
      <c r="I25" s="147">
        <f t="shared" si="6"/>
        <v>25</v>
      </c>
      <c r="J25" s="147">
        <f t="shared" si="6"/>
        <v>1668</v>
      </c>
      <c r="K25" s="147">
        <f t="shared" si="6"/>
        <v>3</v>
      </c>
      <c r="L25" s="147">
        <f t="shared" si="6"/>
        <v>0</v>
      </c>
      <c r="M25" s="147">
        <f t="shared" si="6"/>
        <v>0</v>
      </c>
      <c r="N25" s="148">
        <f t="shared" si="6"/>
        <v>1499</v>
      </c>
      <c r="O25" s="149">
        <f t="shared" si="6"/>
        <v>166</v>
      </c>
      <c r="P25" s="68"/>
      <c r="Q25" s="88"/>
      <c r="R25" s="88"/>
      <c r="S25" s="88">
        <f>SUM(S20:S24)</f>
        <v>0</v>
      </c>
    </row>
    <row r="26" spans="1:19" ht="20.65" customHeight="1" x14ac:dyDescent="0.25">
      <c r="A26" s="70"/>
      <c r="B26" s="71"/>
      <c r="C26" s="464" t="s">
        <v>228</v>
      </c>
      <c r="D26" s="127">
        <v>20</v>
      </c>
      <c r="E26" s="128" t="s">
        <v>151</v>
      </c>
      <c r="F26" s="128"/>
      <c r="G26" s="136">
        <v>1</v>
      </c>
      <c r="H26" s="136">
        <v>7</v>
      </c>
      <c r="I26" s="137">
        <f>G26+H26</f>
        <v>8</v>
      </c>
      <c r="J26" s="138">
        <v>301</v>
      </c>
      <c r="K26" s="138">
        <v>1</v>
      </c>
      <c r="L26" s="138">
        <v>0</v>
      </c>
      <c r="M26" s="138">
        <v>0</v>
      </c>
      <c r="N26" s="139">
        <f t="shared" si="1"/>
        <v>259</v>
      </c>
      <c r="O26" s="140">
        <v>41</v>
      </c>
      <c r="P26" s="68"/>
      <c r="Q26" s="75"/>
      <c r="R26" s="75"/>
      <c r="S26" s="75">
        <f>Q26+R26</f>
        <v>0</v>
      </c>
    </row>
    <row r="27" spans="1:19" ht="20.65" customHeight="1" x14ac:dyDescent="0.25">
      <c r="A27" s="70"/>
      <c r="B27" s="71"/>
      <c r="C27" s="465"/>
      <c r="D27" s="129">
        <v>21</v>
      </c>
      <c r="E27" s="130" t="s">
        <v>152</v>
      </c>
      <c r="F27" s="130"/>
      <c r="G27" s="141">
        <v>6</v>
      </c>
      <c r="H27" s="141">
        <v>1</v>
      </c>
      <c r="I27" s="142">
        <f t="shared" ref="I27:I37" si="7">G27+H27</f>
        <v>7</v>
      </c>
      <c r="J27" s="143">
        <v>467</v>
      </c>
      <c r="K27" s="143">
        <v>0</v>
      </c>
      <c r="L27" s="143">
        <v>0</v>
      </c>
      <c r="M27" s="143">
        <v>0</v>
      </c>
      <c r="N27" s="144">
        <f t="shared" si="1"/>
        <v>429</v>
      </c>
      <c r="O27" s="145">
        <v>38</v>
      </c>
      <c r="P27" s="68"/>
      <c r="Q27" s="75"/>
      <c r="R27" s="75"/>
      <c r="S27" s="75">
        <f t="shared" ref="S27:S37" si="8">Q27+R27</f>
        <v>0</v>
      </c>
    </row>
    <row r="28" spans="1:19" ht="20.65" customHeight="1" x14ac:dyDescent="0.25">
      <c r="A28" s="70"/>
      <c r="B28" s="71"/>
      <c r="C28" s="465"/>
      <c r="D28" s="129">
        <v>22</v>
      </c>
      <c r="E28" s="130" t="s">
        <v>153</v>
      </c>
      <c r="F28" s="130"/>
      <c r="G28" s="141">
        <v>17</v>
      </c>
      <c r="H28" s="141">
        <v>1</v>
      </c>
      <c r="I28" s="142">
        <f t="shared" si="7"/>
        <v>18</v>
      </c>
      <c r="J28" s="143">
        <v>890</v>
      </c>
      <c r="K28" s="143">
        <v>0</v>
      </c>
      <c r="L28" s="143">
        <v>0</v>
      </c>
      <c r="M28" s="143">
        <v>0</v>
      </c>
      <c r="N28" s="144">
        <f t="shared" si="1"/>
        <v>830</v>
      </c>
      <c r="O28" s="145">
        <v>60</v>
      </c>
      <c r="P28" s="68"/>
      <c r="Q28" s="75"/>
      <c r="R28" s="75"/>
      <c r="S28" s="75">
        <f t="shared" si="8"/>
        <v>0</v>
      </c>
    </row>
    <row r="29" spans="1:19" ht="20.65" customHeight="1" x14ac:dyDescent="0.25">
      <c r="A29" s="70"/>
      <c r="B29" s="71"/>
      <c r="C29" s="465"/>
      <c r="D29" s="129">
        <v>23</v>
      </c>
      <c r="E29" s="130" t="s">
        <v>154</v>
      </c>
      <c r="F29" s="130"/>
      <c r="G29" s="141">
        <v>10</v>
      </c>
      <c r="H29" s="141">
        <v>0</v>
      </c>
      <c r="I29" s="142">
        <f t="shared" si="7"/>
        <v>10</v>
      </c>
      <c r="J29" s="143">
        <v>855</v>
      </c>
      <c r="K29" s="143">
        <v>0</v>
      </c>
      <c r="L29" s="143">
        <v>0</v>
      </c>
      <c r="M29" s="143">
        <v>0</v>
      </c>
      <c r="N29" s="144">
        <f t="shared" si="1"/>
        <v>815</v>
      </c>
      <c r="O29" s="145">
        <v>40</v>
      </c>
      <c r="P29" s="68"/>
      <c r="Q29" s="75"/>
      <c r="R29" s="75"/>
      <c r="S29" s="75">
        <f t="shared" si="8"/>
        <v>0</v>
      </c>
    </row>
    <row r="30" spans="1:19" ht="20.65" customHeight="1" x14ac:dyDescent="0.25">
      <c r="A30" s="70"/>
      <c r="B30" s="71"/>
      <c r="C30" s="465"/>
      <c r="D30" s="129">
        <v>24</v>
      </c>
      <c r="E30" s="130" t="s">
        <v>155</v>
      </c>
      <c r="F30" s="130"/>
      <c r="G30" s="141">
        <v>1</v>
      </c>
      <c r="H30" s="141">
        <v>0</v>
      </c>
      <c r="I30" s="142">
        <f t="shared" si="7"/>
        <v>1</v>
      </c>
      <c r="J30" s="143">
        <v>361</v>
      </c>
      <c r="K30" s="143">
        <v>0</v>
      </c>
      <c r="L30" s="143">
        <v>0</v>
      </c>
      <c r="M30" s="143">
        <v>0</v>
      </c>
      <c r="N30" s="144">
        <f t="shared" si="1"/>
        <v>347</v>
      </c>
      <c r="O30" s="145">
        <v>14</v>
      </c>
      <c r="P30" s="68"/>
      <c r="Q30" s="75"/>
      <c r="R30" s="75"/>
      <c r="S30" s="75">
        <f t="shared" si="8"/>
        <v>0</v>
      </c>
    </row>
    <row r="31" spans="1:19" ht="20.65" customHeight="1" x14ac:dyDescent="0.25">
      <c r="A31" s="70"/>
      <c r="B31" s="71"/>
      <c r="C31" s="465"/>
      <c r="D31" s="129">
        <v>25</v>
      </c>
      <c r="E31" s="130" t="s">
        <v>156</v>
      </c>
      <c r="F31" s="130"/>
      <c r="G31" s="141">
        <v>5</v>
      </c>
      <c r="H31" s="141">
        <v>0</v>
      </c>
      <c r="I31" s="142">
        <f t="shared" si="7"/>
        <v>5</v>
      </c>
      <c r="J31" s="143">
        <v>525</v>
      </c>
      <c r="K31" s="143">
        <v>1</v>
      </c>
      <c r="L31" s="143">
        <v>0</v>
      </c>
      <c r="M31" s="143">
        <v>0</v>
      </c>
      <c r="N31" s="144">
        <f t="shared" si="1"/>
        <v>451</v>
      </c>
      <c r="O31" s="145">
        <v>73</v>
      </c>
      <c r="P31" s="68"/>
      <c r="Q31" s="75"/>
      <c r="R31" s="75"/>
      <c r="S31" s="75">
        <f t="shared" si="8"/>
        <v>0</v>
      </c>
    </row>
    <row r="32" spans="1:19" ht="20.65" customHeight="1" x14ac:dyDescent="0.25">
      <c r="A32" s="70"/>
      <c r="B32" s="71"/>
      <c r="C32" s="465"/>
      <c r="D32" s="129">
        <v>26</v>
      </c>
      <c r="E32" s="130" t="s">
        <v>157</v>
      </c>
      <c r="F32" s="130"/>
      <c r="G32" s="141">
        <v>2</v>
      </c>
      <c r="H32" s="141">
        <v>0</v>
      </c>
      <c r="I32" s="142">
        <f t="shared" si="7"/>
        <v>2</v>
      </c>
      <c r="J32" s="143">
        <v>191</v>
      </c>
      <c r="K32" s="143">
        <v>1</v>
      </c>
      <c r="L32" s="143">
        <v>1</v>
      </c>
      <c r="M32" s="143">
        <v>0</v>
      </c>
      <c r="N32" s="144">
        <f t="shared" si="1"/>
        <v>168</v>
      </c>
      <c r="O32" s="145">
        <v>22</v>
      </c>
      <c r="P32" s="68"/>
      <c r="Q32" s="75"/>
      <c r="R32" s="75"/>
      <c r="S32" s="75">
        <f t="shared" si="8"/>
        <v>0</v>
      </c>
    </row>
    <row r="33" spans="1:19" ht="20.65" customHeight="1" x14ac:dyDescent="0.25">
      <c r="A33" s="70"/>
      <c r="B33" s="71"/>
      <c r="C33" s="465"/>
      <c r="D33" s="129">
        <v>27</v>
      </c>
      <c r="E33" s="130" t="s">
        <v>243</v>
      </c>
      <c r="F33" s="130"/>
      <c r="G33" s="141">
        <v>2</v>
      </c>
      <c r="H33" s="141">
        <v>0</v>
      </c>
      <c r="I33" s="142">
        <f t="shared" si="7"/>
        <v>2</v>
      </c>
      <c r="J33" s="143">
        <v>292</v>
      </c>
      <c r="K33" s="143">
        <v>0</v>
      </c>
      <c r="L33" s="143">
        <v>0</v>
      </c>
      <c r="M33" s="143">
        <v>0</v>
      </c>
      <c r="N33" s="144">
        <f t="shared" si="1"/>
        <v>269</v>
      </c>
      <c r="O33" s="145">
        <v>23</v>
      </c>
      <c r="P33" s="68"/>
      <c r="Q33" s="75"/>
      <c r="R33" s="75"/>
      <c r="S33" s="75">
        <f t="shared" si="8"/>
        <v>0</v>
      </c>
    </row>
    <row r="34" spans="1:19" ht="20.65" customHeight="1" x14ac:dyDescent="0.25">
      <c r="A34" s="70"/>
      <c r="B34" s="71"/>
      <c r="C34" s="465"/>
      <c r="D34" s="129">
        <v>28</v>
      </c>
      <c r="E34" s="130" t="s">
        <v>187</v>
      </c>
      <c r="F34" s="130"/>
      <c r="G34" s="141">
        <v>1</v>
      </c>
      <c r="H34" s="141">
        <v>0</v>
      </c>
      <c r="I34" s="142">
        <f t="shared" si="7"/>
        <v>1</v>
      </c>
      <c r="J34" s="143">
        <v>123</v>
      </c>
      <c r="K34" s="143">
        <v>0</v>
      </c>
      <c r="L34" s="143">
        <v>0</v>
      </c>
      <c r="M34" s="143">
        <v>0</v>
      </c>
      <c r="N34" s="144">
        <f t="shared" si="1"/>
        <v>111</v>
      </c>
      <c r="O34" s="145">
        <v>12</v>
      </c>
      <c r="P34" s="68"/>
      <c r="Q34" s="75"/>
      <c r="R34" s="75"/>
      <c r="S34" s="75">
        <f t="shared" si="8"/>
        <v>0</v>
      </c>
    </row>
    <row r="35" spans="1:19" ht="20.65" customHeight="1" x14ac:dyDescent="0.25">
      <c r="A35" s="70"/>
      <c r="B35" s="71"/>
      <c r="C35" s="465"/>
      <c r="D35" s="129">
        <v>29</v>
      </c>
      <c r="E35" s="130" t="s">
        <v>185</v>
      </c>
      <c r="F35" s="130"/>
      <c r="G35" s="141">
        <v>4</v>
      </c>
      <c r="H35" s="141">
        <v>0</v>
      </c>
      <c r="I35" s="142">
        <f t="shared" si="7"/>
        <v>4</v>
      </c>
      <c r="J35" s="143">
        <v>56</v>
      </c>
      <c r="K35" s="143">
        <v>0</v>
      </c>
      <c r="L35" s="143">
        <v>0</v>
      </c>
      <c r="M35" s="143">
        <v>0</v>
      </c>
      <c r="N35" s="144">
        <f t="shared" si="1"/>
        <v>47</v>
      </c>
      <c r="O35" s="145">
        <v>9</v>
      </c>
      <c r="P35" s="68"/>
      <c r="Q35" s="75"/>
      <c r="R35" s="75"/>
      <c r="S35" s="75">
        <f t="shared" si="8"/>
        <v>0</v>
      </c>
    </row>
    <row r="36" spans="1:19" ht="20.65" customHeight="1" x14ac:dyDescent="0.25">
      <c r="A36" s="70"/>
      <c r="B36" s="71"/>
      <c r="C36" s="465"/>
      <c r="D36" s="129">
        <v>30</v>
      </c>
      <c r="E36" s="130" t="s">
        <v>186</v>
      </c>
      <c r="F36" s="130"/>
      <c r="G36" s="141">
        <v>1</v>
      </c>
      <c r="H36" s="141">
        <v>0</v>
      </c>
      <c r="I36" s="142">
        <f t="shared" si="7"/>
        <v>1</v>
      </c>
      <c r="J36" s="143">
        <v>29</v>
      </c>
      <c r="K36" s="143">
        <v>0</v>
      </c>
      <c r="L36" s="143">
        <v>0</v>
      </c>
      <c r="M36" s="143">
        <v>0</v>
      </c>
      <c r="N36" s="144">
        <f t="shared" si="1"/>
        <v>28</v>
      </c>
      <c r="O36" s="145">
        <v>1</v>
      </c>
      <c r="P36" s="68"/>
      <c r="Q36" s="75"/>
      <c r="R36" s="75"/>
      <c r="S36" s="75">
        <f t="shared" si="8"/>
        <v>0</v>
      </c>
    </row>
    <row r="37" spans="1:19" ht="20.65" customHeight="1" x14ac:dyDescent="0.25">
      <c r="A37" s="70"/>
      <c r="B37" s="71"/>
      <c r="C37" s="465"/>
      <c r="D37" s="129">
        <v>31</v>
      </c>
      <c r="E37" s="131" t="s">
        <v>151</v>
      </c>
      <c r="F37" s="131" t="s">
        <v>183</v>
      </c>
      <c r="G37" s="141">
        <v>15</v>
      </c>
      <c r="H37" s="141">
        <v>0</v>
      </c>
      <c r="I37" s="142">
        <f t="shared" si="7"/>
        <v>15</v>
      </c>
      <c r="J37" s="143">
        <v>610</v>
      </c>
      <c r="K37" s="143">
        <v>0</v>
      </c>
      <c r="L37" s="143">
        <v>0</v>
      </c>
      <c r="M37" s="143">
        <v>0</v>
      </c>
      <c r="N37" s="144">
        <f t="shared" si="1"/>
        <v>499</v>
      </c>
      <c r="O37" s="145">
        <v>111</v>
      </c>
      <c r="P37" s="68"/>
      <c r="Q37" s="75"/>
      <c r="R37" s="75"/>
      <c r="S37" s="75">
        <f t="shared" si="8"/>
        <v>0</v>
      </c>
    </row>
    <row r="38" spans="1:19" ht="20.65" customHeight="1" x14ac:dyDescent="0.25">
      <c r="A38" s="70"/>
      <c r="B38" s="71"/>
      <c r="C38" s="466"/>
      <c r="D38" s="132"/>
      <c r="E38" s="133"/>
      <c r="F38" s="133"/>
      <c r="G38" s="146">
        <f>SUM(G26:G37)</f>
        <v>65</v>
      </c>
      <c r="H38" s="146">
        <f t="shared" ref="H38:O38" si="9">SUM(H26:H37)</f>
        <v>9</v>
      </c>
      <c r="I38" s="147">
        <f t="shared" si="9"/>
        <v>74</v>
      </c>
      <c r="J38" s="147">
        <f t="shared" si="9"/>
        <v>4700</v>
      </c>
      <c r="K38" s="147">
        <f t="shared" si="9"/>
        <v>3</v>
      </c>
      <c r="L38" s="147">
        <f t="shared" si="9"/>
        <v>1</v>
      </c>
      <c r="M38" s="147">
        <f t="shared" si="9"/>
        <v>0</v>
      </c>
      <c r="N38" s="148">
        <f t="shared" si="9"/>
        <v>4253</v>
      </c>
      <c r="O38" s="149">
        <f t="shared" si="9"/>
        <v>444</v>
      </c>
      <c r="P38" s="68"/>
      <c r="Q38" s="88"/>
      <c r="R38" s="88"/>
      <c r="S38" s="88">
        <v>0</v>
      </c>
    </row>
    <row r="39" spans="1:19" ht="20.65" customHeight="1" x14ac:dyDescent="0.25">
      <c r="A39" s="70" t="e">
        <f>#REF!</f>
        <v>#REF!</v>
      </c>
      <c r="B39" s="71" t="s">
        <v>133</v>
      </c>
      <c r="C39" s="464" t="s">
        <v>42</v>
      </c>
      <c r="D39" s="127">
        <v>32</v>
      </c>
      <c r="E39" s="128" t="s">
        <v>159</v>
      </c>
      <c r="F39" s="128"/>
      <c r="G39" s="136">
        <v>16</v>
      </c>
      <c r="H39" s="136">
        <v>4</v>
      </c>
      <c r="I39" s="137">
        <f>G39+H39</f>
        <v>20</v>
      </c>
      <c r="J39" s="138">
        <v>701</v>
      </c>
      <c r="K39" s="138">
        <v>2</v>
      </c>
      <c r="L39" s="138">
        <v>2</v>
      </c>
      <c r="M39" s="138">
        <v>1</v>
      </c>
      <c r="N39" s="139">
        <f t="shared" si="1"/>
        <v>582</v>
      </c>
      <c r="O39" s="140">
        <v>117</v>
      </c>
      <c r="P39" s="68"/>
      <c r="Q39" s="75"/>
      <c r="R39" s="75"/>
      <c r="S39" s="75">
        <f>Q39+R39</f>
        <v>0</v>
      </c>
    </row>
    <row r="40" spans="1:19" ht="20.65" customHeight="1" x14ac:dyDescent="0.25">
      <c r="A40" s="70"/>
      <c r="B40" s="71"/>
      <c r="C40" s="465"/>
      <c r="D40" s="129">
        <v>33</v>
      </c>
      <c r="E40" s="130" t="s">
        <v>158</v>
      </c>
      <c r="F40" s="130"/>
      <c r="G40" s="141">
        <v>10</v>
      </c>
      <c r="H40" s="141">
        <v>0</v>
      </c>
      <c r="I40" s="142">
        <f t="shared" ref="I40:I49" si="10">G40+H40</f>
        <v>10</v>
      </c>
      <c r="J40" s="143">
        <v>514</v>
      </c>
      <c r="K40" s="143">
        <v>1</v>
      </c>
      <c r="L40" s="143">
        <v>1</v>
      </c>
      <c r="M40" s="143">
        <v>0</v>
      </c>
      <c r="N40" s="144">
        <f t="shared" si="1"/>
        <v>447</v>
      </c>
      <c r="O40" s="145">
        <v>66</v>
      </c>
      <c r="P40" s="68"/>
      <c r="Q40" s="75"/>
      <c r="R40" s="75"/>
      <c r="S40" s="75">
        <f t="shared" ref="S40:S49" si="11">Q40+R40</f>
        <v>0</v>
      </c>
    </row>
    <row r="41" spans="1:19" ht="20.65" customHeight="1" x14ac:dyDescent="0.25">
      <c r="A41" s="70"/>
      <c r="B41" s="71"/>
      <c r="C41" s="465"/>
      <c r="D41" s="129">
        <v>34</v>
      </c>
      <c r="E41" s="130" t="s">
        <v>230</v>
      </c>
      <c r="F41" s="130"/>
      <c r="G41" s="141">
        <v>7</v>
      </c>
      <c r="H41" s="141">
        <v>0</v>
      </c>
      <c r="I41" s="142">
        <f t="shared" si="10"/>
        <v>7</v>
      </c>
      <c r="J41" s="143">
        <v>195</v>
      </c>
      <c r="K41" s="143">
        <v>0</v>
      </c>
      <c r="L41" s="143">
        <v>0</v>
      </c>
      <c r="M41" s="143">
        <v>0</v>
      </c>
      <c r="N41" s="144">
        <f t="shared" si="1"/>
        <v>170</v>
      </c>
      <c r="O41" s="145">
        <v>25</v>
      </c>
      <c r="P41" s="68"/>
      <c r="Q41" s="75"/>
      <c r="R41" s="75"/>
      <c r="S41" s="75">
        <f t="shared" si="11"/>
        <v>0</v>
      </c>
    </row>
    <row r="42" spans="1:19" ht="20.65" customHeight="1" x14ac:dyDescent="0.25">
      <c r="A42" s="70"/>
      <c r="B42" s="71"/>
      <c r="C42" s="465"/>
      <c r="D42" s="129">
        <v>35</v>
      </c>
      <c r="E42" s="130" t="s">
        <v>191</v>
      </c>
      <c r="F42" s="130"/>
      <c r="G42" s="141">
        <v>10</v>
      </c>
      <c r="H42" s="141">
        <v>0</v>
      </c>
      <c r="I42" s="142">
        <f t="shared" si="10"/>
        <v>10</v>
      </c>
      <c r="J42" s="143">
        <v>229</v>
      </c>
      <c r="K42" s="143">
        <v>0</v>
      </c>
      <c r="L42" s="143">
        <v>0</v>
      </c>
      <c r="M42" s="143">
        <v>0</v>
      </c>
      <c r="N42" s="144">
        <f t="shared" si="1"/>
        <v>193</v>
      </c>
      <c r="O42" s="145">
        <v>36</v>
      </c>
      <c r="P42" s="68"/>
      <c r="Q42" s="75"/>
      <c r="R42" s="75"/>
      <c r="S42" s="75">
        <f t="shared" si="11"/>
        <v>0</v>
      </c>
    </row>
    <row r="43" spans="1:19" ht="20.65" customHeight="1" x14ac:dyDescent="0.25">
      <c r="A43" s="70"/>
      <c r="B43" s="71"/>
      <c r="C43" s="465"/>
      <c r="D43" s="129">
        <v>36</v>
      </c>
      <c r="E43" s="130" t="s">
        <v>160</v>
      </c>
      <c r="F43" s="130"/>
      <c r="G43" s="141">
        <v>44</v>
      </c>
      <c r="H43" s="141">
        <v>5</v>
      </c>
      <c r="I43" s="142">
        <f t="shared" si="10"/>
        <v>49</v>
      </c>
      <c r="J43" s="143">
        <v>860</v>
      </c>
      <c r="K43" s="143">
        <v>1</v>
      </c>
      <c r="L43" s="143">
        <v>1</v>
      </c>
      <c r="M43" s="143">
        <v>0</v>
      </c>
      <c r="N43" s="144">
        <f t="shared" si="1"/>
        <v>665</v>
      </c>
      <c r="O43" s="145">
        <v>194</v>
      </c>
      <c r="P43" s="68"/>
      <c r="Q43" s="75"/>
      <c r="R43" s="75"/>
      <c r="S43" s="75">
        <f t="shared" si="11"/>
        <v>0</v>
      </c>
    </row>
    <row r="44" spans="1:19" ht="20.65" customHeight="1" x14ac:dyDescent="0.25">
      <c r="A44" s="70"/>
      <c r="B44" s="71"/>
      <c r="C44" s="465"/>
      <c r="D44" s="129">
        <v>37</v>
      </c>
      <c r="E44" s="130" t="s">
        <v>161</v>
      </c>
      <c r="F44" s="130"/>
      <c r="G44" s="141">
        <v>7</v>
      </c>
      <c r="H44" s="141">
        <v>0</v>
      </c>
      <c r="I44" s="142">
        <f t="shared" si="10"/>
        <v>7</v>
      </c>
      <c r="J44" s="143">
        <v>219</v>
      </c>
      <c r="K44" s="143">
        <v>0</v>
      </c>
      <c r="L44" s="143">
        <v>0</v>
      </c>
      <c r="M44" s="143">
        <v>0</v>
      </c>
      <c r="N44" s="144">
        <f t="shared" si="1"/>
        <v>185</v>
      </c>
      <c r="O44" s="145">
        <v>34</v>
      </c>
      <c r="P44" s="68"/>
      <c r="Q44" s="75"/>
      <c r="R44" s="75"/>
      <c r="S44" s="75">
        <f t="shared" si="11"/>
        <v>0</v>
      </c>
    </row>
    <row r="45" spans="1:19" ht="20.65" customHeight="1" x14ac:dyDescent="0.25">
      <c r="A45" s="70"/>
      <c r="B45" s="71"/>
      <c r="C45" s="465"/>
      <c r="D45" s="129">
        <v>38</v>
      </c>
      <c r="E45" s="130" t="s">
        <v>192</v>
      </c>
      <c r="F45" s="130"/>
      <c r="G45" s="141">
        <v>4</v>
      </c>
      <c r="H45" s="141">
        <v>0</v>
      </c>
      <c r="I45" s="142">
        <f t="shared" si="10"/>
        <v>4</v>
      </c>
      <c r="J45" s="143">
        <v>146</v>
      </c>
      <c r="K45" s="143">
        <v>0</v>
      </c>
      <c r="L45" s="143">
        <v>0</v>
      </c>
      <c r="M45" s="143">
        <v>0</v>
      </c>
      <c r="N45" s="144">
        <f t="shared" si="1"/>
        <v>123</v>
      </c>
      <c r="O45" s="145">
        <v>23</v>
      </c>
      <c r="P45" s="68"/>
      <c r="Q45" s="75"/>
      <c r="R45" s="75"/>
      <c r="S45" s="75">
        <f t="shared" si="11"/>
        <v>0</v>
      </c>
    </row>
    <row r="46" spans="1:19" ht="20.65" customHeight="1" x14ac:dyDescent="0.25">
      <c r="A46" s="70"/>
      <c r="B46" s="71"/>
      <c r="C46" s="465"/>
      <c r="D46" s="129">
        <v>39</v>
      </c>
      <c r="E46" s="130" t="s">
        <v>231</v>
      </c>
      <c r="F46" s="130"/>
      <c r="G46" s="141">
        <v>10</v>
      </c>
      <c r="H46" s="141">
        <v>1</v>
      </c>
      <c r="I46" s="142">
        <f t="shared" si="10"/>
        <v>11</v>
      </c>
      <c r="J46" s="143">
        <v>313</v>
      </c>
      <c r="K46" s="143">
        <v>0</v>
      </c>
      <c r="L46" s="143">
        <v>0</v>
      </c>
      <c r="M46" s="143">
        <v>0</v>
      </c>
      <c r="N46" s="144">
        <f t="shared" si="1"/>
        <v>260</v>
      </c>
      <c r="O46" s="145">
        <v>53</v>
      </c>
      <c r="P46" s="68"/>
      <c r="Q46" s="75"/>
      <c r="R46" s="75"/>
      <c r="S46" s="75">
        <f t="shared" si="11"/>
        <v>0</v>
      </c>
    </row>
    <row r="47" spans="1:19" ht="20.65" customHeight="1" x14ac:dyDescent="0.25">
      <c r="A47" s="70"/>
      <c r="B47" s="71"/>
      <c r="C47" s="465"/>
      <c r="D47" s="129">
        <v>40</v>
      </c>
      <c r="E47" s="130" t="s">
        <v>194</v>
      </c>
      <c r="F47" s="130"/>
      <c r="G47" s="141">
        <v>3</v>
      </c>
      <c r="H47" s="141">
        <v>0</v>
      </c>
      <c r="I47" s="142">
        <f t="shared" si="10"/>
        <v>3</v>
      </c>
      <c r="J47" s="143">
        <v>92</v>
      </c>
      <c r="K47" s="143">
        <v>1</v>
      </c>
      <c r="L47" s="143">
        <v>0</v>
      </c>
      <c r="M47" s="143">
        <v>0</v>
      </c>
      <c r="N47" s="144">
        <f t="shared" si="1"/>
        <v>87</v>
      </c>
      <c r="O47" s="145">
        <v>4</v>
      </c>
      <c r="P47" s="68"/>
      <c r="Q47" s="75"/>
      <c r="R47" s="75"/>
      <c r="S47" s="75">
        <f t="shared" si="11"/>
        <v>0</v>
      </c>
    </row>
    <row r="48" spans="1:19" ht="20.65" customHeight="1" x14ac:dyDescent="0.25">
      <c r="A48" s="70"/>
      <c r="B48" s="71"/>
      <c r="C48" s="465"/>
      <c r="D48" s="129">
        <v>41</v>
      </c>
      <c r="E48" s="130" t="s">
        <v>195</v>
      </c>
      <c r="F48" s="130"/>
      <c r="G48" s="141">
        <v>2</v>
      </c>
      <c r="H48" s="141">
        <v>0</v>
      </c>
      <c r="I48" s="142">
        <f t="shared" si="10"/>
        <v>2</v>
      </c>
      <c r="J48" s="143">
        <v>109</v>
      </c>
      <c r="K48" s="143">
        <v>1</v>
      </c>
      <c r="L48" s="143">
        <v>0</v>
      </c>
      <c r="M48" s="143">
        <v>0</v>
      </c>
      <c r="N48" s="144">
        <f t="shared" si="1"/>
        <v>100</v>
      </c>
      <c r="O48" s="145">
        <v>8</v>
      </c>
      <c r="P48" s="68"/>
      <c r="Q48" s="75"/>
      <c r="R48" s="75"/>
      <c r="S48" s="75">
        <f t="shared" si="11"/>
        <v>0</v>
      </c>
    </row>
    <row r="49" spans="1:19" ht="20.65" customHeight="1" x14ac:dyDescent="0.25">
      <c r="A49" s="70"/>
      <c r="B49" s="71"/>
      <c r="C49" s="465"/>
      <c r="D49" s="129">
        <v>42</v>
      </c>
      <c r="E49" s="131" t="s">
        <v>188</v>
      </c>
      <c r="F49" s="131" t="s">
        <v>189</v>
      </c>
      <c r="G49" s="141">
        <v>15</v>
      </c>
      <c r="H49" s="141">
        <v>0</v>
      </c>
      <c r="I49" s="142">
        <f t="shared" si="10"/>
        <v>15</v>
      </c>
      <c r="J49" s="143">
        <v>537</v>
      </c>
      <c r="K49" s="143">
        <v>1</v>
      </c>
      <c r="L49" s="143">
        <v>1</v>
      </c>
      <c r="M49" s="143">
        <v>0</v>
      </c>
      <c r="N49" s="144">
        <f t="shared" si="1"/>
        <v>436</v>
      </c>
      <c r="O49" s="145">
        <v>100</v>
      </c>
      <c r="P49" s="68"/>
      <c r="Q49" s="75"/>
      <c r="R49" s="75"/>
      <c r="S49" s="75">
        <f t="shared" si="11"/>
        <v>0</v>
      </c>
    </row>
    <row r="50" spans="1:19" ht="20.65" customHeight="1" x14ac:dyDescent="0.25">
      <c r="A50" s="70"/>
      <c r="B50" s="71"/>
      <c r="C50" s="466"/>
      <c r="D50" s="132"/>
      <c r="E50" s="133"/>
      <c r="F50" s="133"/>
      <c r="G50" s="146">
        <f>SUM(G39:G49)</f>
        <v>128</v>
      </c>
      <c r="H50" s="146">
        <f t="shared" ref="H50:O50" si="12">SUM(H39:H49)</f>
        <v>10</v>
      </c>
      <c r="I50" s="147">
        <f t="shared" si="12"/>
        <v>138</v>
      </c>
      <c r="J50" s="147">
        <f t="shared" si="12"/>
        <v>3915</v>
      </c>
      <c r="K50" s="147">
        <f t="shared" si="12"/>
        <v>7</v>
      </c>
      <c r="L50" s="147">
        <f t="shared" si="12"/>
        <v>5</v>
      </c>
      <c r="M50" s="147">
        <f t="shared" si="12"/>
        <v>1</v>
      </c>
      <c r="N50" s="148">
        <f t="shared" si="12"/>
        <v>3248</v>
      </c>
      <c r="O50" s="149">
        <f t="shared" si="12"/>
        <v>660</v>
      </c>
      <c r="P50" s="68"/>
      <c r="Q50" s="88"/>
      <c r="R50" s="88"/>
      <c r="S50" s="88">
        <f>SUM(S39:S49)</f>
        <v>0</v>
      </c>
    </row>
    <row r="51" spans="1:19" ht="20.65" customHeight="1" x14ac:dyDescent="0.25">
      <c r="A51" s="70" t="e">
        <f>#REF!</f>
        <v>#REF!</v>
      </c>
      <c r="B51" s="71" t="s">
        <v>134</v>
      </c>
      <c r="C51" s="464" t="s">
        <v>44</v>
      </c>
      <c r="D51" s="127">
        <v>43</v>
      </c>
      <c r="E51" s="128" t="s">
        <v>166</v>
      </c>
      <c r="F51" s="128"/>
      <c r="G51" s="136">
        <v>0</v>
      </c>
      <c r="H51" s="136">
        <v>0</v>
      </c>
      <c r="I51" s="137">
        <f>G51+H51</f>
        <v>0</v>
      </c>
      <c r="J51" s="138">
        <v>0</v>
      </c>
      <c r="K51" s="138">
        <v>0</v>
      </c>
      <c r="L51" s="138">
        <v>0</v>
      </c>
      <c r="M51" s="138">
        <v>0</v>
      </c>
      <c r="N51" s="139">
        <f t="shared" si="1"/>
        <v>0</v>
      </c>
      <c r="O51" s="140">
        <v>0</v>
      </c>
      <c r="P51" s="68"/>
      <c r="Q51" s="91"/>
      <c r="R51" s="91"/>
      <c r="S51" s="75">
        <f t="shared" ref="S51:S82" si="13">Q51+R51</f>
        <v>0</v>
      </c>
    </row>
    <row r="52" spans="1:19" ht="20.65" customHeight="1" x14ac:dyDescent="0.25">
      <c r="A52" s="70"/>
      <c r="B52" s="71"/>
      <c r="C52" s="465"/>
      <c r="D52" s="129">
        <v>44</v>
      </c>
      <c r="E52" s="130" t="s">
        <v>162</v>
      </c>
      <c r="F52" s="130" t="s">
        <v>234</v>
      </c>
      <c r="G52" s="141">
        <v>17</v>
      </c>
      <c r="H52" s="141">
        <v>4</v>
      </c>
      <c r="I52" s="142">
        <f t="shared" ref="I52:I59" si="14">G52+H52</f>
        <v>21</v>
      </c>
      <c r="J52" s="143">
        <v>762</v>
      </c>
      <c r="K52" s="143">
        <v>0</v>
      </c>
      <c r="L52" s="143">
        <v>0</v>
      </c>
      <c r="M52" s="143">
        <v>0</v>
      </c>
      <c r="N52" s="144">
        <f t="shared" si="1"/>
        <v>679</v>
      </c>
      <c r="O52" s="145">
        <v>83</v>
      </c>
      <c r="P52" s="68"/>
      <c r="Q52" s="91"/>
      <c r="R52" s="91"/>
      <c r="S52" s="75">
        <f t="shared" si="13"/>
        <v>0</v>
      </c>
    </row>
    <row r="53" spans="1:19" ht="20.65" customHeight="1" x14ac:dyDescent="0.25">
      <c r="A53" s="70"/>
      <c r="B53" s="71"/>
      <c r="C53" s="465"/>
      <c r="D53" s="129">
        <v>45</v>
      </c>
      <c r="E53" s="130" t="s">
        <v>163</v>
      </c>
      <c r="F53" s="130"/>
      <c r="G53" s="141">
        <v>11</v>
      </c>
      <c r="H53" s="141">
        <v>0</v>
      </c>
      <c r="I53" s="142">
        <f t="shared" si="14"/>
        <v>11</v>
      </c>
      <c r="J53" s="143">
        <v>383</v>
      </c>
      <c r="K53" s="143">
        <v>1</v>
      </c>
      <c r="L53" s="143">
        <v>0</v>
      </c>
      <c r="M53" s="143">
        <v>0</v>
      </c>
      <c r="N53" s="144">
        <f t="shared" si="1"/>
        <v>354</v>
      </c>
      <c r="O53" s="145">
        <v>28</v>
      </c>
      <c r="P53" s="68"/>
      <c r="Q53" s="91"/>
      <c r="R53" s="91"/>
      <c r="S53" s="75">
        <f t="shared" si="13"/>
        <v>0</v>
      </c>
    </row>
    <row r="54" spans="1:19" ht="20.65" customHeight="1" x14ac:dyDescent="0.25">
      <c r="A54" s="70"/>
      <c r="B54" s="71"/>
      <c r="C54" s="465"/>
      <c r="D54" s="129">
        <v>46</v>
      </c>
      <c r="E54" s="130" t="s">
        <v>164</v>
      </c>
      <c r="F54" s="130"/>
      <c r="G54" s="141">
        <v>5</v>
      </c>
      <c r="H54" s="141">
        <v>0</v>
      </c>
      <c r="I54" s="142">
        <f t="shared" si="14"/>
        <v>5</v>
      </c>
      <c r="J54" s="143">
        <v>501</v>
      </c>
      <c r="K54" s="143">
        <v>0</v>
      </c>
      <c r="L54" s="143">
        <v>0</v>
      </c>
      <c r="M54" s="143">
        <v>0</v>
      </c>
      <c r="N54" s="144">
        <f t="shared" si="1"/>
        <v>465</v>
      </c>
      <c r="O54" s="145">
        <v>36</v>
      </c>
      <c r="P54" s="68"/>
      <c r="Q54" s="91"/>
      <c r="R54" s="91"/>
      <c r="S54" s="75">
        <f t="shared" si="13"/>
        <v>0</v>
      </c>
    </row>
    <row r="55" spans="1:19" ht="20.65" customHeight="1" x14ac:dyDescent="0.25">
      <c r="A55" s="70"/>
      <c r="B55" s="71"/>
      <c r="C55" s="465"/>
      <c r="D55" s="129">
        <v>47</v>
      </c>
      <c r="E55" s="130" t="s">
        <v>165</v>
      </c>
      <c r="F55" s="130"/>
      <c r="G55" s="141">
        <v>2</v>
      </c>
      <c r="H55" s="141">
        <v>0</v>
      </c>
      <c r="I55" s="142">
        <f t="shared" si="14"/>
        <v>2</v>
      </c>
      <c r="J55" s="143">
        <v>209</v>
      </c>
      <c r="K55" s="143">
        <v>1</v>
      </c>
      <c r="L55" s="143">
        <v>0</v>
      </c>
      <c r="M55" s="143">
        <v>0</v>
      </c>
      <c r="N55" s="144">
        <f t="shared" si="1"/>
        <v>203</v>
      </c>
      <c r="O55" s="145">
        <v>5</v>
      </c>
      <c r="P55" s="68"/>
      <c r="Q55" s="91"/>
      <c r="R55" s="91"/>
      <c r="S55" s="75">
        <f t="shared" si="13"/>
        <v>0</v>
      </c>
    </row>
    <row r="56" spans="1:19" ht="20.65" customHeight="1" x14ac:dyDescent="0.25">
      <c r="A56" s="70"/>
      <c r="B56" s="71"/>
      <c r="C56" s="465"/>
      <c r="D56" s="129">
        <v>48</v>
      </c>
      <c r="E56" s="130" t="s">
        <v>198</v>
      </c>
      <c r="F56" s="130"/>
      <c r="G56" s="141">
        <v>4</v>
      </c>
      <c r="H56" s="141">
        <v>0</v>
      </c>
      <c r="I56" s="142">
        <f t="shared" si="14"/>
        <v>4</v>
      </c>
      <c r="J56" s="143">
        <v>212</v>
      </c>
      <c r="K56" s="143">
        <v>0</v>
      </c>
      <c r="L56" s="143">
        <v>0</v>
      </c>
      <c r="M56" s="143">
        <v>0</v>
      </c>
      <c r="N56" s="144">
        <f t="shared" si="1"/>
        <v>176</v>
      </c>
      <c r="O56" s="145">
        <v>36</v>
      </c>
      <c r="P56" s="68"/>
      <c r="Q56" s="91"/>
      <c r="R56" s="91"/>
      <c r="S56" s="75">
        <f t="shared" si="13"/>
        <v>0</v>
      </c>
    </row>
    <row r="57" spans="1:19" ht="20.65" customHeight="1" x14ac:dyDescent="0.25">
      <c r="A57" s="70"/>
      <c r="B57" s="71"/>
      <c r="C57" s="465"/>
      <c r="D57" s="129">
        <v>49</v>
      </c>
      <c r="E57" s="130" t="s">
        <v>199</v>
      </c>
      <c r="F57" s="130"/>
      <c r="G57" s="141">
        <v>1</v>
      </c>
      <c r="H57" s="141">
        <v>0</v>
      </c>
      <c r="I57" s="142">
        <f t="shared" si="14"/>
        <v>1</v>
      </c>
      <c r="J57" s="143">
        <v>113</v>
      </c>
      <c r="K57" s="143">
        <v>0</v>
      </c>
      <c r="L57" s="143">
        <v>0</v>
      </c>
      <c r="M57" s="143">
        <v>0</v>
      </c>
      <c r="N57" s="144">
        <f t="shared" si="1"/>
        <v>106</v>
      </c>
      <c r="O57" s="145">
        <v>7</v>
      </c>
      <c r="P57" s="68"/>
      <c r="Q57" s="91"/>
      <c r="R57" s="91"/>
      <c r="S57" s="75">
        <f t="shared" si="13"/>
        <v>0</v>
      </c>
    </row>
    <row r="58" spans="1:19" ht="20.65" customHeight="1" x14ac:dyDescent="0.25">
      <c r="A58" s="70"/>
      <c r="B58" s="71"/>
      <c r="C58" s="465"/>
      <c r="D58" s="129">
        <v>50</v>
      </c>
      <c r="E58" s="130" t="s">
        <v>221</v>
      </c>
      <c r="F58" s="130"/>
      <c r="G58" s="141">
        <v>2</v>
      </c>
      <c r="H58" s="141">
        <v>0</v>
      </c>
      <c r="I58" s="142">
        <f t="shared" si="14"/>
        <v>2</v>
      </c>
      <c r="J58" s="143">
        <v>84</v>
      </c>
      <c r="K58" s="143">
        <v>0</v>
      </c>
      <c r="L58" s="143">
        <v>0</v>
      </c>
      <c r="M58" s="143">
        <v>0</v>
      </c>
      <c r="N58" s="144">
        <f t="shared" si="1"/>
        <v>79</v>
      </c>
      <c r="O58" s="145">
        <v>5</v>
      </c>
      <c r="P58" s="68"/>
      <c r="Q58" s="91"/>
      <c r="R58" s="91"/>
      <c r="S58" s="75">
        <f t="shared" si="13"/>
        <v>0</v>
      </c>
    </row>
    <row r="59" spans="1:19" ht="20.65" customHeight="1" x14ac:dyDescent="0.25">
      <c r="A59" s="70"/>
      <c r="B59" s="71"/>
      <c r="C59" s="465"/>
      <c r="D59" s="129">
        <v>51</v>
      </c>
      <c r="E59" s="131" t="s">
        <v>196</v>
      </c>
      <c r="F59" s="131" t="s">
        <v>197</v>
      </c>
      <c r="G59" s="141">
        <v>11</v>
      </c>
      <c r="H59" s="141">
        <v>0</v>
      </c>
      <c r="I59" s="142">
        <f t="shared" si="14"/>
        <v>11</v>
      </c>
      <c r="J59" s="143">
        <v>528</v>
      </c>
      <c r="K59" s="143">
        <v>1</v>
      </c>
      <c r="L59" s="143">
        <v>0</v>
      </c>
      <c r="M59" s="143">
        <v>0</v>
      </c>
      <c r="N59" s="144">
        <f t="shared" si="1"/>
        <v>510</v>
      </c>
      <c r="O59" s="145">
        <v>17</v>
      </c>
      <c r="P59" s="68"/>
      <c r="Q59" s="91"/>
      <c r="R59" s="91"/>
      <c r="S59" s="75">
        <f t="shared" si="13"/>
        <v>0</v>
      </c>
    </row>
    <row r="60" spans="1:19" ht="20.65" customHeight="1" x14ac:dyDescent="0.25">
      <c r="A60" s="70"/>
      <c r="B60" s="71"/>
      <c r="C60" s="466"/>
      <c r="D60" s="132"/>
      <c r="E60" s="133"/>
      <c r="F60" s="133"/>
      <c r="G60" s="146">
        <f>SUM(G51:G59)</f>
        <v>53</v>
      </c>
      <c r="H60" s="146">
        <f t="shared" ref="H60:O60" si="15">SUM(H51:H59)</f>
        <v>4</v>
      </c>
      <c r="I60" s="147">
        <f t="shared" si="15"/>
        <v>57</v>
      </c>
      <c r="J60" s="147">
        <f t="shared" si="15"/>
        <v>2792</v>
      </c>
      <c r="K60" s="147">
        <f t="shared" si="15"/>
        <v>3</v>
      </c>
      <c r="L60" s="147">
        <f t="shared" si="15"/>
        <v>0</v>
      </c>
      <c r="M60" s="147">
        <f t="shared" si="15"/>
        <v>0</v>
      </c>
      <c r="N60" s="148">
        <f t="shared" si="15"/>
        <v>2572</v>
      </c>
      <c r="O60" s="149">
        <f t="shared" si="15"/>
        <v>217</v>
      </c>
      <c r="P60" s="68"/>
      <c r="Q60" s="88"/>
      <c r="R60" s="88"/>
      <c r="S60" s="88">
        <f>SUM(S51:S59)</f>
        <v>0</v>
      </c>
    </row>
    <row r="61" spans="1:19" ht="20.65" customHeight="1" x14ac:dyDescent="0.25">
      <c r="A61" s="70" t="e">
        <f>#REF!</f>
        <v>#REF!</v>
      </c>
      <c r="B61" s="71" t="s">
        <v>135</v>
      </c>
      <c r="C61" s="464" t="s">
        <v>43</v>
      </c>
      <c r="D61" s="127">
        <v>52</v>
      </c>
      <c r="E61" s="128" t="s">
        <v>200</v>
      </c>
      <c r="F61" s="128"/>
      <c r="G61" s="136">
        <v>0</v>
      </c>
      <c r="H61" s="136">
        <v>0</v>
      </c>
      <c r="I61" s="137">
        <f>G61+H61</f>
        <v>0</v>
      </c>
      <c r="J61" s="138">
        <v>125</v>
      </c>
      <c r="K61" s="138">
        <v>0</v>
      </c>
      <c r="L61" s="138">
        <v>0</v>
      </c>
      <c r="M61" s="138">
        <v>0</v>
      </c>
      <c r="N61" s="139">
        <f t="shared" si="1"/>
        <v>118</v>
      </c>
      <c r="O61" s="140">
        <v>7</v>
      </c>
      <c r="P61" s="68"/>
      <c r="Q61" s="75"/>
      <c r="R61" s="75"/>
      <c r="S61" s="75">
        <f t="shared" si="13"/>
        <v>0</v>
      </c>
    </row>
    <row r="62" spans="1:19" ht="20.65" customHeight="1" x14ac:dyDescent="0.25">
      <c r="A62" s="70"/>
      <c r="B62" s="71"/>
      <c r="C62" s="465"/>
      <c r="D62" s="129">
        <v>53</v>
      </c>
      <c r="E62" s="130" t="s">
        <v>202</v>
      </c>
      <c r="F62" s="130"/>
      <c r="G62" s="141">
        <v>0</v>
      </c>
      <c r="H62" s="141">
        <v>0</v>
      </c>
      <c r="I62" s="142">
        <f t="shared" ref="I62:I69" si="16">G62+H62</f>
        <v>0</v>
      </c>
      <c r="J62" s="143">
        <v>88</v>
      </c>
      <c r="K62" s="143">
        <v>0</v>
      </c>
      <c r="L62" s="143">
        <v>0</v>
      </c>
      <c r="M62" s="143">
        <v>0</v>
      </c>
      <c r="N62" s="144">
        <f t="shared" si="1"/>
        <v>86</v>
      </c>
      <c r="O62" s="145">
        <v>2</v>
      </c>
      <c r="P62" s="68"/>
      <c r="Q62" s="75"/>
      <c r="R62" s="75"/>
      <c r="S62" s="75">
        <f t="shared" si="13"/>
        <v>0</v>
      </c>
    </row>
    <row r="63" spans="1:19" ht="20.65" customHeight="1" x14ac:dyDescent="0.25">
      <c r="A63" s="70"/>
      <c r="B63" s="71"/>
      <c r="C63" s="465"/>
      <c r="D63" s="129">
        <v>54</v>
      </c>
      <c r="E63" s="130" t="s">
        <v>203</v>
      </c>
      <c r="F63" s="130"/>
      <c r="G63" s="141">
        <v>3</v>
      </c>
      <c r="H63" s="141">
        <v>0</v>
      </c>
      <c r="I63" s="142">
        <f t="shared" si="16"/>
        <v>3</v>
      </c>
      <c r="J63" s="143">
        <v>123</v>
      </c>
      <c r="K63" s="143">
        <v>0</v>
      </c>
      <c r="L63" s="143">
        <v>0</v>
      </c>
      <c r="M63" s="143">
        <v>0</v>
      </c>
      <c r="N63" s="144">
        <f t="shared" si="1"/>
        <v>115</v>
      </c>
      <c r="O63" s="145">
        <v>8</v>
      </c>
      <c r="P63" s="68"/>
      <c r="Q63" s="75"/>
      <c r="R63" s="75"/>
      <c r="S63" s="75">
        <f t="shared" si="13"/>
        <v>0</v>
      </c>
    </row>
    <row r="64" spans="1:19" ht="20.65" customHeight="1" x14ac:dyDescent="0.25">
      <c r="A64" s="70"/>
      <c r="B64" s="71"/>
      <c r="C64" s="465"/>
      <c r="D64" s="129">
        <v>55</v>
      </c>
      <c r="E64" s="130" t="s">
        <v>204</v>
      </c>
      <c r="F64" s="130"/>
      <c r="G64" s="141">
        <v>1</v>
      </c>
      <c r="H64" s="141">
        <v>0</v>
      </c>
      <c r="I64" s="142">
        <f t="shared" si="16"/>
        <v>1</v>
      </c>
      <c r="J64" s="143">
        <v>133</v>
      </c>
      <c r="K64" s="143">
        <v>0</v>
      </c>
      <c r="L64" s="143">
        <v>0</v>
      </c>
      <c r="M64" s="143">
        <v>0</v>
      </c>
      <c r="N64" s="144">
        <f t="shared" si="1"/>
        <v>128</v>
      </c>
      <c r="O64" s="145">
        <v>5</v>
      </c>
      <c r="P64" s="68"/>
      <c r="Q64" s="75"/>
      <c r="R64" s="75"/>
      <c r="S64" s="75">
        <f t="shared" si="13"/>
        <v>0</v>
      </c>
    </row>
    <row r="65" spans="1:19" ht="20.65" customHeight="1" x14ac:dyDescent="0.25">
      <c r="A65" s="70"/>
      <c r="B65" s="71"/>
      <c r="C65" s="465"/>
      <c r="D65" s="129">
        <v>56</v>
      </c>
      <c r="E65" s="130" t="s">
        <v>205</v>
      </c>
      <c r="F65" s="130"/>
      <c r="G65" s="141">
        <v>4</v>
      </c>
      <c r="H65" s="141">
        <v>0</v>
      </c>
      <c r="I65" s="142">
        <f t="shared" si="16"/>
        <v>4</v>
      </c>
      <c r="J65" s="143">
        <v>157</v>
      </c>
      <c r="K65" s="143">
        <v>0</v>
      </c>
      <c r="L65" s="143">
        <v>0</v>
      </c>
      <c r="M65" s="143">
        <v>0</v>
      </c>
      <c r="N65" s="144">
        <f t="shared" si="1"/>
        <v>147</v>
      </c>
      <c r="O65" s="145">
        <v>10</v>
      </c>
      <c r="P65" s="68"/>
      <c r="Q65" s="75"/>
      <c r="R65" s="75"/>
      <c r="S65" s="75">
        <f t="shared" si="13"/>
        <v>0</v>
      </c>
    </row>
    <row r="66" spans="1:19" ht="20.65" customHeight="1" x14ac:dyDescent="0.25">
      <c r="A66" s="70"/>
      <c r="B66" s="71"/>
      <c r="C66" s="465"/>
      <c r="D66" s="129">
        <v>57</v>
      </c>
      <c r="E66" s="130" t="s">
        <v>206</v>
      </c>
      <c r="F66" s="130"/>
      <c r="G66" s="141">
        <v>6</v>
      </c>
      <c r="H66" s="141">
        <v>0</v>
      </c>
      <c r="I66" s="142">
        <f t="shared" si="16"/>
        <v>6</v>
      </c>
      <c r="J66" s="143">
        <v>205</v>
      </c>
      <c r="K66" s="143">
        <v>1</v>
      </c>
      <c r="L66" s="143">
        <v>0</v>
      </c>
      <c r="M66" s="143">
        <v>0</v>
      </c>
      <c r="N66" s="144">
        <f t="shared" si="1"/>
        <v>178</v>
      </c>
      <c r="O66" s="145">
        <v>26</v>
      </c>
      <c r="P66" s="68"/>
      <c r="Q66" s="75"/>
      <c r="R66" s="75"/>
      <c r="S66" s="75">
        <f t="shared" si="13"/>
        <v>0</v>
      </c>
    </row>
    <row r="67" spans="1:19" ht="20.65" customHeight="1" x14ac:dyDescent="0.25">
      <c r="A67" s="70"/>
      <c r="B67" s="71"/>
      <c r="C67" s="465"/>
      <c r="D67" s="129">
        <v>58</v>
      </c>
      <c r="E67" s="130" t="s">
        <v>207</v>
      </c>
      <c r="F67" s="130"/>
      <c r="G67" s="141">
        <v>2</v>
      </c>
      <c r="H67" s="141">
        <v>0</v>
      </c>
      <c r="I67" s="142">
        <f t="shared" si="16"/>
        <v>2</v>
      </c>
      <c r="J67" s="143">
        <v>37</v>
      </c>
      <c r="K67" s="143">
        <v>0</v>
      </c>
      <c r="L67" s="143">
        <v>0</v>
      </c>
      <c r="M67" s="143">
        <v>0</v>
      </c>
      <c r="N67" s="144">
        <f t="shared" si="1"/>
        <v>31</v>
      </c>
      <c r="O67" s="145">
        <v>6</v>
      </c>
      <c r="P67" s="68"/>
      <c r="Q67" s="75"/>
      <c r="R67" s="75"/>
      <c r="S67" s="75">
        <f t="shared" si="13"/>
        <v>0</v>
      </c>
    </row>
    <row r="68" spans="1:19" ht="20.65" customHeight="1" x14ac:dyDescent="0.25">
      <c r="A68" s="70"/>
      <c r="B68" s="71"/>
      <c r="C68" s="465"/>
      <c r="D68" s="129">
        <v>59</v>
      </c>
      <c r="E68" s="130" t="s">
        <v>208</v>
      </c>
      <c r="F68" s="130"/>
      <c r="G68" s="141">
        <v>1</v>
      </c>
      <c r="H68" s="141">
        <v>0</v>
      </c>
      <c r="I68" s="142">
        <f t="shared" si="16"/>
        <v>1</v>
      </c>
      <c r="J68" s="143">
        <v>122</v>
      </c>
      <c r="K68" s="143">
        <v>0</v>
      </c>
      <c r="L68" s="143">
        <v>0</v>
      </c>
      <c r="M68" s="143">
        <v>0</v>
      </c>
      <c r="N68" s="144">
        <f t="shared" si="1"/>
        <v>107</v>
      </c>
      <c r="O68" s="145">
        <v>15</v>
      </c>
      <c r="P68" s="68"/>
      <c r="Q68" s="75"/>
      <c r="R68" s="75"/>
      <c r="S68" s="75">
        <f t="shared" si="13"/>
        <v>0</v>
      </c>
    </row>
    <row r="69" spans="1:19" ht="20.65" customHeight="1" x14ac:dyDescent="0.25">
      <c r="A69" s="70"/>
      <c r="B69" s="71"/>
      <c r="C69" s="465"/>
      <c r="D69" s="129">
        <v>60</v>
      </c>
      <c r="E69" s="131" t="s">
        <v>200</v>
      </c>
      <c r="F69" s="131" t="s">
        <v>201</v>
      </c>
      <c r="G69" s="141">
        <v>7</v>
      </c>
      <c r="H69" s="141">
        <v>0</v>
      </c>
      <c r="I69" s="142">
        <f t="shared" si="16"/>
        <v>7</v>
      </c>
      <c r="J69" s="143">
        <v>563</v>
      </c>
      <c r="K69" s="143">
        <v>2</v>
      </c>
      <c r="L69" s="143">
        <v>0</v>
      </c>
      <c r="M69" s="143">
        <v>0</v>
      </c>
      <c r="N69" s="144">
        <f t="shared" si="1"/>
        <v>521</v>
      </c>
      <c r="O69" s="145">
        <v>40</v>
      </c>
      <c r="P69" s="68"/>
      <c r="Q69" s="75"/>
      <c r="R69" s="75"/>
      <c r="S69" s="75">
        <f t="shared" si="13"/>
        <v>0</v>
      </c>
    </row>
    <row r="70" spans="1:19" ht="20.65" customHeight="1" x14ac:dyDescent="0.25">
      <c r="A70" s="70"/>
      <c r="B70" s="71"/>
      <c r="C70" s="466"/>
      <c r="D70" s="132"/>
      <c r="E70" s="133"/>
      <c r="F70" s="133"/>
      <c r="G70" s="146">
        <f>SUM(G61:G69)</f>
        <v>24</v>
      </c>
      <c r="H70" s="146">
        <f t="shared" ref="H70:O70" si="17">SUM(H61:H69)</f>
        <v>0</v>
      </c>
      <c r="I70" s="147">
        <f t="shared" si="17"/>
        <v>24</v>
      </c>
      <c r="J70" s="147">
        <f t="shared" si="17"/>
        <v>1553</v>
      </c>
      <c r="K70" s="147">
        <f t="shared" si="17"/>
        <v>3</v>
      </c>
      <c r="L70" s="147">
        <f t="shared" si="17"/>
        <v>0</v>
      </c>
      <c r="M70" s="147">
        <f t="shared" si="17"/>
        <v>0</v>
      </c>
      <c r="N70" s="148">
        <f t="shared" si="17"/>
        <v>1431</v>
      </c>
      <c r="O70" s="149">
        <f t="shared" si="17"/>
        <v>119</v>
      </c>
      <c r="P70" s="68"/>
      <c r="Q70" s="88"/>
      <c r="R70" s="88"/>
      <c r="S70" s="88">
        <f>SUM(S61:S69)</f>
        <v>0</v>
      </c>
    </row>
    <row r="71" spans="1:19" ht="20.65" customHeight="1" x14ac:dyDescent="0.25">
      <c r="A71" s="70" t="e">
        <f>#REF!</f>
        <v>#REF!</v>
      </c>
      <c r="B71" s="71" t="s">
        <v>136</v>
      </c>
      <c r="C71" s="464" t="s">
        <v>45</v>
      </c>
      <c r="D71" s="127">
        <v>61</v>
      </c>
      <c r="E71" s="128" t="s">
        <v>211</v>
      </c>
      <c r="F71" s="128"/>
      <c r="G71" s="136">
        <v>4</v>
      </c>
      <c r="H71" s="136">
        <v>2</v>
      </c>
      <c r="I71" s="137">
        <f>G71+H71</f>
        <v>6</v>
      </c>
      <c r="J71" s="138">
        <v>384</v>
      </c>
      <c r="K71" s="138">
        <v>0</v>
      </c>
      <c r="L71" s="138">
        <v>0</v>
      </c>
      <c r="M71" s="138">
        <v>0</v>
      </c>
      <c r="N71" s="139">
        <f t="shared" ref="N71:N83" si="18">J71-K71-O71</f>
        <v>365</v>
      </c>
      <c r="O71" s="140">
        <v>19</v>
      </c>
      <c r="P71" s="68"/>
      <c r="Q71" s="75"/>
      <c r="R71" s="75"/>
      <c r="S71" s="75">
        <f t="shared" si="13"/>
        <v>0</v>
      </c>
    </row>
    <row r="72" spans="1:19" ht="20.65" customHeight="1" x14ac:dyDescent="0.25">
      <c r="A72" s="70"/>
      <c r="B72" s="71"/>
      <c r="C72" s="465"/>
      <c r="D72" s="129">
        <v>62</v>
      </c>
      <c r="E72" s="134" t="s">
        <v>212</v>
      </c>
      <c r="F72" s="130"/>
      <c r="G72" s="141">
        <v>8</v>
      </c>
      <c r="H72" s="141">
        <v>0</v>
      </c>
      <c r="I72" s="142">
        <f t="shared" ref="I72:I77" si="19">G72+H72</f>
        <v>8</v>
      </c>
      <c r="J72" s="143">
        <v>376</v>
      </c>
      <c r="K72" s="143">
        <v>0</v>
      </c>
      <c r="L72" s="143">
        <v>0</v>
      </c>
      <c r="M72" s="143">
        <v>0</v>
      </c>
      <c r="N72" s="144">
        <f t="shared" si="18"/>
        <v>332</v>
      </c>
      <c r="O72" s="145">
        <v>44</v>
      </c>
      <c r="P72" s="68"/>
      <c r="Q72" s="75"/>
      <c r="R72" s="75"/>
      <c r="S72" s="75">
        <f t="shared" si="13"/>
        <v>0</v>
      </c>
    </row>
    <row r="73" spans="1:19" ht="20.65" customHeight="1" x14ac:dyDescent="0.25">
      <c r="A73" s="70"/>
      <c r="B73" s="71"/>
      <c r="C73" s="465"/>
      <c r="D73" s="129">
        <v>63</v>
      </c>
      <c r="E73" s="130" t="s">
        <v>213</v>
      </c>
      <c r="F73" s="130"/>
      <c r="G73" s="141">
        <v>11</v>
      </c>
      <c r="H73" s="141">
        <v>0</v>
      </c>
      <c r="I73" s="142">
        <f t="shared" si="19"/>
        <v>11</v>
      </c>
      <c r="J73" s="143">
        <v>333</v>
      </c>
      <c r="K73" s="143">
        <v>0</v>
      </c>
      <c r="L73" s="143">
        <v>0</v>
      </c>
      <c r="M73" s="143">
        <v>0</v>
      </c>
      <c r="N73" s="144">
        <f t="shared" si="18"/>
        <v>293</v>
      </c>
      <c r="O73" s="145">
        <v>40</v>
      </c>
      <c r="P73" s="68"/>
      <c r="Q73" s="75"/>
      <c r="R73" s="75"/>
      <c r="S73" s="75">
        <f t="shared" si="13"/>
        <v>0</v>
      </c>
    </row>
    <row r="74" spans="1:19" ht="20.65" customHeight="1" x14ac:dyDescent="0.25">
      <c r="A74" s="70"/>
      <c r="B74" s="71"/>
      <c r="C74" s="465"/>
      <c r="D74" s="129">
        <v>64</v>
      </c>
      <c r="E74" s="130" t="s">
        <v>214</v>
      </c>
      <c r="F74" s="130"/>
      <c r="G74" s="141">
        <v>23</v>
      </c>
      <c r="H74" s="141">
        <v>0</v>
      </c>
      <c r="I74" s="142">
        <f t="shared" si="19"/>
        <v>23</v>
      </c>
      <c r="J74" s="143">
        <v>358</v>
      </c>
      <c r="K74" s="143">
        <v>0</v>
      </c>
      <c r="L74" s="143">
        <v>0</v>
      </c>
      <c r="M74" s="143">
        <v>0</v>
      </c>
      <c r="N74" s="144">
        <f t="shared" si="18"/>
        <v>300</v>
      </c>
      <c r="O74" s="145">
        <v>58</v>
      </c>
      <c r="P74" s="68"/>
      <c r="Q74" s="75"/>
      <c r="R74" s="75"/>
      <c r="S74" s="75">
        <f t="shared" si="13"/>
        <v>0</v>
      </c>
    </row>
    <row r="75" spans="1:19" ht="20.65" customHeight="1" x14ac:dyDescent="0.25">
      <c r="A75" s="70"/>
      <c r="B75" s="71"/>
      <c r="C75" s="465"/>
      <c r="D75" s="129">
        <v>65</v>
      </c>
      <c r="E75" s="130" t="s">
        <v>232</v>
      </c>
      <c r="F75" s="130"/>
      <c r="G75" s="141">
        <v>3</v>
      </c>
      <c r="H75" s="141">
        <v>0</v>
      </c>
      <c r="I75" s="142">
        <f t="shared" si="19"/>
        <v>3</v>
      </c>
      <c r="J75" s="143">
        <v>72</v>
      </c>
      <c r="K75" s="143">
        <v>0</v>
      </c>
      <c r="L75" s="143">
        <v>0</v>
      </c>
      <c r="M75" s="143">
        <v>0</v>
      </c>
      <c r="N75" s="144">
        <f t="shared" si="18"/>
        <v>63</v>
      </c>
      <c r="O75" s="145">
        <v>9</v>
      </c>
      <c r="P75" s="68"/>
      <c r="Q75" s="75"/>
      <c r="R75" s="75"/>
      <c r="S75" s="75">
        <f t="shared" si="13"/>
        <v>0</v>
      </c>
    </row>
    <row r="76" spans="1:19" ht="20.65" customHeight="1" x14ac:dyDescent="0.25">
      <c r="A76" s="70"/>
      <c r="B76" s="71"/>
      <c r="C76" s="465"/>
      <c r="D76" s="129">
        <v>66</v>
      </c>
      <c r="E76" s="130" t="s">
        <v>220</v>
      </c>
      <c r="F76" s="130"/>
      <c r="G76" s="141">
        <v>3</v>
      </c>
      <c r="H76" s="141">
        <v>0</v>
      </c>
      <c r="I76" s="142">
        <f t="shared" si="19"/>
        <v>3</v>
      </c>
      <c r="J76" s="143">
        <v>288</v>
      </c>
      <c r="K76" s="143">
        <v>1</v>
      </c>
      <c r="L76" s="143">
        <v>0</v>
      </c>
      <c r="M76" s="143">
        <v>0</v>
      </c>
      <c r="N76" s="144">
        <f t="shared" si="18"/>
        <v>256</v>
      </c>
      <c r="O76" s="145">
        <v>31</v>
      </c>
      <c r="P76" s="68"/>
      <c r="Q76" s="75"/>
      <c r="R76" s="75"/>
      <c r="S76" s="75">
        <f t="shared" si="13"/>
        <v>0</v>
      </c>
    </row>
    <row r="77" spans="1:19" ht="20.65" customHeight="1" x14ac:dyDescent="0.25">
      <c r="A77" s="70"/>
      <c r="B77" s="71"/>
      <c r="C77" s="465"/>
      <c r="D77" s="129">
        <v>67</v>
      </c>
      <c r="E77" s="131" t="s">
        <v>209</v>
      </c>
      <c r="F77" s="131" t="s">
        <v>227</v>
      </c>
      <c r="G77" s="141">
        <v>52</v>
      </c>
      <c r="H77" s="141">
        <v>0</v>
      </c>
      <c r="I77" s="142">
        <f t="shared" si="19"/>
        <v>52</v>
      </c>
      <c r="J77" s="143">
        <v>1538</v>
      </c>
      <c r="K77" s="143">
        <v>4</v>
      </c>
      <c r="L77" s="143">
        <v>2</v>
      </c>
      <c r="M77" s="143">
        <v>0</v>
      </c>
      <c r="N77" s="144">
        <f t="shared" si="18"/>
        <v>1351</v>
      </c>
      <c r="O77" s="145">
        <v>183</v>
      </c>
      <c r="P77" s="68"/>
      <c r="Q77" s="75"/>
      <c r="R77" s="75"/>
      <c r="S77" s="75">
        <f t="shared" si="13"/>
        <v>0</v>
      </c>
    </row>
    <row r="78" spans="1:19" ht="20.65" customHeight="1" x14ac:dyDescent="0.25">
      <c r="A78" s="70"/>
      <c r="B78" s="71"/>
      <c r="C78" s="466"/>
      <c r="D78" s="132"/>
      <c r="E78" s="133"/>
      <c r="F78" s="133"/>
      <c r="G78" s="146">
        <f>SUM(G71:G77)</f>
        <v>104</v>
      </c>
      <c r="H78" s="146">
        <f t="shared" ref="H78:O78" si="20">SUM(H71:H77)</f>
        <v>2</v>
      </c>
      <c r="I78" s="147">
        <f t="shared" si="20"/>
        <v>106</v>
      </c>
      <c r="J78" s="147">
        <f t="shared" si="20"/>
        <v>3349</v>
      </c>
      <c r="K78" s="147">
        <f t="shared" si="20"/>
        <v>5</v>
      </c>
      <c r="L78" s="147">
        <f t="shared" si="20"/>
        <v>2</v>
      </c>
      <c r="M78" s="147">
        <f t="shared" si="20"/>
        <v>0</v>
      </c>
      <c r="N78" s="148">
        <f t="shared" si="20"/>
        <v>2960</v>
      </c>
      <c r="O78" s="149">
        <f t="shared" si="20"/>
        <v>384</v>
      </c>
      <c r="P78" s="68"/>
      <c r="Q78" s="88"/>
      <c r="R78" s="88"/>
      <c r="S78" s="88">
        <f>SUM(S71:S77)</f>
        <v>0</v>
      </c>
    </row>
    <row r="79" spans="1:19" ht="20.65" customHeight="1" x14ac:dyDescent="0.25">
      <c r="A79" s="70" t="e">
        <f>#REF!</f>
        <v>#REF!</v>
      </c>
      <c r="B79" s="71" t="s">
        <v>137</v>
      </c>
      <c r="C79" s="464" t="s">
        <v>46</v>
      </c>
      <c r="D79" s="127">
        <v>68</v>
      </c>
      <c r="E79" s="128" t="s">
        <v>216</v>
      </c>
      <c r="F79" s="128"/>
      <c r="G79" s="136">
        <v>0</v>
      </c>
      <c r="H79" s="136">
        <v>1</v>
      </c>
      <c r="I79" s="137">
        <f>G79+H79</f>
        <v>1</v>
      </c>
      <c r="J79" s="138">
        <v>131</v>
      </c>
      <c r="K79" s="138">
        <v>0</v>
      </c>
      <c r="L79" s="138">
        <v>0</v>
      </c>
      <c r="M79" s="138">
        <v>0</v>
      </c>
      <c r="N79" s="139">
        <f t="shared" si="18"/>
        <v>126</v>
      </c>
      <c r="O79" s="140">
        <v>5</v>
      </c>
      <c r="P79" s="68"/>
      <c r="Q79" s="75"/>
      <c r="R79" s="75"/>
      <c r="S79" s="75">
        <f t="shared" si="13"/>
        <v>0</v>
      </c>
    </row>
    <row r="80" spans="1:19" ht="20.65" customHeight="1" x14ac:dyDescent="0.25">
      <c r="A80" s="70"/>
      <c r="B80" s="71"/>
      <c r="C80" s="465"/>
      <c r="D80" s="129">
        <v>69</v>
      </c>
      <c r="E80" s="130" t="s">
        <v>217</v>
      </c>
      <c r="F80" s="130"/>
      <c r="G80" s="141">
        <v>0</v>
      </c>
      <c r="H80" s="141">
        <v>0</v>
      </c>
      <c r="I80" s="142">
        <f t="shared" ref="I80:I83" si="21">G80+H80</f>
        <v>0</v>
      </c>
      <c r="J80" s="143">
        <v>38</v>
      </c>
      <c r="K80" s="143">
        <v>0</v>
      </c>
      <c r="L80" s="143">
        <v>0</v>
      </c>
      <c r="M80" s="143">
        <v>0</v>
      </c>
      <c r="N80" s="144">
        <f t="shared" si="18"/>
        <v>35</v>
      </c>
      <c r="O80" s="145">
        <v>3</v>
      </c>
      <c r="P80" s="68"/>
      <c r="Q80" s="75"/>
      <c r="R80" s="75"/>
      <c r="S80" s="75">
        <f t="shared" si="13"/>
        <v>0</v>
      </c>
    </row>
    <row r="81" spans="1:19" ht="20.65" customHeight="1" x14ac:dyDescent="0.25">
      <c r="A81" s="70"/>
      <c r="B81" s="71"/>
      <c r="C81" s="465"/>
      <c r="D81" s="129">
        <v>70</v>
      </c>
      <c r="E81" s="130" t="s">
        <v>218</v>
      </c>
      <c r="F81" s="130"/>
      <c r="G81" s="141">
        <v>0</v>
      </c>
      <c r="H81" s="141">
        <v>0</v>
      </c>
      <c r="I81" s="142">
        <f t="shared" si="21"/>
        <v>0</v>
      </c>
      <c r="J81" s="143">
        <v>108</v>
      </c>
      <c r="K81" s="143">
        <v>0</v>
      </c>
      <c r="L81" s="143">
        <v>0</v>
      </c>
      <c r="M81" s="143">
        <v>0</v>
      </c>
      <c r="N81" s="144">
        <f t="shared" si="18"/>
        <v>96</v>
      </c>
      <c r="O81" s="145">
        <v>12</v>
      </c>
      <c r="P81" s="68"/>
      <c r="Q81" s="75"/>
      <c r="R81" s="75"/>
      <c r="S81" s="75">
        <f t="shared" si="13"/>
        <v>0</v>
      </c>
    </row>
    <row r="82" spans="1:19" ht="20.65" customHeight="1" x14ac:dyDescent="0.25">
      <c r="A82" s="70"/>
      <c r="B82" s="71"/>
      <c r="C82" s="465"/>
      <c r="D82" s="129">
        <v>71</v>
      </c>
      <c r="E82" s="130" t="s">
        <v>219</v>
      </c>
      <c r="F82" s="130"/>
      <c r="G82" s="141">
        <v>0</v>
      </c>
      <c r="H82" s="141">
        <v>0</v>
      </c>
      <c r="I82" s="142">
        <f t="shared" si="21"/>
        <v>0</v>
      </c>
      <c r="J82" s="143">
        <v>85</v>
      </c>
      <c r="K82" s="143">
        <v>0</v>
      </c>
      <c r="L82" s="143">
        <v>0</v>
      </c>
      <c r="M82" s="143">
        <v>0</v>
      </c>
      <c r="N82" s="144">
        <f t="shared" si="18"/>
        <v>80</v>
      </c>
      <c r="O82" s="145">
        <v>5</v>
      </c>
      <c r="P82" s="68"/>
      <c r="Q82" s="75"/>
      <c r="R82" s="75"/>
      <c r="S82" s="75">
        <f t="shared" si="13"/>
        <v>0</v>
      </c>
    </row>
    <row r="83" spans="1:19" ht="20.65" customHeight="1" x14ac:dyDescent="0.25">
      <c r="A83" s="70"/>
      <c r="B83" s="71"/>
      <c r="C83" s="465"/>
      <c r="D83" s="129">
        <v>72</v>
      </c>
      <c r="E83" s="131" t="s">
        <v>216</v>
      </c>
      <c r="F83" s="131" t="s">
        <v>224</v>
      </c>
      <c r="G83" s="141">
        <v>7</v>
      </c>
      <c r="H83" s="141">
        <v>0</v>
      </c>
      <c r="I83" s="142">
        <f t="shared" si="21"/>
        <v>7</v>
      </c>
      <c r="J83" s="143">
        <v>333</v>
      </c>
      <c r="K83" s="143">
        <v>0</v>
      </c>
      <c r="L83" s="143">
        <v>0</v>
      </c>
      <c r="M83" s="143">
        <v>0</v>
      </c>
      <c r="N83" s="144">
        <f t="shared" si="18"/>
        <v>306</v>
      </c>
      <c r="O83" s="145">
        <v>27</v>
      </c>
      <c r="P83" s="68"/>
      <c r="Q83" s="75"/>
      <c r="R83" s="75"/>
      <c r="S83" s="75">
        <f>Q83+R83</f>
        <v>0</v>
      </c>
    </row>
    <row r="84" spans="1:19" ht="20.65" customHeight="1" x14ac:dyDescent="0.25">
      <c r="A84" s="70"/>
      <c r="B84" s="71"/>
      <c r="C84" s="466"/>
      <c r="D84" s="132"/>
      <c r="E84" s="133"/>
      <c r="F84" s="133"/>
      <c r="G84" s="146">
        <f>SUM(G79:G83)</f>
        <v>7</v>
      </c>
      <c r="H84" s="146">
        <f t="shared" ref="H84:O84" si="22">SUM(H79:H83)</f>
        <v>1</v>
      </c>
      <c r="I84" s="147">
        <f t="shared" si="22"/>
        <v>8</v>
      </c>
      <c r="J84" s="147">
        <f t="shared" si="22"/>
        <v>695</v>
      </c>
      <c r="K84" s="147">
        <f t="shared" si="22"/>
        <v>0</v>
      </c>
      <c r="L84" s="147">
        <f t="shared" si="22"/>
        <v>0</v>
      </c>
      <c r="M84" s="147">
        <f t="shared" si="22"/>
        <v>0</v>
      </c>
      <c r="N84" s="148">
        <f t="shared" si="22"/>
        <v>643</v>
      </c>
      <c r="O84" s="149">
        <f t="shared" si="22"/>
        <v>52</v>
      </c>
      <c r="P84" s="68"/>
      <c r="Q84" s="88"/>
      <c r="R84" s="88"/>
      <c r="S84" s="88">
        <f>SUM(S79:S83)</f>
        <v>0</v>
      </c>
    </row>
    <row r="85" spans="1:19" ht="20.65" customHeight="1" x14ac:dyDescent="0.25">
      <c r="A85" s="70" t="e">
        <f>#REF!</f>
        <v>#REF!</v>
      </c>
      <c r="B85" s="71">
        <v>1</v>
      </c>
      <c r="C85" s="124" t="s">
        <v>222</v>
      </c>
      <c r="D85" s="125"/>
      <c r="E85" s="125"/>
      <c r="F85" s="126"/>
      <c r="G85" s="135">
        <f>G84+G78+G70+G60+G50+G38+G25+G19</f>
        <v>570</v>
      </c>
      <c r="H85" s="135">
        <f t="shared" ref="H85:O85" si="23">H84+H78+H70+H60+H50+H38+H25+H19</f>
        <v>39</v>
      </c>
      <c r="I85" s="135">
        <f t="shared" si="23"/>
        <v>609</v>
      </c>
      <c r="J85" s="135">
        <f t="shared" si="23"/>
        <v>25203</v>
      </c>
      <c r="K85" s="135">
        <f t="shared" si="23"/>
        <v>32</v>
      </c>
      <c r="L85" s="135">
        <f t="shared" si="23"/>
        <v>9</v>
      </c>
      <c r="M85" s="135">
        <f t="shared" si="23"/>
        <v>2</v>
      </c>
      <c r="N85" s="135">
        <f t="shared" si="23"/>
        <v>22400</v>
      </c>
      <c r="O85" s="135">
        <f t="shared" si="23"/>
        <v>2771</v>
      </c>
      <c r="P85" s="68"/>
      <c r="Q85" s="78"/>
      <c r="R85" s="78"/>
      <c r="S85" s="78">
        <f>S84+S78+S70+S60+S50+S38+S25+S19</f>
        <v>0</v>
      </c>
    </row>
    <row r="86" spans="1:19" ht="16.149999999999999" customHeight="1" x14ac:dyDescent="0.25">
      <c r="A86" s="66" t="e">
        <f>#REF!</f>
        <v>#REF!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 t="e">
        <f>#REF!</f>
        <v>#REF!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 t="e">
        <f>#REF!</f>
        <v>#REF!</v>
      </c>
      <c r="B88" s="67">
        <v>1</v>
      </c>
      <c r="C88" s="68"/>
      <c r="D88" s="68"/>
      <c r="E88" s="68"/>
      <c r="F88" s="68"/>
      <c r="G88" s="68"/>
      <c r="H88" s="68"/>
      <c r="I88" s="68"/>
      <c r="J88" s="80"/>
      <c r="K88" s="80"/>
      <c r="L88" s="80"/>
      <c r="M88" s="80"/>
      <c r="N88" s="80"/>
      <c r="O88" s="80"/>
      <c r="P88" s="68"/>
      <c r="Q88" s="68"/>
      <c r="R88" s="68"/>
      <c r="S88" s="68"/>
    </row>
    <row r="89" spans="1:19" ht="16.149999999999999" customHeight="1" x14ac:dyDescent="0.25">
      <c r="A89" s="66" t="e">
        <f>#REF!</f>
        <v>#REF!</v>
      </c>
      <c r="B89" s="67">
        <v>1</v>
      </c>
      <c r="C89" s="68"/>
      <c r="D89" s="68"/>
      <c r="E89" s="68"/>
      <c r="F89" s="68"/>
      <c r="G89" s="68"/>
      <c r="H89" s="68"/>
      <c r="I89" s="68"/>
      <c r="J89" s="80"/>
      <c r="K89" s="80"/>
      <c r="L89" s="80"/>
      <c r="M89" s="80"/>
      <c r="N89" s="80"/>
      <c r="O89" s="80"/>
      <c r="P89" s="68"/>
      <c r="Q89" s="68"/>
      <c r="R89" s="68"/>
      <c r="S89" s="68"/>
    </row>
    <row r="90" spans="1:19" ht="16.149999999999999" customHeight="1" x14ac:dyDescent="0.25">
      <c r="A90" s="66" t="e">
        <f>#REF!</f>
        <v>#REF!</v>
      </c>
      <c r="B90" s="67">
        <v>1</v>
      </c>
      <c r="C90" s="68"/>
      <c r="D90" s="68"/>
      <c r="E90" s="68"/>
      <c r="F90" s="68"/>
      <c r="G90" s="68"/>
      <c r="I90" s="68"/>
      <c r="J90" s="117"/>
      <c r="K90" s="478" t="s">
        <v>278</v>
      </c>
      <c r="L90" s="478"/>
      <c r="M90" s="478"/>
      <c r="N90" s="478"/>
      <c r="O90" s="117"/>
      <c r="P90" s="68"/>
      <c r="Q90" s="68"/>
      <c r="R90" s="68"/>
      <c r="S90" s="117" t="s">
        <v>235</v>
      </c>
    </row>
    <row r="91" spans="1:19" ht="16.149999999999999" customHeight="1" x14ac:dyDescent="0.25">
      <c r="A91" s="66" t="e">
        <f>#REF!</f>
        <v>#REF!</v>
      </c>
      <c r="B91" s="67">
        <v>1</v>
      </c>
      <c r="C91" s="68"/>
      <c r="D91" s="68"/>
      <c r="E91" s="68"/>
      <c r="F91" s="68"/>
      <c r="G91" s="68"/>
      <c r="H91" s="68"/>
      <c r="I91" s="68"/>
      <c r="J91" s="117"/>
      <c r="K91" s="478"/>
      <c r="L91" s="478"/>
      <c r="M91" s="478"/>
      <c r="N91" s="478"/>
      <c r="O91" s="117"/>
      <c r="P91" s="68"/>
      <c r="Q91" s="68"/>
      <c r="R91" s="68"/>
      <c r="S91" s="117" t="s">
        <v>236</v>
      </c>
    </row>
    <row r="92" spans="1:19" ht="16.149999999999999" customHeight="1" x14ac:dyDescent="0.25">
      <c r="A92" s="66" t="e">
        <f>#REF!</f>
        <v>#REF!</v>
      </c>
      <c r="B92" s="67">
        <v>1</v>
      </c>
      <c r="C92" s="68"/>
      <c r="D92" s="68"/>
      <c r="E92" s="68"/>
      <c r="F92" s="68"/>
      <c r="G92" s="68"/>
      <c r="H92" s="68"/>
      <c r="I92" s="68"/>
      <c r="J92" s="117"/>
      <c r="K92" s="478"/>
      <c r="L92" s="478"/>
      <c r="M92" s="478"/>
      <c r="N92" s="478"/>
      <c r="O92" s="117"/>
      <c r="P92" s="68"/>
      <c r="Q92" s="68"/>
      <c r="R92" s="68"/>
      <c r="S92" s="117" t="s">
        <v>250</v>
      </c>
    </row>
    <row r="93" spans="1:19" ht="16.149999999999999" customHeight="1" x14ac:dyDescent="0.25">
      <c r="A93" s="66" t="e">
        <f>#REF!</f>
        <v>#REF!</v>
      </c>
      <c r="B93" s="67">
        <v>1</v>
      </c>
      <c r="C93" s="68"/>
      <c r="D93" s="68"/>
      <c r="E93" s="68"/>
      <c r="F93" s="68"/>
      <c r="G93" s="68"/>
      <c r="H93" s="68"/>
      <c r="I93" s="68"/>
      <c r="J93" s="117"/>
      <c r="K93" s="478"/>
      <c r="L93" s="478"/>
      <c r="M93" s="478"/>
      <c r="N93" s="478"/>
      <c r="O93" s="117"/>
      <c r="P93" s="68"/>
      <c r="Q93" s="68"/>
      <c r="R93" s="68"/>
      <c r="S93" s="117" t="s">
        <v>238</v>
      </c>
    </row>
    <row r="94" spans="1:19" ht="16.149999999999999" customHeight="1" x14ac:dyDescent="0.25">
      <c r="A94" s="66" t="e">
        <f>#REF!</f>
        <v>#REF!</v>
      </c>
      <c r="B94" s="67">
        <v>1</v>
      </c>
      <c r="C94" s="68"/>
      <c r="D94" s="68"/>
      <c r="E94" s="68"/>
      <c r="F94" s="68"/>
      <c r="G94" s="68"/>
      <c r="H94" s="68"/>
      <c r="I94" s="68"/>
      <c r="J94" s="117"/>
      <c r="K94" s="478"/>
      <c r="L94" s="478"/>
      <c r="M94" s="478"/>
      <c r="N94" s="478"/>
      <c r="O94" s="117"/>
      <c r="P94" s="68"/>
      <c r="Q94" s="68"/>
      <c r="R94" s="68"/>
      <c r="S94" s="117" t="s">
        <v>239</v>
      </c>
    </row>
    <row r="95" spans="1:19" ht="25.9" customHeight="1" x14ac:dyDescent="0.25">
      <c r="A95" s="66" t="e">
        <f>#REF!</f>
        <v>#REF!</v>
      </c>
      <c r="B95" s="67">
        <v>1</v>
      </c>
      <c r="I95" s="82"/>
      <c r="J95" s="118"/>
      <c r="K95" s="478"/>
      <c r="L95" s="478"/>
      <c r="M95" s="478"/>
      <c r="N95" s="478"/>
      <c r="O95" s="118"/>
      <c r="Q95" s="82"/>
      <c r="R95" s="82"/>
      <c r="S95" s="118" t="s">
        <v>240</v>
      </c>
    </row>
    <row r="96" spans="1:19" x14ac:dyDescent="0.25">
      <c r="A96" s="66" t="e">
        <f>#REF!</f>
        <v>#REF!</v>
      </c>
      <c r="B96" s="67">
        <v>1</v>
      </c>
      <c r="I96" s="82"/>
      <c r="Q96" s="82"/>
      <c r="R96" s="82"/>
    </row>
    <row r="97" spans="1:18" x14ac:dyDescent="0.25">
      <c r="A97" s="66" t="e">
        <f>#REF!</f>
        <v>#REF!</v>
      </c>
      <c r="B97" s="67">
        <v>1</v>
      </c>
      <c r="I97" s="82"/>
      <c r="Q97" s="82"/>
      <c r="R97" s="82"/>
    </row>
    <row r="98" spans="1:18" x14ac:dyDescent="0.25">
      <c r="A98" s="66" t="e">
        <f>#REF!</f>
        <v>#REF!</v>
      </c>
      <c r="B98" s="67">
        <v>1</v>
      </c>
      <c r="I98" s="82"/>
      <c r="Q98" s="82"/>
      <c r="R98" s="82"/>
    </row>
    <row r="99" spans="1:18" x14ac:dyDescent="0.25">
      <c r="A99" s="66" t="e">
        <f>#REF!</f>
        <v>#REF!</v>
      </c>
      <c r="B99" s="67">
        <v>1</v>
      </c>
      <c r="I99" s="82"/>
      <c r="Q99" s="82"/>
      <c r="R99" s="82"/>
    </row>
    <row r="100" spans="1:18" x14ac:dyDescent="0.25">
      <c r="A100" s="66" t="e">
        <f>#REF!</f>
        <v>#REF!</v>
      </c>
      <c r="B100" s="67">
        <v>1</v>
      </c>
      <c r="I100" s="82"/>
      <c r="Q100" s="82"/>
      <c r="R100" s="82"/>
    </row>
    <row r="101" spans="1:18" x14ac:dyDescent="0.25">
      <c r="A101" s="66" t="e">
        <f>#REF!</f>
        <v>#REF!</v>
      </c>
      <c r="B101" s="67">
        <v>1</v>
      </c>
      <c r="I101" s="82"/>
      <c r="Q101" s="82"/>
      <c r="R101" s="82"/>
    </row>
    <row r="102" spans="1:18" x14ac:dyDescent="0.25">
      <c r="A102" s="66" t="e">
        <f>#REF!</f>
        <v>#REF!</v>
      </c>
      <c r="B102" s="67">
        <v>1</v>
      </c>
      <c r="I102" s="82"/>
      <c r="Q102" s="82"/>
      <c r="R102" s="82"/>
    </row>
    <row r="103" spans="1:18" x14ac:dyDescent="0.25">
      <c r="A103" s="66" t="e">
        <f>#REF!</f>
        <v>#REF!</v>
      </c>
      <c r="B103" s="67">
        <v>1</v>
      </c>
      <c r="I103" s="82"/>
      <c r="Q103" s="82"/>
      <c r="R103" s="82"/>
    </row>
    <row r="104" spans="1:18" x14ac:dyDescent="0.25">
      <c r="A104" s="66" t="e">
        <f>#REF!</f>
        <v>#REF!</v>
      </c>
      <c r="B104" s="67">
        <v>1</v>
      </c>
      <c r="I104" s="82"/>
      <c r="Q104" s="82"/>
      <c r="R104" s="82"/>
    </row>
    <row r="105" spans="1:18" x14ac:dyDescent="0.25">
      <c r="A105" s="66" t="e">
        <f>#REF!</f>
        <v>#REF!</v>
      </c>
      <c r="B105" s="67">
        <v>1</v>
      </c>
      <c r="I105" s="82"/>
      <c r="Q105" s="82"/>
      <c r="R105" s="82"/>
    </row>
    <row r="106" spans="1:18" x14ac:dyDescent="0.25">
      <c r="A106" s="66" t="e">
        <f>#REF!</f>
        <v>#REF!</v>
      </c>
      <c r="B106" s="67">
        <v>1</v>
      </c>
      <c r="I106" s="82"/>
      <c r="Q106" s="82"/>
      <c r="R106" s="82"/>
    </row>
    <row r="107" spans="1:18" x14ac:dyDescent="0.25">
      <c r="A107" s="66" t="e">
        <f>#REF!</f>
        <v>#REF!</v>
      </c>
      <c r="B107" s="67">
        <v>1</v>
      </c>
      <c r="I107" s="82"/>
      <c r="Q107" s="82"/>
      <c r="R107" s="82"/>
    </row>
    <row r="108" spans="1:18" x14ac:dyDescent="0.25">
      <c r="I108" s="82"/>
      <c r="Q108" s="82"/>
      <c r="R108" s="82"/>
    </row>
    <row r="109" spans="1:18" x14ac:dyDescent="0.25">
      <c r="I109" s="82"/>
      <c r="Q109" s="82"/>
      <c r="R109" s="82"/>
    </row>
    <row r="110" spans="1:18" x14ac:dyDescent="0.25">
      <c r="I110" s="82"/>
      <c r="Q110" s="82"/>
      <c r="R110" s="82"/>
    </row>
    <row r="111" spans="1:18" x14ac:dyDescent="0.25">
      <c r="I111" s="82"/>
      <c r="Q111" s="82"/>
      <c r="R111" s="82"/>
    </row>
  </sheetData>
  <mergeCells count="20">
    <mergeCell ref="C79:C84"/>
    <mergeCell ref="C71:C78"/>
    <mergeCell ref="C61:C70"/>
    <mergeCell ref="K90:N95"/>
    <mergeCell ref="G3:I3"/>
    <mergeCell ref="C3:C4"/>
    <mergeCell ref="D3:D4"/>
    <mergeCell ref="E3:E4"/>
    <mergeCell ref="F3:F4"/>
    <mergeCell ref="C1:O1"/>
    <mergeCell ref="J3:N3"/>
    <mergeCell ref="O3:O4"/>
    <mergeCell ref="Q3:Q4"/>
    <mergeCell ref="C51:C60"/>
    <mergeCell ref="S3:S4"/>
    <mergeCell ref="C5:C19"/>
    <mergeCell ref="C20:C25"/>
    <mergeCell ref="C26:C38"/>
    <mergeCell ref="C39:C50"/>
    <mergeCell ref="R3:R4"/>
  </mergeCells>
  <printOptions horizontalCentered="1"/>
  <pageMargins left="0.25" right="0.25" top="0.25" bottom="0.25" header="0.05" footer="0.05"/>
  <pageSetup paperSize="9" scale="50" orientation="landscape" verticalDpi="0" r:id="rId1"/>
  <rowBreaks count="1" manualBreakCount="1">
    <brk id="50" max="15" man="1"/>
  </rowBreaks>
  <drawing r:id="rId2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200-000000000000}">
  <dimension ref="A1:S111"/>
  <sheetViews>
    <sheetView topLeftCell="C1" zoomScale="70" zoomScaleNormal="7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I77" activeCellId="1" sqref="I71 I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9" width="25.5703125" style="66" bestFit="1" customWidth="1"/>
    <col min="10" max="11" width="24.85546875" style="66" bestFit="1" customWidth="1"/>
    <col min="12" max="12" width="19.7109375" style="66" customWidth="1"/>
    <col min="13" max="16" width="15.85546875" style="66" customWidth="1"/>
    <col min="17" max="16384" width="8.85546875" style="66"/>
  </cols>
  <sheetData>
    <row r="1" spans="1:19" ht="69" customHeight="1" x14ac:dyDescent="0.25">
      <c r="A1" s="66">
        <f t="shared" ref="A1:A5" si="0">$P$2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</row>
    <row r="2" spans="1:19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92" t="s">
        <v>271</v>
      </c>
      <c r="P2" s="492"/>
      <c r="Q2" s="68"/>
      <c r="R2" s="68"/>
      <c r="S2" s="68"/>
    </row>
    <row r="3" spans="1:19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73" t="s">
        <v>263</v>
      </c>
      <c r="H3" s="473" t="s">
        <v>264</v>
      </c>
      <c r="I3" s="473" t="s">
        <v>265</v>
      </c>
      <c r="J3" s="473" t="s">
        <v>266</v>
      </c>
      <c r="K3" s="473" t="s">
        <v>267</v>
      </c>
      <c r="L3" s="473" t="s">
        <v>268</v>
      </c>
      <c r="M3" s="487" t="s">
        <v>9</v>
      </c>
      <c r="N3" s="487"/>
      <c r="O3" s="488" t="s">
        <v>142</v>
      </c>
      <c r="P3" s="488" t="s">
        <v>143</v>
      </c>
      <c r="Q3" s="68"/>
      <c r="R3" s="68"/>
      <c r="S3" s="68"/>
    </row>
    <row r="4" spans="1:19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469"/>
      <c r="J4" s="469"/>
      <c r="K4" s="469"/>
      <c r="L4" s="474"/>
      <c r="M4" s="116" t="s">
        <v>140</v>
      </c>
      <c r="N4" s="116" t="s">
        <v>141</v>
      </c>
      <c r="O4" s="487"/>
      <c r="P4" s="487"/>
      <c r="Q4" s="68"/>
      <c r="R4" s="68"/>
      <c r="S4" s="73"/>
    </row>
    <row r="5" spans="1:19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4">
        <v>31</v>
      </c>
      <c r="H5" s="74">
        <v>1</v>
      </c>
      <c r="I5" s="75">
        <f>G5+H5</f>
        <v>32</v>
      </c>
      <c r="J5" s="75"/>
      <c r="K5" s="75"/>
      <c r="L5" s="75">
        <f>J5+K5</f>
        <v>0</v>
      </c>
      <c r="M5" s="76">
        <f>G5+H5+'22.08'!M5</f>
        <v>1066</v>
      </c>
      <c r="N5" s="76">
        <f>J5+K5+'22.08'!N5</f>
        <v>1</v>
      </c>
      <c r="O5" s="75">
        <v>79</v>
      </c>
      <c r="P5" s="77">
        <f>M5-O5</f>
        <v>987</v>
      </c>
      <c r="Q5" s="68"/>
      <c r="R5" s="68"/>
      <c r="S5" s="68"/>
    </row>
    <row r="6" spans="1:19" x14ac:dyDescent="0.25">
      <c r="A6" s="70"/>
      <c r="B6" s="71"/>
      <c r="C6" s="490"/>
      <c r="D6" s="84">
        <v>2</v>
      </c>
      <c r="E6" s="74" t="s">
        <v>147</v>
      </c>
      <c r="F6" s="74"/>
      <c r="G6" s="74">
        <v>2</v>
      </c>
      <c r="H6" s="74">
        <v>0</v>
      </c>
      <c r="I6" s="75">
        <f t="shared" ref="I6:I18" si="1">G6+H6</f>
        <v>2</v>
      </c>
      <c r="J6" s="75"/>
      <c r="K6" s="75"/>
      <c r="L6" s="75">
        <f t="shared" ref="L6:L18" si="2">J6+K6</f>
        <v>0</v>
      </c>
      <c r="M6" s="76">
        <f>G6+H6+'22.08'!M6</f>
        <v>60</v>
      </c>
      <c r="N6" s="76">
        <f>J6+K6+'22.08'!N6</f>
        <v>0</v>
      </c>
      <c r="O6" s="75">
        <v>3</v>
      </c>
      <c r="P6" s="77">
        <f t="shared" ref="P6:P69" si="3">M6-O6</f>
        <v>57</v>
      </c>
      <c r="Q6" s="68"/>
      <c r="R6" s="68"/>
      <c r="S6" s="68"/>
    </row>
    <row r="7" spans="1:19" x14ac:dyDescent="0.25">
      <c r="A7" s="70"/>
      <c r="B7" s="71"/>
      <c r="C7" s="490"/>
      <c r="D7" s="84">
        <v>3</v>
      </c>
      <c r="E7" s="74" t="s">
        <v>148</v>
      </c>
      <c r="F7" s="74"/>
      <c r="G7" s="74">
        <v>10</v>
      </c>
      <c r="H7" s="74">
        <v>0</v>
      </c>
      <c r="I7" s="75">
        <f t="shared" si="1"/>
        <v>10</v>
      </c>
      <c r="J7" s="75"/>
      <c r="K7" s="75"/>
      <c r="L7" s="75">
        <f t="shared" si="2"/>
        <v>0</v>
      </c>
      <c r="M7" s="76">
        <f>G7+H7+'22.08'!M7</f>
        <v>295</v>
      </c>
      <c r="N7" s="76">
        <f>J7+K7+'22.08'!N7</f>
        <v>0</v>
      </c>
      <c r="O7" s="75">
        <v>23</v>
      </c>
      <c r="P7" s="77">
        <f t="shared" si="3"/>
        <v>272</v>
      </c>
      <c r="Q7" s="68"/>
      <c r="R7" s="68"/>
      <c r="S7" s="68"/>
    </row>
    <row r="8" spans="1:19" x14ac:dyDescent="0.25">
      <c r="A8" s="70"/>
      <c r="B8" s="71"/>
      <c r="C8" s="490"/>
      <c r="D8" s="84">
        <v>4</v>
      </c>
      <c r="E8" s="74" t="s">
        <v>149</v>
      </c>
      <c r="F8" s="74"/>
      <c r="G8" s="74">
        <v>9</v>
      </c>
      <c r="H8" s="74">
        <v>7</v>
      </c>
      <c r="I8" s="75">
        <f t="shared" si="1"/>
        <v>16</v>
      </c>
      <c r="J8" s="75"/>
      <c r="K8" s="75"/>
      <c r="L8" s="75">
        <f t="shared" si="2"/>
        <v>0</v>
      </c>
      <c r="M8" s="76">
        <f>G8+H8+'22.08'!M8</f>
        <v>871</v>
      </c>
      <c r="N8" s="76">
        <f>J8+K8+'22.08'!N8</f>
        <v>0</v>
      </c>
      <c r="O8" s="75">
        <v>61</v>
      </c>
      <c r="P8" s="77">
        <f t="shared" si="3"/>
        <v>810</v>
      </c>
      <c r="Q8" s="68"/>
      <c r="R8" s="68"/>
      <c r="S8" s="68"/>
    </row>
    <row r="9" spans="1:19" x14ac:dyDescent="0.25">
      <c r="A9" s="70"/>
      <c r="B9" s="71"/>
      <c r="C9" s="490"/>
      <c r="D9" s="84">
        <v>5</v>
      </c>
      <c r="E9" s="74" t="s">
        <v>150</v>
      </c>
      <c r="F9" s="74"/>
      <c r="G9" s="74">
        <v>9</v>
      </c>
      <c r="H9" s="74">
        <v>0</v>
      </c>
      <c r="I9" s="75">
        <f t="shared" si="1"/>
        <v>9</v>
      </c>
      <c r="J9" s="75"/>
      <c r="K9" s="75"/>
      <c r="L9" s="75">
        <f t="shared" si="2"/>
        <v>0</v>
      </c>
      <c r="M9" s="76">
        <f>G9+H9+'22.08'!M9</f>
        <v>336</v>
      </c>
      <c r="N9" s="76">
        <f>J9+K9+'22.08'!N9</f>
        <v>0</v>
      </c>
      <c r="O9" s="75">
        <v>36</v>
      </c>
      <c r="P9" s="77">
        <f t="shared" si="3"/>
        <v>300</v>
      </c>
      <c r="Q9" s="68"/>
      <c r="R9" s="68"/>
      <c r="S9" s="68"/>
    </row>
    <row r="10" spans="1:19" x14ac:dyDescent="0.25">
      <c r="A10" s="70"/>
      <c r="B10" s="71"/>
      <c r="C10" s="490"/>
      <c r="D10" s="84">
        <v>6</v>
      </c>
      <c r="E10" s="74" t="s">
        <v>169</v>
      </c>
      <c r="F10" s="74"/>
      <c r="G10" s="74">
        <v>9</v>
      </c>
      <c r="H10" s="74">
        <v>0</v>
      </c>
      <c r="I10" s="75">
        <f t="shared" si="1"/>
        <v>9</v>
      </c>
      <c r="J10" s="75"/>
      <c r="K10" s="75"/>
      <c r="L10" s="75">
        <f t="shared" si="2"/>
        <v>0</v>
      </c>
      <c r="M10" s="76">
        <f>G10+H10+'22.08'!M10</f>
        <v>281</v>
      </c>
      <c r="N10" s="76">
        <f>J10+K10+'22.08'!N10</f>
        <v>0</v>
      </c>
      <c r="O10" s="75">
        <v>26</v>
      </c>
      <c r="P10" s="77">
        <f t="shared" si="3"/>
        <v>255</v>
      </c>
      <c r="Q10" s="68"/>
      <c r="R10" s="68"/>
      <c r="S10" s="68"/>
    </row>
    <row r="11" spans="1:19" x14ac:dyDescent="0.25">
      <c r="A11" s="70"/>
      <c r="B11" s="71"/>
      <c r="C11" s="490"/>
      <c r="D11" s="84">
        <v>7</v>
      </c>
      <c r="E11" s="74" t="s">
        <v>170</v>
      </c>
      <c r="F11" s="74"/>
      <c r="G11" s="74">
        <v>16</v>
      </c>
      <c r="H11" s="74">
        <v>0</v>
      </c>
      <c r="I11" s="75">
        <f t="shared" si="1"/>
        <v>16</v>
      </c>
      <c r="J11" s="75"/>
      <c r="K11" s="75"/>
      <c r="L11" s="75">
        <f t="shared" si="2"/>
        <v>0</v>
      </c>
      <c r="M11" s="76">
        <f>G11+H11+'22.08'!M11</f>
        <v>441</v>
      </c>
      <c r="N11" s="76">
        <f>J11+K11+'22.08'!N11</f>
        <v>0</v>
      </c>
      <c r="O11" s="75">
        <v>50</v>
      </c>
      <c r="P11" s="77">
        <f t="shared" si="3"/>
        <v>391</v>
      </c>
      <c r="Q11" s="68"/>
      <c r="R11" s="68"/>
      <c r="S11" s="68"/>
    </row>
    <row r="12" spans="1:19" x14ac:dyDescent="0.25">
      <c r="A12" s="70"/>
      <c r="B12" s="71"/>
      <c r="C12" s="490"/>
      <c r="D12" s="84">
        <v>8</v>
      </c>
      <c r="E12" s="74" t="s">
        <v>171</v>
      </c>
      <c r="F12" s="74"/>
      <c r="G12" s="74">
        <v>33</v>
      </c>
      <c r="H12" s="74">
        <v>0</v>
      </c>
      <c r="I12" s="75">
        <f t="shared" si="1"/>
        <v>33</v>
      </c>
      <c r="J12" s="75"/>
      <c r="K12" s="75"/>
      <c r="L12" s="75">
        <f t="shared" si="2"/>
        <v>0</v>
      </c>
      <c r="M12" s="76">
        <f>G12+H12+'22.08'!M12</f>
        <v>702</v>
      </c>
      <c r="N12" s="76">
        <f>J12+K12+'22.08'!N12</f>
        <v>0</v>
      </c>
      <c r="O12" s="75">
        <v>150</v>
      </c>
      <c r="P12" s="77">
        <f t="shared" si="3"/>
        <v>552</v>
      </c>
      <c r="Q12" s="68"/>
      <c r="R12" s="68"/>
      <c r="S12" s="68"/>
    </row>
    <row r="13" spans="1:19" x14ac:dyDescent="0.25">
      <c r="A13" s="70"/>
      <c r="B13" s="71"/>
      <c r="C13" s="490"/>
      <c r="D13" s="84">
        <v>9</v>
      </c>
      <c r="E13" s="74" t="s">
        <v>229</v>
      </c>
      <c r="F13" s="74"/>
      <c r="G13" s="74">
        <v>8</v>
      </c>
      <c r="H13" s="74">
        <v>2</v>
      </c>
      <c r="I13" s="75">
        <f t="shared" si="1"/>
        <v>10</v>
      </c>
      <c r="J13" s="75"/>
      <c r="K13" s="75"/>
      <c r="L13" s="75">
        <f t="shared" si="2"/>
        <v>0</v>
      </c>
      <c r="M13" s="76">
        <f>G13+H13+'22.08'!M13</f>
        <v>344</v>
      </c>
      <c r="N13" s="76">
        <f>J13+K13+'22.08'!N13</f>
        <v>0</v>
      </c>
      <c r="O13" s="75">
        <v>29</v>
      </c>
      <c r="P13" s="77">
        <f t="shared" si="3"/>
        <v>315</v>
      </c>
      <c r="Q13" s="68"/>
      <c r="R13" s="68"/>
      <c r="S13" s="68"/>
    </row>
    <row r="14" spans="1:19" x14ac:dyDescent="0.25">
      <c r="A14" s="70"/>
      <c r="B14" s="71"/>
      <c r="C14" s="490"/>
      <c r="D14" s="84">
        <v>10</v>
      </c>
      <c r="E14" s="74" t="s">
        <v>173</v>
      </c>
      <c r="F14" s="74"/>
      <c r="G14" s="74">
        <v>9</v>
      </c>
      <c r="H14" s="74">
        <v>0</v>
      </c>
      <c r="I14" s="75">
        <f t="shared" si="1"/>
        <v>9</v>
      </c>
      <c r="J14" s="75"/>
      <c r="K14" s="75"/>
      <c r="L14" s="75">
        <f t="shared" si="2"/>
        <v>0</v>
      </c>
      <c r="M14" s="76">
        <f>G14+H14+'22.08'!M14</f>
        <v>283</v>
      </c>
      <c r="N14" s="76">
        <f>J14+K14+'22.08'!N14</f>
        <v>0</v>
      </c>
      <c r="O14" s="75">
        <v>17</v>
      </c>
      <c r="P14" s="77">
        <f t="shared" si="3"/>
        <v>266</v>
      </c>
      <c r="Q14" s="68"/>
      <c r="R14" s="68"/>
      <c r="S14" s="68"/>
    </row>
    <row r="15" spans="1:19" x14ac:dyDescent="0.25">
      <c r="A15" s="70"/>
      <c r="B15" s="71"/>
      <c r="C15" s="490"/>
      <c r="D15" s="84">
        <v>11</v>
      </c>
      <c r="E15" s="74" t="s">
        <v>174</v>
      </c>
      <c r="F15" s="74"/>
      <c r="G15" s="74">
        <v>11</v>
      </c>
      <c r="H15" s="74">
        <v>0</v>
      </c>
      <c r="I15" s="75">
        <f t="shared" si="1"/>
        <v>11</v>
      </c>
      <c r="J15" s="75"/>
      <c r="K15" s="75"/>
      <c r="L15" s="75">
        <f t="shared" si="2"/>
        <v>0</v>
      </c>
      <c r="M15" s="76">
        <f>G15+H15+'22.08'!M15</f>
        <v>359</v>
      </c>
      <c r="N15" s="76">
        <f>J15+K15+'22.08'!N15</f>
        <v>0</v>
      </c>
      <c r="O15" s="75">
        <v>52</v>
      </c>
      <c r="P15" s="77">
        <f t="shared" si="3"/>
        <v>307</v>
      </c>
      <c r="Q15" s="68"/>
      <c r="R15" s="68"/>
      <c r="S15" s="68"/>
    </row>
    <row r="16" spans="1:19" x14ac:dyDescent="0.25">
      <c r="A16" s="70"/>
      <c r="B16" s="71"/>
      <c r="C16" s="490"/>
      <c r="D16" s="84">
        <v>12</v>
      </c>
      <c r="E16" s="74" t="s">
        <v>175</v>
      </c>
      <c r="F16" s="74"/>
      <c r="G16" s="74">
        <v>15</v>
      </c>
      <c r="H16" s="74">
        <v>0</v>
      </c>
      <c r="I16" s="75">
        <f t="shared" si="1"/>
        <v>15</v>
      </c>
      <c r="J16" s="75"/>
      <c r="K16" s="75"/>
      <c r="L16" s="75">
        <f t="shared" si="2"/>
        <v>0</v>
      </c>
      <c r="M16" s="76">
        <f>G16+H16+'22.08'!M16</f>
        <v>457</v>
      </c>
      <c r="N16" s="76">
        <f>J16+K16+'22.08'!N16</f>
        <v>0</v>
      </c>
      <c r="O16" s="75">
        <v>59</v>
      </c>
      <c r="P16" s="77">
        <f t="shared" si="3"/>
        <v>398</v>
      </c>
      <c r="Q16" s="68"/>
      <c r="R16" s="68"/>
      <c r="S16" s="68"/>
    </row>
    <row r="17" spans="1:19" x14ac:dyDescent="0.25">
      <c r="A17" s="70"/>
      <c r="B17" s="71"/>
      <c r="C17" s="490"/>
      <c r="D17" s="84">
        <v>13</v>
      </c>
      <c r="E17" s="74" t="s">
        <v>176</v>
      </c>
      <c r="F17" s="74"/>
      <c r="G17" s="74">
        <v>19</v>
      </c>
      <c r="H17" s="74">
        <v>7</v>
      </c>
      <c r="I17" s="75">
        <f t="shared" si="1"/>
        <v>26</v>
      </c>
      <c r="J17" s="75"/>
      <c r="K17" s="75"/>
      <c r="L17" s="75">
        <f t="shared" si="2"/>
        <v>0</v>
      </c>
      <c r="M17" s="76">
        <f>G17+H17+'22.08'!M17</f>
        <v>418</v>
      </c>
      <c r="N17" s="76">
        <f>J17+K17+'22.08'!N17</f>
        <v>0</v>
      </c>
      <c r="O17" s="75">
        <v>60</v>
      </c>
      <c r="P17" s="77">
        <f t="shared" si="3"/>
        <v>358</v>
      </c>
      <c r="Q17" s="68"/>
      <c r="R17" s="68"/>
      <c r="S17" s="68"/>
    </row>
    <row r="18" spans="1:19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4">
        <v>10</v>
      </c>
      <c r="H18" s="74">
        <v>0</v>
      </c>
      <c r="I18" s="75">
        <f t="shared" si="1"/>
        <v>10</v>
      </c>
      <c r="J18" s="75"/>
      <c r="K18" s="75"/>
      <c r="L18" s="75">
        <f t="shared" si="2"/>
        <v>0</v>
      </c>
      <c r="M18" s="76">
        <f>G18+H18+'22.08'!M18</f>
        <v>441</v>
      </c>
      <c r="N18" s="76">
        <f>J18+K18+'22.08'!N18</f>
        <v>0</v>
      </c>
      <c r="O18" s="75">
        <v>39</v>
      </c>
      <c r="P18" s="77">
        <f t="shared" si="3"/>
        <v>402</v>
      </c>
      <c r="Q18" s="68"/>
      <c r="R18" s="68"/>
      <c r="S18" s="68"/>
    </row>
    <row r="19" spans="1:19" x14ac:dyDescent="0.25">
      <c r="A19" s="70"/>
      <c r="B19" s="71"/>
      <c r="C19" s="85"/>
      <c r="D19" s="86"/>
      <c r="E19" s="87"/>
      <c r="F19" s="87"/>
      <c r="G19" s="87">
        <f>SUM(G5:G18)</f>
        <v>191</v>
      </c>
      <c r="H19" s="87">
        <f>SUM(H5:H18)</f>
        <v>17</v>
      </c>
      <c r="I19" s="88">
        <f>SUM(I5:I18)</f>
        <v>208</v>
      </c>
      <c r="J19" s="88"/>
      <c r="K19" s="88"/>
      <c r="L19" s="88">
        <f>SUM(L5:L18)</f>
        <v>0</v>
      </c>
      <c r="M19" s="76">
        <f>G19+H19+'22.08'!M19</f>
        <v>6354</v>
      </c>
      <c r="N19" s="76">
        <f>J19+K19+'22.08'!N19</f>
        <v>1</v>
      </c>
      <c r="O19" s="88">
        <f>SUM(O5:O18)</f>
        <v>684</v>
      </c>
      <c r="P19" s="86">
        <f t="shared" si="3"/>
        <v>5670</v>
      </c>
      <c r="Q19" s="68"/>
      <c r="R19" s="68"/>
      <c r="S19" s="68"/>
    </row>
    <row r="20" spans="1:19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G20+H20+'22.08'!M20</f>
        <v>9</v>
      </c>
      <c r="N20" s="76">
        <f>J20+K20+'22.08'!N20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25">
      <c r="A21" s="70"/>
      <c r="B21" s="71"/>
      <c r="C21" s="482"/>
      <c r="D21" s="84">
        <v>16</v>
      </c>
      <c r="E21" s="74" t="s">
        <v>178</v>
      </c>
      <c r="F21" s="74"/>
      <c r="G21" s="74">
        <v>7</v>
      </c>
      <c r="H21" s="74">
        <v>0</v>
      </c>
      <c r="I21" s="75">
        <f t="shared" ref="I21:I24" si="4">G21+H21</f>
        <v>7</v>
      </c>
      <c r="J21" s="75"/>
      <c r="K21" s="75"/>
      <c r="L21" s="75">
        <f t="shared" ref="L21:L24" si="5">J21+K21</f>
        <v>0</v>
      </c>
      <c r="M21" s="76">
        <f>G21+H21+'22.08'!M21</f>
        <v>313</v>
      </c>
      <c r="N21" s="76">
        <f>J21+K21+'22.08'!N21</f>
        <v>0</v>
      </c>
      <c r="O21" s="75">
        <v>31</v>
      </c>
      <c r="P21" s="77">
        <f t="shared" si="3"/>
        <v>282</v>
      </c>
      <c r="Q21" s="68"/>
      <c r="R21" s="68"/>
      <c r="S21" s="68"/>
    </row>
    <row r="22" spans="1:19" x14ac:dyDescent="0.25">
      <c r="A22" s="70"/>
      <c r="B22" s="71"/>
      <c r="C22" s="482"/>
      <c r="D22" s="84">
        <v>17</v>
      </c>
      <c r="E22" s="74" t="s">
        <v>179</v>
      </c>
      <c r="F22" s="74"/>
      <c r="G22" s="74">
        <v>1</v>
      </c>
      <c r="H22" s="74">
        <v>0</v>
      </c>
      <c r="I22" s="75">
        <f t="shared" si="4"/>
        <v>1</v>
      </c>
      <c r="J22" s="75"/>
      <c r="K22" s="75"/>
      <c r="L22" s="75">
        <f t="shared" si="5"/>
        <v>0</v>
      </c>
      <c r="M22" s="76">
        <f>G22+H22+'22.08'!M22</f>
        <v>114</v>
      </c>
      <c r="N22" s="76">
        <f>J22+K22+'22.08'!N22</f>
        <v>0</v>
      </c>
      <c r="O22" s="75">
        <v>14</v>
      </c>
      <c r="P22" s="77">
        <f t="shared" si="3"/>
        <v>100</v>
      </c>
      <c r="Q22" s="68"/>
      <c r="R22" s="68"/>
      <c r="S22" s="68"/>
    </row>
    <row r="23" spans="1:19" x14ac:dyDescent="0.25">
      <c r="A23" s="70"/>
      <c r="B23" s="71"/>
      <c r="C23" s="482"/>
      <c r="D23" s="84">
        <v>18</v>
      </c>
      <c r="E23" s="74" t="s">
        <v>180</v>
      </c>
      <c r="F23" s="74"/>
      <c r="G23" s="74">
        <v>1</v>
      </c>
      <c r="H23" s="74">
        <v>0</v>
      </c>
      <c r="I23" s="75">
        <f t="shared" si="4"/>
        <v>1</v>
      </c>
      <c r="J23" s="75"/>
      <c r="K23" s="75"/>
      <c r="L23" s="75">
        <f t="shared" si="5"/>
        <v>0</v>
      </c>
      <c r="M23" s="76">
        <f>G23+H23+'22.08'!M23</f>
        <v>80</v>
      </c>
      <c r="N23" s="76">
        <f>J23+K23+'22.08'!N23</f>
        <v>0</v>
      </c>
      <c r="O23" s="75">
        <v>3</v>
      </c>
      <c r="P23" s="77">
        <f t="shared" si="3"/>
        <v>77</v>
      </c>
      <c r="Q23" s="68"/>
      <c r="R23" s="68"/>
      <c r="S23" s="68"/>
    </row>
    <row r="24" spans="1:19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4">
        <v>14</v>
      </c>
      <c r="H24" s="74">
        <v>0</v>
      </c>
      <c r="I24" s="75">
        <f t="shared" si="4"/>
        <v>14</v>
      </c>
      <c r="J24" s="75"/>
      <c r="K24" s="75"/>
      <c r="L24" s="75">
        <f t="shared" si="5"/>
        <v>0</v>
      </c>
      <c r="M24" s="76">
        <f>G24+H24+'22.08'!M24</f>
        <v>1127</v>
      </c>
      <c r="N24" s="76">
        <f>J24+K24+'22.08'!N24</f>
        <v>0</v>
      </c>
      <c r="O24" s="75">
        <v>101</v>
      </c>
      <c r="P24" s="77">
        <f t="shared" si="3"/>
        <v>1026</v>
      </c>
      <c r="Q24" s="68"/>
      <c r="R24" s="68"/>
      <c r="S24" s="68"/>
    </row>
    <row r="25" spans="1:19" x14ac:dyDescent="0.25">
      <c r="A25" s="70"/>
      <c r="B25" s="71"/>
      <c r="C25" s="85"/>
      <c r="D25" s="86"/>
      <c r="E25" s="87"/>
      <c r="F25" s="87"/>
      <c r="G25" s="87">
        <f>SUM(G20:G24)</f>
        <v>23</v>
      </c>
      <c r="H25" s="87">
        <f>SUM(H20:H24)</f>
        <v>0</v>
      </c>
      <c r="I25" s="88">
        <f>SUM(I20:I24)</f>
        <v>23</v>
      </c>
      <c r="J25" s="88"/>
      <c r="K25" s="88"/>
      <c r="L25" s="88">
        <f>SUM(L20:L24)</f>
        <v>0</v>
      </c>
      <c r="M25" s="76">
        <f>G25+H25+'22.08'!M25</f>
        <v>1643</v>
      </c>
      <c r="N25" s="76">
        <f>J25+K25+'22.08'!N25</f>
        <v>0</v>
      </c>
      <c r="O25" s="88">
        <f>SUM(O20:O24)</f>
        <v>150</v>
      </c>
      <c r="P25" s="86">
        <f t="shared" si="3"/>
        <v>1493</v>
      </c>
      <c r="Q25" s="68"/>
      <c r="R25" s="68"/>
      <c r="S25" s="68"/>
    </row>
    <row r="26" spans="1:19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4">
        <v>0</v>
      </c>
      <c r="H26" s="74">
        <v>4</v>
      </c>
      <c r="I26" s="75">
        <f>G26+H26</f>
        <v>4</v>
      </c>
      <c r="J26" s="75"/>
      <c r="K26" s="75"/>
      <c r="L26" s="75">
        <f>J26+K26</f>
        <v>0</v>
      </c>
      <c r="M26" s="76">
        <f>G26+H26+'22.08'!M26</f>
        <v>293</v>
      </c>
      <c r="N26" s="76">
        <f>J26+K26+'22.08'!N26</f>
        <v>0</v>
      </c>
      <c r="O26" s="75">
        <v>44</v>
      </c>
      <c r="P26" s="77">
        <f t="shared" si="3"/>
        <v>249</v>
      </c>
      <c r="Q26" s="68"/>
      <c r="R26" s="68"/>
      <c r="S26" s="68"/>
    </row>
    <row r="27" spans="1:19" x14ac:dyDescent="0.25">
      <c r="A27" s="70"/>
      <c r="B27" s="71"/>
      <c r="C27" s="482"/>
      <c r="D27" s="84">
        <v>21</v>
      </c>
      <c r="E27" s="74" t="s">
        <v>152</v>
      </c>
      <c r="F27" s="74"/>
      <c r="G27" s="74">
        <v>6</v>
      </c>
      <c r="H27" s="74">
        <v>1</v>
      </c>
      <c r="I27" s="75">
        <f t="shared" ref="I27:I37" si="6">G27+H27</f>
        <v>7</v>
      </c>
      <c r="J27" s="75"/>
      <c r="K27" s="75"/>
      <c r="L27" s="75">
        <f t="shared" ref="L27:L37" si="7">J27+K27</f>
        <v>0</v>
      </c>
      <c r="M27" s="76">
        <f>G27+H27+'22.08'!M27</f>
        <v>460</v>
      </c>
      <c r="N27" s="76">
        <f>J27+K27+'22.08'!N27</f>
        <v>0</v>
      </c>
      <c r="O27" s="75">
        <v>35</v>
      </c>
      <c r="P27" s="77">
        <f t="shared" si="3"/>
        <v>425</v>
      </c>
      <c r="Q27" s="68"/>
      <c r="R27" s="68"/>
      <c r="S27" s="68"/>
    </row>
    <row r="28" spans="1:19" x14ac:dyDescent="0.25">
      <c r="A28" s="70"/>
      <c r="B28" s="71"/>
      <c r="C28" s="482"/>
      <c r="D28" s="84">
        <v>22</v>
      </c>
      <c r="E28" s="74" t="s">
        <v>153</v>
      </c>
      <c r="F28" s="74"/>
      <c r="G28" s="74">
        <v>17</v>
      </c>
      <c r="H28" s="74">
        <v>6</v>
      </c>
      <c r="I28" s="75">
        <f t="shared" si="6"/>
        <v>23</v>
      </c>
      <c r="J28" s="75"/>
      <c r="K28" s="75"/>
      <c r="L28" s="75">
        <f t="shared" si="7"/>
        <v>0</v>
      </c>
      <c r="M28" s="76">
        <f>G28+H28+'22.08'!M28</f>
        <v>872</v>
      </c>
      <c r="N28" s="76">
        <f>J28+K28+'22.08'!N28</f>
        <v>0</v>
      </c>
      <c r="O28" s="75">
        <v>67</v>
      </c>
      <c r="P28" s="77">
        <f t="shared" si="3"/>
        <v>805</v>
      </c>
      <c r="Q28" s="68"/>
      <c r="R28" s="68"/>
      <c r="S28" s="68"/>
    </row>
    <row r="29" spans="1:19" x14ac:dyDescent="0.25">
      <c r="A29" s="70"/>
      <c r="B29" s="71"/>
      <c r="C29" s="482"/>
      <c r="D29" s="84">
        <v>23</v>
      </c>
      <c r="E29" s="74" t="s">
        <v>154</v>
      </c>
      <c r="F29" s="74"/>
      <c r="G29" s="74">
        <v>15</v>
      </c>
      <c r="H29" s="74">
        <v>0</v>
      </c>
      <c r="I29" s="75">
        <f t="shared" si="6"/>
        <v>15</v>
      </c>
      <c r="J29" s="75"/>
      <c r="K29" s="75"/>
      <c r="L29" s="75">
        <f t="shared" si="7"/>
        <v>0</v>
      </c>
      <c r="M29" s="76">
        <f>G29+H29+'22.08'!M29</f>
        <v>845</v>
      </c>
      <c r="N29" s="76">
        <f>J29+K29+'22.08'!N29</f>
        <v>0</v>
      </c>
      <c r="O29" s="75">
        <v>46</v>
      </c>
      <c r="P29" s="77">
        <f t="shared" si="3"/>
        <v>799</v>
      </c>
      <c r="Q29" s="68"/>
      <c r="R29" s="68"/>
      <c r="S29" s="68"/>
    </row>
    <row r="30" spans="1:19" x14ac:dyDescent="0.25">
      <c r="A30" s="70"/>
      <c r="B30" s="71"/>
      <c r="C30" s="482"/>
      <c r="D30" s="84">
        <v>24</v>
      </c>
      <c r="E30" s="74" t="s">
        <v>155</v>
      </c>
      <c r="F30" s="74"/>
      <c r="G30" s="74">
        <v>5</v>
      </c>
      <c r="H30" s="74">
        <v>0</v>
      </c>
      <c r="I30" s="75">
        <f t="shared" si="6"/>
        <v>5</v>
      </c>
      <c r="J30" s="75"/>
      <c r="K30" s="75"/>
      <c r="L30" s="75">
        <f t="shared" si="7"/>
        <v>0</v>
      </c>
      <c r="M30" s="76">
        <f>G30+H30+'22.08'!M30</f>
        <v>360</v>
      </c>
      <c r="N30" s="76">
        <f>J30+K30+'22.08'!N30</f>
        <v>0</v>
      </c>
      <c r="O30" s="75">
        <v>19</v>
      </c>
      <c r="P30" s="77">
        <f t="shared" si="3"/>
        <v>341</v>
      </c>
      <c r="Q30" s="68"/>
      <c r="R30" s="68"/>
      <c r="S30" s="68"/>
    </row>
    <row r="31" spans="1:19" x14ac:dyDescent="0.25">
      <c r="A31" s="70"/>
      <c r="B31" s="71"/>
      <c r="C31" s="482"/>
      <c r="D31" s="84">
        <v>25</v>
      </c>
      <c r="E31" s="74" t="s">
        <v>156</v>
      </c>
      <c r="F31" s="74"/>
      <c r="G31" s="74">
        <v>12</v>
      </c>
      <c r="H31" s="74">
        <v>4</v>
      </c>
      <c r="I31" s="75">
        <f t="shared" si="6"/>
        <v>16</v>
      </c>
      <c r="J31" s="75"/>
      <c r="K31" s="75"/>
      <c r="L31" s="75">
        <f t="shared" si="7"/>
        <v>0</v>
      </c>
      <c r="M31" s="76">
        <f>G31+H31+'22.08'!M31</f>
        <v>520</v>
      </c>
      <c r="N31" s="76">
        <f>J31+K31+'22.08'!N31</f>
        <v>0</v>
      </c>
      <c r="O31" s="75">
        <v>66</v>
      </c>
      <c r="P31" s="77">
        <f t="shared" si="3"/>
        <v>454</v>
      </c>
      <c r="Q31" s="68"/>
      <c r="R31" s="68"/>
      <c r="S31" s="68"/>
    </row>
    <row r="32" spans="1:19" x14ac:dyDescent="0.25">
      <c r="A32" s="70"/>
      <c r="B32" s="71"/>
      <c r="C32" s="482"/>
      <c r="D32" s="84">
        <v>26</v>
      </c>
      <c r="E32" s="74" t="s">
        <v>157</v>
      </c>
      <c r="F32" s="74"/>
      <c r="G32" s="74">
        <v>7</v>
      </c>
      <c r="H32" s="74">
        <v>0</v>
      </c>
      <c r="I32" s="75">
        <f t="shared" si="6"/>
        <v>7</v>
      </c>
      <c r="J32" s="75"/>
      <c r="K32" s="75"/>
      <c r="L32" s="75">
        <f t="shared" si="7"/>
        <v>0</v>
      </c>
      <c r="M32" s="76">
        <f>G32+H32+'22.08'!M32</f>
        <v>189</v>
      </c>
      <c r="N32" s="76">
        <f>J32+K32+'22.08'!N32</f>
        <v>0</v>
      </c>
      <c r="O32" s="75">
        <v>21</v>
      </c>
      <c r="P32" s="77">
        <f t="shared" si="3"/>
        <v>168</v>
      </c>
      <c r="Q32" s="68"/>
      <c r="R32" s="68"/>
      <c r="S32" s="68"/>
    </row>
    <row r="33" spans="1:19" x14ac:dyDescent="0.25">
      <c r="A33" s="70"/>
      <c r="B33" s="71"/>
      <c r="C33" s="482"/>
      <c r="D33" s="84">
        <v>27</v>
      </c>
      <c r="E33" s="74" t="s">
        <v>243</v>
      </c>
      <c r="F33" s="74"/>
      <c r="G33" s="74">
        <v>5</v>
      </c>
      <c r="H33" s="74">
        <v>0</v>
      </c>
      <c r="I33" s="75">
        <f t="shared" si="6"/>
        <v>5</v>
      </c>
      <c r="J33" s="75"/>
      <c r="K33" s="75"/>
      <c r="L33" s="75">
        <f t="shared" si="7"/>
        <v>0</v>
      </c>
      <c r="M33" s="76">
        <f>G33+H33+'22.08'!M33</f>
        <v>290</v>
      </c>
      <c r="N33" s="76">
        <f>J33+K33+'22.08'!N33</f>
        <v>0</v>
      </c>
      <c r="O33" s="75">
        <v>21</v>
      </c>
      <c r="P33" s="77">
        <f t="shared" si="3"/>
        <v>269</v>
      </c>
      <c r="Q33" s="68"/>
      <c r="R33" s="68"/>
      <c r="S33" s="68"/>
    </row>
    <row r="34" spans="1:19" x14ac:dyDescent="0.25">
      <c r="A34" s="70"/>
      <c r="B34" s="71"/>
      <c r="C34" s="482"/>
      <c r="D34" s="84">
        <v>28</v>
      </c>
      <c r="E34" s="74" t="s">
        <v>187</v>
      </c>
      <c r="F34" s="74"/>
      <c r="G34" s="74">
        <v>1</v>
      </c>
      <c r="H34" s="74">
        <v>0</v>
      </c>
      <c r="I34" s="75">
        <f t="shared" si="6"/>
        <v>1</v>
      </c>
      <c r="J34" s="75"/>
      <c r="K34" s="75"/>
      <c r="L34" s="75">
        <f t="shared" si="7"/>
        <v>0</v>
      </c>
      <c r="M34" s="76">
        <f>G34+H34+'22.08'!M34</f>
        <v>122</v>
      </c>
      <c r="N34" s="76">
        <f>J34+K34+'22.08'!N34</f>
        <v>0</v>
      </c>
      <c r="O34" s="75">
        <v>22</v>
      </c>
      <c r="P34" s="77">
        <f t="shared" si="3"/>
        <v>100</v>
      </c>
      <c r="Q34" s="68"/>
      <c r="R34" s="68"/>
      <c r="S34" s="68"/>
    </row>
    <row r="35" spans="1:19" x14ac:dyDescent="0.25">
      <c r="A35" s="70"/>
      <c r="B35" s="71"/>
      <c r="C35" s="482"/>
      <c r="D35" s="84">
        <v>29</v>
      </c>
      <c r="E35" s="74" t="s">
        <v>185</v>
      </c>
      <c r="F35" s="74"/>
      <c r="G35" s="74">
        <v>1</v>
      </c>
      <c r="H35" s="74">
        <v>0</v>
      </c>
      <c r="I35" s="75">
        <f t="shared" si="6"/>
        <v>1</v>
      </c>
      <c r="J35" s="75"/>
      <c r="K35" s="75"/>
      <c r="L35" s="75">
        <f t="shared" si="7"/>
        <v>0</v>
      </c>
      <c r="M35" s="76">
        <f>G35+H35+'22.08'!M35</f>
        <v>52</v>
      </c>
      <c r="N35" s="76">
        <f>J35+K35+'22.08'!N35</f>
        <v>0</v>
      </c>
      <c r="O35" s="75">
        <v>6</v>
      </c>
      <c r="P35" s="77">
        <f t="shared" si="3"/>
        <v>46</v>
      </c>
      <c r="Q35" s="68"/>
      <c r="R35" s="68"/>
      <c r="S35" s="68"/>
    </row>
    <row r="36" spans="1:19" x14ac:dyDescent="0.25">
      <c r="A36" s="70"/>
      <c r="B36" s="71"/>
      <c r="C36" s="482"/>
      <c r="D36" s="84">
        <v>30</v>
      </c>
      <c r="E36" s="74" t="s">
        <v>186</v>
      </c>
      <c r="F36" s="74"/>
      <c r="G36" s="74">
        <v>0</v>
      </c>
      <c r="H36" s="74">
        <v>0</v>
      </c>
      <c r="I36" s="75">
        <f t="shared" si="6"/>
        <v>0</v>
      </c>
      <c r="J36" s="75"/>
      <c r="K36" s="75"/>
      <c r="L36" s="75">
        <f t="shared" si="7"/>
        <v>0</v>
      </c>
      <c r="M36" s="76">
        <f>G36+H36+'22.08'!M36</f>
        <v>28</v>
      </c>
      <c r="N36" s="76">
        <f>J36+K36+'22.08'!N36</f>
        <v>0</v>
      </c>
      <c r="O36" s="75">
        <v>2</v>
      </c>
      <c r="P36" s="77">
        <f t="shared" si="3"/>
        <v>26</v>
      </c>
      <c r="Q36" s="68"/>
      <c r="R36" s="68"/>
      <c r="S36" s="68"/>
    </row>
    <row r="37" spans="1:19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4">
        <v>22</v>
      </c>
      <c r="H37" s="74">
        <v>0</v>
      </c>
      <c r="I37" s="75">
        <f t="shared" si="6"/>
        <v>22</v>
      </c>
      <c r="J37" s="75"/>
      <c r="K37" s="75"/>
      <c r="L37" s="75">
        <f t="shared" si="7"/>
        <v>0</v>
      </c>
      <c r="M37" s="76">
        <f>G37+H37+'22.08'!M37</f>
        <v>595</v>
      </c>
      <c r="N37" s="76">
        <f>J37+K37+'22.08'!N37</f>
        <v>0</v>
      </c>
      <c r="O37" s="75">
        <v>97</v>
      </c>
      <c r="P37" s="77">
        <f t="shared" si="3"/>
        <v>498</v>
      </c>
      <c r="Q37" s="68"/>
      <c r="R37" s="68"/>
      <c r="S37" s="68"/>
    </row>
    <row r="38" spans="1:19" x14ac:dyDescent="0.25">
      <c r="A38" s="70"/>
      <c r="B38" s="71"/>
      <c r="C38" s="85"/>
      <c r="D38" s="86"/>
      <c r="E38" s="87"/>
      <c r="F38" s="87"/>
      <c r="G38" s="87">
        <f>SUM(G26:G37)</f>
        <v>91</v>
      </c>
      <c r="H38" s="87">
        <f>SUM(H26:H37)</f>
        <v>15</v>
      </c>
      <c r="I38" s="88">
        <f>I37+I36+I35+I34+I33+I32+I31+I30+I29+I28+I27+I26</f>
        <v>106</v>
      </c>
      <c r="J38" s="88"/>
      <c r="K38" s="88"/>
      <c r="L38" s="88">
        <v>0</v>
      </c>
      <c r="M38" s="76">
        <f>G38+H38+'22.08'!M38</f>
        <v>4626</v>
      </c>
      <c r="N38" s="76">
        <f>J38+K38+'22.08'!N38</f>
        <v>0</v>
      </c>
      <c r="O38" s="88">
        <f>SUM(O26:O37)</f>
        <v>446</v>
      </c>
      <c r="P38" s="86">
        <f t="shared" si="3"/>
        <v>4180</v>
      </c>
      <c r="Q38" s="68"/>
      <c r="R38" s="68"/>
      <c r="S38" s="68"/>
    </row>
    <row r="39" spans="1:19" x14ac:dyDescent="0.25">
      <c r="A39" s="70">
        <f>$P$2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4">
        <v>30</v>
      </c>
      <c r="H39" s="74">
        <v>3</v>
      </c>
      <c r="I39" s="75">
        <f>G39+H39</f>
        <v>33</v>
      </c>
      <c r="J39" s="75"/>
      <c r="K39" s="75"/>
      <c r="L39" s="75">
        <f>J39+K39</f>
        <v>0</v>
      </c>
      <c r="M39" s="76">
        <f>G39+H39+'22.08'!M39</f>
        <v>681</v>
      </c>
      <c r="N39" s="76">
        <f>J39+K39+'22.08'!N39</f>
        <v>1</v>
      </c>
      <c r="O39" s="75">
        <v>108</v>
      </c>
      <c r="P39" s="77">
        <f t="shared" si="3"/>
        <v>573</v>
      </c>
      <c r="Q39" s="68"/>
      <c r="R39" s="68"/>
      <c r="S39" s="68"/>
    </row>
    <row r="40" spans="1:19" x14ac:dyDescent="0.25">
      <c r="A40" s="70"/>
      <c r="B40" s="71"/>
      <c r="C40" s="482"/>
      <c r="D40" s="84">
        <v>33</v>
      </c>
      <c r="E40" s="74" t="s">
        <v>158</v>
      </c>
      <c r="F40" s="74"/>
      <c r="G40" s="74">
        <v>27</v>
      </c>
      <c r="H40" s="74">
        <v>0</v>
      </c>
      <c r="I40" s="75">
        <f t="shared" ref="I40:I49" si="8">G40+H40</f>
        <v>27</v>
      </c>
      <c r="J40" s="75"/>
      <c r="K40" s="75"/>
      <c r="L40" s="75">
        <f t="shared" ref="L40:L49" si="9">J40+K40</f>
        <v>0</v>
      </c>
      <c r="M40" s="76">
        <f>G40+H40+'22.08'!M40</f>
        <v>504</v>
      </c>
      <c r="N40" s="76">
        <f>J40+K40+'22.08'!N40</f>
        <v>0</v>
      </c>
      <c r="O40" s="75">
        <v>62</v>
      </c>
      <c r="P40" s="77">
        <f t="shared" si="3"/>
        <v>442</v>
      </c>
      <c r="Q40" s="68"/>
      <c r="R40" s="68"/>
      <c r="S40" s="68"/>
    </row>
    <row r="41" spans="1:19" x14ac:dyDescent="0.25">
      <c r="A41" s="70"/>
      <c r="B41" s="71"/>
      <c r="C41" s="482"/>
      <c r="D41" s="84">
        <v>34</v>
      </c>
      <c r="E41" s="74" t="s">
        <v>230</v>
      </c>
      <c r="F41" s="74"/>
      <c r="G41" s="74">
        <v>11</v>
      </c>
      <c r="H41" s="74">
        <v>0</v>
      </c>
      <c r="I41" s="75">
        <f t="shared" si="8"/>
        <v>11</v>
      </c>
      <c r="J41" s="75"/>
      <c r="K41" s="75"/>
      <c r="L41" s="75">
        <f t="shared" si="9"/>
        <v>0</v>
      </c>
      <c r="M41" s="76">
        <f>G41+H41+'22.08'!M41</f>
        <v>188</v>
      </c>
      <c r="N41" s="76">
        <f>J41+K41+'22.08'!N41</f>
        <v>0</v>
      </c>
      <c r="O41" s="75">
        <v>30</v>
      </c>
      <c r="P41" s="77">
        <f t="shared" si="3"/>
        <v>158</v>
      </c>
      <c r="Q41" s="68"/>
      <c r="R41" s="68"/>
      <c r="S41" s="68"/>
    </row>
    <row r="42" spans="1:19" x14ac:dyDescent="0.25">
      <c r="A42" s="70"/>
      <c r="B42" s="71"/>
      <c r="C42" s="482"/>
      <c r="D42" s="84">
        <v>35</v>
      </c>
      <c r="E42" s="74" t="s">
        <v>191</v>
      </c>
      <c r="F42" s="74"/>
      <c r="G42" s="74">
        <v>12</v>
      </c>
      <c r="H42" s="74">
        <v>0</v>
      </c>
      <c r="I42" s="75">
        <f t="shared" si="8"/>
        <v>12</v>
      </c>
      <c r="J42" s="75"/>
      <c r="K42" s="75"/>
      <c r="L42" s="75">
        <f t="shared" si="9"/>
        <v>0</v>
      </c>
      <c r="M42" s="76">
        <f>G42+H42+'22.08'!M42</f>
        <v>219</v>
      </c>
      <c r="N42" s="76">
        <f>J42+K42+'22.08'!N42</f>
        <v>0</v>
      </c>
      <c r="O42" s="75">
        <v>30</v>
      </c>
      <c r="P42" s="77">
        <f t="shared" si="3"/>
        <v>189</v>
      </c>
      <c r="Q42" s="68"/>
      <c r="R42" s="68"/>
      <c r="S42" s="68"/>
    </row>
    <row r="43" spans="1:19" x14ac:dyDescent="0.25">
      <c r="A43" s="70"/>
      <c r="B43" s="71"/>
      <c r="C43" s="482"/>
      <c r="D43" s="84">
        <v>36</v>
      </c>
      <c r="E43" s="74" t="s">
        <v>160</v>
      </c>
      <c r="F43" s="74"/>
      <c r="G43" s="74">
        <v>33</v>
      </c>
      <c r="H43" s="74">
        <v>0</v>
      </c>
      <c r="I43" s="75">
        <f t="shared" si="8"/>
        <v>33</v>
      </c>
      <c r="J43" s="75"/>
      <c r="K43" s="75"/>
      <c r="L43" s="75">
        <f t="shared" si="9"/>
        <v>0</v>
      </c>
      <c r="M43" s="76">
        <f>G43+H43+'22.08'!M43</f>
        <v>811</v>
      </c>
      <c r="N43" s="76">
        <f>J43+K43+'22.08'!N43</f>
        <v>0</v>
      </c>
      <c r="O43" s="75">
        <v>174</v>
      </c>
      <c r="P43" s="77">
        <f t="shared" si="3"/>
        <v>637</v>
      </c>
      <c r="Q43" s="68"/>
      <c r="R43" s="68"/>
      <c r="S43" s="68"/>
    </row>
    <row r="44" spans="1:19" x14ac:dyDescent="0.25">
      <c r="A44" s="70"/>
      <c r="B44" s="71"/>
      <c r="C44" s="482"/>
      <c r="D44" s="84">
        <v>37</v>
      </c>
      <c r="E44" s="74" t="s">
        <v>161</v>
      </c>
      <c r="F44" s="74"/>
      <c r="G44" s="74">
        <v>7</v>
      </c>
      <c r="H44" s="74">
        <v>0</v>
      </c>
      <c r="I44" s="75">
        <f t="shared" si="8"/>
        <v>7</v>
      </c>
      <c r="J44" s="75"/>
      <c r="K44" s="75"/>
      <c r="L44" s="75">
        <f t="shared" si="9"/>
        <v>0</v>
      </c>
      <c r="M44" s="76">
        <f>G44+H44+'22.08'!M44</f>
        <v>212</v>
      </c>
      <c r="N44" s="76">
        <f>J44+K44+'22.08'!N44</f>
        <v>0</v>
      </c>
      <c r="O44" s="75">
        <v>31</v>
      </c>
      <c r="P44" s="77">
        <f t="shared" si="3"/>
        <v>181</v>
      </c>
      <c r="Q44" s="68"/>
      <c r="R44" s="68"/>
      <c r="S44" s="68"/>
    </row>
    <row r="45" spans="1:19" x14ac:dyDescent="0.25">
      <c r="A45" s="70"/>
      <c r="B45" s="71"/>
      <c r="C45" s="482"/>
      <c r="D45" s="84">
        <v>38</v>
      </c>
      <c r="E45" s="74" t="s">
        <v>192</v>
      </c>
      <c r="F45" s="74"/>
      <c r="G45" s="74">
        <v>9</v>
      </c>
      <c r="H45" s="74">
        <v>0</v>
      </c>
      <c r="I45" s="75">
        <f t="shared" si="8"/>
        <v>9</v>
      </c>
      <c r="J45" s="75"/>
      <c r="K45" s="75"/>
      <c r="L45" s="75">
        <f t="shared" si="9"/>
        <v>0</v>
      </c>
      <c r="M45" s="76">
        <f>G45+H45+'22.08'!M45</f>
        <v>142</v>
      </c>
      <c r="N45" s="76">
        <f>J45+K45+'22.08'!N45</f>
        <v>0</v>
      </c>
      <c r="O45" s="75">
        <v>20</v>
      </c>
      <c r="P45" s="77">
        <f t="shared" si="3"/>
        <v>122</v>
      </c>
      <c r="Q45" s="68"/>
      <c r="R45" s="68"/>
      <c r="S45" s="68"/>
    </row>
    <row r="46" spans="1:19" x14ac:dyDescent="0.25">
      <c r="A46" s="70"/>
      <c r="B46" s="71"/>
      <c r="C46" s="482"/>
      <c r="D46" s="84">
        <v>39</v>
      </c>
      <c r="E46" s="74" t="s">
        <v>231</v>
      </c>
      <c r="F46" s="74"/>
      <c r="G46" s="74">
        <v>16</v>
      </c>
      <c r="H46" s="74">
        <v>0</v>
      </c>
      <c r="I46" s="75">
        <f t="shared" si="8"/>
        <v>16</v>
      </c>
      <c r="J46" s="75"/>
      <c r="K46" s="75"/>
      <c r="L46" s="75">
        <f t="shared" si="9"/>
        <v>0</v>
      </c>
      <c r="M46" s="76">
        <f>G46+H46+'22.08'!M46</f>
        <v>302</v>
      </c>
      <c r="N46" s="76">
        <f>J46+K46+'22.08'!N46</f>
        <v>0</v>
      </c>
      <c r="O46" s="75">
        <v>51</v>
      </c>
      <c r="P46" s="77">
        <f t="shared" si="3"/>
        <v>251</v>
      </c>
      <c r="Q46" s="68"/>
      <c r="R46" s="68"/>
      <c r="S46" s="68"/>
    </row>
    <row r="47" spans="1:19" x14ac:dyDescent="0.25">
      <c r="A47" s="70"/>
      <c r="B47" s="71"/>
      <c r="C47" s="482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G47+H47+'22.08'!M47</f>
        <v>89</v>
      </c>
      <c r="N47" s="76">
        <f>J47+K47+'22.08'!N47</f>
        <v>0</v>
      </c>
      <c r="O47" s="75">
        <v>2</v>
      </c>
      <c r="P47" s="77">
        <f t="shared" si="3"/>
        <v>87</v>
      </c>
      <c r="Q47" s="68"/>
      <c r="R47" s="68"/>
      <c r="S47" s="68"/>
    </row>
    <row r="48" spans="1:19" x14ac:dyDescent="0.25">
      <c r="A48" s="70"/>
      <c r="B48" s="71"/>
      <c r="C48" s="482"/>
      <c r="D48" s="84">
        <v>41</v>
      </c>
      <c r="E48" s="74" t="s">
        <v>195</v>
      </c>
      <c r="F48" s="74"/>
      <c r="G48" s="74">
        <v>4</v>
      </c>
      <c r="H48" s="74">
        <v>0</v>
      </c>
      <c r="I48" s="75">
        <f t="shared" si="8"/>
        <v>4</v>
      </c>
      <c r="J48" s="75"/>
      <c r="K48" s="75"/>
      <c r="L48" s="75">
        <f t="shared" si="9"/>
        <v>0</v>
      </c>
      <c r="M48" s="76">
        <f>G48+H48+'22.08'!M48</f>
        <v>107</v>
      </c>
      <c r="N48" s="76">
        <f>J48+K48+'22.08'!N48</f>
        <v>0</v>
      </c>
      <c r="O48" s="75">
        <v>9</v>
      </c>
      <c r="P48" s="77">
        <f t="shared" si="3"/>
        <v>98</v>
      </c>
      <c r="Q48" s="68"/>
      <c r="R48" s="68"/>
      <c r="S48" s="68"/>
    </row>
    <row r="49" spans="1:19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4">
        <v>29</v>
      </c>
      <c r="H49" s="74">
        <v>0</v>
      </c>
      <c r="I49" s="75">
        <f t="shared" si="8"/>
        <v>29</v>
      </c>
      <c r="J49" s="75"/>
      <c r="K49" s="75"/>
      <c r="L49" s="75">
        <f t="shared" si="9"/>
        <v>0</v>
      </c>
      <c r="M49" s="76">
        <f>G49+H49+'22.08'!M49</f>
        <v>522</v>
      </c>
      <c r="N49" s="76">
        <f>J49+K49+'22.08'!N49</f>
        <v>0</v>
      </c>
      <c r="O49" s="75">
        <v>93</v>
      </c>
      <c r="P49" s="77">
        <f t="shared" si="3"/>
        <v>429</v>
      </c>
      <c r="Q49" s="68"/>
      <c r="R49" s="68"/>
      <c r="S49" s="68"/>
    </row>
    <row r="50" spans="1:19" x14ac:dyDescent="0.25">
      <c r="A50" s="70"/>
      <c r="B50" s="71"/>
      <c r="C50" s="85"/>
      <c r="D50" s="86"/>
      <c r="E50" s="87"/>
      <c r="F50" s="87"/>
      <c r="G50" s="87">
        <f>SUM(G39:G49)</f>
        <v>180</v>
      </c>
      <c r="H50" s="87">
        <f>SUM(H39:H49)</f>
        <v>3</v>
      </c>
      <c r="I50" s="88">
        <f>SUM(I39:I49)</f>
        <v>183</v>
      </c>
      <c r="J50" s="88"/>
      <c r="K50" s="88"/>
      <c r="L50" s="88">
        <f>SUM(L39:L49)</f>
        <v>0</v>
      </c>
      <c r="M50" s="76">
        <f>G50+H50+'22.08'!M50</f>
        <v>3777</v>
      </c>
      <c r="N50" s="76">
        <f>J50+K50+'22.08'!N50</f>
        <v>1</v>
      </c>
      <c r="O50" s="88">
        <f>SUM(O39:O49)</f>
        <v>610</v>
      </c>
      <c r="P50" s="86">
        <f t="shared" si="3"/>
        <v>3167</v>
      </c>
      <c r="Q50" s="68"/>
      <c r="R50" s="68"/>
      <c r="S50" s="68"/>
    </row>
    <row r="51" spans="1:19" x14ac:dyDescent="0.25">
      <c r="A51" s="70">
        <f>$P$2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G51+H51+'22.08'!M51</f>
        <v>0</v>
      </c>
      <c r="N51" s="76">
        <f>J51+K51+'22.08'!N51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74">
        <v>3</v>
      </c>
      <c r="H52" s="74">
        <v>3</v>
      </c>
      <c r="I52" s="75">
        <f t="shared" ref="I52:I59" si="11">G52+H52</f>
        <v>6</v>
      </c>
      <c r="J52" s="91"/>
      <c r="K52" s="91"/>
      <c r="L52" s="75">
        <f t="shared" si="10"/>
        <v>0</v>
      </c>
      <c r="M52" s="76">
        <f>G52+H52+'22.08'!M52</f>
        <v>741</v>
      </c>
      <c r="N52" s="76">
        <f>J52+K52+'22.08'!N52</f>
        <v>0</v>
      </c>
      <c r="O52" s="75">
        <v>73</v>
      </c>
      <c r="P52" s="77">
        <f t="shared" si="3"/>
        <v>668</v>
      </c>
      <c r="Q52" s="68"/>
      <c r="R52" s="68"/>
      <c r="S52" s="68"/>
    </row>
    <row r="53" spans="1:19" x14ac:dyDescent="0.25">
      <c r="A53" s="70"/>
      <c r="B53" s="71"/>
      <c r="C53" s="482"/>
      <c r="D53" s="84">
        <v>45</v>
      </c>
      <c r="E53" s="74" t="s">
        <v>163</v>
      </c>
      <c r="F53" s="74"/>
      <c r="G53" s="74">
        <v>11</v>
      </c>
      <c r="H53" s="74">
        <v>0</v>
      </c>
      <c r="I53" s="75">
        <f t="shared" si="11"/>
        <v>11</v>
      </c>
      <c r="J53" s="91"/>
      <c r="K53" s="91"/>
      <c r="L53" s="75">
        <f t="shared" si="10"/>
        <v>0</v>
      </c>
      <c r="M53" s="76">
        <f>G53+H53+'22.08'!M53</f>
        <v>372</v>
      </c>
      <c r="N53" s="76">
        <f>J53+K53+'22.08'!N53</f>
        <v>0</v>
      </c>
      <c r="O53" s="75">
        <v>60</v>
      </c>
      <c r="P53" s="77">
        <f t="shared" si="3"/>
        <v>312</v>
      </c>
      <c r="Q53" s="68"/>
      <c r="R53" s="68"/>
      <c r="S53" s="68"/>
    </row>
    <row r="54" spans="1:19" x14ac:dyDescent="0.25">
      <c r="A54" s="70"/>
      <c r="B54" s="71"/>
      <c r="C54" s="482"/>
      <c r="D54" s="84">
        <v>46</v>
      </c>
      <c r="E54" s="74" t="s">
        <v>164</v>
      </c>
      <c r="F54" s="74"/>
      <c r="G54" s="74">
        <v>8</v>
      </c>
      <c r="H54" s="74">
        <v>6</v>
      </c>
      <c r="I54" s="75">
        <f t="shared" si="11"/>
        <v>14</v>
      </c>
      <c r="J54" s="91"/>
      <c r="K54" s="91"/>
      <c r="L54" s="75">
        <f t="shared" si="10"/>
        <v>0</v>
      </c>
      <c r="M54" s="76">
        <f>G54+H54+'22.08'!M54</f>
        <v>496</v>
      </c>
      <c r="N54" s="76">
        <f>J54+K54+'22.08'!N54</f>
        <v>0</v>
      </c>
      <c r="O54" s="75">
        <v>31</v>
      </c>
      <c r="P54" s="77">
        <f t="shared" si="3"/>
        <v>465</v>
      </c>
      <c r="Q54" s="68"/>
      <c r="R54" s="68"/>
      <c r="S54" s="68"/>
    </row>
    <row r="55" spans="1:19" x14ac:dyDescent="0.25">
      <c r="A55" s="70"/>
      <c r="B55" s="71"/>
      <c r="C55" s="482"/>
      <c r="D55" s="84">
        <v>47</v>
      </c>
      <c r="E55" s="74" t="s">
        <v>165</v>
      </c>
      <c r="F55" s="74"/>
      <c r="G55" s="74">
        <v>5</v>
      </c>
      <c r="H55" s="74">
        <v>0</v>
      </c>
      <c r="I55" s="75">
        <f t="shared" si="11"/>
        <v>5</v>
      </c>
      <c r="J55" s="91"/>
      <c r="K55" s="91"/>
      <c r="L55" s="75">
        <f t="shared" si="10"/>
        <v>0</v>
      </c>
      <c r="M55" s="76">
        <f>G55+H55+'22.08'!M55</f>
        <v>207</v>
      </c>
      <c r="N55" s="76">
        <f>J55+K55+'22.08'!N55</f>
        <v>0</v>
      </c>
      <c r="O55" s="75">
        <v>10</v>
      </c>
      <c r="P55" s="77">
        <f t="shared" si="3"/>
        <v>197</v>
      </c>
      <c r="Q55" s="68"/>
      <c r="R55" s="68"/>
      <c r="S55" s="68"/>
    </row>
    <row r="56" spans="1:19" x14ac:dyDescent="0.25">
      <c r="A56" s="70"/>
      <c r="B56" s="71"/>
      <c r="C56" s="482"/>
      <c r="D56" s="84">
        <v>48</v>
      </c>
      <c r="E56" s="74" t="s">
        <v>198</v>
      </c>
      <c r="F56" s="74"/>
      <c r="G56" s="74">
        <v>13</v>
      </c>
      <c r="H56" s="74">
        <v>0</v>
      </c>
      <c r="I56" s="75">
        <f t="shared" si="11"/>
        <v>13</v>
      </c>
      <c r="J56" s="91"/>
      <c r="K56" s="91"/>
      <c r="L56" s="75">
        <f t="shared" si="10"/>
        <v>0</v>
      </c>
      <c r="M56" s="76">
        <f>G56+H56+'22.08'!M56</f>
        <v>208</v>
      </c>
      <c r="N56" s="76">
        <f>J56+K56+'22.08'!N56</f>
        <v>0</v>
      </c>
      <c r="O56" s="75">
        <v>32</v>
      </c>
      <c r="P56" s="77">
        <f t="shared" si="3"/>
        <v>176</v>
      </c>
      <c r="Q56" s="68"/>
      <c r="R56" s="68"/>
      <c r="S56" s="68"/>
    </row>
    <row r="57" spans="1:19" x14ac:dyDescent="0.25">
      <c r="A57" s="70"/>
      <c r="B57" s="71"/>
      <c r="C57" s="482"/>
      <c r="D57" s="84">
        <v>49</v>
      </c>
      <c r="E57" s="74" t="s">
        <v>199</v>
      </c>
      <c r="F57" s="74"/>
      <c r="G57" s="74">
        <v>2</v>
      </c>
      <c r="H57" s="74">
        <v>0</v>
      </c>
      <c r="I57" s="75">
        <f t="shared" si="11"/>
        <v>2</v>
      </c>
      <c r="J57" s="91"/>
      <c r="K57" s="91"/>
      <c r="L57" s="75">
        <f t="shared" si="10"/>
        <v>0</v>
      </c>
      <c r="M57" s="76">
        <f>G57+H57+'22.08'!M57</f>
        <v>112</v>
      </c>
      <c r="N57" s="76">
        <f>J57+K57+'22.08'!N57</f>
        <v>0</v>
      </c>
      <c r="O57" s="75">
        <v>9</v>
      </c>
      <c r="P57" s="77">
        <f t="shared" si="3"/>
        <v>103</v>
      </c>
      <c r="Q57" s="68"/>
      <c r="R57" s="68"/>
      <c r="S57" s="68"/>
    </row>
    <row r="58" spans="1:19" x14ac:dyDescent="0.25">
      <c r="A58" s="70"/>
      <c r="B58" s="71"/>
      <c r="C58" s="482"/>
      <c r="D58" s="84">
        <v>50</v>
      </c>
      <c r="E58" s="74" t="s">
        <v>221</v>
      </c>
      <c r="F58" s="74"/>
      <c r="G58" s="74">
        <v>2</v>
      </c>
      <c r="H58" s="74">
        <v>0</v>
      </c>
      <c r="I58" s="75">
        <f t="shared" si="11"/>
        <v>2</v>
      </c>
      <c r="J58" s="91"/>
      <c r="K58" s="91"/>
      <c r="L58" s="75">
        <f t="shared" si="10"/>
        <v>0</v>
      </c>
      <c r="M58" s="76">
        <f>G58+H58+'22.08'!M58</f>
        <v>82</v>
      </c>
      <c r="N58" s="76">
        <f>J58+K58+'22.08'!N58</f>
        <v>0</v>
      </c>
      <c r="O58" s="75">
        <v>10</v>
      </c>
      <c r="P58" s="77">
        <f t="shared" si="3"/>
        <v>72</v>
      </c>
      <c r="Q58" s="68"/>
      <c r="R58" s="68"/>
      <c r="S58" s="68"/>
    </row>
    <row r="59" spans="1:19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74">
        <v>10</v>
      </c>
      <c r="H59" s="74">
        <v>0</v>
      </c>
      <c r="I59" s="75">
        <f t="shared" si="11"/>
        <v>10</v>
      </c>
      <c r="J59" s="91"/>
      <c r="K59" s="91"/>
      <c r="L59" s="75">
        <f t="shared" si="10"/>
        <v>0</v>
      </c>
      <c r="M59" s="76">
        <f>G59+H59+'22.08'!M59</f>
        <v>517</v>
      </c>
      <c r="N59" s="76">
        <f>J59+K59+'22.08'!N59</f>
        <v>0</v>
      </c>
      <c r="O59" s="75">
        <v>12</v>
      </c>
      <c r="P59" s="77">
        <f t="shared" si="3"/>
        <v>505</v>
      </c>
      <c r="Q59" s="68"/>
      <c r="R59" s="68"/>
      <c r="S59" s="68"/>
    </row>
    <row r="60" spans="1:19" x14ac:dyDescent="0.25">
      <c r="A60" s="70"/>
      <c r="B60" s="71"/>
      <c r="C60" s="85"/>
      <c r="D60" s="86"/>
      <c r="E60" s="87"/>
      <c r="F60" s="87"/>
      <c r="G60" s="87">
        <f>SUM(G51:G59)</f>
        <v>54</v>
      </c>
      <c r="H60" s="87">
        <f>SUM(H51:H59)</f>
        <v>9</v>
      </c>
      <c r="I60" s="88">
        <f>SUM(I51:I59)</f>
        <v>63</v>
      </c>
      <c r="J60" s="88"/>
      <c r="K60" s="88"/>
      <c r="L60" s="88">
        <f>SUM(L51:L59)</f>
        <v>0</v>
      </c>
      <c r="M60" s="76">
        <f>G60+H60+'22.08'!M60</f>
        <v>2735</v>
      </c>
      <c r="N60" s="76">
        <f>J60+K60+'22.08'!N60</f>
        <v>0</v>
      </c>
      <c r="O60" s="88">
        <f>SUM(O51:O59)</f>
        <v>237</v>
      </c>
      <c r="P60" s="86">
        <f t="shared" si="3"/>
        <v>2498</v>
      </c>
      <c r="Q60" s="68"/>
      <c r="R60" s="68"/>
      <c r="S60" s="68"/>
    </row>
    <row r="61" spans="1:19" x14ac:dyDescent="0.25">
      <c r="A61" s="70">
        <f>$P$2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4">
        <v>0</v>
      </c>
      <c r="H61" s="74">
        <v>2</v>
      </c>
      <c r="I61" s="75">
        <f>G61+H61</f>
        <v>2</v>
      </c>
      <c r="J61" s="75"/>
      <c r="K61" s="75"/>
      <c r="L61" s="75">
        <f t="shared" si="10"/>
        <v>0</v>
      </c>
      <c r="M61" s="76">
        <f>G61+H61+'22.08'!M61</f>
        <v>125</v>
      </c>
      <c r="N61" s="76">
        <f>J61+K61+'22.08'!N61</f>
        <v>0</v>
      </c>
      <c r="O61" s="75">
        <v>7</v>
      </c>
      <c r="P61" s="77">
        <f t="shared" si="3"/>
        <v>118</v>
      </c>
      <c r="Q61" s="68"/>
      <c r="R61" s="68"/>
      <c r="S61" s="68"/>
    </row>
    <row r="62" spans="1:19" x14ac:dyDescent="0.25">
      <c r="A62" s="70"/>
      <c r="B62" s="71"/>
      <c r="C62" s="482"/>
      <c r="D62" s="84">
        <v>53</v>
      </c>
      <c r="E62" s="74" t="s">
        <v>202</v>
      </c>
      <c r="F62" s="74"/>
      <c r="G62" s="74">
        <v>1</v>
      </c>
      <c r="H62" s="74">
        <v>0</v>
      </c>
      <c r="I62" s="75">
        <f t="shared" ref="I62:I69" si="12">G62+H62</f>
        <v>1</v>
      </c>
      <c r="J62" s="75"/>
      <c r="K62" s="75"/>
      <c r="L62" s="75">
        <f t="shared" si="10"/>
        <v>0</v>
      </c>
      <c r="M62" s="76">
        <f>G62+H62+'22.08'!M62</f>
        <v>88</v>
      </c>
      <c r="N62" s="76">
        <f>J62+K62+'22.08'!N62</f>
        <v>0</v>
      </c>
      <c r="O62" s="75">
        <v>3</v>
      </c>
      <c r="P62" s="77">
        <f t="shared" si="3"/>
        <v>85</v>
      </c>
      <c r="Q62" s="68"/>
      <c r="R62" s="68"/>
      <c r="S62" s="68"/>
    </row>
    <row r="63" spans="1:19" x14ac:dyDescent="0.25">
      <c r="A63" s="70"/>
      <c r="B63" s="71"/>
      <c r="C63" s="482"/>
      <c r="D63" s="84">
        <v>54</v>
      </c>
      <c r="E63" s="74" t="s">
        <v>203</v>
      </c>
      <c r="F63" s="74"/>
      <c r="G63" s="74">
        <v>1</v>
      </c>
      <c r="H63" s="74">
        <v>0</v>
      </c>
      <c r="I63" s="75">
        <f t="shared" si="12"/>
        <v>1</v>
      </c>
      <c r="J63" s="75"/>
      <c r="K63" s="75"/>
      <c r="L63" s="75">
        <f t="shared" si="10"/>
        <v>0</v>
      </c>
      <c r="M63" s="76">
        <f>G63+H63+'22.08'!M63</f>
        <v>120</v>
      </c>
      <c r="N63" s="76">
        <f>J63+K63+'22.08'!N63</f>
        <v>0</v>
      </c>
      <c r="O63" s="75">
        <v>6</v>
      </c>
      <c r="P63" s="77">
        <f t="shared" si="3"/>
        <v>114</v>
      </c>
      <c r="Q63" s="68"/>
      <c r="R63" s="68"/>
      <c r="S63" s="68"/>
    </row>
    <row r="64" spans="1:19" x14ac:dyDescent="0.25">
      <c r="A64" s="70"/>
      <c r="B64" s="71"/>
      <c r="C64" s="482"/>
      <c r="D64" s="84">
        <v>55</v>
      </c>
      <c r="E64" s="74" t="s">
        <v>204</v>
      </c>
      <c r="F64" s="74"/>
      <c r="G64" s="74">
        <v>1</v>
      </c>
      <c r="H64" s="74">
        <v>0</v>
      </c>
      <c r="I64" s="75">
        <f t="shared" si="12"/>
        <v>1</v>
      </c>
      <c r="J64" s="75"/>
      <c r="K64" s="75"/>
      <c r="L64" s="75">
        <f t="shared" si="10"/>
        <v>0</v>
      </c>
      <c r="M64" s="76">
        <f>G64+H64+'22.08'!M64</f>
        <v>132</v>
      </c>
      <c r="N64" s="76">
        <f>J64+K64+'22.08'!N64</f>
        <v>0</v>
      </c>
      <c r="O64" s="75">
        <v>5</v>
      </c>
      <c r="P64" s="77">
        <f t="shared" si="3"/>
        <v>127</v>
      </c>
      <c r="Q64" s="68"/>
      <c r="R64" s="68"/>
      <c r="S64" s="68"/>
    </row>
    <row r="65" spans="1:19" x14ac:dyDescent="0.25">
      <c r="A65" s="70"/>
      <c r="B65" s="71"/>
      <c r="C65" s="482"/>
      <c r="D65" s="84">
        <v>56</v>
      </c>
      <c r="E65" s="74" t="s">
        <v>205</v>
      </c>
      <c r="F65" s="74"/>
      <c r="G65" s="74">
        <v>6</v>
      </c>
      <c r="H65" s="74">
        <v>0</v>
      </c>
      <c r="I65" s="75">
        <f t="shared" si="12"/>
        <v>6</v>
      </c>
      <c r="J65" s="75"/>
      <c r="K65" s="75"/>
      <c r="L65" s="75">
        <f t="shared" si="10"/>
        <v>0</v>
      </c>
      <c r="M65" s="76">
        <f>G65+H65+'22.08'!M65</f>
        <v>153</v>
      </c>
      <c r="N65" s="76">
        <f>J65+K65+'22.08'!N65</f>
        <v>0</v>
      </c>
      <c r="O65" s="75">
        <v>10</v>
      </c>
      <c r="P65" s="77">
        <f t="shared" si="3"/>
        <v>143</v>
      </c>
      <c r="Q65" s="68"/>
      <c r="R65" s="68"/>
      <c r="S65" s="68"/>
    </row>
    <row r="66" spans="1:19" x14ac:dyDescent="0.25">
      <c r="A66" s="70"/>
      <c r="B66" s="71"/>
      <c r="C66" s="482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G66+H66+'22.08'!M66</f>
        <v>199</v>
      </c>
      <c r="N66" s="76">
        <f>J66+K66+'22.08'!N66</f>
        <v>0</v>
      </c>
      <c r="O66" s="75">
        <v>23</v>
      </c>
      <c r="P66" s="77">
        <f t="shared" si="3"/>
        <v>176</v>
      </c>
      <c r="Q66" s="68"/>
      <c r="R66" s="68"/>
      <c r="S66" s="68"/>
    </row>
    <row r="67" spans="1:19" x14ac:dyDescent="0.25">
      <c r="A67" s="70"/>
      <c r="B67" s="71"/>
      <c r="C67" s="482"/>
      <c r="D67" s="84">
        <v>58</v>
      </c>
      <c r="E67" s="74" t="s">
        <v>207</v>
      </c>
      <c r="F67" s="74"/>
      <c r="G67" s="74">
        <v>2</v>
      </c>
      <c r="H67" s="74">
        <v>0</v>
      </c>
      <c r="I67" s="75">
        <f t="shared" si="12"/>
        <v>2</v>
      </c>
      <c r="J67" s="75"/>
      <c r="K67" s="75"/>
      <c r="L67" s="75">
        <f t="shared" si="10"/>
        <v>0</v>
      </c>
      <c r="M67" s="76">
        <f>G67+H67+'22.08'!M67</f>
        <v>35</v>
      </c>
      <c r="N67" s="76">
        <f>J67+K67+'22.08'!N67</f>
        <v>0</v>
      </c>
      <c r="O67" s="75">
        <v>4</v>
      </c>
      <c r="P67" s="77">
        <f t="shared" si="3"/>
        <v>31</v>
      </c>
      <c r="Q67" s="68"/>
      <c r="R67" s="68"/>
      <c r="S67" s="68"/>
    </row>
    <row r="68" spans="1:19" x14ac:dyDescent="0.25">
      <c r="A68" s="70"/>
      <c r="B68" s="71"/>
      <c r="C68" s="482"/>
      <c r="D68" s="84">
        <v>59</v>
      </c>
      <c r="E68" s="74" t="s">
        <v>208</v>
      </c>
      <c r="F68" s="74"/>
      <c r="G68" s="74">
        <v>4</v>
      </c>
      <c r="H68" s="74">
        <v>0</v>
      </c>
      <c r="I68" s="75">
        <f t="shared" si="12"/>
        <v>4</v>
      </c>
      <c r="J68" s="75"/>
      <c r="K68" s="75"/>
      <c r="L68" s="75">
        <f t="shared" si="10"/>
        <v>0</v>
      </c>
      <c r="M68" s="76">
        <f>G68+H68+'22.08'!M68</f>
        <v>121</v>
      </c>
      <c r="N68" s="76">
        <f>J68+K68+'22.08'!N68</f>
        <v>0</v>
      </c>
      <c r="O68" s="75">
        <v>14</v>
      </c>
      <c r="P68" s="77">
        <f t="shared" si="3"/>
        <v>107</v>
      </c>
      <c r="Q68" s="68"/>
      <c r="R68" s="68"/>
      <c r="S68" s="68"/>
    </row>
    <row r="69" spans="1:19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4">
        <v>6</v>
      </c>
      <c r="H69" s="74">
        <v>0</v>
      </c>
      <c r="I69" s="75">
        <f t="shared" si="12"/>
        <v>6</v>
      </c>
      <c r="J69" s="75"/>
      <c r="K69" s="75"/>
      <c r="L69" s="75">
        <f t="shared" si="10"/>
        <v>0</v>
      </c>
      <c r="M69" s="76">
        <f>G69+H69+'22.08'!M69</f>
        <v>556</v>
      </c>
      <c r="N69" s="76">
        <f>J69+K69+'22.08'!N69</f>
        <v>0</v>
      </c>
      <c r="O69" s="75">
        <v>37</v>
      </c>
      <c r="P69" s="77">
        <f t="shared" si="3"/>
        <v>519</v>
      </c>
      <c r="Q69" s="68"/>
      <c r="R69" s="68"/>
      <c r="S69" s="68"/>
    </row>
    <row r="70" spans="1:19" x14ac:dyDescent="0.25">
      <c r="A70" s="70"/>
      <c r="B70" s="71"/>
      <c r="C70" s="85"/>
      <c r="D70" s="86"/>
      <c r="E70" s="87"/>
      <c r="F70" s="87"/>
      <c r="G70" s="87">
        <f>SUM(G61:G69)</f>
        <v>26</v>
      </c>
      <c r="H70" s="87">
        <f>SUM(H61:H69)</f>
        <v>2</v>
      </c>
      <c r="I70" s="88">
        <f>SUM(I61:I69)</f>
        <v>28</v>
      </c>
      <c r="J70" s="88"/>
      <c r="K70" s="88"/>
      <c r="L70" s="88">
        <f>SUM(L61:L69)</f>
        <v>0</v>
      </c>
      <c r="M70" s="76">
        <f>G70+H70+'22.08'!M70</f>
        <v>1533</v>
      </c>
      <c r="N70" s="76">
        <f>J70+K70+'22.08'!N70</f>
        <v>0</v>
      </c>
      <c r="O70" s="88">
        <f>SUM(O61:O69)</f>
        <v>109</v>
      </c>
      <c r="P70" s="86">
        <f t="shared" ref="P70:P85" si="13">M70-O70</f>
        <v>1424</v>
      </c>
      <c r="Q70" s="68"/>
      <c r="R70" s="68"/>
      <c r="S70" s="68"/>
    </row>
    <row r="71" spans="1:19" x14ac:dyDescent="0.25">
      <c r="A71" s="70">
        <f>$P$2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4">
        <v>9</v>
      </c>
      <c r="H71" s="74">
        <v>2</v>
      </c>
      <c r="I71" s="75">
        <f>G71+H71</f>
        <v>11</v>
      </c>
      <c r="J71" s="75"/>
      <c r="K71" s="75"/>
      <c r="L71" s="75">
        <f t="shared" si="10"/>
        <v>0</v>
      </c>
      <c r="M71" s="76">
        <f>G71+H71+'22.08'!M71</f>
        <v>378</v>
      </c>
      <c r="N71" s="76">
        <f>J71+K71+'22.08'!N71</f>
        <v>0</v>
      </c>
      <c r="O71" s="75">
        <v>32</v>
      </c>
      <c r="P71" s="77">
        <f t="shared" si="13"/>
        <v>346</v>
      </c>
      <c r="Q71" s="68"/>
      <c r="R71" s="68"/>
      <c r="S71" s="68"/>
    </row>
    <row r="72" spans="1:19" x14ac:dyDescent="0.25">
      <c r="A72" s="70"/>
      <c r="B72" s="71"/>
      <c r="C72" s="482"/>
      <c r="D72" s="84">
        <v>62</v>
      </c>
      <c r="E72" s="94" t="s">
        <v>212</v>
      </c>
      <c r="F72" s="74"/>
      <c r="G72" s="74">
        <v>18</v>
      </c>
      <c r="H72" s="74">
        <v>0</v>
      </c>
      <c r="I72" s="75">
        <f t="shared" ref="I72:I77" si="14">G72+H72</f>
        <v>18</v>
      </c>
      <c r="J72" s="75"/>
      <c r="K72" s="75"/>
      <c r="L72" s="75">
        <f t="shared" si="10"/>
        <v>0</v>
      </c>
      <c r="M72" s="76">
        <f>G72+H72+'22.08'!M72</f>
        <v>368</v>
      </c>
      <c r="N72" s="76">
        <f>J72+K72+'22.08'!N72</f>
        <v>0</v>
      </c>
      <c r="O72" s="75">
        <v>42</v>
      </c>
      <c r="P72" s="77">
        <f t="shared" si="13"/>
        <v>326</v>
      </c>
      <c r="Q72" s="68"/>
      <c r="R72" s="68"/>
      <c r="S72" s="68"/>
    </row>
    <row r="73" spans="1:19" x14ac:dyDescent="0.25">
      <c r="A73" s="70"/>
      <c r="B73" s="71"/>
      <c r="C73" s="482"/>
      <c r="D73" s="84">
        <v>63</v>
      </c>
      <c r="E73" s="74" t="s">
        <v>213</v>
      </c>
      <c r="F73" s="74"/>
      <c r="G73" s="74">
        <v>18</v>
      </c>
      <c r="H73" s="74">
        <v>0</v>
      </c>
      <c r="I73" s="75">
        <f t="shared" si="14"/>
        <v>18</v>
      </c>
      <c r="J73" s="75"/>
      <c r="K73" s="75"/>
      <c r="L73" s="75">
        <f t="shared" si="10"/>
        <v>0</v>
      </c>
      <c r="M73" s="76">
        <f>G73+H73+'22.08'!M73</f>
        <v>322</v>
      </c>
      <c r="N73" s="76">
        <f>J73+K73+'22.08'!N73</f>
        <v>0</v>
      </c>
      <c r="O73" s="75">
        <v>45</v>
      </c>
      <c r="P73" s="77">
        <f t="shared" si="13"/>
        <v>277</v>
      </c>
      <c r="Q73" s="68"/>
      <c r="R73" s="68"/>
      <c r="S73" s="68"/>
    </row>
    <row r="74" spans="1:19" x14ac:dyDescent="0.25">
      <c r="A74" s="70"/>
      <c r="B74" s="71"/>
      <c r="C74" s="482"/>
      <c r="D74" s="84">
        <v>64</v>
      </c>
      <c r="E74" s="74" t="s">
        <v>214</v>
      </c>
      <c r="F74" s="74"/>
      <c r="G74" s="74">
        <v>14</v>
      </c>
      <c r="H74" s="74">
        <v>0</v>
      </c>
      <c r="I74" s="75">
        <f t="shared" si="14"/>
        <v>14</v>
      </c>
      <c r="J74" s="75"/>
      <c r="K74" s="75"/>
      <c r="L74" s="75">
        <f t="shared" si="10"/>
        <v>0</v>
      </c>
      <c r="M74" s="76">
        <f>G74+H74+'22.08'!M74</f>
        <v>335</v>
      </c>
      <c r="N74" s="76">
        <f>J74+K74+'22.08'!N74</f>
        <v>0</v>
      </c>
      <c r="O74" s="75">
        <v>41</v>
      </c>
      <c r="P74" s="77">
        <f t="shared" si="13"/>
        <v>294</v>
      </c>
      <c r="Q74" s="68"/>
      <c r="R74" s="68"/>
      <c r="S74" s="68"/>
    </row>
    <row r="75" spans="1:19" x14ac:dyDescent="0.25">
      <c r="A75" s="70"/>
      <c r="B75" s="71"/>
      <c r="C75" s="482"/>
      <c r="D75" s="84">
        <v>65</v>
      </c>
      <c r="E75" s="74" t="s">
        <v>232</v>
      </c>
      <c r="F75" s="74"/>
      <c r="G75" s="74">
        <v>0</v>
      </c>
      <c r="H75" s="74">
        <v>0</v>
      </c>
      <c r="I75" s="75">
        <f t="shared" si="14"/>
        <v>0</v>
      </c>
      <c r="J75" s="75"/>
      <c r="K75" s="75"/>
      <c r="L75" s="75">
        <f t="shared" si="10"/>
        <v>0</v>
      </c>
      <c r="M75" s="76">
        <f>G75+H75+'22.08'!M75</f>
        <v>69</v>
      </c>
      <c r="N75" s="76">
        <f>J75+K75+'22.08'!N75</f>
        <v>0</v>
      </c>
      <c r="O75" s="75">
        <v>6</v>
      </c>
      <c r="P75" s="77">
        <f t="shared" si="13"/>
        <v>63</v>
      </c>
      <c r="Q75" s="68"/>
      <c r="R75" s="68"/>
      <c r="S75" s="68"/>
    </row>
    <row r="76" spans="1:19" x14ac:dyDescent="0.25">
      <c r="A76" s="70"/>
      <c r="B76" s="71"/>
      <c r="C76" s="482"/>
      <c r="D76" s="84">
        <v>66</v>
      </c>
      <c r="E76" s="74" t="s">
        <v>220</v>
      </c>
      <c r="F76" s="74"/>
      <c r="G76" s="74">
        <v>10</v>
      </c>
      <c r="H76" s="74">
        <v>0</v>
      </c>
      <c r="I76" s="75">
        <f t="shared" si="14"/>
        <v>10</v>
      </c>
      <c r="J76" s="75"/>
      <c r="K76" s="75"/>
      <c r="L76" s="75">
        <f t="shared" si="10"/>
        <v>0</v>
      </c>
      <c r="M76" s="76">
        <f>G76+H76+'22.08'!M76</f>
        <v>285</v>
      </c>
      <c r="N76" s="76">
        <f>J76+K76+'22.08'!N76</f>
        <v>0</v>
      </c>
      <c r="O76" s="75">
        <v>30</v>
      </c>
      <c r="P76" s="77">
        <f t="shared" si="13"/>
        <v>255</v>
      </c>
      <c r="Q76" s="68"/>
      <c r="R76" s="68"/>
      <c r="S76" s="68"/>
    </row>
    <row r="77" spans="1:19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4">
        <v>56</v>
      </c>
      <c r="H77" s="74">
        <v>0</v>
      </c>
      <c r="I77" s="75">
        <f t="shared" si="14"/>
        <v>56</v>
      </c>
      <c r="J77" s="75"/>
      <c r="K77" s="75"/>
      <c r="L77" s="75">
        <f t="shared" si="10"/>
        <v>0</v>
      </c>
      <c r="M77" s="76">
        <f>G77+H77+'22.08'!M77</f>
        <v>1486</v>
      </c>
      <c r="N77" s="76">
        <f>J77+K77+'22.08'!N77</f>
        <v>0</v>
      </c>
      <c r="O77" s="75">
        <v>145</v>
      </c>
      <c r="P77" s="77">
        <f t="shared" si="13"/>
        <v>1341</v>
      </c>
      <c r="Q77" s="68"/>
      <c r="R77" s="68"/>
      <c r="S77" s="68"/>
    </row>
    <row r="78" spans="1:19" x14ac:dyDescent="0.25">
      <c r="A78" s="70"/>
      <c r="B78" s="71"/>
      <c r="C78" s="85"/>
      <c r="D78" s="86"/>
      <c r="E78" s="87"/>
      <c r="F78" s="87"/>
      <c r="G78" s="87">
        <f>SUM(G71:G77)</f>
        <v>125</v>
      </c>
      <c r="H78" s="87">
        <f>SUM(H71:H77)</f>
        <v>2</v>
      </c>
      <c r="I78" s="88">
        <f>SUM(I71:I77)</f>
        <v>127</v>
      </c>
      <c r="J78" s="88"/>
      <c r="K78" s="88"/>
      <c r="L78" s="88">
        <f>SUM(L71:L77)</f>
        <v>0</v>
      </c>
      <c r="M78" s="76">
        <f>G78+H78+'22.08'!M78</f>
        <v>3248</v>
      </c>
      <c r="N78" s="76">
        <f>J78+K78+'22.08'!N78</f>
        <v>0</v>
      </c>
      <c r="O78" s="88">
        <f>SUM(O71:O77)</f>
        <v>341</v>
      </c>
      <c r="P78" s="86">
        <f t="shared" si="13"/>
        <v>2907</v>
      </c>
      <c r="Q78" s="68"/>
      <c r="R78" s="68"/>
      <c r="S78" s="68"/>
    </row>
    <row r="79" spans="1:19" x14ac:dyDescent="0.25">
      <c r="A79" s="70">
        <f>$P$2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4">
        <v>0</v>
      </c>
      <c r="H79" s="74">
        <v>1</v>
      </c>
      <c r="I79" s="75">
        <f>G79+H79</f>
        <v>1</v>
      </c>
      <c r="J79" s="75"/>
      <c r="K79" s="75"/>
      <c r="L79" s="75">
        <f t="shared" si="10"/>
        <v>0</v>
      </c>
      <c r="M79" s="76">
        <f>G79+H79+'22.08'!M79</f>
        <v>130</v>
      </c>
      <c r="N79" s="76">
        <f>J79+K79+'22.08'!N79</f>
        <v>0</v>
      </c>
      <c r="O79" s="75">
        <v>6</v>
      </c>
      <c r="P79" s="77">
        <f t="shared" si="13"/>
        <v>124</v>
      </c>
      <c r="Q79" s="68"/>
      <c r="R79" s="68"/>
      <c r="S79" s="68"/>
    </row>
    <row r="80" spans="1:19" x14ac:dyDescent="0.25">
      <c r="A80" s="70"/>
      <c r="B80" s="71"/>
      <c r="C80" s="482"/>
      <c r="D80" s="84">
        <v>69</v>
      </c>
      <c r="E80" s="74" t="s">
        <v>217</v>
      </c>
      <c r="F80" s="74"/>
      <c r="G80" s="74">
        <v>1</v>
      </c>
      <c r="H80" s="74">
        <v>0</v>
      </c>
      <c r="I80" s="75">
        <f t="shared" ref="I80:I83" si="15">G80+H80</f>
        <v>1</v>
      </c>
      <c r="J80" s="75"/>
      <c r="K80" s="75"/>
      <c r="L80" s="75">
        <f t="shared" si="10"/>
        <v>0</v>
      </c>
      <c r="M80" s="76">
        <f>G80+H80+'22.08'!M80</f>
        <v>38</v>
      </c>
      <c r="N80" s="76">
        <f>J80+K80+'22.08'!N80</f>
        <v>0</v>
      </c>
      <c r="O80" s="75">
        <v>3</v>
      </c>
      <c r="P80" s="77">
        <f t="shared" si="13"/>
        <v>35</v>
      </c>
      <c r="Q80" s="68"/>
      <c r="R80" s="68"/>
      <c r="S80" s="68"/>
    </row>
    <row r="81" spans="1:19" x14ac:dyDescent="0.25">
      <c r="A81" s="70"/>
      <c r="B81" s="71"/>
      <c r="C81" s="482"/>
      <c r="D81" s="84">
        <v>70</v>
      </c>
      <c r="E81" s="74" t="s">
        <v>218</v>
      </c>
      <c r="F81" s="74"/>
      <c r="G81" s="74">
        <v>7</v>
      </c>
      <c r="H81" s="74">
        <v>0</v>
      </c>
      <c r="I81" s="75">
        <f t="shared" si="15"/>
        <v>7</v>
      </c>
      <c r="J81" s="75"/>
      <c r="K81" s="75"/>
      <c r="L81" s="75">
        <f t="shared" si="10"/>
        <v>0</v>
      </c>
      <c r="M81" s="76">
        <f>G81+H81+'22.08'!M81</f>
        <v>108</v>
      </c>
      <c r="N81" s="76">
        <f>J81+K81+'22.08'!N81</f>
        <v>0</v>
      </c>
      <c r="O81" s="75">
        <v>12</v>
      </c>
      <c r="P81" s="77">
        <f t="shared" si="13"/>
        <v>96</v>
      </c>
      <c r="Q81" s="68"/>
      <c r="R81" s="68"/>
      <c r="S81" s="68"/>
    </row>
    <row r="82" spans="1:19" x14ac:dyDescent="0.25">
      <c r="A82" s="70"/>
      <c r="B82" s="71"/>
      <c r="C82" s="482"/>
      <c r="D82" s="84">
        <v>71</v>
      </c>
      <c r="E82" s="74" t="s">
        <v>219</v>
      </c>
      <c r="F82" s="74"/>
      <c r="G82" s="74">
        <v>2</v>
      </c>
      <c r="H82" s="74">
        <v>0</v>
      </c>
      <c r="I82" s="75">
        <f t="shared" si="15"/>
        <v>2</v>
      </c>
      <c r="J82" s="75"/>
      <c r="K82" s="75"/>
      <c r="L82" s="75">
        <f t="shared" si="10"/>
        <v>0</v>
      </c>
      <c r="M82" s="76">
        <f>G82+H82+'22.08'!M82</f>
        <v>85</v>
      </c>
      <c r="N82" s="76">
        <f>J82+K82+'22.08'!N82</f>
        <v>0</v>
      </c>
      <c r="O82" s="75">
        <v>5</v>
      </c>
      <c r="P82" s="77">
        <f t="shared" si="13"/>
        <v>80</v>
      </c>
      <c r="Q82" s="68"/>
      <c r="R82" s="68"/>
      <c r="S82" s="68"/>
    </row>
    <row r="83" spans="1:19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4">
        <v>8</v>
      </c>
      <c r="H83" s="74">
        <v>0</v>
      </c>
      <c r="I83" s="75">
        <f t="shared" si="15"/>
        <v>8</v>
      </c>
      <c r="J83" s="75"/>
      <c r="K83" s="75"/>
      <c r="L83" s="75">
        <f>J83+K83</f>
        <v>0</v>
      </c>
      <c r="M83" s="76">
        <f>G83+H83+'22.08'!M83</f>
        <v>326</v>
      </c>
      <c r="N83" s="76">
        <f>J83+K83+'22.08'!N83</f>
        <v>0</v>
      </c>
      <c r="O83" s="75">
        <v>21</v>
      </c>
      <c r="P83" s="77">
        <f t="shared" si="13"/>
        <v>305</v>
      </c>
      <c r="Q83" s="68"/>
      <c r="R83" s="68"/>
      <c r="S83" s="68"/>
    </row>
    <row r="84" spans="1:19" x14ac:dyDescent="0.25">
      <c r="A84" s="70"/>
      <c r="B84" s="71"/>
      <c r="C84" s="86"/>
      <c r="D84" s="86"/>
      <c r="E84" s="87"/>
      <c r="F84" s="87"/>
      <c r="G84" s="87">
        <f>SUM(G79:G83)</f>
        <v>18</v>
      </c>
      <c r="H84" s="87">
        <f>SUM(H79:H83)</f>
        <v>1</v>
      </c>
      <c r="I84" s="88">
        <f>SUM(I79:I83)</f>
        <v>19</v>
      </c>
      <c r="J84" s="88"/>
      <c r="K84" s="88"/>
      <c r="L84" s="88">
        <f>SUM(L79:L83)</f>
        <v>0</v>
      </c>
      <c r="M84" s="76">
        <f>G84+H84+'22.08'!M84</f>
        <v>687</v>
      </c>
      <c r="N84" s="76">
        <f>J84+K84+'22.08'!N84</f>
        <v>0</v>
      </c>
      <c r="O84" s="88">
        <f>SUM(O79:O83)</f>
        <v>47</v>
      </c>
      <c r="P84" s="86">
        <f t="shared" si="13"/>
        <v>640</v>
      </c>
      <c r="Q84" s="68"/>
      <c r="R84" s="68"/>
      <c r="S84" s="68"/>
    </row>
    <row r="85" spans="1:19" x14ac:dyDescent="0.25">
      <c r="A85" s="70">
        <f t="shared" ref="A85:A107" si="16">$P$2</f>
        <v>0</v>
      </c>
      <c r="B85" s="71">
        <v>1</v>
      </c>
      <c r="C85" s="484" t="s">
        <v>222</v>
      </c>
      <c r="D85" s="485"/>
      <c r="E85" s="485"/>
      <c r="F85" s="486"/>
      <c r="G85" s="115"/>
      <c r="H85" s="115"/>
      <c r="I85" s="78">
        <f>I84+I78+I70+I60+I50+I38+I25+I19</f>
        <v>757</v>
      </c>
      <c r="J85" s="78"/>
      <c r="K85" s="78"/>
      <c r="L85" s="78">
        <f>L84+L78+L70+L60+L50+L38+L25+L19</f>
        <v>0</v>
      </c>
      <c r="M85" s="78">
        <f>M84+M78+M70+M60+M50+M38+M25+M19</f>
        <v>24603</v>
      </c>
      <c r="N85" s="78">
        <f>N84+N78+N70+N60+N50+N38+N25+N19</f>
        <v>2</v>
      </c>
      <c r="O85" s="78">
        <f>O84+O78+O70+O60+O50+O38+O25+O19</f>
        <v>2624</v>
      </c>
      <c r="P85" s="77">
        <f t="shared" si="13"/>
        <v>21979</v>
      </c>
      <c r="Q85" s="68"/>
      <c r="R85" s="68"/>
      <c r="S85" s="68"/>
    </row>
    <row r="86" spans="1:19" ht="16.149999999999999" customHeight="1" x14ac:dyDescent="0.25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149999999999999" customHeight="1" x14ac:dyDescent="0.25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149999999999999" customHeight="1" x14ac:dyDescent="0.25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78" t="s">
        <v>235</v>
      </c>
      <c r="M90" s="478"/>
      <c r="N90" s="478"/>
      <c r="O90" s="478"/>
      <c r="P90" s="80"/>
      <c r="Q90" s="68"/>
      <c r="R90" s="68"/>
      <c r="S90" s="68"/>
    </row>
    <row r="91" spans="1:19" ht="16.149999999999999" customHeight="1" x14ac:dyDescent="0.25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78" t="s">
        <v>236</v>
      </c>
      <c r="M91" s="478"/>
      <c r="N91" s="478"/>
      <c r="O91" s="478"/>
      <c r="P91" s="80"/>
      <c r="Q91" s="68"/>
      <c r="R91" s="68"/>
      <c r="S91" s="68"/>
    </row>
    <row r="92" spans="1:19" ht="16.149999999999999" customHeight="1" x14ac:dyDescent="0.25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78" t="s">
        <v>250</v>
      </c>
      <c r="M92" s="478"/>
      <c r="N92" s="478"/>
      <c r="O92" s="478"/>
      <c r="P92" s="80"/>
      <c r="Q92" s="68"/>
      <c r="R92" s="68"/>
      <c r="S92" s="68"/>
    </row>
    <row r="93" spans="1:19" ht="16.149999999999999" customHeight="1" x14ac:dyDescent="0.25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78" t="s">
        <v>238</v>
      </c>
      <c r="M93" s="478"/>
      <c r="N93" s="478"/>
      <c r="O93" s="478"/>
      <c r="P93" s="80"/>
      <c r="Q93" s="68"/>
      <c r="R93" s="68"/>
      <c r="S93" s="68"/>
    </row>
    <row r="94" spans="1:19" ht="16.149999999999999" customHeight="1" x14ac:dyDescent="0.25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78" t="s">
        <v>239</v>
      </c>
      <c r="M94" s="478"/>
      <c r="N94" s="478"/>
      <c r="O94" s="478"/>
      <c r="P94" s="80"/>
      <c r="Q94" s="68"/>
      <c r="R94" s="68"/>
      <c r="S94" s="68"/>
    </row>
    <row r="95" spans="1:19" ht="16.149999999999999" customHeight="1" x14ac:dyDescent="0.25">
      <c r="A95" s="66">
        <f t="shared" si="16"/>
        <v>0</v>
      </c>
      <c r="B95" s="67">
        <v>1</v>
      </c>
      <c r="I95" s="82"/>
      <c r="J95" s="82"/>
      <c r="K95" s="82"/>
      <c r="L95" s="480" t="s">
        <v>240</v>
      </c>
      <c r="M95" s="480"/>
      <c r="N95" s="480"/>
      <c r="O95" s="480"/>
    </row>
    <row r="96" spans="1:19" x14ac:dyDescent="0.25">
      <c r="A96" s="66">
        <f t="shared" si="16"/>
        <v>0</v>
      </c>
      <c r="B96" s="67">
        <v>1</v>
      </c>
      <c r="I96" s="82"/>
      <c r="J96" s="82"/>
      <c r="K96" s="82"/>
    </row>
    <row r="97" spans="1:11" x14ac:dyDescent="0.25">
      <c r="A97" s="66">
        <f t="shared" si="16"/>
        <v>0</v>
      </c>
      <c r="B97" s="67">
        <v>1</v>
      </c>
      <c r="I97" s="82"/>
      <c r="J97" s="82"/>
      <c r="K97" s="82"/>
    </row>
    <row r="98" spans="1:11" x14ac:dyDescent="0.25">
      <c r="A98" s="66">
        <f t="shared" si="16"/>
        <v>0</v>
      </c>
      <c r="B98" s="67">
        <v>1</v>
      </c>
      <c r="I98" s="82"/>
      <c r="J98" s="82"/>
      <c r="K98" s="82"/>
    </row>
    <row r="99" spans="1:11" x14ac:dyDescent="0.25">
      <c r="A99" s="66">
        <f t="shared" si="16"/>
        <v>0</v>
      </c>
      <c r="B99" s="67">
        <v>1</v>
      </c>
      <c r="I99" s="82"/>
      <c r="J99" s="82"/>
      <c r="K99" s="82"/>
    </row>
    <row r="100" spans="1:11" x14ac:dyDescent="0.25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25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25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25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25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25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25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25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25">
      <c r="I108" s="82"/>
      <c r="J108" s="82"/>
      <c r="K108" s="82"/>
    </row>
    <row r="109" spans="1:11" x14ac:dyDescent="0.25">
      <c r="I109" s="82"/>
      <c r="J109" s="82"/>
      <c r="K109" s="82"/>
    </row>
    <row r="110" spans="1:11" x14ac:dyDescent="0.25">
      <c r="I110" s="82"/>
      <c r="J110" s="82"/>
      <c r="K110" s="82"/>
    </row>
    <row r="111" spans="1:11" x14ac:dyDescent="0.25">
      <c r="I111" s="82"/>
      <c r="J111" s="82"/>
      <c r="K111" s="82"/>
    </row>
  </sheetData>
  <mergeCells count="30">
    <mergeCell ref="P3:P4"/>
    <mergeCell ref="C5:C18"/>
    <mergeCell ref="C1:P1"/>
    <mergeCell ref="O2:P2"/>
    <mergeCell ref="C3:C4"/>
    <mergeCell ref="D3:D4"/>
    <mergeCell ref="E3:E4"/>
    <mergeCell ref="F3:F4"/>
    <mergeCell ref="G3:G4"/>
    <mergeCell ref="H3:H4"/>
    <mergeCell ref="I3:I4"/>
    <mergeCell ref="J3:J4"/>
    <mergeCell ref="C71:C77"/>
    <mergeCell ref="K3:K4"/>
    <mergeCell ref="L3:L4"/>
    <mergeCell ref="M3:N3"/>
    <mergeCell ref="O3:O4"/>
    <mergeCell ref="C20:C24"/>
    <mergeCell ref="C26:C37"/>
    <mergeCell ref="C39:C49"/>
    <mergeCell ref="C51:C59"/>
    <mergeCell ref="C61:C69"/>
    <mergeCell ref="L94:O94"/>
    <mergeCell ref="L95:O95"/>
    <mergeCell ref="C79:C83"/>
    <mergeCell ref="C85:F85"/>
    <mergeCell ref="L90:O90"/>
    <mergeCell ref="L91:O91"/>
    <mergeCell ref="L92:O92"/>
    <mergeCell ref="L93:O93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300-000000000000}">
  <dimension ref="A1:S111"/>
  <sheetViews>
    <sheetView topLeftCell="C1" zoomScale="70" zoomScaleNormal="7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I83" activeCellId="1" sqref="I79 I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9" width="25.5703125" style="66" bestFit="1" customWidth="1"/>
    <col min="10" max="11" width="24.85546875" style="66" bestFit="1" customWidth="1"/>
    <col min="12" max="12" width="19.7109375" style="66" customWidth="1"/>
    <col min="13" max="16" width="15.85546875" style="66" customWidth="1"/>
    <col min="17" max="16384" width="8.85546875" style="66"/>
  </cols>
  <sheetData>
    <row r="1" spans="1:19" ht="69" customHeight="1" x14ac:dyDescent="0.25">
      <c r="A1" s="66">
        <f t="shared" ref="A1:A5" si="0">$P$2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</row>
    <row r="2" spans="1:19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92" t="s">
        <v>270</v>
      </c>
      <c r="P2" s="492"/>
      <c r="Q2" s="68"/>
      <c r="R2" s="68"/>
      <c r="S2" s="68"/>
    </row>
    <row r="3" spans="1:19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73" t="s">
        <v>263</v>
      </c>
      <c r="H3" s="473" t="s">
        <v>264</v>
      </c>
      <c r="I3" s="473" t="s">
        <v>265</v>
      </c>
      <c r="J3" s="473" t="s">
        <v>266</v>
      </c>
      <c r="K3" s="473" t="s">
        <v>267</v>
      </c>
      <c r="L3" s="473" t="s">
        <v>268</v>
      </c>
      <c r="M3" s="487" t="s">
        <v>9</v>
      </c>
      <c r="N3" s="487"/>
      <c r="O3" s="488" t="s">
        <v>142</v>
      </c>
      <c r="P3" s="488" t="s">
        <v>143</v>
      </c>
      <c r="Q3" s="68"/>
      <c r="R3" s="68"/>
      <c r="S3" s="68"/>
    </row>
    <row r="4" spans="1:19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469"/>
      <c r="J4" s="469"/>
      <c r="K4" s="469"/>
      <c r="L4" s="474"/>
      <c r="M4" s="113" t="s">
        <v>140</v>
      </c>
      <c r="N4" s="113" t="s">
        <v>141</v>
      </c>
      <c r="O4" s="487"/>
      <c r="P4" s="487"/>
      <c r="Q4" s="68"/>
      <c r="R4" s="68"/>
      <c r="S4" s="73"/>
    </row>
    <row r="5" spans="1:19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4">
        <v>31</v>
      </c>
      <c r="H5" s="74">
        <v>0</v>
      </c>
      <c r="I5" s="75">
        <f>G5+H5</f>
        <v>31</v>
      </c>
      <c r="J5" s="75"/>
      <c r="K5" s="75"/>
      <c r="L5" s="75">
        <f>J5+K5</f>
        <v>0</v>
      </c>
      <c r="M5" s="76">
        <f>I5+'21.08'!M5</f>
        <v>1034</v>
      </c>
      <c r="N5" s="76">
        <f>L5+'21.08'!N5</f>
        <v>1</v>
      </c>
      <c r="O5" s="75">
        <v>81</v>
      </c>
      <c r="P5" s="77">
        <f>M5-O5</f>
        <v>953</v>
      </c>
      <c r="Q5" s="68"/>
      <c r="R5" s="68"/>
      <c r="S5" s="68"/>
    </row>
    <row r="6" spans="1:19" x14ac:dyDescent="0.25">
      <c r="A6" s="70"/>
      <c r="B6" s="71"/>
      <c r="C6" s="490"/>
      <c r="D6" s="84">
        <v>2</v>
      </c>
      <c r="E6" s="74" t="s">
        <v>147</v>
      </c>
      <c r="F6" s="74"/>
      <c r="G6" s="74">
        <v>3</v>
      </c>
      <c r="H6" s="74">
        <v>0</v>
      </c>
      <c r="I6" s="75">
        <f t="shared" ref="I6:I18" si="1">G6+H6</f>
        <v>3</v>
      </c>
      <c r="J6" s="75"/>
      <c r="K6" s="75"/>
      <c r="L6" s="75">
        <f t="shared" ref="L6:L18" si="2">J6+K6</f>
        <v>0</v>
      </c>
      <c r="M6" s="76">
        <f>I6+'21.08'!M6</f>
        <v>58</v>
      </c>
      <c r="N6" s="76">
        <f>L6+'21.08'!N6</f>
        <v>0</v>
      </c>
      <c r="O6" s="75">
        <v>3</v>
      </c>
      <c r="P6" s="77">
        <f t="shared" ref="P6:P69" si="3">M6-O6</f>
        <v>55</v>
      </c>
      <c r="Q6" s="68"/>
      <c r="R6" s="68"/>
      <c r="S6" s="68"/>
    </row>
    <row r="7" spans="1:19" x14ac:dyDescent="0.25">
      <c r="A7" s="70"/>
      <c r="B7" s="71"/>
      <c r="C7" s="490"/>
      <c r="D7" s="84">
        <v>3</v>
      </c>
      <c r="E7" s="74" t="s">
        <v>148</v>
      </c>
      <c r="F7" s="74"/>
      <c r="G7" s="74">
        <v>9</v>
      </c>
      <c r="H7" s="74">
        <v>0</v>
      </c>
      <c r="I7" s="75">
        <f t="shared" si="1"/>
        <v>9</v>
      </c>
      <c r="J7" s="75"/>
      <c r="K7" s="75"/>
      <c r="L7" s="75">
        <f t="shared" si="2"/>
        <v>0</v>
      </c>
      <c r="M7" s="76">
        <f>I7+'21.08'!M7</f>
        <v>285</v>
      </c>
      <c r="N7" s="76">
        <f>L7+'21.08'!N7</f>
        <v>0</v>
      </c>
      <c r="O7" s="75">
        <v>25</v>
      </c>
      <c r="P7" s="77">
        <f t="shared" si="3"/>
        <v>260</v>
      </c>
      <c r="Q7" s="68"/>
      <c r="R7" s="68"/>
      <c r="S7" s="68"/>
    </row>
    <row r="8" spans="1:19" x14ac:dyDescent="0.25">
      <c r="A8" s="70"/>
      <c r="B8" s="71"/>
      <c r="C8" s="490"/>
      <c r="D8" s="84">
        <v>4</v>
      </c>
      <c r="E8" s="74" t="s">
        <v>149</v>
      </c>
      <c r="F8" s="74"/>
      <c r="G8" s="74">
        <v>17</v>
      </c>
      <c r="H8" s="74">
        <v>4</v>
      </c>
      <c r="I8" s="75">
        <f t="shared" si="1"/>
        <v>21</v>
      </c>
      <c r="J8" s="75"/>
      <c r="K8" s="75"/>
      <c r="L8" s="75">
        <f t="shared" si="2"/>
        <v>0</v>
      </c>
      <c r="M8" s="76">
        <f>I8+'21.08'!M8</f>
        <v>855</v>
      </c>
      <c r="N8" s="76">
        <f>L8+'21.08'!N8</f>
        <v>0</v>
      </c>
      <c r="O8" s="75">
        <v>74</v>
      </c>
      <c r="P8" s="77">
        <f t="shared" si="3"/>
        <v>781</v>
      </c>
      <c r="Q8" s="68"/>
      <c r="R8" s="68"/>
      <c r="S8" s="68"/>
    </row>
    <row r="9" spans="1:19" x14ac:dyDescent="0.25">
      <c r="A9" s="70"/>
      <c r="B9" s="71"/>
      <c r="C9" s="490"/>
      <c r="D9" s="84">
        <v>5</v>
      </c>
      <c r="E9" s="74" t="s">
        <v>150</v>
      </c>
      <c r="F9" s="74"/>
      <c r="G9" s="74">
        <v>16</v>
      </c>
      <c r="H9" s="74">
        <v>0</v>
      </c>
      <c r="I9" s="75">
        <f t="shared" si="1"/>
        <v>16</v>
      </c>
      <c r="J9" s="75"/>
      <c r="K9" s="75"/>
      <c r="L9" s="75">
        <f t="shared" si="2"/>
        <v>0</v>
      </c>
      <c r="M9" s="76">
        <f>I9+'21.08'!M9</f>
        <v>327</v>
      </c>
      <c r="N9" s="76">
        <f>L9+'21.08'!N9</f>
        <v>0</v>
      </c>
      <c r="O9" s="75">
        <v>38</v>
      </c>
      <c r="P9" s="77">
        <f t="shared" si="3"/>
        <v>289</v>
      </c>
      <c r="Q9" s="68"/>
      <c r="R9" s="68"/>
      <c r="S9" s="68"/>
    </row>
    <row r="10" spans="1:19" x14ac:dyDescent="0.25">
      <c r="A10" s="70"/>
      <c r="B10" s="71"/>
      <c r="C10" s="490"/>
      <c r="D10" s="84">
        <v>6</v>
      </c>
      <c r="E10" s="74" t="s">
        <v>169</v>
      </c>
      <c r="F10" s="74"/>
      <c r="G10" s="74">
        <v>13</v>
      </c>
      <c r="H10" s="74">
        <v>0</v>
      </c>
      <c r="I10" s="75">
        <f t="shared" si="1"/>
        <v>13</v>
      </c>
      <c r="J10" s="75"/>
      <c r="K10" s="75"/>
      <c r="L10" s="75">
        <f t="shared" si="2"/>
        <v>0</v>
      </c>
      <c r="M10" s="76">
        <f>I10+'21.08'!M10</f>
        <v>272</v>
      </c>
      <c r="N10" s="76">
        <f>L10+'21.08'!N10</f>
        <v>0</v>
      </c>
      <c r="O10" s="75">
        <v>25</v>
      </c>
      <c r="P10" s="77">
        <f t="shared" si="3"/>
        <v>247</v>
      </c>
      <c r="Q10" s="68"/>
      <c r="R10" s="68"/>
      <c r="S10" s="68"/>
    </row>
    <row r="11" spans="1:19" x14ac:dyDescent="0.25">
      <c r="A11" s="70"/>
      <c r="B11" s="71"/>
      <c r="C11" s="490"/>
      <c r="D11" s="84">
        <v>7</v>
      </c>
      <c r="E11" s="74" t="s">
        <v>170</v>
      </c>
      <c r="F11" s="74"/>
      <c r="G11" s="74">
        <v>16</v>
      </c>
      <c r="H11" s="74">
        <v>0</v>
      </c>
      <c r="I11" s="75">
        <f t="shared" si="1"/>
        <v>16</v>
      </c>
      <c r="J11" s="75"/>
      <c r="K11" s="75"/>
      <c r="L11" s="75">
        <f t="shared" si="2"/>
        <v>0</v>
      </c>
      <c r="M11" s="76">
        <f>I11+'21.08'!M11</f>
        <v>425</v>
      </c>
      <c r="N11" s="76">
        <f>L11+'21.08'!N11</f>
        <v>0</v>
      </c>
      <c r="O11" s="75">
        <v>53</v>
      </c>
      <c r="P11" s="77">
        <f t="shared" si="3"/>
        <v>372</v>
      </c>
      <c r="Q11" s="68"/>
      <c r="R11" s="68"/>
      <c r="S11" s="68"/>
    </row>
    <row r="12" spans="1:19" x14ac:dyDescent="0.25">
      <c r="A12" s="70"/>
      <c r="B12" s="71"/>
      <c r="C12" s="490"/>
      <c r="D12" s="84">
        <v>8</v>
      </c>
      <c r="E12" s="74" t="s">
        <v>171</v>
      </c>
      <c r="F12" s="74"/>
      <c r="G12" s="74">
        <v>32</v>
      </c>
      <c r="H12" s="74">
        <v>0</v>
      </c>
      <c r="I12" s="75">
        <f t="shared" si="1"/>
        <v>32</v>
      </c>
      <c r="J12" s="75"/>
      <c r="K12" s="75"/>
      <c r="L12" s="75">
        <f t="shared" si="2"/>
        <v>0</v>
      </c>
      <c r="M12" s="76">
        <f>I12+'21.08'!M12</f>
        <v>669</v>
      </c>
      <c r="N12" s="76">
        <f>L12+'21.08'!N12</f>
        <v>0</v>
      </c>
      <c r="O12" s="75">
        <v>155</v>
      </c>
      <c r="P12" s="77">
        <f t="shared" si="3"/>
        <v>514</v>
      </c>
      <c r="Q12" s="68"/>
      <c r="R12" s="68"/>
      <c r="S12" s="68"/>
    </row>
    <row r="13" spans="1:19" x14ac:dyDescent="0.25">
      <c r="A13" s="70"/>
      <c r="B13" s="71"/>
      <c r="C13" s="490"/>
      <c r="D13" s="84">
        <v>9</v>
      </c>
      <c r="E13" s="74" t="s">
        <v>229</v>
      </c>
      <c r="F13" s="74"/>
      <c r="G13" s="74">
        <v>9</v>
      </c>
      <c r="H13" s="74">
        <v>6</v>
      </c>
      <c r="I13" s="75">
        <f t="shared" si="1"/>
        <v>15</v>
      </c>
      <c r="J13" s="75"/>
      <c r="K13" s="75"/>
      <c r="L13" s="75">
        <f t="shared" si="2"/>
        <v>0</v>
      </c>
      <c r="M13" s="76">
        <f>I13+'21.08'!M13</f>
        <v>334</v>
      </c>
      <c r="N13" s="76">
        <f>L13+'21.08'!N13</f>
        <v>0</v>
      </c>
      <c r="O13" s="75">
        <v>32</v>
      </c>
      <c r="P13" s="77">
        <f t="shared" si="3"/>
        <v>302</v>
      </c>
      <c r="Q13" s="68"/>
      <c r="R13" s="68"/>
      <c r="S13" s="68"/>
    </row>
    <row r="14" spans="1:19" x14ac:dyDescent="0.25">
      <c r="A14" s="70"/>
      <c r="B14" s="71"/>
      <c r="C14" s="490"/>
      <c r="D14" s="84">
        <v>10</v>
      </c>
      <c r="E14" s="74" t="s">
        <v>173</v>
      </c>
      <c r="F14" s="74"/>
      <c r="G14" s="74">
        <v>5</v>
      </c>
      <c r="H14" s="74">
        <v>0</v>
      </c>
      <c r="I14" s="75">
        <f t="shared" si="1"/>
        <v>5</v>
      </c>
      <c r="J14" s="75"/>
      <c r="K14" s="75"/>
      <c r="L14" s="75">
        <f t="shared" si="2"/>
        <v>0</v>
      </c>
      <c r="M14" s="76">
        <f>I14+'21.08'!M14</f>
        <v>274</v>
      </c>
      <c r="N14" s="76">
        <f>L14+'21.08'!N14</f>
        <v>0</v>
      </c>
      <c r="O14" s="75">
        <v>13</v>
      </c>
      <c r="P14" s="77">
        <f t="shared" si="3"/>
        <v>261</v>
      </c>
      <c r="Q14" s="68"/>
      <c r="R14" s="68"/>
      <c r="S14" s="68"/>
    </row>
    <row r="15" spans="1:19" x14ac:dyDescent="0.25">
      <c r="A15" s="70"/>
      <c r="B15" s="71"/>
      <c r="C15" s="490"/>
      <c r="D15" s="84">
        <v>11</v>
      </c>
      <c r="E15" s="74" t="s">
        <v>174</v>
      </c>
      <c r="F15" s="74"/>
      <c r="G15" s="74">
        <v>11</v>
      </c>
      <c r="H15" s="74">
        <v>0</v>
      </c>
      <c r="I15" s="75">
        <f t="shared" si="1"/>
        <v>11</v>
      </c>
      <c r="J15" s="75"/>
      <c r="K15" s="75"/>
      <c r="L15" s="75">
        <f t="shared" si="2"/>
        <v>0</v>
      </c>
      <c r="M15" s="76">
        <f>I15+'21.08'!M15</f>
        <v>348</v>
      </c>
      <c r="N15" s="76">
        <f>L15+'21.08'!N15</f>
        <v>0</v>
      </c>
      <c r="O15" s="75">
        <v>57</v>
      </c>
      <c r="P15" s="77">
        <f t="shared" si="3"/>
        <v>291</v>
      </c>
      <c r="Q15" s="68"/>
      <c r="R15" s="68"/>
      <c r="S15" s="68"/>
    </row>
    <row r="16" spans="1:19" x14ac:dyDescent="0.25">
      <c r="A16" s="70"/>
      <c r="B16" s="71"/>
      <c r="C16" s="490"/>
      <c r="D16" s="84">
        <v>12</v>
      </c>
      <c r="E16" s="74" t="s">
        <v>175</v>
      </c>
      <c r="F16" s="74"/>
      <c r="G16" s="74">
        <v>13</v>
      </c>
      <c r="H16" s="74">
        <v>0</v>
      </c>
      <c r="I16" s="75">
        <f t="shared" si="1"/>
        <v>13</v>
      </c>
      <c r="J16" s="75"/>
      <c r="K16" s="75"/>
      <c r="L16" s="75">
        <f t="shared" si="2"/>
        <v>0</v>
      </c>
      <c r="M16" s="76">
        <f>I16+'21.08'!M16</f>
        <v>442</v>
      </c>
      <c r="N16" s="76">
        <f>L16+'21.08'!N16</f>
        <v>0</v>
      </c>
      <c r="O16" s="75">
        <v>56</v>
      </c>
      <c r="P16" s="77">
        <f t="shared" si="3"/>
        <v>386</v>
      </c>
      <c r="Q16" s="68"/>
      <c r="R16" s="68"/>
      <c r="S16" s="68"/>
    </row>
    <row r="17" spans="1:19" x14ac:dyDescent="0.25">
      <c r="A17" s="70"/>
      <c r="B17" s="71"/>
      <c r="C17" s="490"/>
      <c r="D17" s="84">
        <v>13</v>
      </c>
      <c r="E17" s="74" t="s">
        <v>176</v>
      </c>
      <c r="F17" s="74"/>
      <c r="G17" s="74">
        <v>30</v>
      </c>
      <c r="H17" s="74">
        <v>2</v>
      </c>
      <c r="I17" s="75">
        <f t="shared" si="1"/>
        <v>32</v>
      </c>
      <c r="J17" s="75"/>
      <c r="K17" s="75"/>
      <c r="L17" s="75">
        <f t="shared" si="2"/>
        <v>0</v>
      </c>
      <c r="M17" s="76">
        <f>I17+'21.08'!M17</f>
        <v>392</v>
      </c>
      <c r="N17" s="76">
        <f>L17+'21.08'!N17</f>
        <v>0</v>
      </c>
      <c r="O17" s="75">
        <v>60</v>
      </c>
      <c r="P17" s="77">
        <f t="shared" si="3"/>
        <v>332</v>
      </c>
      <c r="Q17" s="68"/>
      <c r="R17" s="68"/>
      <c r="S17" s="68"/>
    </row>
    <row r="18" spans="1:19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83">
        <v>16</v>
      </c>
      <c r="H18" s="83"/>
      <c r="I18" s="75">
        <f t="shared" si="1"/>
        <v>16</v>
      </c>
      <c r="J18" s="75"/>
      <c r="K18" s="75"/>
      <c r="L18" s="75">
        <f t="shared" si="2"/>
        <v>0</v>
      </c>
      <c r="M18" s="76">
        <f>I18+'21.08'!M18</f>
        <v>431</v>
      </c>
      <c r="N18" s="76">
        <f>L18+'21.08'!N18</f>
        <v>0</v>
      </c>
      <c r="O18" s="75">
        <v>45</v>
      </c>
      <c r="P18" s="77">
        <f t="shared" si="3"/>
        <v>386</v>
      </c>
      <c r="Q18" s="68"/>
      <c r="R18" s="68"/>
      <c r="S18" s="68"/>
    </row>
    <row r="19" spans="1:19" x14ac:dyDescent="0.25">
      <c r="A19" s="70"/>
      <c r="B19" s="71"/>
      <c r="C19" s="85"/>
      <c r="D19" s="86"/>
      <c r="E19" s="87"/>
      <c r="F19" s="87"/>
      <c r="G19" s="87">
        <f>SUM(G5:G18)</f>
        <v>221</v>
      </c>
      <c r="H19" s="87">
        <f>SUM(H5:H18)</f>
        <v>12</v>
      </c>
      <c r="I19" s="88">
        <f>SUM(I5:I18)</f>
        <v>233</v>
      </c>
      <c r="J19" s="88"/>
      <c r="K19" s="88"/>
      <c r="L19" s="88">
        <f>SUM(L5:L18)</f>
        <v>0</v>
      </c>
      <c r="M19" s="76">
        <f>I19+'21.08'!M19</f>
        <v>6146</v>
      </c>
      <c r="N19" s="76">
        <f>L19+'21.08'!N19</f>
        <v>1</v>
      </c>
      <c r="O19" s="88">
        <f>SUM(O5:O18)</f>
        <v>717</v>
      </c>
      <c r="P19" s="86">
        <f t="shared" si="3"/>
        <v>5429</v>
      </c>
      <c r="Q19" s="68"/>
      <c r="R19" s="68"/>
      <c r="S19" s="68"/>
    </row>
    <row r="20" spans="1:19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I20+'21.08'!M20</f>
        <v>9</v>
      </c>
      <c r="N20" s="76">
        <f>L20+'21.08'!N20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25">
      <c r="A21" s="70"/>
      <c r="B21" s="71"/>
      <c r="C21" s="482"/>
      <c r="D21" s="84">
        <v>16</v>
      </c>
      <c r="E21" s="74" t="s">
        <v>178</v>
      </c>
      <c r="F21" s="74"/>
      <c r="G21" s="74">
        <v>3</v>
      </c>
      <c r="H21" s="74">
        <v>0</v>
      </c>
      <c r="I21" s="75">
        <f t="shared" ref="I21:I24" si="4">G21+H21</f>
        <v>3</v>
      </c>
      <c r="J21" s="75"/>
      <c r="K21" s="75"/>
      <c r="L21" s="75">
        <f t="shared" ref="L21:L24" si="5">J21+K21</f>
        <v>0</v>
      </c>
      <c r="M21" s="76">
        <f>I21+'21.08'!M21</f>
        <v>306</v>
      </c>
      <c r="N21" s="76">
        <f>L21+'21.08'!N21</f>
        <v>0</v>
      </c>
      <c r="O21" s="75">
        <v>38</v>
      </c>
      <c r="P21" s="77">
        <f t="shared" si="3"/>
        <v>268</v>
      </c>
      <c r="Q21" s="68"/>
      <c r="R21" s="68"/>
      <c r="S21" s="68"/>
    </row>
    <row r="22" spans="1:19" x14ac:dyDescent="0.25">
      <c r="A22" s="70"/>
      <c r="B22" s="71"/>
      <c r="C22" s="482"/>
      <c r="D22" s="84">
        <v>17</v>
      </c>
      <c r="E22" s="74" t="s">
        <v>179</v>
      </c>
      <c r="F22" s="74"/>
      <c r="G22" s="74">
        <v>2</v>
      </c>
      <c r="H22" s="74">
        <v>0</v>
      </c>
      <c r="I22" s="75">
        <f t="shared" si="4"/>
        <v>2</v>
      </c>
      <c r="J22" s="75"/>
      <c r="K22" s="75"/>
      <c r="L22" s="75">
        <f t="shared" si="5"/>
        <v>0</v>
      </c>
      <c r="M22" s="76">
        <f>I22+'21.08'!M22</f>
        <v>113</v>
      </c>
      <c r="N22" s="76">
        <f>L22+'21.08'!N22</f>
        <v>0</v>
      </c>
      <c r="O22" s="75">
        <v>17</v>
      </c>
      <c r="P22" s="77">
        <f t="shared" si="3"/>
        <v>96</v>
      </c>
      <c r="Q22" s="68"/>
      <c r="R22" s="68"/>
      <c r="S22" s="68"/>
    </row>
    <row r="23" spans="1:19" x14ac:dyDescent="0.25">
      <c r="A23" s="70"/>
      <c r="B23" s="71"/>
      <c r="C23" s="482"/>
      <c r="D23" s="84">
        <v>18</v>
      </c>
      <c r="E23" s="74" t="s">
        <v>180</v>
      </c>
      <c r="F23" s="74"/>
      <c r="G23" s="74">
        <v>1</v>
      </c>
      <c r="H23" s="74">
        <v>0</v>
      </c>
      <c r="I23" s="75">
        <f t="shared" si="4"/>
        <v>1</v>
      </c>
      <c r="J23" s="75"/>
      <c r="K23" s="75"/>
      <c r="L23" s="75">
        <f t="shared" si="5"/>
        <v>0</v>
      </c>
      <c r="M23" s="76">
        <f>I23+'21.08'!M23</f>
        <v>79</v>
      </c>
      <c r="N23" s="76">
        <f>L23+'21.08'!N23</f>
        <v>0</v>
      </c>
      <c r="O23" s="75">
        <v>8</v>
      </c>
      <c r="P23" s="77">
        <f t="shared" si="3"/>
        <v>71</v>
      </c>
      <c r="Q23" s="68"/>
      <c r="R23" s="68"/>
      <c r="S23" s="68"/>
    </row>
    <row r="24" spans="1:19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4">
        <v>16</v>
      </c>
      <c r="H24" s="74">
        <v>0</v>
      </c>
      <c r="I24" s="75">
        <f t="shared" si="4"/>
        <v>16</v>
      </c>
      <c r="J24" s="75"/>
      <c r="K24" s="75"/>
      <c r="L24" s="75">
        <f t="shared" si="5"/>
        <v>0</v>
      </c>
      <c r="M24" s="76">
        <f>I24+'21.08'!M24</f>
        <v>1113</v>
      </c>
      <c r="N24" s="76">
        <f>L24+'21.08'!N24</f>
        <v>0</v>
      </c>
      <c r="O24" s="75">
        <v>117</v>
      </c>
      <c r="P24" s="77">
        <f t="shared" si="3"/>
        <v>996</v>
      </c>
      <c r="Q24" s="68"/>
      <c r="R24" s="68"/>
      <c r="S24" s="68"/>
    </row>
    <row r="25" spans="1:19" x14ac:dyDescent="0.25">
      <c r="A25" s="70"/>
      <c r="B25" s="71"/>
      <c r="C25" s="85"/>
      <c r="D25" s="86"/>
      <c r="E25" s="87"/>
      <c r="F25" s="87"/>
      <c r="G25" s="87">
        <f>SUM(G20:G24)</f>
        <v>22</v>
      </c>
      <c r="H25" s="87">
        <f>SUM(H20:H24)</f>
        <v>0</v>
      </c>
      <c r="I25" s="88">
        <f>SUM(I20:I24)</f>
        <v>22</v>
      </c>
      <c r="J25" s="88"/>
      <c r="K25" s="88"/>
      <c r="L25" s="88">
        <f>SUM(L20:L24)</f>
        <v>0</v>
      </c>
      <c r="M25" s="76">
        <f>I25+'21.08'!M25</f>
        <v>1620</v>
      </c>
      <c r="N25" s="76">
        <f>L25+'21.08'!N25</f>
        <v>0</v>
      </c>
      <c r="O25" s="88">
        <f>SUM(O20:O24)</f>
        <v>181</v>
      </c>
      <c r="P25" s="86">
        <f t="shared" si="3"/>
        <v>1439</v>
      </c>
      <c r="Q25" s="68"/>
      <c r="R25" s="68"/>
      <c r="S25" s="68"/>
    </row>
    <row r="26" spans="1:19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4">
        <v>1</v>
      </c>
      <c r="H26" s="74">
        <v>4</v>
      </c>
      <c r="I26" s="75">
        <f>G26+H26</f>
        <v>5</v>
      </c>
      <c r="J26" s="75"/>
      <c r="K26" s="75"/>
      <c r="L26" s="75">
        <f>J26+K26</f>
        <v>0</v>
      </c>
      <c r="M26" s="76">
        <f>I26+'21.08'!M26</f>
        <v>289</v>
      </c>
      <c r="N26" s="76">
        <f>L26+'21.08'!N26</f>
        <v>0</v>
      </c>
      <c r="O26" s="75">
        <v>48</v>
      </c>
      <c r="P26" s="77">
        <f t="shared" si="3"/>
        <v>241</v>
      </c>
      <c r="Q26" s="68"/>
      <c r="R26" s="68"/>
      <c r="S26" s="68"/>
    </row>
    <row r="27" spans="1:19" x14ac:dyDescent="0.25">
      <c r="A27" s="70"/>
      <c r="B27" s="71"/>
      <c r="C27" s="482"/>
      <c r="D27" s="84">
        <v>21</v>
      </c>
      <c r="E27" s="74" t="s">
        <v>152</v>
      </c>
      <c r="F27" s="74"/>
      <c r="G27" s="74">
        <v>8</v>
      </c>
      <c r="H27" s="74">
        <v>2</v>
      </c>
      <c r="I27" s="75">
        <f t="shared" ref="I27:I37" si="6">G27+H27</f>
        <v>10</v>
      </c>
      <c r="J27" s="75"/>
      <c r="K27" s="75"/>
      <c r="L27" s="75">
        <f t="shared" ref="L27:L37" si="7">J27+K27</f>
        <v>0</v>
      </c>
      <c r="M27" s="76">
        <f>I27+'21.08'!M27</f>
        <v>453</v>
      </c>
      <c r="N27" s="76">
        <f>L27+'21.08'!N27</f>
        <v>0</v>
      </c>
      <c r="O27" s="75">
        <v>46</v>
      </c>
      <c r="P27" s="77">
        <f t="shared" si="3"/>
        <v>407</v>
      </c>
      <c r="Q27" s="68"/>
      <c r="R27" s="68"/>
      <c r="S27" s="68"/>
    </row>
    <row r="28" spans="1:19" x14ac:dyDescent="0.25">
      <c r="A28" s="70"/>
      <c r="B28" s="71"/>
      <c r="C28" s="482"/>
      <c r="D28" s="84">
        <v>22</v>
      </c>
      <c r="E28" s="74" t="s">
        <v>153</v>
      </c>
      <c r="F28" s="74"/>
      <c r="G28" s="74">
        <v>22</v>
      </c>
      <c r="H28" s="74">
        <v>3</v>
      </c>
      <c r="I28" s="75">
        <f t="shared" si="6"/>
        <v>25</v>
      </c>
      <c r="J28" s="75"/>
      <c r="K28" s="75"/>
      <c r="L28" s="75">
        <f t="shared" si="7"/>
        <v>0</v>
      </c>
      <c r="M28" s="76">
        <f>I28+'21.08'!M28</f>
        <v>849</v>
      </c>
      <c r="N28" s="76">
        <f>L28+'21.08'!N28</f>
        <v>0</v>
      </c>
      <c r="O28" s="75">
        <v>73</v>
      </c>
      <c r="P28" s="77">
        <f t="shared" si="3"/>
        <v>776</v>
      </c>
      <c r="Q28" s="68"/>
      <c r="R28" s="68"/>
      <c r="S28" s="68"/>
    </row>
    <row r="29" spans="1:19" x14ac:dyDescent="0.25">
      <c r="A29" s="70"/>
      <c r="B29" s="71"/>
      <c r="C29" s="482"/>
      <c r="D29" s="84">
        <v>23</v>
      </c>
      <c r="E29" s="74" t="s">
        <v>154</v>
      </c>
      <c r="F29" s="74"/>
      <c r="G29" s="74">
        <v>24</v>
      </c>
      <c r="H29" s="74">
        <v>2</v>
      </c>
      <c r="I29" s="75">
        <f t="shared" si="6"/>
        <v>26</v>
      </c>
      <c r="J29" s="75"/>
      <c r="K29" s="75"/>
      <c r="L29" s="75">
        <f t="shared" si="7"/>
        <v>0</v>
      </c>
      <c r="M29" s="76">
        <f>I29+'21.08'!M29</f>
        <v>830</v>
      </c>
      <c r="N29" s="76">
        <f>L29+'21.08'!N29</f>
        <v>0</v>
      </c>
      <c r="O29" s="75">
        <v>75</v>
      </c>
      <c r="P29" s="77">
        <f t="shared" si="3"/>
        <v>755</v>
      </c>
      <c r="Q29" s="68"/>
      <c r="R29" s="68"/>
      <c r="S29" s="68"/>
    </row>
    <row r="30" spans="1:19" x14ac:dyDescent="0.25">
      <c r="A30" s="70"/>
      <c r="B30" s="71"/>
      <c r="C30" s="482"/>
      <c r="D30" s="84">
        <v>24</v>
      </c>
      <c r="E30" s="74" t="s">
        <v>155</v>
      </c>
      <c r="F30" s="74"/>
      <c r="G30" s="74">
        <v>4</v>
      </c>
      <c r="H30" s="74">
        <v>0</v>
      </c>
      <c r="I30" s="75">
        <f t="shared" si="6"/>
        <v>4</v>
      </c>
      <c r="J30" s="75"/>
      <c r="K30" s="75"/>
      <c r="L30" s="75">
        <f t="shared" si="7"/>
        <v>0</v>
      </c>
      <c r="M30" s="76">
        <f>I30+'21.08'!M30</f>
        <v>355</v>
      </c>
      <c r="N30" s="76">
        <f>L30+'21.08'!N30</f>
        <v>0</v>
      </c>
      <c r="O30" s="75">
        <v>20</v>
      </c>
      <c r="P30" s="77">
        <f t="shared" si="3"/>
        <v>335</v>
      </c>
      <c r="Q30" s="68"/>
      <c r="R30" s="68"/>
      <c r="S30" s="68"/>
    </row>
    <row r="31" spans="1:19" x14ac:dyDescent="0.25">
      <c r="A31" s="70"/>
      <c r="B31" s="71"/>
      <c r="C31" s="482"/>
      <c r="D31" s="84">
        <v>25</v>
      </c>
      <c r="E31" s="74" t="s">
        <v>156</v>
      </c>
      <c r="F31" s="74"/>
      <c r="G31" s="74">
        <v>12</v>
      </c>
      <c r="H31" s="74">
        <v>7</v>
      </c>
      <c r="I31" s="75">
        <f t="shared" si="6"/>
        <v>19</v>
      </c>
      <c r="J31" s="75"/>
      <c r="K31" s="75"/>
      <c r="L31" s="75">
        <f t="shared" si="7"/>
        <v>0</v>
      </c>
      <c r="M31" s="76">
        <f>I31+'21.08'!M31</f>
        <v>504</v>
      </c>
      <c r="N31" s="76">
        <f>L31+'21.08'!N31</f>
        <v>0</v>
      </c>
      <c r="O31" s="75">
        <v>79</v>
      </c>
      <c r="P31" s="77">
        <f t="shared" si="3"/>
        <v>425</v>
      </c>
      <c r="Q31" s="68"/>
      <c r="R31" s="68"/>
      <c r="S31" s="68"/>
    </row>
    <row r="32" spans="1:19" x14ac:dyDescent="0.25">
      <c r="A32" s="70"/>
      <c r="B32" s="71"/>
      <c r="C32" s="482"/>
      <c r="D32" s="84">
        <v>26</v>
      </c>
      <c r="E32" s="74" t="s">
        <v>157</v>
      </c>
      <c r="F32" s="74"/>
      <c r="G32" s="74">
        <v>6</v>
      </c>
      <c r="H32" s="74">
        <v>1</v>
      </c>
      <c r="I32" s="75">
        <f t="shared" si="6"/>
        <v>7</v>
      </c>
      <c r="J32" s="75"/>
      <c r="K32" s="75"/>
      <c r="L32" s="75">
        <f t="shared" si="7"/>
        <v>0</v>
      </c>
      <c r="M32" s="76">
        <f>I32+'21.08'!M32</f>
        <v>182</v>
      </c>
      <c r="N32" s="76">
        <f>L32+'21.08'!N32</f>
        <v>0</v>
      </c>
      <c r="O32" s="75">
        <v>17</v>
      </c>
      <c r="P32" s="77">
        <f t="shared" si="3"/>
        <v>165</v>
      </c>
      <c r="Q32" s="68"/>
      <c r="R32" s="68"/>
      <c r="S32" s="68"/>
    </row>
    <row r="33" spans="1:19" x14ac:dyDescent="0.25">
      <c r="A33" s="70"/>
      <c r="B33" s="71"/>
      <c r="C33" s="482"/>
      <c r="D33" s="84">
        <v>27</v>
      </c>
      <c r="E33" s="74" t="s">
        <v>243</v>
      </c>
      <c r="F33" s="74"/>
      <c r="G33" s="74">
        <v>6</v>
      </c>
      <c r="H33" s="74">
        <v>0</v>
      </c>
      <c r="I33" s="75">
        <f t="shared" si="6"/>
        <v>6</v>
      </c>
      <c r="J33" s="75"/>
      <c r="K33" s="75"/>
      <c r="L33" s="75">
        <f t="shared" si="7"/>
        <v>0</v>
      </c>
      <c r="M33" s="76">
        <f>I33+'21.08'!M33</f>
        <v>285</v>
      </c>
      <c r="N33" s="76">
        <f>L33+'21.08'!N33</f>
        <v>0</v>
      </c>
      <c r="O33" s="75">
        <v>26</v>
      </c>
      <c r="P33" s="77">
        <f t="shared" si="3"/>
        <v>259</v>
      </c>
      <c r="Q33" s="68"/>
      <c r="R33" s="68"/>
      <c r="S33" s="68"/>
    </row>
    <row r="34" spans="1:19" x14ac:dyDescent="0.25">
      <c r="A34" s="70"/>
      <c r="B34" s="71"/>
      <c r="C34" s="482"/>
      <c r="D34" s="84">
        <v>28</v>
      </c>
      <c r="E34" s="74" t="s">
        <v>187</v>
      </c>
      <c r="F34" s="74"/>
      <c r="G34" s="74">
        <v>9</v>
      </c>
      <c r="H34" s="74">
        <v>0</v>
      </c>
      <c r="I34" s="75">
        <f t="shared" si="6"/>
        <v>9</v>
      </c>
      <c r="J34" s="75"/>
      <c r="K34" s="75"/>
      <c r="L34" s="75">
        <f t="shared" si="7"/>
        <v>0</v>
      </c>
      <c r="M34" s="76">
        <f>I34+'21.08'!M34</f>
        <v>121</v>
      </c>
      <c r="N34" s="76">
        <f>L34+'21.08'!N34</f>
        <v>0</v>
      </c>
      <c r="O34" s="75">
        <v>26</v>
      </c>
      <c r="P34" s="77">
        <f t="shared" si="3"/>
        <v>95</v>
      </c>
      <c r="Q34" s="68"/>
      <c r="R34" s="68"/>
      <c r="S34" s="68"/>
    </row>
    <row r="35" spans="1:19" x14ac:dyDescent="0.25">
      <c r="A35" s="70"/>
      <c r="B35" s="71"/>
      <c r="C35" s="482"/>
      <c r="D35" s="84">
        <v>29</v>
      </c>
      <c r="E35" s="74" t="s">
        <v>185</v>
      </c>
      <c r="F35" s="74"/>
      <c r="G35" s="74">
        <v>5</v>
      </c>
      <c r="H35" s="74">
        <v>0</v>
      </c>
      <c r="I35" s="75">
        <f t="shared" si="6"/>
        <v>5</v>
      </c>
      <c r="J35" s="75"/>
      <c r="K35" s="75"/>
      <c r="L35" s="75">
        <f t="shared" si="7"/>
        <v>0</v>
      </c>
      <c r="M35" s="76">
        <f>I35+'21.08'!M35</f>
        <v>51</v>
      </c>
      <c r="N35" s="76">
        <f>L35+'21.08'!N35</f>
        <v>0</v>
      </c>
      <c r="O35" s="75">
        <v>5</v>
      </c>
      <c r="P35" s="77">
        <f t="shared" si="3"/>
        <v>46</v>
      </c>
      <c r="Q35" s="68"/>
      <c r="R35" s="68"/>
      <c r="S35" s="68"/>
    </row>
    <row r="36" spans="1:19" x14ac:dyDescent="0.25">
      <c r="A36" s="70"/>
      <c r="B36" s="71"/>
      <c r="C36" s="482"/>
      <c r="D36" s="84">
        <v>30</v>
      </c>
      <c r="E36" s="74" t="s">
        <v>186</v>
      </c>
      <c r="F36" s="74"/>
      <c r="G36" s="74">
        <v>0</v>
      </c>
      <c r="H36" s="74">
        <v>0</v>
      </c>
      <c r="I36" s="75">
        <f t="shared" si="6"/>
        <v>0</v>
      </c>
      <c r="J36" s="75"/>
      <c r="K36" s="75"/>
      <c r="L36" s="75">
        <f t="shared" si="7"/>
        <v>0</v>
      </c>
      <c r="M36" s="76">
        <f>I36+'21.08'!M36</f>
        <v>28</v>
      </c>
      <c r="N36" s="76">
        <f>L36+'21.08'!N36</f>
        <v>0</v>
      </c>
      <c r="O36" s="75">
        <v>2</v>
      </c>
      <c r="P36" s="77">
        <f t="shared" si="3"/>
        <v>26</v>
      </c>
      <c r="Q36" s="68"/>
      <c r="R36" s="68"/>
      <c r="S36" s="68"/>
    </row>
    <row r="37" spans="1:19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4">
        <v>23</v>
      </c>
      <c r="H37" s="74">
        <v>0</v>
      </c>
      <c r="I37" s="75">
        <f t="shared" si="6"/>
        <v>23</v>
      </c>
      <c r="J37" s="75"/>
      <c r="K37" s="75"/>
      <c r="L37" s="75">
        <f t="shared" si="7"/>
        <v>0</v>
      </c>
      <c r="M37" s="76">
        <f>I37+'21.08'!M37</f>
        <v>573</v>
      </c>
      <c r="N37" s="76">
        <f>L37+'21.08'!N37</f>
        <v>0</v>
      </c>
      <c r="O37" s="75">
        <v>97</v>
      </c>
      <c r="P37" s="77">
        <f t="shared" si="3"/>
        <v>476</v>
      </c>
      <c r="Q37" s="68"/>
      <c r="R37" s="68"/>
      <c r="S37" s="68"/>
    </row>
    <row r="38" spans="1:19" x14ac:dyDescent="0.25">
      <c r="A38" s="70"/>
      <c r="B38" s="71"/>
      <c r="C38" s="85"/>
      <c r="D38" s="86"/>
      <c r="E38" s="87"/>
      <c r="F38" s="87"/>
      <c r="G38" s="87">
        <f>SUM(G26:G37)</f>
        <v>120</v>
      </c>
      <c r="H38" s="87">
        <f>SUM(H26:H37)</f>
        <v>19</v>
      </c>
      <c r="I38" s="88">
        <f>I37+I36+I35+I34+I33+I32+I31+I30+I29+I28+I27+I26</f>
        <v>139</v>
      </c>
      <c r="J38" s="88"/>
      <c r="K38" s="88"/>
      <c r="L38" s="88">
        <v>0</v>
      </c>
      <c r="M38" s="76">
        <f>I38+'21.08'!M38</f>
        <v>4520</v>
      </c>
      <c r="N38" s="76">
        <f>L38+'21.08'!N38</f>
        <v>0</v>
      </c>
      <c r="O38" s="88">
        <f>SUM(O26:O37)</f>
        <v>514</v>
      </c>
      <c r="P38" s="86">
        <f t="shared" si="3"/>
        <v>4006</v>
      </c>
      <c r="Q38" s="68"/>
      <c r="R38" s="68"/>
      <c r="S38" s="68"/>
    </row>
    <row r="39" spans="1:19" x14ac:dyDescent="0.25">
      <c r="A39" s="70">
        <f>$P$2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4">
        <v>22</v>
      </c>
      <c r="H39" s="74">
        <v>0</v>
      </c>
      <c r="I39" s="75">
        <f>G39+H39</f>
        <v>22</v>
      </c>
      <c r="J39" s="75"/>
      <c r="K39" s="75"/>
      <c r="L39" s="75">
        <f>J39+K39</f>
        <v>0</v>
      </c>
      <c r="M39" s="76">
        <f>I39+'21.08'!M39</f>
        <v>648</v>
      </c>
      <c r="N39" s="76">
        <f>L39+'21.08'!N39</f>
        <v>1</v>
      </c>
      <c r="O39" s="75">
        <v>95</v>
      </c>
      <c r="P39" s="77">
        <f t="shared" si="3"/>
        <v>553</v>
      </c>
      <c r="Q39" s="68"/>
      <c r="R39" s="68"/>
      <c r="S39" s="68"/>
    </row>
    <row r="40" spans="1:19" x14ac:dyDescent="0.25">
      <c r="A40" s="70"/>
      <c r="B40" s="71"/>
      <c r="C40" s="482"/>
      <c r="D40" s="84">
        <v>33</v>
      </c>
      <c r="E40" s="74" t="s">
        <v>158</v>
      </c>
      <c r="F40" s="74"/>
      <c r="G40" s="74">
        <v>29</v>
      </c>
      <c r="H40" s="74">
        <v>0</v>
      </c>
      <c r="I40" s="75">
        <f t="shared" ref="I40:I49" si="8">G40+H40</f>
        <v>29</v>
      </c>
      <c r="J40" s="75"/>
      <c r="K40" s="75"/>
      <c r="L40" s="75">
        <f t="shared" ref="L40:L49" si="9">J40+K40</f>
        <v>0</v>
      </c>
      <c r="M40" s="76">
        <f>I40+'21.08'!M40</f>
        <v>477</v>
      </c>
      <c r="N40" s="76">
        <f>L40+'21.08'!N40</f>
        <v>0</v>
      </c>
      <c r="O40" s="75">
        <v>70</v>
      </c>
      <c r="P40" s="77">
        <f t="shared" si="3"/>
        <v>407</v>
      </c>
      <c r="Q40" s="68"/>
      <c r="R40" s="68"/>
      <c r="S40" s="68"/>
    </row>
    <row r="41" spans="1:19" x14ac:dyDescent="0.25">
      <c r="A41" s="70"/>
      <c r="B41" s="71"/>
      <c r="C41" s="482"/>
      <c r="D41" s="84">
        <v>34</v>
      </c>
      <c r="E41" s="74" t="s">
        <v>230</v>
      </c>
      <c r="F41" s="74"/>
      <c r="G41" s="74">
        <v>4</v>
      </c>
      <c r="H41" s="74">
        <v>0</v>
      </c>
      <c r="I41" s="75">
        <f t="shared" si="8"/>
        <v>4</v>
      </c>
      <c r="J41" s="75"/>
      <c r="K41" s="75"/>
      <c r="L41" s="75">
        <f t="shared" si="9"/>
        <v>0</v>
      </c>
      <c r="M41" s="76">
        <f>I41+'21.08'!M41</f>
        <v>177</v>
      </c>
      <c r="N41" s="76">
        <f>L41+'21.08'!N41</f>
        <v>0</v>
      </c>
      <c r="O41" s="75">
        <v>24</v>
      </c>
      <c r="P41" s="77">
        <f t="shared" si="3"/>
        <v>153</v>
      </c>
      <c r="Q41" s="68"/>
      <c r="R41" s="68"/>
      <c r="S41" s="68"/>
    </row>
    <row r="42" spans="1:19" x14ac:dyDescent="0.25">
      <c r="A42" s="70"/>
      <c r="B42" s="71"/>
      <c r="C42" s="482"/>
      <c r="D42" s="84">
        <v>35</v>
      </c>
      <c r="E42" s="74" t="s">
        <v>191</v>
      </c>
      <c r="F42" s="74"/>
      <c r="G42" s="74">
        <v>18</v>
      </c>
      <c r="H42" s="74">
        <v>0</v>
      </c>
      <c r="I42" s="75">
        <f t="shared" si="8"/>
        <v>18</v>
      </c>
      <c r="J42" s="75"/>
      <c r="K42" s="75"/>
      <c r="L42" s="75">
        <f t="shared" si="9"/>
        <v>0</v>
      </c>
      <c r="M42" s="76">
        <f>I42+'21.08'!M42</f>
        <v>207</v>
      </c>
      <c r="N42" s="76">
        <f>L42+'21.08'!N42</f>
        <v>0</v>
      </c>
      <c r="O42" s="75">
        <v>29</v>
      </c>
      <c r="P42" s="77">
        <f t="shared" si="3"/>
        <v>178</v>
      </c>
      <c r="Q42" s="68"/>
      <c r="R42" s="68"/>
      <c r="S42" s="68"/>
    </row>
    <row r="43" spans="1:19" x14ac:dyDescent="0.25">
      <c r="A43" s="70"/>
      <c r="B43" s="71"/>
      <c r="C43" s="482"/>
      <c r="D43" s="84">
        <v>36</v>
      </c>
      <c r="E43" s="74" t="s">
        <v>160</v>
      </c>
      <c r="F43" s="74"/>
      <c r="G43" s="74">
        <v>48</v>
      </c>
      <c r="H43" s="74">
        <v>6</v>
      </c>
      <c r="I43" s="75">
        <f t="shared" si="8"/>
        <v>54</v>
      </c>
      <c r="J43" s="75"/>
      <c r="K43" s="75"/>
      <c r="L43" s="75">
        <f t="shared" si="9"/>
        <v>0</v>
      </c>
      <c r="M43" s="76">
        <f>I43+'21.08'!M43</f>
        <v>778</v>
      </c>
      <c r="N43" s="76">
        <f>L43+'21.08'!N43</f>
        <v>0</v>
      </c>
      <c r="O43" s="75">
        <v>177</v>
      </c>
      <c r="P43" s="77">
        <f t="shared" si="3"/>
        <v>601</v>
      </c>
      <c r="Q43" s="68"/>
      <c r="R43" s="68"/>
      <c r="S43" s="68"/>
    </row>
    <row r="44" spans="1:19" x14ac:dyDescent="0.25">
      <c r="A44" s="70"/>
      <c r="B44" s="71"/>
      <c r="C44" s="482"/>
      <c r="D44" s="84">
        <v>37</v>
      </c>
      <c r="E44" s="74" t="s">
        <v>161</v>
      </c>
      <c r="F44" s="74"/>
      <c r="G44" s="74">
        <v>6</v>
      </c>
      <c r="H44" s="74">
        <v>0</v>
      </c>
      <c r="I44" s="75">
        <f t="shared" si="8"/>
        <v>6</v>
      </c>
      <c r="J44" s="75"/>
      <c r="K44" s="75"/>
      <c r="L44" s="75">
        <f t="shared" si="9"/>
        <v>0</v>
      </c>
      <c r="M44" s="76">
        <f>I44+'21.08'!M44</f>
        <v>205</v>
      </c>
      <c r="N44" s="76">
        <f>L44+'21.08'!N44</f>
        <v>0</v>
      </c>
      <c r="O44" s="75">
        <v>29</v>
      </c>
      <c r="P44" s="77">
        <f t="shared" si="3"/>
        <v>176</v>
      </c>
      <c r="Q44" s="68"/>
      <c r="R44" s="68"/>
      <c r="S44" s="68"/>
    </row>
    <row r="45" spans="1:19" x14ac:dyDescent="0.25">
      <c r="A45" s="70"/>
      <c r="B45" s="71"/>
      <c r="C45" s="482"/>
      <c r="D45" s="84">
        <v>38</v>
      </c>
      <c r="E45" s="74" t="s">
        <v>192</v>
      </c>
      <c r="F45" s="74"/>
      <c r="G45" s="74">
        <v>5</v>
      </c>
      <c r="H45" s="74">
        <v>0</v>
      </c>
      <c r="I45" s="75">
        <f t="shared" si="8"/>
        <v>5</v>
      </c>
      <c r="J45" s="75"/>
      <c r="K45" s="75"/>
      <c r="L45" s="75">
        <f t="shared" si="9"/>
        <v>0</v>
      </c>
      <c r="M45" s="76">
        <f>I45+'21.08'!M45</f>
        <v>133</v>
      </c>
      <c r="N45" s="76">
        <f>L45+'21.08'!N45</f>
        <v>0</v>
      </c>
      <c r="O45" s="75">
        <v>17</v>
      </c>
      <c r="P45" s="77">
        <f t="shared" si="3"/>
        <v>116</v>
      </c>
      <c r="Q45" s="68"/>
      <c r="R45" s="68"/>
      <c r="S45" s="68"/>
    </row>
    <row r="46" spans="1:19" x14ac:dyDescent="0.25">
      <c r="A46" s="70"/>
      <c r="B46" s="71"/>
      <c r="C46" s="482"/>
      <c r="D46" s="84">
        <v>39</v>
      </c>
      <c r="E46" s="74" t="s">
        <v>231</v>
      </c>
      <c r="F46" s="74"/>
      <c r="G46" s="74">
        <v>16</v>
      </c>
      <c r="H46" s="74">
        <v>0</v>
      </c>
      <c r="I46" s="75">
        <f t="shared" si="8"/>
        <v>16</v>
      </c>
      <c r="J46" s="75"/>
      <c r="K46" s="75"/>
      <c r="L46" s="75">
        <f t="shared" si="9"/>
        <v>0</v>
      </c>
      <c r="M46" s="76">
        <f>I46+'21.08'!M46</f>
        <v>286</v>
      </c>
      <c r="N46" s="76">
        <f>L46+'21.08'!N46</f>
        <v>0</v>
      </c>
      <c r="O46" s="75">
        <v>52</v>
      </c>
      <c r="P46" s="77">
        <f t="shared" si="3"/>
        <v>234</v>
      </c>
      <c r="Q46" s="68"/>
      <c r="R46" s="68"/>
      <c r="S46" s="68"/>
    </row>
    <row r="47" spans="1:19" x14ac:dyDescent="0.25">
      <c r="A47" s="70"/>
      <c r="B47" s="71"/>
      <c r="C47" s="482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I47+'21.08'!M47</f>
        <v>87</v>
      </c>
      <c r="N47" s="76">
        <f>L47+'21.08'!N47</f>
        <v>0</v>
      </c>
      <c r="O47" s="75">
        <v>4</v>
      </c>
      <c r="P47" s="77">
        <f t="shared" si="3"/>
        <v>83</v>
      </c>
      <c r="Q47" s="68"/>
      <c r="R47" s="68"/>
      <c r="S47" s="68"/>
    </row>
    <row r="48" spans="1:19" x14ac:dyDescent="0.25">
      <c r="A48" s="70"/>
      <c r="B48" s="71"/>
      <c r="C48" s="482"/>
      <c r="D48" s="84">
        <v>41</v>
      </c>
      <c r="E48" s="74" t="s">
        <v>195</v>
      </c>
      <c r="F48" s="74"/>
      <c r="G48" s="74">
        <v>2</v>
      </c>
      <c r="H48" s="74">
        <v>0</v>
      </c>
      <c r="I48" s="75">
        <f t="shared" si="8"/>
        <v>2</v>
      </c>
      <c r="J48" s="75"/>
      <c r="K48" s="75"/>
      <c r="L48" s="75">
        <f t="shared" si="9"/>
        <v>0</v>
      </c>
      <c r="M48" s="76">
        <f>I48+'21.08'!M48</f>
        <v>103</v>
      </c>
      <c r="N48" s="76">
        <f>L48+'21.08'!N48</f>
        <v>0</v>
      </c>
      <c r="O48" s="75">
        <v>7</v>
      </c>
      <c r="P48" s="77">
        <f t="shared" si="3"/>
        <v>96</v>
      </c>
      <c r="Q48" s="68"/>
      <c r="R48" s="68"/>
      <c r="S48" s="68"/>
    </row>
    <row r="49" spans="1:19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4">
        <v>21</v>
      </c>
      <c r="H49" s="74">
        <v>0</v>
      </c>
      <c r="I49" s="75">
        <f t="shared" si="8"/>
        <v>21</v>
      </c>
      <c r="J49" s="75"/>
      <c r="K49" s="75"/>
      <c r="L49" s="75">
        <f t="shared" si="9"/>
        <v>0</v>
      </c>
      <c r="M49" s="76">
        <f>I49+'21.08'!M49</f>
        <v>493</v>
      </c>
      <c r="N49" s="76">
        <f>L49+'21.08'!N49</f>
        <v>0</v>
      </c>
      <c r="O49" s="75">
        <v>83</v>
      </c>
      <c r="P49" s="77">
        <f t="shared" si="3"/>
        <v>410</v>
      </c>
      <c r="Q49" s="68"/>
      <c r="R49" s="68"/>
      <c r="S49" s="68"/>
    </row>
    <row r="50" spans="1:19" x14ac:dyDescent="0.25">
      <c r="A50" s="70"/>
      <c r="B50" s="71"/>
      <c r="C50" s="85"/>
      <c r="D50" s="86"/>
      <c r="E50" s="87"/>
      <c r="F50" s="87"/>
      <c r="G50" s="87">
        <f>SUM(G39:G49)</f>
        <v>173</v>
      </c>
      <c r="H50" s="87">
        <f>SUM(H39:H49)</f>
        <v>6</v>
      </c>
      <c r="I50" s="88">
        <f>SUM(I39:I49)</f>
        <v>179</v>
      </c>
      <c r="J50" s="88"/>
      <c r="K50" s="88"/>
      <c r="L50" s="88">
        <f>SUM(L39:L49)</f>
        <v>0</v>
      </c>
      <c r="M50" s="76">
        <f>I50+'21.08'!M50</f>
        <v>3594</v>
      </c>
      <c r="N50" s="76">
        <f>L50+'21.08'!N50</f>
        <v>1</v>
      </c>
      <c r="O50" s="88">
        <f>SUM(O39:O49)</f>
        <v>587</v>
      </c>
      <c r="P50" s="86">
        <f t="shared" si="3"/>
        <v>3007</v>
      </c>
      <c r="Q50" s="68"/>
      <c r="R50" s="68"/>
      <c r="S50" s="68"/>
    </row>
    <row r="51" spans="1:19" x14ac:dyDescent="0.25">
      <c r="A51" s="70">
        <f>$P$2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I51+'21.08'!M51</f>
        <v>0</v>
      </c>
      <c r="N51" s="76">
        <f>L51+'21.08'!N51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74">
        <v>12</v>
      </c>
      <c r="H52" s="74">
        <v>0</v>
      </c>
      <c r="I52" s="75">
        <f t="shared" ref="I52:I59" si="11">G52+H52</f>
        <v>12</v>
      </c>
      <c r="J52" s="91"/>
      <c r="K52" s="91"/>
      <c r="L52" s="75">
        <f t="shared" si="10"/>
        <v>0</v>
      </c>
      <c r="M52" s="76">
        <f>I52+'21.08'!M52</f>
        <v>735</v>
      </c>
      <c r="N52" s="76">
        <f>L52+'21.08'!N52</f>
        <v>0</v>
      </c>
      <c r="O52" s="75">
        <v>83</v>
      </c>
      <c r="P52" s="77">
        <f t="shared" si="3"/>
        <v>652</v>
      </c>
      <c r="Q52" s="68"/>
      <c r="R52" s="68"/>
      <c r="S52" s="68"/>
    </row>
    <row r="53" spans="1:19" x14ac:dyDescent="0.25">
      <c r="A53" s="70"/>
      <c r="B53" s="71"/>
      <c r="C53" s="482"/>
      <c r="D53" s="84">
        <v>45</v>
      </c>
      <c r="E53" s="74" t="s">
        <v>163</v>
      </c>
      <c r="F53" s="74"/>
      <c r="G53" s="74">
        <v>9</v>
      </c>
      <c r="H53" s="74">
        <v>0</v>
      </c>
      <c r="I53" s="75">
        <f t="shared" si="11"/>
        <v>9</v>
      </c>
      <c r="J53" s="91"/>
      <c r="K53" s="91"/>
      <c r="L53" s="75">
        <f t="shared" si="10"/>
        <v>0</v>
      </c>
      <c r="M53" s="76">
        <f>I53+'21.08'!M53</f>
        <v>361</v>
      </c>
      <c r="N53" s="76">
        <f>L53+'21.08'!N53</f>
        <v>0</v>
      </c>
      <c r="O53" s="75">
        <v>36</v>
      </c>
      <c r="P53" s="77">
        <f t="shared" si="3"/>
        <v>325</v>
      </c>
      <c r="Q53" s="68"/>
      <c r="R53" s="68"/>
      <c r="S53" s="68"/>
    </row>
    <row r="54" spans="1:19" x14ac:dyDescent="0.25">
      <c r="A54" s="70"/>
      <c r="B54" s="71"/>
      <c r="C54" s="482"/>
      <c r="D54" s="84">
        <v>46</v>
      </c>
      <c r="E54" s="74" t="s">
        <v>164</v>
      </c>
      <c r="F54" s="74"/>
      <c r="G54" s="74">
        <v>18</v>
      </c>
      <c r="H54" s="74">
        <v>6</v>
      </c>
      <c r="I54" s="75">
        <f t="shared" si="11"/>
        <v>24</v>
      </c>
      <c r="J54" s="91"/>
      <c r="K54" s="91"/>
      <c r="L54" s="75">
        <f t="shared" si="10"/>
        <v>0</v>
      </c>
      <c r="M54" s="76">
        <f>I54+'21.08'!M54</f>
        <v>482</v>
      </c>
      <c r="N54" s="76">
        <f>L54+'21.08'!N54</f>
        <v>0</v>
      </c>
      <c r="O54" s="75">
        <v>63</v>
      </c>
      <c r="P54" s="77">
        <f t="shared" si="3"/>
        <v>419</v>
      </c>
      <c r="Q54" s="68"/>
      <c r="R54" s="68"/>
      <c r="S54" s="68"/>
    </row>
    <row r="55" spans="1:19" x14ac:dyDescent="0.25">
      <c r="A55" s="70"/>
      <c r="B55" s="71"/>
      <c r="C55" s="482"/>
      <c r="D55" s="84">
        <v>47</v>
      </c>
      <c r="E55" s="74" t="s">
        <v>165</v>
      </c>
      <c r="F55" s="74"/>
      <c r="G55" s="74">
        <v>3</v>
      </c>
      <c r="H55" s="74">
        <v>0</v>
      </c>
      <c r="I55" s="75">
        <f t="shared" si="11"/>
        <v>3</v>
      </c>
      <c r="J55" s="91"/>
      <c r="K55" s="91"/>
      <c r="L55" s="75">
        <f t="shared" si="10"/>
        <v>0</v>
      </c>
      <c r="M55" s="76">
        <f>I55+'21.08'!M55</f>
        <v>202</v>
      </c>
      <c r="N55" s="76">
        <f>L55+'21.08'!N55</f>
        <v>0</v>
      </c>
      <c r="O55" s="75">
        <v>10</v>
      </c>
      <c r="P55" s="77">
        <f t="shared" si="3"/>
        <v>192</v>
      </c>
      <c r="Q55" s="68"/>
      <c r="R55" s="68"/>
      <c r="S55" s="68"/>
    </row>
    <row r="56" spans="1:19" x14ac:dyDescent="0.25">
      <c r="A56" s="70"/>
      <c r="B56" s="71"/>
      <c r="C56" s="482"/>
      <c r="D56" s="84">
        <v>48</v>
      </c>
      <c r="E56" s="74" t="s">
        <v>198</v>
      </c>
      <c r="F56" s="74"/>
      <c r="G56" s="74">
        <v>9</v>
      </c>
      <c r="H56" s="74">
        <v>0</v>
      </c>
      <c r="I56" s="75">
        <f t="shared" si="11"/>
        <v>9</v>
      </c>
      <c r="J56" s="91"/>
      <c r="K56" s="91"/>
      <c r="L56" s="75">
        <f t="shared" si="10"/>
        <v>0</v>
      </c>
      <c r="M56" s="76">
        <f>I56+'21.08'!M56</f>
        <v>195</v>
      </c>
      <c r="N56" s="76">
        <f>L56+'21.08'!N56</f>
        <v>0</v>
      </c>
      <c r="O56" s="75">
        <v>28</v>
      </c>
      <c r="P56" s="77">
        <f t="shared" si="3"/>
        <v>167</v>
      </c>
      <c r="Q56" s="68"/>
      <c r="R56" s="68"/>
      <c r="S56" s="68"/>
    </row>
    <row r="57" spans="1:19" x14ac:dyDescent="0.25">
      <c r="A57" s="70"/>
      <c r="B57" s="71"/>
      <c r="C57" s="482"/>
      <c r="D57" s="84">
        <v>49</v>
      </c>
      <c r="E57" s="74" t="s">
        <v>199</v>
      </c>
      <c r="F57" s="74"/>
      <c r="G57" s="74">
        <v>3</v>
      </c>
      <c r="H57" s="74">
        <v>0</v>
      </c>
      <c r="I57" s="75">
        <f t="shared" si="11"/>
        <v>3</v>
      </c>
      <c r="J57" s="91"/>
      <c r="K57" s="91"/>
      <c r="L57" s="75">
        <f t="shared" si="10"/>
        <v>0</v>
      </c>
      <c r="M57" s="76">
        <f>I57+'21.08'!M57</f>
        <v>110</v>
      </c>
      <c r="N57" s="76">
        <f>L57+'21.08'!N57</f>
        <v>0</v>
      </c>
      <c r="O57" s="75">
        <v>8</v>
      </c>
      <c r="P57" s="77">
        <f t="shared" si="3"/>
        <v>102</v>
      </c>
      <c r="Q57" s="68"/>
      <c r="R57" s="68"/>
      <c r="S57" s="68"/>
    </row>
    <row r="58" spans="1:19" x14ac:dyDescent="0.25">
      <c r="A58" s="70"/>
      <c r="B58" s="71"/>
      <c r="C58" s="482"/>
      <c r="D58" s="84">
        <v>50</v>
      </c>
      <c r="E58" s="74" t="s">
        <v>221</v>
      </c>
      <c r="F58" s="74"/>
      <c r="G58" s="74">
        <v>5</v>
      </c>
      <c r="H58" s="74">
        <v>0</v>
      </c>
      <c r="I58" s="75">
        <f t="shared" si="11"/>
        <v>5</v>
      </c>
      <c r="J58" s="91"/>
      <c r="K58" s="91"/>
      <c r="L58" s="75">
        <f t="shared" si="10"/>
        <v>0</v>
      </c>
      <c r="M58" s="76">
        <f>I58+'21.08'!M58</f>
        <v>80</v>
      </c>
      <c r="N58" s="76">
        <f>L58+'21.08'!N58</f>
        <v>0</v>
      </c>
      <c r="O58" s="75">
        <v>10</v>
      </c>
      <c r="P58" s="77">
        <f t="shared" si="3"/>
        <v>70</v>
      </c>
      <c r="Q58" s="68"/>
      <c r="R58" s="68"/>
      <c r="S58" s="68"/>
    </row>
    <row r="59" spans="1:19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74">
        <v>8</v>
      </c>
      <c r="H59" s="74">
        <v>0</v>
      </c>
      <c r="I59" s="75">
        <f t="shared" si="11"/>
        <v>8</v>
      </c>
      <c r="J59" s="91"/>
      <c r="K59" s="91"/>
      <c r="L59" s="75">
        <f t="shared" si="10"/>
        <v>0</v>
      </c>
      <c r="M59" s="76">
        <f>I59+'21.08'!M59</f>
        <v>507</v>
      </c>
      <c r="N59" s="76">
        <f>L59+'21.08'!N59</f>
        <v>0</v>
      </c>
      <c r="O59" s="75">
        <v>17</v>
      </c>
      <c r="P59" s="77">
        <f t="shared" si="3"/>
        <v>490</v>
      </c>
      <c r="Q59" s="68"/>
      <c r="R59" s="68"/>
      <c r="S59" s="68"/>
    </row>
    <row r="60" spans="1:19" x14ac:dyDescent="0.25">
      <c r="A60" s="70"/>
      <c r="B60" s="71"/>
      <c r="C60" s="85"/>
      <c r="D60" s="86"/>
      <c r="E60" s="87"/>
      <c r="F60" s="87"/>
      <c r="G60" s="87">
        <f>SUM(G51:G59)</f>
        <v>67</v>
      </c>
      <c r="H60" s="87">
        <f>SUM(H51:H59)</f>
        <v>6</v>
      </c>
      <c r="I60" s="88">
        <f>SUM(I51:I59)</f>
        <v>73</v>
      </c>
      <c r="J60" s="88"/>
      <c r="K60" s="88"/>
      <c r="L60" s="88">
        <f>SUM(L51:L59)</f>
        <v>0</v>
      </c>
      <c r="M60" s="76">
        <f>I60+'21.08'!M60</f>
        <v>2672</v>
      </c>
      <c r="N60" s="76">
        <f>L60+'21.08'!N60</f>
        <v>0</v>
      </c>
      <c r="O60" s="88">
        <f>SUM(O51:O59)</f>
        <v>255</v>
      </c>
      <c r="P60" s="86">
        <f t="shared" si="3"/>
        <v>2417</v>
      </c>
      <c r="Q60" s="68"/>
      <c r="R60" s="68"/>
      <c r="S60" s="68"/>
    </row>
    <row r="61" spans="1:19" x14ac:dyDescent="0.25">
      <c r="A61" s="70">
        <f>$P$2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4">
        <v>0</v>
      </c>
      <c r="H61" s="74">
        <v>1</v>
      </c>
      <c r="I61" s="75">
        <f>G61+H61</f>
        <v>1</v>
      </c>
      <c r="J61" s="75"/>
      <c r="K61" s="75"/>
      <c r="L61" s="75">
        <f t="shared" si="10"/>
        <v>0</v>
      </c>
      <c r="M61" s="76">
        <f>I61+'21.08'!M61</f>
        <v>123</v>
      </c>
      <c r="N61" s="76">
        <f>L61+'21.08'!N61</f>
        <v>0</v>
      </c>
      <c r="O61" s="75">
        <v>5</v>
      </c>
      <c r="P61" s="77">
        <f t="shared" si="3"/>
        <v>118</v>
      </c>
      <c r="Q61" s="68"/>
      <c r="R61" s="68"/>
      <c r="S61" s="68"/>
    </row>
    <row r="62" spans="1:19" x14ac:dyDescent="0.25">
      <c r="A62" s="70"/>
      <c r="B62" s="71"/>
      <c r="C62" s="482"/>
      <c r="D62" s="84">
        <v>53</v>
      </c>
      <c r="E62" s="74" t="s">
        <v>202</v>
      </c>
      <c r="F62" s="74"/>
      <c r="G62" s="74">
        <v>0</v>
      </c>
      <c r="H62" s="74">
        <v>0</v>
      </c>
      <c r="I62" s="75">
        <f t="shared" ref="I62:I69" si="12">G62+H62</f>
        <v>0</v>
      </c>
      <c r="J62" s="75"/>
      <c r="K62" s="75"/>
      <c r="L62" s="75">
        <f t="shared" si="10"/>
        <v>0</v>
      </c>
      <c r="M62" s="76">
        <f>I62+'21.08'!M62</f>
        <v>87</v>
      </c>
      <c r="N62" s="76">
        <f>L62+'21.08'!N62</f>
        <v>0</v>
      </c>
      <c r="O62" s="75">
        <v>2</v>
      </c>
      <c r="P62" s="77">
        <f t="shared" si="3"/>
        <v>85</v>
      </c>
      <c r="Q62" s="68"/>
      <c r="R62" s="68"/>
      <c r="S62" s="68"/>
    </row>
    <row r="63" spans="1:19" x14ac:dyDescent="0.25">
      <c r="A63" s="70"/>
      <c r="B63" s="71"/>
      <c r="C63" s="482"/>
      <c r="D63" s="84">
        <v>54</v>
      </c>
      <c r="E63" s="74" t="s">
        <v>203</v>
      </c>
      <c r="F63" s="74"/>
      <c r="G63" s="74">
        <v>1</v>
      </c>
      <c r="H63" s="74">
        <v>0</v>
      </c>
      <c r="I63" s="75">
        <f t="shared" si="12"/>
        <v>1</v>
      </c>
      <c r="J63" s="75"/>
      <c r="K63" s="75"/>
      <c r="L63" s="75">
        <f t="shared" si="10"/>
        <v>0</v>
      </c>
      <c r="M63" s="76">
        <f>I63+'21.08'!M63</f>
        <v>119</v>
      </c>
      <c r="N63" s="76">
        <f>L63+'21.08'!N63</f>
        <v>0</v>
      </c>
      <c r="O63" s="75">
        <v>10</v>
      </c>
      <c r="P63" s="77">
        <f t="shared" si="3"/>
        <v>109</v>
      </c>
      <c r="Q63" s="68"/>
      <c r="R63" s="68"/>
      <c r="S63" s="68"/>
    </row>
    <row r="64" spans="1:19" x14ac:dyDescent="0.25">
      <c r="A64" s="70"/>
      <c r="B64" s="71"/>
      <c r="C64" s="482"/>
      <c r="D64" s="84">
        <v>55</v>
      </c>
      <c r="E64" s="74" t="s">
        <v>204</v>
      </c>
      <c r="F64" s="74"/>
      <c r="G64" s="74">
        <v>3</v>
      </c>
      <c r="H64" s="74">
        <v>0</v>
      </c>
      <c r="I64" s="75">
        <f t="shared" si="12"/>
        <v>3</v>
      </c>
      <c r="J64" s="75"/>
      <c r="K64" s="75"/>
      <c r="L64" s="75">
        <f t="shared" si="10"/>
        <v>0</v>
      </c>
      <c r="M64" s="76">
        <f>I64+'21.08'!M64</f>
        <v>131</v>
      </c>
      <c r="N64" s="76">
        <f>L64+'21.08'!N64</f>
        <v>0</v>
      </c>
      <c r="O64" s="75">
        <v>8</v>
      </c>
      <c r="P64" s="77">
        <f t="shared" si="3"/>
        <v>123</v>
      </c>
      <c r="Q64" s="68"/>
      <c r="R64" s="68"/>
      <c r="S64" s="68"/>
    </row>
    <row r="65" spans="1:19" x14ac:dyDescent="0.25">
      <c r="A65" s="70"/>
      <c r="B65" s="71"/>
      <c r="C65" s="482"/>
      <c r="D65" s="84">
        <v>56</v>
      </c>
      <c r="E65" s="74" t="s">
        <v>205</v>
      </c>
      <c r="F65" s="74"/>
      <c r="G65" s="74">
        <v>7</v>
      </c>
      <c r="H65" s="74">
        <v>0</v>
      </c>
      <c r="I65" s="75">
        <f t="shared" si="12"/>
        <v>7</v>
      </c>
      <c r="J65" s="75"/>
      <c r="K65" s="75"/>
      <c r="L65" s="75">
        <f t="shared" si="10"/>
        <v>0</v>
      </c>
      <c r="M65" s="76">
        <f>I65+'21.08'!M65</f>
        <v>147</v>
      </c>
      <c r="N65" s="76">
        <f>L65+'21.08'!N65</f>
        <v>0</v>
      </c>
      <c r="O65" s="75">
        <v>6</v>
      </c>
      <c r="P65" s="77">
        <f t="shared" si="3"/>
        <v>141</v>
      </c>
      <c r="Q65" s="68"/>
      <c r="R65" s="68"/>
      <c r="S65" s="68"/>
    </row>
    <row r="66" spans="1:19" x14ac:dyDescent="0.25">
      <c r="A66" s="70"/>
      <c r="B66" s="71"/>
      <c r="C66" s="482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I66+'21.08'!M66</f>
        <v>194</v>
      </c>
      <c r="N66" s="76">
        <f>L66+'21.08'!N66</f>
        <v>0</v>
      </c>
      <c r="O66" s="75">
        <v>26</v>
      </c>
      <c r="P66" s="77">
        <f t="shared" si="3"/>
        <v>168</v>
      </c>
      <c r="Q66" s="68"/>
      <c r="R66" s="68"/>
      <c r="S66" s="68"/>
    </row>
    <row r="67" spans="1:19" x14ac:dyDescent="0.25">
      <c r="A67" s="70"/>
      <c r="B67" s="71"/>
      <c r="C67" s="482"/>
      <c r="D67" s="84">
        <v>58</v>
      </c>
      <c r="E67" s="74" t="s">
        <v>207</v>
      </c>
      <c r="F67" s="74"/>
      <c r="G67" s="74">
        <v>1</v>
      </c>
      <c r="H67" s="74">
        <v>0</v>
      </c>
      <c r="I67" s="75">
        <f t="shared" si="12"/>
        <v>1</v>
      </c>
      <c r="J67" s="75"/>
      <c r="K67" s="75"/>
      <c r="L67" s="75">
        <f t="shared" si="10"/>
        <v>0</v>
      </c>
      <c r="M67" s="76">
        <f>I67+'21.08'!M67</f>
        <v>33</v>
      </c>
      <c r="N67" s="76">
        <f>L67+'21.08'!N67</f>
        <v>0</v>
      </c>
      <c r="O67" s="75">
        <v>4</v>
      </c>
      <c r="P67" s="77">
        <f t="shared" si="3"/>
        <v>29</v>
      </c>
      <c r="Q67" s="68"/>
      <c r="R67" s="68"/>
      <c r="S67" s="68"/>
    </row>
    <row r="68" spans="1:19" x14ac:dyDescent="0.25">
      <c r="A68" s="70"/>
      <c r="B68" s="71"/>
      <c r="C68" s="482"/>
      <c r="D68" s="84">
        <v>59</v>
      </c>
      <c r="E68" s="74" t="s">
        <v>208</v>
      </c>
      <c r="F68" s="74"/>
      <c r="G68" s="74">
        <v>2</v>
      </c>
      <c r="H68" s="74">
        <v>0</v>
      </c>
      <c r="I68" s="75">
        <f t="shared" si="12"/>
        <v>2</v>
      </c>
      <c r="J68" s="75"/>
      <c r="K68" s="75"/>
      <c r="L68" s="75">
        <f t="shared" si="10"/>
        <v>0</v>
      </c>
      <c r="M68" s="76">
        <f>I68+'21.08'!M68</f>
        <v>117</v>
      </c>
      <c r="N68" s="76">
        <f>L68+'21.08'!N68</f>
        <v>0</v>
      </c>
      <c r="O68" s="75">
        <v>13</v>
      </c>
      <c r="P68" s="77">
        <f t="shared" si="3"/>
        <v>104</v>
      </c>
      <c r="Q68" s="68"/>
      <c r="R68" s="68"/>
      <c r="S68" s="68"/>
    </row>
    <row r="69" spans="1:19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4">
        <v>13</v>
      </c>
      <c r="H69" s="74">
        <v>0</v>
      </c>
      <c r="I69" s="75">
        <f t="shared" si="12"/>
        <v>13</v>
      </c>
      <c r="J69" s="75"/>
      <c r="K69" s="75"/>
      <c r="L69" s="75">
        <f t="shared" si="10"/>
        <v>0</v>
      </c>
      <c r="M69" s="76">
        <f>I69+'21.08'!M69</f>
        <v>550</v>
      </c>
      <c r="N69" s="76">
        <f>L69+'21.08'!N69</f>
        <v>0</v>
      </c>
      <c r="O69" s="75">
        <v>49</v>
      </c>
      <c r="P69" s="77">
        <f t="shared" si="3"/>
        <v>501</v>
      </c>
      <c r="Q69" s="68"/>
      <c r="R69" s="68"/>
      <c r="S69" s="68"/>
    </row>
    <row r="70" spans="1:19" x14ac:dyDescent="0.25">
      <c r="A70" s="70"/>
      <c r="B70" s="71"/>
      <c r="C70" s="85"/>
      <c r="D70" s="86"/>
      <c r="E70" s="87"/>
      <c r="F70" s="87"/>
      <c r="G70" s="87">
        <f>SUM(G61:G69)</f>
        <v>32</v>
      </c>
      <c r="H70" s="87">
        <f>SUM(H61:H69)</f>
        <v>1</v>
      </c>
      <c r="I70" s="88">
        <f>SUM(I61:I69)</f>
        <v>33</v>
      </c>
      <c r="J70" s="88"/>
      <c r="K70" s="88"/>
      <c r="L70" s="88">
        <f>SUM(L61:L69)</f>
        <v>0</v>
      </c>
      <c r="M70" s="76">
        <f>I70+'21.08'!M70</f>
        <v>1505</v>
      </c>
      <c r="N70" s="76">
        <f>L70+'21.08'!N70</f>
        <v>0</v>
      </c>
      <c r="O70" s="88">
        <f>SUM(O61:O69)</f>
        <v>123</v>
      </c>
      <c r="P70" s="86">
        <f t="shared" ref="P70:P85" si="13">M70-O70</f>
        <v>1382</v>
      </c>
      <c r="Q70" s="68"/>
      <c r="R70" s="68"/>
      <c r="S70" s="68"/>
    </row>
    <row r="71" spans="1:19" x14ac:dyDescent="0.25">
      <c r="A71" s="70">
        <f>$P$2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4">
        <v>4</v>
      </c>
      <c r="H71" s="74">
        <v>3</v>
      </c>
      <c r="I71" s="75">
        <f>G71+H71</f>
        <v>7</v>
      </c>
      <c r="J71" s="75"/>
      <c r="K71" s="75"/>
      <c r="L71" s="75">
        <f t="shared" si="10"/>
        <v>0</v>
      </c>
      <c r="M71" s="76">
        <f>I71+'21.08'!M71</f>
        <v>367</v>
      </c>
      <c r="N71" s="76">
        <f>L71+'21.08'!N71</f>
        <v>0</v>
      </c>
      <c r="O71" s="75">
        <v>32</v>
      </c>
      <c r="P71" s="77">
        <f t="shared" si="13"/>
        <v>335</v>
      </c>
      <c r="Q71" s="68"/>
      <c r="R71" s="68"/>
      <c r="S71" s="68"/>
    </row>
    <row r="72" spans="1:19" x14ac:dyDescent="0.25">
      <c r="A72" s="70"/>
      <c r="B72" s="71"/>
      <c r="C72" s="482"/>
      <c r="D72" s="84">
        <v>62</v>
      </c>
      <c r="E72" s="94" t="s">
        <v>212</v>
      </c>
      <c r="F72" s="74"/>
      <c r="G72" s="74">
        <v>19</v>
      </c>
      <c r="H72" s="74">
        <v>0</v>
      </c>
      <c r="I72" s="75">
        <f t="shared" ref="I72:I77" si="14">G72+H72</f>
        <v>19</v>
      </c>
      <c r="J72" s="75"/>
      <c r="K72" s="75"/>
      <c r="L72" s="75">
        <f t="shared" si="10"/>
        <v>0</v>
      </c>
      <c r="M72" s="76">
        <f>I72+'21.08'!M72</f>
        <v>350</v>
      </c>
      <c r="N72" s="76">
        <f>L72+'21.08'!N72</f>
        <v>0</v>
      </c>
      <c r="O72" s="75">
        <v>40</v>
      </c>
      <c r="P72" s="77">
        <f t="shared" si="13"/>
        <v>310</v>
      </c>
      <c r="Q72" s="68"/>
      <c r="R72" s="68"/>
      <c r="S72" s="68"/>
    </row>
    <row r="73" spans="1:19" x14ac:dyDescent="0.25">
      <c r="A73" s="70"/>
      <c r="B73" s="71"/>
      <c r="C73" s="482"/>
      <c r="D73" s="84">
        <v>63</v>
      </c>
      <c r="E73" s="74" t="s">
        <v>213</v>
      </c>
      <c r="F73" s="74"/>
      <c r="G73" s="74">
        <v>21</v>
      </c>
      <c r="H73" s="74">
        <v>0</v>
      </c>
      <c r="I73" s="75">
        <f t="shared" si="14"/>
        <v>21</v>
      </c>
      <c r="J73" s="75"/>
      <c r="K73" s="75"/>
      <c r="L73" s="75">
        <f t="shared" si="10"/>
        <v>0</v>
      </c>
      <c r="M73" s="76">
        <f>I73+'21.08'!M73</f>
        <v>304</v>
      </c>
      <c r="N73" s="76">
        <f>L73+'21.08'!N73</f>
        <v>0</v>
      </c>
      <c r="O73" s="75">
        <v>53</v>
      </c>
      <c r="P73" s="77">
        <f t="shared" si="13"/>
        <v>251</v>
      </c>
      <c r="Q73" s="68"/>
      <c r="R73" s="68"/>
      <c r="S73" s="68"/>
    </row>
    <row r="74" spans="1:19" x14ac:dyDescent="0.25">
      <c r="A74" s="70"/>
      <c r="B74" s="71"/>
      <c r="C74" s="482"/>
      <c r="D74" s="84">
        <v>64</v>
      </c>
      <c r="E74" s="74" t="s">
        <v>214</v>
      </c>
      <c r="F74" s="74"/>
      <c r="G74" s="74">
        <v>19</v>
      </c>
      <c r="H74" s="74">
        <v>0</v>
      </c>
      <c r="I74" s="75">
        <f t="shared" si="14"/>
        <v>19</v>
      </c>
      <c r="J74" s="75"/>
      <c r="K74" s="75"/>
      <c r="L74" s="75">
        <f t="shared" si="10"/>
        <v>0</v>
      </c>
      <c r="M74" s="76">
        <f>I74+'21.08'!M74</f>
        <v>321</v>
      </c>
      <c r="N74" s="76">
        <f>L74+'21.08'!N74</f>
        <v>0</v>
      </c>
      <c r="O74" s="75">
        <v>55</v>
      </c>
      <c r="P74" s="77">
        <f t="shared" si="13"/>
        <v>266</v>
      </c>
      <c r="Q74" s="68"/>
      <c r="R74" s="68"/>
      <c r="S74" s="68"/>
    </row>
    <row r="75" spans="1:19" x14ac:dyDescent="0.25">
      <c r="A75" s="70"/>
      <c r="B75" s="71"/>
      <c r="C75" s="482"/>
      <c r="D75" s="84">
        <v>65</v>
      </c>
      <c r="E75" s="74" t="s">
        <v>232</v>
      </c>
      <c r="F75" s="74"/>
      <c r="G75" s="74">
        <v>3</v>
      </c>
      <c r="H75" s="74">
        <v>0</v>
      </c>
      <c r="I75" s="75">
        <f t="shared" si="14"/>
        <v>3</v>
      </c>
      <c r="J75" s="75"/>
      <c r="K75" s="75"/>
      <c r="L75" s="75">
        <f t="shared" si="10"/>
        <v>0</v>
      </c>
      <c r="M75" s="76">
        <f>I75+'21.08'!M75</f>
        <v>69</v>
      </c>
      <c r="N75" s="76">
        <f>L75+'21.08'!N75</f>
        <v>0</v>
      </c>
      <c r="O75" s="75">
        <v>12</v>
      </c>
      <c r="P75" s="77">
        <f t="shared" si="13"/>
        <v>57</v>
      </c>
      <c r="Q75" s="68"/>
      <c r="R75" s="68"/>
      <c r="S75" s="68"/>
    </row>
    <row r="76" spans="1:19" x14ac:dyDescent="0.25">
      <c r="A76" s="70"/>
      <c r="B76" s="71"/>
      <c r="C76" s="482"/>
      <c r="D76" s="84">
        <v>66</v>
      </c>
      <c r="E76" s="74" t="s">
        <v>220</v>
      </c>
      <c r="F76" s="74"/>
      <c r="G76" s="74">
        <v>11</v>
      </c>
      <c r="H76" s="74">
        <v>0</v>
      </c>
      <c r="I76" s="75">
        <f t="shared" si="14"/>
        <v>11</v>
      </c>
      <c r="J76" s="75"/>
      <c r="K76" s="75"/>
      <c r="L76" s="75">
        <f t="shared" si="10"/>
        <v>0</v>
      </c>
      <c r="M76" s="76">
        <f>I76+'21.08'!M76</f>
        <v>275</v>
      </c>
      <c r="N76" s="76">
        <f>L76+'21.08'!N76</f>
        <v>0</v>
      </c>
      <c r="O76" s="75">
        <v>33</v>
      </c>
      <c r="P76" s="77">
        <f t="shared" si="13"/>
        <v>242</v>
      </c>
      <c r="Q76" s="68"/>
      <c r="R76" s="68"/>
      <c r="S76" s="68"/>
    </row>
    <row r="77" spans="1:19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4">
        <v>57</v>
      </c>
      <c r="H77" s="74">
        <v>0</v>
      </c>
      <c r="I77" s="75">
        <f t="shared" si="14"/>
        <v>57</v>
      </c>
      <c r="J77" s="75"/>
      <c r="K77" s="75"/>
      <c r="L77" s="75">
        <f t="shared" si="10"/>
        <v>0</v>
      </c>
      <c r="M77" s="76">
        <f>I77+'21.08'!M77</f>
        <v>1430</v>
      </c>
      <c r="N77" s="76">
        <f>L77+'21.08'!N77</f>
        <v>0</v>
      </c>
      <c r="O77" s="75">
        <v>163</v>
      </c>
      <c r="P77" s="77">
        <f t="shared" si="13"/>
        <v>1267</v>
      </c>
      <c r="Q77" s="68"/>
      <c r="R77" s="68"/>
      <c r="S77" s="68"/>
    </row>
    <row r="78" spans="1:19" x14ac:dyDescent="0.25">
      <c r="A78" s="70"/>
      <c r="B78" s="71"/>
      <c r="C78" s="85"/>
      <c r="D78" s="86"/>
      <c r="E78" s="87"/>
      <c r="F78" s="87"/>
      <c r="G78" s="87">
        <f>SUM(G71:G77)</f>
        <v>134</v>
      </c>
      <c r="H78" s="87">
        <f>SUM(H71:H77)</f>
        <v>3</v>
      </c>
      <c r="I78" s="88">
        <f>SUM(I71:I77)</f>
        <v>137</v>
      </c>
      <c r="J78" s="88"/>
      <c r="K78" s="88"/>
      <c r="L78" s="88">
        <f>SUM(L71:L77)</f>
        <v>0</v>
      </c>
      <c r="M78" s="76">
        <f>I78+'21.08'!M78</f>
        <v>3121</v>
      </c>
      <c r="N78" s="76">
        <f>L78+'21.08'!N78</f>
        <v>0</v>
      </c>
      <c r="O78" s="88">
        <f>SUM(O71:O77)</f>
        <v>388</v>
      </c>
      <c r="P78" s="86">
        <f t="shared" si="13"/>
        <v>2733</v>
      </c>
      <c r="Q78" s="68"/>
      <c r="R78" s="68"/>
      <c r="S78" s="68"/>
    </row>
    <row r="79" spans="1:19" x14ac:dyDescent="0.25">
      <c r="A79" s="70">
        <f>$P$2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4">
        <v>0</v>
      </c>
      <c r="H79" s="74">
        <v>3</v>
      </c>
      <c r="I79" s="75">
        <f>G79+H79</f>
        <v>3</v>
      </c>
      <c r="J79" s="75"/>
      <c r="K79" s="75"/>
      <c r="L79" s="75">
        <f t="shared" si="10"/>
        <v>0</v>
      </c>
      <c r="M79" s="76">
        <f>I79+'21.08'!M79</f>
        <v>129</v>
      </c>
      <c r="N79" s="76">
        <f>L79+'21.08'!N79</f>
        <v>0</v>
      </c>
      <c r="O79" s="75">
        <v>5</v>
      </c>
      <c r="P79" s="77">
        <f t="shared" si="13"/>
        <v>124</v>
      </c>
      <c r="Q79" s="68"/>
      <c r="R79" s="68"/>
      <c r="S79" s="68"/>
    </row>
    <row r="80" spans="1:19" x14ac:dyDescent="0.25">
      <c r="A80" s="70"/>
      <c r="B80" s="71"/>
      <c r="C80" s="482"/>
      <c r="D80" s="84">
        <v>69</v>
      </c>
      <c r="E80" s="74" t="s">
        <v>217</v>
      </c>
      <c r="F80" s="74"/>
      <c r="G80" s="74">
        <v>2</v>
      </c>
      <c r="H80" s="74">
        <v>0</v>
      </c>
      <c r="I80" s="75">
        <f t="shared" ref="I80:I83" si="15">G80+H80</f>
        <v>2</v>
      </c>
      <c r="J80" s="75"/>
      <c r="K80" s="75"/>
      <c r="L80" s="75">
        <f t="shared" si="10"/>
        <v>0</v>
      </c>
      <c r="M80" s="76">
        <f>I80+'21.08'!M80</f>
        <v>37</v>
      </c>
      <c r="N80" s="76">
        <f>L80+'21.08'!N80</f>
        <v>0</v>
      </c>
      <c r="O80" s="75">
        <v>4</v>
      </c>
      <c r="P80" s="77">
        <f t="shared" si="13"/>
        <v>33</v>
      </c>
      <c r="Q80" s="68"/>
      <c r="R80" s="68"/>
      <c r="S80" s="68"/>
    </row>
    <row r="81" spans="1:19" x14ac:dyDescent="0.25">
      <c r="A81" s="70"/>
      <c r="B81" s="71"/>
      <c r="C81" s="482"/>
      <c r="D81" s="84">
        <v>70</v>
      </c>
      <c r="E81" s="74" t="s">
        <v>218</v>
      </c>
      <c r="F81" s="74"/>
      <c r="G81" s="74">
        <v>6</v>
      </c>
      <c r="H81" s="74">
        <v>0</v>
      </c>
      <c r="I81" s="75">
        <f t="shared" si="15"/>
        <v>6</v>
      </c>
      <c r="J81" s="75"/>
      <c r="K81" s="75"/>
      <c r="L81" s="75">
        <f t="shared" si="10"/>
        <v>0</v>
      </c>
      <c r="M81" s="76">
        <f>I81+'21.08'!M81</f>
        <v>101</v>
      </c>
      <c r="N81" s="76">
        <f>L81+'21.08'!N81</f>
        <v>0</v>
      </c>
      <c r="O81" s="75">
        <v>7</v>
      </c>
      <c r="P81" s="77">
        <f t="shared" si="13"/>
        <v>94</v>
      </c>
      <c r="Q81" s="68"/>
      <c r="R81" s="68"/>
      <c r="S81" s="68"/>
    </row>
    <row r="82" spans="1:19" x14ac:dyDescent="0.25">
      <c r="A82" s="70"/>
      <c r="B82" s="71"/>
      <c r="C82" s="482"/>
      <c r="D82" s="84">
        <v>71</v>
      </c>
      <c r="E82" s="74" t="s">
        <v>219</v>
      </c>
      <c r="F82" s="74"/>
      <c r="G82" s="74">
        <v>1</v>
      </c>
      <c r="H82" s="74">
        <v>0</v>
      </c>
      <c r="I82" s="75">
        <f t="shared" si="15"/>
        <v>1</v>
      </c>
      <c r="J82" s="75"/>
      <c r="K82" s="75"/>
      <c r="L82" s="75">
        <f t="shared" si="10"/>
        <v>0</v>
      </c>
      <c r="M82" s="76">
        <f>I82+'21.08'!M82</f>
        <v>83</v>
      </c>
      <c r="N82" s="76">
        <f>L82+'21.08'!N82</f>
        <v>0</v>
      </c>
      <c r="O82" s="75">
        <v>5</v>
      </c>
      <c r="P82" s="77">
        <f t="shared" si="13"/>
        <v>78</v>
      </c>
      <c r="Q82" s="68"/>
      <c r="R82" s="68"/>
      <c r="S82" s="68"/>
    </row>
    <row r="83" spans="1:19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4">
        <v>8</v>
      </c>
      <c r="H83" s="74">
        <v>0</v>
      </c>
      <c r="I83" s="75">
        <f t="shared" si="15"/>
        <v>8</v>
      </c>
      <c r="J83" s="75"/>
      <c r="K83" s="75"/>
      <c r="L83" s="75">
        <f>J83+K83</f>
        <v>0</v>
      </c>
      <c r="M83" s="76">
        <f>I83+'21.08'!M83</f>
        <v>318</v>
      </c>
      <c r="N83" s="76">
        <f>L83+'21.08'!N83</f>
        <v>0</v>
      </c>
      <c r="O83" s="75">
        <v>29</v>
      </c>
      <c r="P83" s="77">
        <f t="shared" si="13"/>
        <v>289</v>
      </c>
      <c r="Q83" s="68"/>
      <c r="R83" s="68"/>
      <c r="S83" s="68"/>
    </row>
    <row r="84" spans="1:19" x14ac:dyDescent="0.25">
      <c r="A84" s="70"/>
      <c r="B84" s="71"/>
      <c r="C84" s="86"/>
      <c r="D84" s="86"/>
      <c r="E84" s="87"/>
      <c r="F84" s="87"/>
      <c r="G84" s="87">
        <f>SUM(G79:G83)</f>
        <v>17</v>
      </c>
      <c r="H84" s="87">
        <f>SUM(H79:H83)</f>
        <v>3</v>
      </c>
      <c r="I84" s="88">
        <f>SUM(I79:I83)</f>
        <v>20</v>
      </c>
      <c r="J84" s="88"/>
      <c r="K84" s="88"/>
      <c r="L84" s="88">
        <f>SUM(L79:L83)</f>
        <v>0</v>
      </c>
      <c r="M84" s="76">
        <f>I84+'21.08'!M84</f>
        <v>668</v>
      </c>
      <c r="N84" s="76">
        <f>L84+'21.08'!N84</f>
        <v>0</v>
      </c>
      <c r="O84" s="88">
        <f>SUM(O79:O83)</f>
        <v>50</v>
      </c>
      <c r="P84" s="86">
        <f t="shared" si="13"/>
        <v>618</v>
      </c>
      <c r="Q84" s="68"/>
      <c r="R84" s="68"/>
      <c r="S84" s="68"/>
    </row>
    <row r="85" spans="1:19" x14ac:dyDescent="0.25">
      <c r="A85" s="70">
        <f t="shared" ref="A85:A107" si="16">$P$2</f>
        <v>0</v>
      </c>
      <c r="B85" s="71">
        <v>1</v>
      </c>
      <c r="C85" s="484" t="s">
        <v>222</v>
      </c>
      <c r="D85" s="485"/>
      <c r="E85" s="485"/>
      <c r="F85" s="486"/>
      <c r="G85" s="114"/>
      <c r="H85" s="114"/>
      <c r="I85" s="78">
        <f>I84+I78+I70+I60+I50+I38+I25+I19</f>
        <v>836</v>
      </c>
      <c r="J85" s="78"/>
      <c r="K85" s="78"/>
      <c r="L85" s="78">
        <f>L84+L78+L70+L60+L50+L38+L25+L19</f>
        <v>0</v>
      </c>
      <c r="M85" s="78">
        <f>M84+M78+M70+M60+M50+M38+M25+M19</f>
        <v>23846</v>
      </c>
      <c r="N85" s="78">
        <f>N84+N78+N70+N60+N50+N38+N25+N19</f>
        <v>2</v>
      </c>
      <c r="O85" s="78">
        <f>O84+O78+O70+O60+O50+O38+O25+O19</f>
        <v>2815</v>
      </c>
      <c r="P85" s="77">
        <f t="shared" si="13"/>
        <v>21031</v>
      </c>
      <c r="Q85" s="68"/>
      <c r="R85" s="68"/>
      <c r="S85" s="68"/>
    </row>
    <row r="86" spans="1:19" ht="16.149999999999999" customHeight="1" x14ac:dyDescent="0.25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149999999999999" customHeight="1" x14ac:dyDescent="0.25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149999999999999" customHeight="1" x14ac:dyDescent="0.25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78" t="s">
        <v>235</v>
      </c>
      <c r="M90" s="478"/>
      <c r="N90" s="478"/>
      <c r="O90" s="478"/>
      <c r="P90" s="80"/>
      <c r="Q90" s="68"/>
      <c r="R90" s="68"/>
      <c r="S90" s="68"/>
    </row>
    <row r="91" spans="1:19" ht="16.149999999999999" customHeight="1" x14ac:dyDescent="0.25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78" t="s">
        <v>236</v>
      </c>
      <c r="M91" s="478"/>
      <c r="N91" s="478"/>
      <c r="O91" s="478"/>
      <c r="P91" s="80"/>
      <c r="Q91" s="68"/>
      <c r="R91" s="68"/>
      <c r="S91" s="68"/>
    </row>
    <row r="92" spans="1:19" ht="16.149999999999999" customHeight="1" x14ac:dyDescent="0.25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78" t="s">
        <v>250</v>
      </c>
      <c r="M92" s="478"/>
      <c r="N92" s="478"/>
      <c r="O92" s="478"/>
      <c r="P92" s="80"/>
      <c r="Q92" s="68"/>
      <c r="R92" s="68"/>
      <c r="S92" s="68"/>
    </row>
    <row r="93" spans="1:19" ht="16.149999999999999" customHeight="1" x14ac:dyDescent="0.25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78" t="s">
        <v>238</v>
      </c>
      <c r="M93" s="478"/>
      <c r="N93" s="478"/>
      <c r="O93" s="478"/>
      <c r="P93" s="80"/>
      <c r="Q93" s="68"/>
      <c r="R93" s="68"/>
      <c r="S93" s="68"/>
    </row>
    <row r="94" spans="1:19" ht="16.149999999999999" customHeight="1" x14ac:dyDescent="0.25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78" t="s">
        <v>239</v>
      </c>
      <c r="M94" s="478"/>
      <c r="N94" s="478"/>
      <c r="O94" s="478"/>
      <c r="P94" s="80"/>
      <c r="Q94" s="68"/>
      <c r="R94" s="68"/>
      <c r="S94" s="68"/>
    </row>
    <row r="95" spans="1:19" ht="16.149999999999999" customHeight="1" x14ac:dyDescent="0.25">
      <c r="A95" s="66">
        <f t="shared" si="16"/>
        <v>0</v>
      </c>
      <c r="B95" s="67">
        <v>1</v>
      </c>
      <c r="I95" s="82"/>
      <c r="J95" s="82"/>
      <c r="K95" s="82"/>
      <c r="L95" s="480" t="s">
        <v>240</v>
      </c>
      <c r="M95" s="480"/>
      <c r="N95" s="480"/>
      <c r="O95" s="480"/>
    </row>
    <row r="96" spans="1:19" x14ac:dyDescent="0.25">
      <c r="A96" s="66">
        <f t="shared" si="16"/>
        <v>0</v>
      </c>
      <c r="B96" s="67">
        <v>1</v>
      </c>
      <c r="I96" s="82"/>
      <c r="J96" s="82"/>
      <c r="K96" s="82"/>
    </row>
    <row r="97" spans="1:11" x14ac:dyDescent="0.25">
      <c r="A97" s="66">
        <f t="shared" si="16"/>
        <v>0</v>
      </c>
      <c r="B97" s="67">
        <v>1</v>
      </c>
      <c r="I97" s="82"/>
      <c r="J97" s="82"/>
      <c r="K97" s="82"/>
    </row>
    <row r="98" spans="1:11" x14ac:dyDescent="0.25">
      <c r="A98" s="66">
        <f t="shared" si="16"/>
        <v>0</v>
      </c>
      <c r="B98" s="67">
        <v>1</v>
      </c>
      <c r="I98" s="82"/>
      <c r="J98" s="82"/>
      <c r="K98" s="82"/>
    </row>
    <row r="99" spans="1:11" x14ac:dyDescent="0.25">
      <c r="A99" s="66">
        <f t="shared" si="16"/>
        <v>0</v>
      </c>
      <c r="B99" s="67">
        <v>1</v>
      </c>
      <c r="I99" s="82"/>
      <c r="J99" s="82"/>
      <c r="K99" s="82"/>
    </row>
    <row r="100" spans="1:11" x14ac:dyDescent="0.25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25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25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25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25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25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25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25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25">
      <c r="I108" s="82"/>
      <c r="J108" s="82"/>
      <c r="K108" s="82"/>
    </row>
    <row r="109" spans="1:11" x14ac:dyDescent="0.25">
      <c r="I109" s="82"/>
      <c r="J109" s="82"/>
      <c r="K109" s="82"/>
    </row>
    <row r="110" spans="1:11" x14ac:dyDescent="0.25">
      <c r="I110" s="82"/>
      <c r="J110" s="82"/>
      <c r="K110" s="82"/>
    </row>
    <row r="111" spans="1:11" x14ac:dyDescent="0.25">
      <c r="I111" s="82"/>
      <c r="J111" s="82"/>
      <c r="K111" s="82"/>
    </row>
  </sheetData>
  <mergeCells count="30">
    <mergeCell ref="L94:O94"/>
    <mergeCell ref="L95:O95"/>
    <mergeCell ref="C79:C83"/>
    <mergeCell ref="C85:F85"/>
    <mergeCell ref="L90:O90"/>
    <mergeCell ref="L91:O91"/>
    <mergeCell ref="L92:O92"/>
    <mergeCell ref="L93:O93"/>
    <mergeCell ref="C71:C77"/>
    <mergeCell ref="K3:K4"/>
    <mergeCell ref="L3:L4"/>
    <mergeCell ref="M3:N3"/>
    <mergeCell ref="O3:O4"/>
    <mergeCell ref="C20:C24"/>
    <mergeCell ref="C26:C37"/>
    <mergeCell ref="C39:C49"/>
    <mergeCell ref="C51:C59"/>
    <mergeCell ref="C61:C69"/>
    <mergeCell ref="P3:P4"/>
    <mergeCell ref="C5:C18"/>
    <mergeCell ref="C1:P1"/>
    <mergeCell ref="O2:P2"/>
    <mergeCell ref="C3:C4"/>
    <mergeCell ref="D3:D4"/>
    <mergeCell ref="E3:E4"/>
    <mergeCell ref="F3:F4"/>
    <mergeCell ref="G3:G4"/>
    <mergeCell ref="H3:H4"/>
    <mergeCell ref="I3:I4"/>
    <mergeCell ref="J3:J4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400-000000000000}">
  <dimension ref="A1:S111"/>
  <sheetViews>
    <sheetView view="pageBreakPreview" topLeftCell="C1" zoomScale="70" zoomScaleNormal="50" zoomScaleSheetLayoutView="70" workbookViewId="0">
      <pane xSplit="3" ySplit="4" topLeftCell="F71" activePane="bottomRight" state="frozen"/>
      <selection activeCell="C1" sqref="C1"/>
      <selection pane="topRight" activeCell="F1" sqref="F1"/>
      <selection pane="bottomLeft" activeCell="C5" sqref="C5"/>
      <selection pane="bottomRight" activeCell="I83" sqref="I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9" width="25.5703125" style="66" bestFit="1" customWidth="1"/>
    <col min="10" max="11" width="24.85546875" style="66" bestFit="1" customWidth="1"/>
    <col min="12" max="12" width="19.7109375" style="66" customWidth="1"/>
    <col min="13" max="16" width="15.85546875" style="66" customWidth="1"/>
    <col min="17" max="16384" width="8.85546875" style="66"/>
  </cols>
  <sheetData>
    <row r="1" spans="1:19" ht="69" customHeight="1" x14ac:dyDescent="0.25">
      <c r="A1" s="66">
        <f t="shared" ref="A1:A5" si="0">$P$2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  <c r="M1" s="467"/>
      <c r="N1" s="467"/>
      <c r="O1" s="467"/>
      <c r="P1" s="467"/>
    </row>
    <row r="2" spans="1:19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J2" s="68"/>
      <c r="K2" s="68"/>
      <c r="L2" s="68"/>
      <c r="M2" s="68"/>
      <c r="O2" s="492" t="s">
        <v>269</v>
      </c>
      <c r="P2" s="492"/>
      <c r="Q2" s="68"/>
      <c r="R2" s="68"/>
      <c r="S2" s="68"/>
    </row>
    <row r="3" spans="1:19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73" t="s">
        <v>263</v>
      </c>
      <c r="H3" s="473" t="s">
        <v>264</v>
      </c>
      <c r="I3" s="473" t="s">
        <v>265</v>
      </c>
      <c r="J3" s="473" t="s">
        <v>266</v>
      </c>
      <c r="K3" s="473" t="s">
        <v>267</v>
      </c>
      <c r="L3" s="473" t="s">
        <v>268</v>
      </c>
      <c r="M3" s="487" t="s">
        <v>9</v>
      </c>
      <c r="N3" s="487"/>
      <c r="O3" s="488" t="s">
        <v>142</v>
      </c>
      <c r="P3" s="488" t="s">
        <v>143</v>
      </c>
      <c r="Q3" s="68"/>
      <c r="R3" s="68"/>
      <c r="S3" s="68"/>
    </row>
    <row r="4" spans="1:19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469"/>
      <c r="J4" s="469"/>
      <c r="K4" s="469"/>
      <c r="L4" s="474"/>
      <c r="M4" s="112" t="s">
        <v>140</v>
      </c>
      <c r="N4" s="112" t="s">
        <v>141</v>
      </c>
      <c r="O4" s="487"/>
      <c r="P4" s="487"/>
      <c r="Q4" s="68"/>
      <c r="R4" s="68"/>
      <c r="S4" s="73"/>
    </row>
    <row r="5" spans="1:19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4">
        <v>30</v>
      </c>
      <c r="H5" s="74">
        <v>18</v>
      </c>
      <c r="I5" s="75">
        <f>G5+H5</f>
        <v>48</v>
      </c>
      <c r="J5" s="75"/>
      <c r="K5" s="75"/>
      <c r="L5" s="75">
        <f>J5+K5</f>
        <v>0</v>
      </c>
      <c r="M5" s="76">
        <f>I5+'20.08 '!I5</f>
        <v>1003</v>
      </c>
      <c r="N5" s="76">
        <f>L5+'20.08 '!J5</f>
        <v>1</v>
      </c>
      <c r="O5" s="75">
        <v>71</v>
      </c>
      <c r="P5" s="77">
        <f>M5-O5</f>
        <v>932</v>
      </c>
      <c r="Q5" s="68"/>
      <c r="R5" s="68"/>
      <c r="S5" s="68"/>
    </row>
    <row r="6" spans="1:19" x14ac:dyDescent="0.25">
      <c r="A6" s="70"/>
      <c r="B6" s="71"/>
      <c r="C6" s="490"/>
      <c r="D6" s="84">
        <v>2</v>
      </c>
      <c r="E6" s="74" t="s">
        <v>147</v>
      </c>
      <c r="F6" s="74"/>
      <c r="G6" s="74">
        <v>1</v>
      </c>
      <c r="H6" s="74">
        <v>0</v>
      </c>
      <c r="I6" s="75">
        <f t="shared" ref="I6:I18" si="1">G6+H6</f>
        <v>1</v>
      </c>
      <c r="J6" s="75"/>
      <c r="K6" s="75"/>
      <c r="L6" s="75">
        <f t="shared" ref="L6:L18" si="2">J6+K6</f>
        <v>0</v>
      </c>
      <c r="M6" s="76">
        <f>I6+'20.08 '!I6</f>
        <v>55</v>
      </c>
      <c r="N6" s="76">
        <f>L6+'20.08 '!J6</f>
        <v>0</v>
      </c>
      <c r="O6" s="75">
        <v>1</v>
      </c>
      <c r="P6" s="77">
        <f t="shared" ref="P6:P69" si="3">M6-O6</f>
        <v>54</v>
      </c>
      <c r="Q6" s="68"/>
      <c r="R6" s="68"/>
      <c r="S6" s="68"/>
    </row>
    <row r="7" spans="1:19" x14ac:dyDescent="0.25">
      <c r="A7" s="70"/>
      <c r="B7" s="71"/>
      <c r="C7" s="490"/>
      <c r="D7" s="84">
        <v>3</v>
      </c>
      <c r="E7" s="74" t="s">
        <v>148</v>
      </c>
      <c r="F7" s="74"/>
      <c r="G7" s="74">
        <v>18</v>
      </c>
      <c r="H7" s="74">
        <v>0</v>
      </c>
      <c r="I7" s="75">
        <f t="shared" si="1"/>
        <v>18</v>
      </c>
      <c r="J7" s="75"/>
      <c r="K7" s="75"/>
      <c r="L7" s="75">
        <f t="shared" si="2"/>
        <v>0</v>
      </c>
      <c r="M7" s="76">
        <f>I7+'20.08 '!I7</f>
        <v>276</v>
      </c>
      <c r="N7" s="76">
        <f>L7+'20.08 '!J7</f>
        <v>0</v>
      </c>
      <c r="O7" s="75">
        <v>36</v>
      </c>
      <c r="P7" s="77">
        <f t="shared" si="3"/>
        <v>240</v>
      </c>
      <c r="Q7" s="68"/>
      <c r="R7" s="68"/>
      <c r="S7" s="68"/>
    </row>
    <row r="8" spans="1:19" x14ac:dyDescent="0.25">
      <c r="A8" s="70"/>
      <c r="B8" s="71"/>
      <c r="C8" s="490"/>
      <c r="D8" s="84">
        <v>4</v>
      </c>
      <c r="E8" s="74" t="s">
        <v>149</v>
      </c>
      <c r="F8" s="74"/>
      <c r="G8" s="74">
        <v>24</v>
      </c>
      <c r="H8" s="74">
        <v>1</v>
      </c>
      <c r="I8" s="75">
        <f t="shared" si="1"/>
        <v>25</v>
      </c>
      <c r="J8" s="75"/>
      <c r="K8" s="75"/>
      <c r="L8" s="75">
        <f t="shared" si="2"/>
        <v>0</v>
      </c>
      <c r="M8" s="76">
        <f>I8+'20.08 '!I8</f>
        <v>834</v>
      </c>
      <c r="N8" s="76">
        <f>L8+'20.08 '!J8</f>
        <v>0</v>
      </c>
      <c r="O8" s="75">
        <v>91</v>
      </c>
      <c r="P8" s="77">
        <f t="shared" si="3"/>
        <v>743</v>
      </c>
      <c r="Q8" s="68"/>
      <c r="R8" s="68"/>
      <c r="S8" s="68"/>
    </row>
    <row r="9" spans="1:19" x14ac:dyDescent="0.25">
      <c r="A9" s="70"/>
      <c r="B9" s="71"/>
      <c r="C9" s="490"/>
      <c r="D9" s="84">
        <v>5</v>
      </c>
      <c r="E9" s="74" t="s">
        <v>150</v>
      </c>
      <c r="F9" s="74"/>
      <c r="G9" s="74">
        <v>13</v>
      </c>
      <c r="H9" s="74">
        <v>0</v>
      </c>
      <c r="I9" s="75">
        <f t="shared" si="1"/>
        <v>13</v>
      </c>
      <c r="J9" s="75"/>
      <c r="K9" s="75"/>
      <c r="L9" s="75">
        <f t="shared" si="2"/>
        <v>0</v>
      </c>
      <c r="M9" s="76">
        <f>I9+'20.08 '!I9</f>
        <v>311</v>
      </c>
      <c r="N9" s="76">
        <f>L9+'20.08 '!J9</f>
        <v>0</v>
      </c>
      <c r="O9" s="75">
        <v>39</v>
      </c>
      <c r="P9" s="77">
        <f t="shared" si="3"/>
        <v>272</v>
      </c>
      <c r="Q9" s="68"/>
      <c r="R9" s="68"/>
      <c r="S9" s="68"/>
    </row>
    <row r="10" spans="1:19" x14ac:dyDescent="0.25">
      <c r="A10" s="70"/>
      <c r="B10" s="71"/>
      <c r="C10" s="490"/>
      <c r="D10" s="84">
        <v>6</v>
      </c>
      <c r="E10" s="74" t="s">
        <v>169</v>
      </c>
      <c r="F10" s="74"/>
      <c r="G10" s="74">
        <v>13</v>
      </c>
      <c r="H10" s="74">
        <v>0</v>
      </c>
      <c r="I10" s="75">
        <f t="shared" si="1"/>
        <v>13</v>
      </c>
      <c r="J10" s="75"/>
      <c r="K10" s="75"/>
      <c r="L10" s="75">
        <f t="shared" si="2"/>
        <v>0</v>
      </c>
      <c r="M10" s="76">
        <f>I10+'20.08 '!I10</f>
        <v>259</v>
      </c>
      <c r="N10" s="76">
        <f>L10+'20.08 '!J10</f>
        <v>0</v>
      </c>
      <c r="O10" s="75">
        <v>28</v>
      </c>
      <c r="P10" s="77">
        <f t="shared" si="3"/>
        <v>231</v>
      </c>
      <c r="Q10" s="68"/>
      <c r="R10" s="68"/>
      <c r="S10" s="68"/>
    </row>
    <row r="11" spans="1:19" x14ac:dyDescent="0.25">
      <c r="A11" s="70"/>
      <c r="B11" s="71"/>
      <c r="C11" s="490"/>
      <c r="D11" s="84">
        <v>7</v>
      </c>
      <c r="E11" s="74" t="s">
        <v>170</v>
      </c>
      <c r="F11" s="74"/>
      <c r="G11" s="74">
        <v>14</v>
      </c>
      <c r="H11" s="74">
        <v>0</v>
      </c>
      <c r="I11" s="75">
        <f t="shared" si="1"/>
        <v>14</v>
      </c>
      <c r="J11" s="75"/>
      <c r="K11" s="75"/>
      <c r="L11" s="75">
        <f t="shared" si="2"/>
        <v>0</v>
      </c>
      <c r="M11" s="76">
        <f>I11+'20.08 '!I11</f>
        <v>409</v>
      </c>
      <c r="N11" s="76">
        <f>L11+'20.08 '!J11</f>
        <v>0</v>
      </c>
      <c r="O11" s="75">
        <v>55</v>
      </c>
      <c r="P11" s="77">
        <f t="shared" si="3"/>
        <v>354</v>
      </c>
      <c r="Q11" s="68"/>
      <c r="R11" s="68"/>
      <c r="S11" s="68"/>
    </row>
    <row r="12" spans="1:19" x14ac:dyDescent="0.25">
      <c r="A12" s="70"/>
      <c r="B12" s="71"/>
      <c r="C12" s="490"/>
      <c r="D12" s="84">
        <v>8</v>
      </c>
      <c r="E12" s="74" t="s">
        <v>171</v>
      </c>
      <c r="F12" s="74"/>
      <c r="G12" s="74">
        <v>60</v>
      </c>
      <c r="H12" s="74">
        <v>0</v>
      </c>
      <c r="I12" s="75">
        <f t="shared" si="1"/>
        <v>60</v>
      </c>
      <c r="J12" s="75"/>
      <c r="K12" s="75"/>
      <c r="L12" s="75">
        <f t="shared" si="2"/>
        <v>0</v>
      </c>
      <c r="M12" s="76">
        <f>I12+'20.08 '!I12</f>
        <v>637</v>
      </c>
      <c r="N12" s="76">
        <f>L12+'20.08 '!J12</f>
        <v>0</v>
      </c>
      <c r="O12" s="75">
        <v>149</v>
      </c>
      <c r="P12" s="77">
        <f t="shared" si="3"/>
        <v>488</v>
      </c>
      <c r="Q12" s="68"/>
      <c r="R12" s="68"/>
      <c r="S12" s="68"/>
    </row>
    <row r="13" spans="1:19" x14ac:dyDescent="0.25">
      <c r="A13" s="70"/>
      <c r="B13" s="71"/>
      <c r="C13" s="490"/>
      <c r="D13" s="84">
        <v>9</v>
      </c>
      <c r="E13" s="74" t="s">
        <v>229</v>
      </c>
      <c r="F13" s="74"/>
      <c r="G13" s="74">
        <v>6</v>
      </c>
      <c r="H13" s="74">
        <v>6</v>
      </c>
      <c r="I13" s="75">
        <f t="shared" si="1"/>
        <v>12</v>
      </c>
      <c r="J13" s="75"/>
      <c r="K13" s="75"/>
      <c r="L13" s="75">
        <f t="shared" si="2"/>
        <v>0</v>
      </c>
      <c r="M13" s="76">
        <f>I13+'20.08 '!I13</f>
        <v>319</v>
      </c>
      <c r="N13" s="76">
        <f>L13+'20.08 '!J13</f>
        <v>0</v>
      </c>
      <c r="O13" s="75">
        <v>34</v>
      </c>
      <c r="P13" s="77">
        <f t="shared" si="3"/>
        <v>285</v>
      </c>
      <c r="Q13" s="68"/>
      <c r="R13" s="68"/>
      <c r="S13" s="68"/>
    </row>
    <row r="14" spans="1:19" x14ac:dyDescent="0.25">
      <c r="A14" s="70"/>
      <c r="B14" s="71"/>
      <c r="C14" s="490"/>
      <c r="D14" s="84">
        <v>10</v>
      </c>
      <c r="E14" s="74" t="s">
        <v>173</v>
      </c>
      <c r="F14" s="74"/>
      <c r="G14" s="74">
        <v>5</v>
      </c>
      <c r="H14" s="74">
        <v>0</v>
      </c>
      <c r="I14" s="75">
        <f t="shared" si="1"/>
        <v>5</v>
      </c>
      <c r="J14" s="75"/>
      <c r="K14" s="75"/>
      <c r="L14" s="75">
        <f t="shared" si="2"/>
        <v>0</v>
      </c>
      <c r="M14" s="76">
        <f>I14+'20.08 '!I14</f>
        <v>269</v>
      </c>
      <c r="N14" s="76">
        <f>L14+'20.08 '!J14</f>
        <v>0</v>
      </c>
      <c r="O14" s="75">
        <v>16</v>
      </c>
      <c r="P14" s="77">
        <f t="shared" si="3"/>
        <v>253</v>
      </c>
      <c r="Q14" s="68"/>
      <c r="R14" s="68"/>
      <c r="S14" s="68"/>
    </row>
    <row r="15" spans="1:19" x14ac:dyDescent="0.25">
      <c r="A15" s="70"/>
      <c r="B15" s="71"/>
      <c r="C15" s="490"/>
      <c r="D15" s="84">
        <v>11</v>
      </c>
      <c r="E15" s="74" t="s">
        <v>174</v>
      </c>
      <c r="F15" s="74"/>
      <c r="G15" s="74">
        <v>16</v>
      </c>
      <c r="H15" s="74">
        <v>0</v>
      </c>
      <c r="I15" s="75">
        <f t="shared" si="1"/>
        <v>16</v>
      </c>
      <c r="J15" s="75"/>
      <c r="K15" s="75"/>
      <c r="L15" s="75">
        <f t="shared" si="2"/>
        <v>0</v>
      </c>
      <c r="M15" s="76">
        <f>I15+'20.08 '!I15</f>
        <v>337</v>
      </c>
      <c r="N15" s="76">
        <f>L15+'20.08 '!J15</f>
        <v>0</v>
      </c>
      <c r="O15" s="75">
        <v>52</v>
      </c>
      <c r="P15" s="77">
        <f t="shared" si="3"/>
        <v>285</v>
      </c>
      <c r="Q15" s="68"/>
      <c r="R15" s="68"/>
      <c r="S15" s="68"/>
    </row>
    <row r="16" spans="1:19" x14ac:dyDescent="0.25">
      <c r="A16" s="70"/>
      <c r="B16" s="71"/>
      <c r="C16" s="490"/>
      <c r="D16" s="84">
        <v>12</v>
      </c>
      <c r="E16" s="74" t="s">
        <v>175</v>
      </c>
      <c r="F16" s="74"/>
      <c r="G16" s="74">
        <v>11</v>
      </c>
      <c r="H16" s="74">
        <v>0</v>
      </c>
      <c r="I16" s="75">
        <f t="shared" si="1"/>
        <v>11</v>
      </c>
      <c r="J16" s="75"/>
      <c r="K16" s="75"/>
      <c r="L16" s="75">
        <f t="shared" si="2"/>
        <v>0</v>
      </c>
      <c r="M16" s="76">
        <f>I16+'20.08 '!I16</f>
        <v>429</v>
      </c>
      <c r="N16" s="76">
        <f>L16+'20.08 '!J16</f>
        <v>0</v>
      </c>
      <c r="O16" s="75">
        <v>56</v>
      </c>
      <c r="P16" s="77">
        <f t="shared" si="3"/>
        <v>373</v>
      </c>
      <c r="Q16" s="68"/>
      <c r="R16" s="68"/>
      <c r="S16" s="68"/>
    </row>
    <row r="17" spans="1:19" x14ac:dyDescent="0.25">
      <c r="A17" s="70"/>
      <c r="B17" s="71"/>
      <c r="C17" s="490"/>
      <c r="D17" s="84">
        <v>13</v>
      </c>
      <c r="E17" s="74" t="s">
        <v>176</v>
      </c>
      <c r="F17" s="74"/>
      <c r="G17" s="74">
        <v>21</v>
      </c>
      <c r="H17" s="74">
        <v>23</v>
      </c>
      <c r="I17" s="75">
        <f t="shared" si="1"/>
        <v>44</v>
      </c>
      <c r="J17" s="75"/>
      <c r="K17" s="75"/>
      <c r="L17" s="75">
        <f t="shared" si="2"/>
        <v>0</v>
      </c>
      <c r="M17" s="76">
        <f>I17+'20.08 '!I17</f>
        <v>360</v>
      </c>
      <c r="N17" s="76">
        <f>L17+'20.08 '!J17</f>
        <v>0</v>
      </c>
      <c r="O17" s="75">
        <v>49</v>
      </c>
      <c r="P17" s="77">
        <f t="shared" si="3"/>
        <v>311</v>
      </c>
      <c r="Q17" s="68"/>
      <c r="R17" s="68"/>
      <c r="S17" s="68"/>
    </row>
    <row r="18" spans="1:19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83">
        <v>15</v>
      </c>
      <c r="H18" s="83"/>
      <c r="I18" s="75">
        <f t="shared" si="1"/>
        <v>15</v>
      </c>
      <c r="J18" s="75"/>
      <c r="K18" s="75"/>
      <c r="L18" s="75">
        <f t="shared" si="2"/>
        <v>0</v>
      </c>
      <c r="M18" s="76">
        <f>I18+'20.08 '!I18</f>
        <v>415</v>
      </c>
      <c r="N18" s="76">
        <f>L18+'20.08 '!J18</f>
        <v>0</v>
      </c>
      <c r="O18" s="75">
        <v>38</v>
      </c>
      <c r="P18" s="77">
        <f t="shared" si="3"/>
        <v>377</v>
      </c>
      <c r="Q18" s="68"/>
      <c r="R18" s="68"/>
      <c r="S18" s="68"/>
    </row>
    <row r="19" spans="1:19" x14ac:dyDescent="0.25">
      <c r="A19" s="70"/>
      <c r="B19" s="71"/>
      <c r="C19" s="85"/>
      <c r="D19" s="86"/>
      <c r="E19" s="87"/>
      <c r="F19" s="87"/>
      <c r="G19" s="87">
        <f>SUM(G5:G18)</f>
        <v>247</v>
      </c>
      <c r="H19" s="87">
        <f>SUM(H5:H18)</f>
        <v>48</v>
      </c>
      <c r="I19" s="88">
        <f>SUM(I5:I18)</f>
        <v>295</v>
      </c>
      <c r="J19" s="88"/>
      <c r="K19" s="88"/>
      <c r="L19" s="88">
        <f>SUM(L5:L18)</f>
        <v>0</v>
      </c>
      <c r="M19" s="76">
        <f>I19+'20.08 '!I19</f>
        <v>5913</v>
      </c>
      <c r="N19" s="76">
        <f>L19+'20.08 '!J19</f>
        <v>1</v>
      </c>
      <c r="O19" s="88">
        <f>SUM(O5:O18)</f>
        <v>715</v>
      </c>
      <c r="P19" s="86">
        <f t="shared" si="3"/>
        <v>5198</v>
      </c>
      <c r="Q19" s="68"/>
      <c r="R19" s="68"/>
      <c r="S19" s="68"/>
    </row>
    <row r="20" spans="1:19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4">
        <v>0</v>
      </c>
      <c r="H20" s="74">
        <v>0</v>
      </c>
      <c r="I20" s="75">
        <f>G20+H20</f>
        <v>0</v>
      </c>
      <c r="J20" s="75"/>
      <c r="K20" s="75"/>
      <c r="L20" s="75">
        <f>J20+K20</f>
        <v>0</v>
      </c>
      <c r="M20" s="76">
        <f>I20+'20.08 '!I20</f>
        <v>9</v>
      </c>
      <c r="N20" s="76">
        <f>L20+'20.08 '!J20</f>
        <v>0</v>
      </c>
      <c r="O20" s="75">
        <v>1</v>
      </c>
      <c r="P20" s="77">
        <f t="shared" si="3"/>
        <v>8</v>
      </c>
      <c r="Q20" s="68"/>
      <c r="R20" s="68"/>
      <c r="S20" s="68"/>
    </row>
    <row r="21" spans="1:19" x14ac:dyDescent="0.25">
      <c r="A21" s="70"/>
      <c r="B21" s="71"/>
      <c r="C21" s="482"/>
      <c r="D21" s="84">
        <v>16</v>
      </c>
      <c r="E21" s="74" t="s">
        <v>178</v>
      </c>
      <c r="F21" s="74"/>
      <c r="G21" s="74">
        <v>17</v>
      </c>
      <c r="H21" s="74">
        <v>0</v>
      </c>
      <c r="I21" s="75">
        <f t="shared" ref="I21:I24" si="4">G21+H21</f>
        <v>17</v>
      </c>
      <c r="J21" s="75"/>
      <c r="K21" s="75"/>
      <c r="L21" s="75">
        <f t="shared" ref="L21:L24" si="5">J21+K21</f>
        <v>0</v>
      </c>
      <c r="M21" s="76">
        <f>I21+'20.08 '!I21</f>
        <v>303</v>
      </c>
      <c r="N21" s="76">
        <f>L21+'20.08 '!J21</f>
        <v>0</v>
      </c>
      <c r="O21" s="75">
        <v>45</v>
      </c>
      <c r="P21" s="77">
        <f t="shared" si="3"/>
        <v>258</v>
      </c>
      <c r="Q21" s="68"/>
      <c r="R21" s="68"/>
      <c r="S21" s="68"/>
    </row>
    <row r="22" spans="1:19" x14ac:dyDescent="0.25">
      <c r="A22" s="70"/>
      <c r="B22" s="71"/>
      <c r="C22" s="482"/>
      <c r="D22" s="84">
        <v>17</v>
      </c>
      <c r="E22" s="74" t="s">
        <v>179</v>
      </c>
      <c r="F22" s="74"/>
      <c r="G22" s="74">
        <v>3</v>
      </c>
      <c r="H22" s="74">
        <v>0</v>
      </c>
      <c r="I22" s="75">
        <f t="shared" si="4"/>
        <v>3</v>
      </c>
      <c r="J22" s="75"/>
      <c r="K22" s="75"/>
      <c r="L22" s="75">
        <f t="shared" si="5"/>
        <v>0</v>
      </c>
      <c r="M22" s="76">
        <f>I22+'20.08 '!I22</f>
        <v>111</v>
      </c>
      <c r="N22" s="76">
        <f>L22+'20.08 '!J22</f>
        <v>0</v>
      </c>
      <c r="O22" s="75">
        <v>19</v>
      </c>
      <c r="P22" s="77">
        <f t="shared" si="3"/>
        <v>92</v>
      </c>
      <c r="Q22" s="68"/>
      <c r="R22" s="68"/>
      <c r="S22" s="68"/>
    </row>
    <row r="23" spans="1:19" x14ac:dyDescent="0.25">
      <c r="A23" s="70"/>
      <c r="B23" s="71"/>
      <c r="C23" s="482"/>
      <c r="D23" s="84">
        <v>18</v>
      </c>
      <c r="E23" s="74" t="s">
        <v>180</v>
      </c>
      <c r="F23" s="74"/>
      <c r="G23" s="74">
        <v>2</v>
      </c>
      <c r="H23" s="74">
        <v>0</v>
      </c>
      <c r="I23" s="75">
        <f t="shared" si="4"/>
        <v>2</v>
      </c>
      <c r="J23" s="75"/>
      <c r="K23" s="75"/>
      <c r="L23" s="75">
        <f t="shared" si="5"/>
        <v>0</v>
      </c>
      <c r="M23" s="76">
        <f>I23+'20.08 '!I23</f>
        <v>78</v>
      </c>
      <c r="N23" s="76">
        <f>L23+'20.08 '!J23</f>
        <v>0</v>
      </c>
      <c r="O23" s="75">
        <v>12</v>
      </c>
      <c r="P23" s="77">
        <f t="shared" si="3"/>
        <v>66</v>
      </c>
      <c r="Q23" s="68"/>
      <c r="R23" s="68"/>
      <c r="S23" s="68"/>
    </row>
    <row r="24" spans="1:19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83">
        <v>30</v>
      </c>
      <c r="H24" s="74">
        <v>0</v>
      </c>
      <c r="I24" s="75">
        <f t="shared" si="4"/>
        <v>30</v>
      </c>
      <c r="J24" s="75"/>
      <c r="K24" s="75"/>
      <c r="L24" s="75">
        <f t="shared" si="5"/>
        <v>0</v>
      </c>
      <c r="M24" s="76">
        <f>I24+'20.08 '!I24</f>
        <v>1097</v>
      </c>
      <c r="N24" s="76">
        <f>L24+'20.08 '!J24</f>
        <v>0</v>
      </c>
      <c r="O24" s="75">
        <v>135</v>
      </c>
      <c r="P24" s="77">
        <f t="shared" si="3"/>
        <v>962</v>
      </c>
      <c r="Q24" s="68"/>
      <c r="R24" s="68"/>
      <c r="S24" s="68"/>
    </row>
    <row r="25" spans="1:19" x14ac:dyDescent="0.25">
      <c r="A25" s="70"/>
      <c r="B25" s="71"/>
      <c r="C25" s="85"/>
      <c r="D25" s="86"/>
      <c r="E25" s="87"/>
      <c r="F25" s="87"/>
      <c r="G25" s="87">
        <f>SUM(G20:G24)</f>
        <v>52</v>
      </c>
      <c r="H25" s="87">
        <f>SUM(H20:H24)</f>
        <v>0</v>
      </c>
      <c r="I25" s="88">
        <f>SUM(I20:I24)</f>
        <v>52</v>
      </c>
      <c r="J25" s="88"/>
      <c r="K25" s="88"/>
      <c r="L25" s="88">
        <f>SUM(L20:L24)</f>
        <v>0</v>
      </c>
      <c r="M25" s="76">
        <f>I25+'20.08 '!I25</f>
        <v>1598</v>
      </c>
      <c r="N25" s="76">
        <f>L25+'20.08 '!J25</f>
        <v>0</v>
      </c>
      <c r="O25" s="88">
        <f>SUM(O20:O24)</f>
        <v>212</v>
      </c>
      <c r="P25" s="86">
        <f t="shared" si="3"/>
        <v>1386</v>
      </c>
      <c r="Q25" s="68"/>
      <c r="R25" s="68"/>
      <c r="S25" s="68"/>
    </row>
    <row r="26" spans="1:19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4">
        <v>5</v>
      </c>
      <c r="H26" s="74">
        <v>4</v>
      </c>
      <c r="I26" s="75">
        <f>G26+H26</f>
        <v>9</v>
      </c>
      <c r="J26" s="75"/>
      <c r="K26" s="75"/>
      <c r="L26" s="75">
        <f>J26+K26</f>
        <v>0</v>
      </c>
      <c r="M26" s="76">
        <f>I26+'20.08 '!I26</f>
        <v>284</v>
      </c>
      <c r="N26" s="76">
        <f>L26+'20.08 '!J26</f>
        <v>0</v>
      </c>
      <c r="O26" s="75">
        <v>55</v>
      </c>
      <c r="P26" s="77">
        <f t="shared" si="3"/>
        <v>229</v>
      </c>
      <c r="Q26" s="68"/>
      <c r="R26" s="68"/>
      <c r="S26" s="68"/>
    </row>
    <row r="27" spans="1:19" x14ac:dyDescent="0.25">
      <c r="A27" s="70"/>
      <c r="B27" s="71"/>
      <c r="C27" s="482"/>
      <c r="D27" s="84">
        <v>21</v>
      </c>
      <c r="E27" s="74" t="s">
        <v>152</v>
      </c>
      <c r="F27" s="74"/>
      <c r="G27" s="74">
        <v>3</v>
      </c>
      <c r="H27" s="74">
        <v>2</v>
      </c>
      <c r="I27" s="75">
        <f t="shared" ref="I27:I37" si="6">G27+H27</f>
        <v>5</v>
      </c>
      <c r="J27" s="75"/>
      <c r="K27" s="75"/>
      <c r="L27" s="75">
        <f t="shared" ref="L27:L37" si="7">J27+K27</f>
        <v>0</v>
      </c>
      <c r="M27" s="76">
        <f>I27+'20.08 '!I27</f>
        <v>443</v>
      </c>
      <c r="N27" s="76">
        <f>L27+'20.08 '!J27</f>
        <v>0</v>
      </c>
      <c r="O27" s="75">
        <v>49</v>
      </c>
      <c r="P27" s="77">
        <f t="shared" si="3"/>
        <v>394</v>
      </c>
      <c r="Q27" s="68"/>
      <c r="R27" s="68"/>
      <c r="S27" s="68"/>
    </row>
    <row r="28" spans="1:19" x14ac:dyDescent="0.25">
      <c r="A28" s="70"/>
      <c r="B28" s="71"/>
      <c r="C28" s="482"/>
      <c r="D28" s="84">
        <v>22</v>
      </c>
      <c r="E28" s="74" t="s">
        <v>153</v>
      </c>
      <c r="F28" s="74"/>
      <c r="G28" s="74">
        <v>19</v>
      </c>
      <c r="H28" s="74">
        <v>1</v>
      </c>
      <c r="I28" s="75">
        <f t="shared" si="6"/>
        <v>20</v>
      </c>
      <c r="J28" s="75"/>
      <c r="K28" s="75"/>
      <c r="L28" s="75">
        <f t="shared" si="7"/>
        <v>0</v>
      </c>
      <c r="M28" s="76">
        <f>I28+'20.08 '!I28</f>
        <v>824</v>
      </c>
      <c r="N28" s="76">
        <f>L28+'20.08 '!J28</f>
        <v>0</v>
      </c>
      <c r="O28" s="75">
        <v>83</v>
      </c>
      <c r="P28" s="77">
        <f t="shared" si="3"/>
        <v>741</v>
      </c>
      <c r="Q28" s="68"/>
      <c r="R28" s="68"/>
      <c r="S28" s="68"/>
    </row>
    <row r="29" spans="1:19" x14ac:dyDescent="0.25">
      <c r="A29" s="70"/>
      <c r="B29" s="71"/>
      <c r="C29" s="482"/>
      <c r="D29" s="84">
        <v>23</v>
      </c>
      <c r="E29" s="74" t="s">
        <v>154</v>
      </c>
      <c r="F29" s="74"/>
      <c r="G29" s="74">
        <v>29</v>
      </c>
      <c r="H29" s="74">
        <v>0</v>
      </c>
      <c r="I29" s="75">
        <f t="shared" si="6"/>
        <v>29</v>
      </c>
      <c r="J29" s="75"/>
      <c r="K29" s="75"/>
      <c r="L29" s="75">
        <f t="shared" si="7"/>
        <v>0</v>
      </c>
      <c r="M29" s="76">
        <f>I29+'20.08 '!I29</f>
        <v>804</v>
      </c>
      <c r="N29" s="76">
        <f>L29+'20.08 '!J29</f>
        <v>0</v>
      </c>
      <c r="O29" s="75">
        <v>75</v>
      </c>
      <c r="P29" s="77">
        <f t="shared" si="3"/>
        <v>729</v>
      </c>
      <c r="Q29" s="68"/>
      <c r="R29" s="68"/>
      <c r="S29" s="68"/>
    </row>
    <row r="30" spans="1:19" x14ac:dyDescent="0.25">
      <c r="A30" s="70"/>
      <c r="B30" s="71"/>
      <c r="C30" s="482"/>
      <c r="D30" s="84">
        <v>24</v>
      </c>
      <c r="E30" s="74" t="s">
        <v>155</v>
      </c>
      <c r="F30" s="74"/>
      <c r="G30" s="74">
        <v>7</v>
      </c>
      <c r="H30" s="74">
        <v>0</v>
      </c>
      <c r="I30" s="75">
        <f t="shared" si="6"/>
        <v>7</v>
      </c>
      <c r="J30" s="75"/>
      <c r="K30" s="75"/>
      <c r="L30" s="75">
        <f t="shared" si="7"/>
        <v>0</v>
      </c>
      <c r="M30" s="76">
        <f>I30+'20.08 '!I30</f>
        <v>351</v>
      </c>
      <c r="N30" s="76">
        <f>L30+'20.08 '!J30</f>
        <v>0</v>
      </c>
      <c r="O30" s="75">
        <v>26</v>
      </c>
      <c r="P30" s="77">
        <f t="shared" si="3"/>
        <v>325</v>
      </c>
      <c r="Q30" s="68"/>
      <c r="R30" s="68"/>
      <c r="S30" s="68"/>
    </row>
    <row r="31" spans="1:19" x14ac:dyDescent="0.25">
      <c r="A31" s="70"/>
      <c r="B31" s="71"/>
      <c r="C31" s="482"/>
      <c r="D31" s="84">
        <v>25</v>
      </c>
      <c r="E31" s="74" t="s">
        <v>156</v>
      </c>
      <c r="F31" s="74"/>
      <c r="G31" s="74">
        <v>9</v>
      </c>
      <c r="H31" s="74">
        <v>7</v>
      </c>
      <c r="I31" s="75">
        <f t="shared" si="6"/>
        <v>16</v>
      </c>
      <c r="J31" s="75"/>
      <c r="K31" s="75"/>
      <c r="L31" s="75">
        <f t="shared" si="7"/>
        <v>0</v>
      </c>
      <c r="M31" s="76">
        <f>I31+'20.08 '!I31</f>
        <v>485</v>
      </c>
      <c r="N31" s="76">
        <f>L31+'20.08 '!J31</f>
        <v>0</v>
      </c>
      <c r="O31" s="75">
        <v>73</v>
      </c>
      <c r="P31" s="77">
        <f t="shared" si="3"/>
        <v>412</v>
      </c>
      <c r="Q31" s="68"/>
      <c r="R31" s="68"/>
      <c r="S31" s="68"/>
    </row>
    <row r="32" spans="1:19" x14ac:dyDescent="0.25">
      <c r="A32" s="70"/>
      <c r="B32" s="71"/>
      <c r="C32" s="482"/>
      <c r="D32" s="84">
        <v>26</v>
      </c>
      <c r="E32" s="74" t="s">
        <v>157</v>
      </c>
      <c r="F32" s="74"/>
      <c r="G32" s="74">
        <v>0</v>
      </c>
      <c r="H32" s="74">
        <v>0</v>
      </c>
      <c r="I32" s="75">
        <f t="shared" si="6"/>
        <v>0</v>
      </c>
      <c r="J32" s="75"/>
      <c r="K32" s="75"/>
      <c r="L32" s="75">
        <f t="shared" si="7"/>
        <v>0</v>
      </c>
      <c r="M32" s="76">
        <f>I32+'20.08 '!I32</f>
        <v>175</v>
      </c>
      <c r="N32" s="76">
        <f>L32+'20.08 '!J32</f>
        <v>0</v>
      </c>
      <c r="O32" s="75">
        <v>27</v>
      </c>
      <c r="P32" s="77">
        <f t="shared" si="3"/>
        <v>148</v>
      </c>
      <c r="Q32" s="68"/>
      <c r="R32" s="68"/>
      <c r="S32" s="68"/>
    </row>
    <row r="33" spans="1:19" x14ac:dyDescent="0.25">
      <c r="A33" s="70"/>
      <c r="B33" s="71"/>
      <c r="C33" s="482"/>
      <c r="D33" s="84">
        <v>27</v>
      </c>
      <c r="E33" s="74" t="s">
        <v>243</v>
      </c>
      <c r="F33" s="74"/>
      <c r="G33" s="74">
        <v>9</v>
      </c>
      <c r="H33" s="74">
        <v>0</v>
      </c>
      <c r="I33" s="75">
        <f t="shared" si="6"/>
        <v>9</v>
      </c>
      <c r="J33" s="75"/>
      <c r="K33" s="75"/>
      <c r="L33" s="75">
        <f t="shared" si="7"/>
        <v>0</v>
      </c>
      <c r="M33" s="76">
        <f>I33+'20.08 '!I33</f>
        <v>279</v>
      </c>
      <c r="N33" s="76">
        <f>L33+'20.08 '!J33</f>
        <v>0</v>
      </c>
      <c r="O33" s="75">
        <v>41</v>
      </c>
      <c r="P33" s="77">
        <f t="shared" si="3"/>
        <v>238</v>
      </c>
      <c r="Q33" s="68"/>
      <c r="R33" s="68"/>
      <c r="S33" s="68"/>
    </row>
    <row r="34" spans="1:19" x14ac:dyDescent="0.25">
      <c r="A34" s="70"/>
      <c r="B34" s="71"/>
      <c r="C34" s="482"/>
      <c r="D34" s="84">
        <v>28</v>
      </c>
      <c r="E34" s="74" t="s">
        <v>187</v>
      </c>
      <c r="F34" s="74"/>
      <c r="G34" s="74">
        <v>4</v>
      </c>
      <c r="H34" s="74">
        <v>0</v>
      </c>
      <c r="I34" s="75">
        <f t="shared" si="6"/>
        <v>4</v>
      </c>
      <c r="J34" s="75"/>
      <c r="K34" s="75"/>
      <c r="L34" s="75">
        <f t="shared" si="7"/>
        <v>0</v>
      </c>
      <c r="M34" s="76">
        <f>I34+'20.08 '!I34</f>
        <v>112</v>
      </c>
      <c r="N34" s="76">
        <f>L34+'20.08 '!J34</f>
        <v>0</v>
      </c>
      <c r="O34" s="75">
        <v>30</v>
      </c>
      <c r="P34" s="77">
        <f t="shared" si="3"/>
        <v>82</v>
      </c>
      <c r="Q34" s="68"/>
      <c r="R34" s="68"/>
      <c r="S34" s="68"/>
    </row>
    <row r="35" spans="1:19" x14ac:dyDescent="0.25">
      <c r="A35" s="70"/>
      <c r="B35" s="71"/>
      <c r="C35" s="482"/>
      <c r="D35" s="84">
        <v>29</v>
      </c>
      <c r="E35" s="74" t="s">
        <v>185</v>
      </c>
      <c r="F35" s="74"/>
      <c r="G35" s="74">
        <v>0</v>
      </c>
      <c r="H35" s="74">
        <v>0</v>
      </c>
      <c r="I35" s="75">
        <f t="shared" si="6"/>
        <v>0</v>
      </c>
      <c r="J35" s="75"/>
      <c r="K35" s="75"/>
      <c r="L35" s="75">
        <f t="shared" si="7"/>
        <v>0</v>
      </c>
      <c r="M35" s="76">
        <f>I35+'20.08 '!I35</f>
        <v>46</v>
      </c>
      <c r="N35" s="76">
        <f>L35+'20.08 '!J35</f>
        <v>0</v>
      </c>
      <c r="O35" s="75">
        <v>2</v>
      </c>
      <c r="P35" s="77">
        <f t="shared" si="3"/>
        <v>44</v>
      </c>
      <c r="Q35" s="68"/>
      <c r="R35" s="68"/>
      <c r="S35" s="68"/>
    </row>
    <row r="36" spans="1:19" x14ac:dyDescent="0.25">
      <c r="A36" s="70"/>
      <c r="B36" s="71"/>
      <c r="C36" s="482"/>
      <c r="D36" s="84">
        <v>30</v>
      </c>
      <c r="E36" s="74" t="s">
        <v>186</v>
      </c>
      <c r="F36" s="74"/>
      <c r="G36" s="74">
        <v>3</v>
      </c>
      <c r="H36" s="74">
        <v>0</v>
      </c>
      <c r="I36" s="75">
        <f t="shared" si="6"/>
        <v>3</v>
      </c>
      <c r="J36" s="75"/>
      <c r="K36" s="75"/>
      <c r="L36" s="75">
        <f t="shared" si="7"/>
        <v>0</v>
      </c>
      <c r="M36" s="76">
        <f>I36+'20.08 '!I36</f>
        <v>28</v>
      </c>
      <c r="N36" s="76">
        <f>L36+'20.08 '!J36</f>
        <v>0</v>
      </c>
      <c r="O36" s="75">
        <v>8</v>
      </c>
      <c r="P36" s="77">
        <f t="shared" si="3"/>
        <v>20</v>
      </c>
      <c r="Q36" s="68"/>
      <c r="R36" s="68"/>
      <c r="S36" s="68"/>
    </row>
    <row r="37" spans="1:19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83">
        <v>16</v>
      </c>
      <c r="H37" s="83"/>
      <c r="I37" s="75">
        <f t="shared" si="6"/>
        <v>16</v>
      </c>
      <c r="J37" s="75"/>
      <c r="K37" s="75"/>
      <c r="L37" s="75">
        <f t="shared" si="7"/>
        <v>0</v>
      </c>
      <c r="M37" s="76">
        <f>I37+'20.08 '!I37</f>
        <v>550</v>
      </c>
      <c r="N37" s="76">
        <f>L37+'20.08 '!J37</f>
        <v>0</v>
      </c>
      <c r="O37" s="75">
        <v>97</v>
      </c>
      <c r="P37" s="77">
        <f t="shared" si="3"/>
        <v>453</v>
      </c>
      <c r="Q37" s="68"/>
      <c r="R37" s="68"/>
      <c r="S37" s="68"/>
    </row>
    <row r="38" spans="1:19" x14ac:dyDescent="0.25">
      <c r="A38" s="70"/>
      <c r="B38" s="71"/>
      <c r="C38" s="85"/>
      <c r="D38" s="86"/>
      <c r="E38" s="87"/>
      <c r="F38" s="87"/>
      <c r="G38" s="87">
        <f>SUM(G26:G37)</f>
        <v>104</v>
      </c>
      <c r="H38" s="87">
        <f>SUM(H26:H37)</f>
        <v>14</v>
      </c>
      <c r="I38" s="88">
        <f>I37+I36+I35+I34+I33+I32+I31+I30+I29+I28+I27+I26</f>
        <v>118</v>
      </c>
      <c r="J38" s="88"/>
      <c r="K38" s="88"/>
      <c r="L38" s="88">
        <v>0</v>
      </c>
      <c r="M38" s="76">
        <f>I38+'20.08 '!I38</f>
        <v>4381</v>
      </c>
      <c r="N38" s="76">
        <f>L38+'20.08 '!J38</f>
        <v>0</v>
      </c>
      <c r="O38" s="88">
        <f>SUM(O26:O37)</f>
        <v>566</v>
      </c>
      <c r="P38" s="86">
        <f t="shared" si="3"/>
        <v>3815</v>
      </c>
      <c r="Q38" s="68"/>
      <c r="R38" s="68"/>
      <c r="S38" s="68"/>
    </row>
    <row r="39" spans="1:19" x14ac:dyDescent="0.25">
      <c r="A39" s="70">
        <f>$P$2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4">
        <v>23</v>
      </c>
      <c r="H39" s="74">
        <v>1</v>
      </c>
      <c r="I39" s="75">
        <f>G39+H39</f>
        <v>24</v>
      </c>
      <c r="J39" s="75"/>
      <c r="K39" s="75"/>
      <c r="L39" s="75">
        <f>J39+K39</f>
        <v>0</v>
      </c>
      <c r="M39" s="76">
        <f>I39+'20.08 '!I39</f>
        <v>626</v>
      </c>
      <c r="N39" s="76">
        <f>L39+'20.08 '!J39</f>
        <v>1</v>
      </c>
      <c r="O39" s="75">
        <v>89</v>
      </c>
      <c r="P39" s="77">
        <f t="shared" si="3"/>
        <v>537</v>
      </c>
      <c r="Q39" s="68"/>
      <c r="R39" s="68"/>
      <c r="S39" s="68"/>
    </row>
    <row r="40" spans="1:19" x14ac:dyDescent="0.25">
      <c r="A40" s="70"/>
      <c r="B40" s="71"/>
      <c r="C40" s="482"/>
      <c r="D40" s="84">
        <v>33</v>
      </c>
      <c r="E40" s="74" t="s">
        <v>158</v>
      </c>
      <c r="F40" s="74"/>
      <c r="G40" s="74">
        <v>20</v>
      </c>
      <c r="H40" s="74">
        <v>0</v>
      </c>
      <c r="I40" s="75">
        <f t="shared" ref="I40:I49" si="8">G40+H40</f>
        <v>20</v>
      </c>
      <c r="J40" s="75"/>
      <c r="K40" s="75"/>
      <c r="L40" s="75">
        <f t="shared" ref="L40:L49" si="9">J40+K40</f>
        <v>0</v>
      </c>
      <c r="M40" s="76">
        <f>I40+'20.08 '!I40</f>
        <v>448</v>
      </c>
      <c r="N40" s="76">
        <f>L40+'20.08 '!J40</f>
        <v>0</v>
      </c>
      <c r="O40" s="75">
        <v>67</v>
      </c>
      <c r="P40" s="77">
        <f t="shared" si="3"/>
        <v>381</v>
      </c>
      <c r="Q40" s="68"/>
      <c r="R40" s="68"/>
      <c r="S40" s="68"/>
    </row>
    <row r="41" spans="1:19" x14ac:dyDescent="0.25">
      <c r="A41" s="70"/>
      <c r="B41" s="71"/>
      <c r="C41" s="482"/>
      <c r="D41" s="84">
        <v>34</v>
      </c>
      <c r="E41" s="74" t="s">
        <v>230</v>
      </c>
      <c r="F41" s="74"/>
      <c r="G41" s="74">
        <v>9</v>
      </c>
      <c r="H41" s="74">
        <v>0</v>
      </c>
      <c r="I41" s="75">
        <f t="shared" si="8"/>
        <v>9</v>
      </c>
      <c r="J41" s="75"/>
      <c r="K41" s="75"/>
      <c r="L41" s="75">
        <f t="shared" si="9"/>
        <v>0</v>
      </c>
      <c r="M41" s="76">
        <f>I41+'20.08 '!I41</f>
        <v>173</v>
      </c>
      <c r="N41" s="76">
        <f>L41+'20.08 '!J41</f>
        <v>0</v>
      </c>
      <c r="O41" s="75">
        <v>24</v>
      </c>
      <c r="P41" s="77">
        <f t="shared" si="3"/>
        <v>149</v>
      </c>
      <c r="Q41" s="68"/>
      <c r="R41" s="68"/>
      <c r="S41" s="68"/>
    </row>
    <row r="42" spans="1:19" x14ac:dyDescent="0.25">
      <c r="A42" s="70"/>
      <c r="B42" s="71"/>
      <c r="C42" s="482"/>
      <c r="D42" s="84">
        <v>35</v>
      </c>
      <c r="E42" s="74" t="s">
        <v>191</v>
      </c>
      <c r="F42" s="74"/>
      <c r="G42" s="74">
        <v>7</v>
      </c>
      <c r="H42" s="74">
        <v>0</v>
      </c>
      <c r="I42" s="75">
        <f t="shared" si="8"/>
        <v>7</v>
      </c>
      <c r="J42" s="75"/>
      <c r="K42" s="75"/>
      <c r="L42" s="75">
        <f t="shared" si="9"/>
        <v>0</v>
      </c>
      <c r="M42" s="76">
        <f>I42+'20.08 '!I42</f>
        <v>189</v>
      </c>
      <c r="N42" s="76">
        <f>L42+'20.08 '!J42</f>
        <v>0</v>
      </c>
      <c r="O42" s="75">
        <v>17</v>
      </c>
      <c r="P42" s="77">
        <f t="shared" si="3"/>
        <v>172</v>
      </c>
      <c r="Q42" s="68"/>
      <c r="R42" s="68"/>
      <c r="S42" s="68"/>
    </row>
    <row r="43" spans="1:19" x14ac:dyDescent="0.25">
      <c r="A43" s="70"/>
      <c r="B43" s="71"/>
      <c r="C43" s="482"/>
      <c r="D43" s="84">
        <v>36</v>
      </c>
      <c r="E43" s="74" t="s">
        <v>160</v>
      </c>
      <c r="F43" s="74"/>
      <c r="G43" s="74">
        <v>48</v>
      </c>
      <c r="H43" s="74">
        <v>0</v>
      </c>
      <c r="I43" s="75">
        <f t="shared" si="8"/>
        <v>48</v>
      </c>
      <c r="J43" s="75"/>
      <c r="K43" s="75"/>
      <c r="L43" s="75">
        <f t="shared" si="9"/>
        <v>0</v>
      </c>
      <c r="M43" s="76">
        <f>I43+'20.08 '!I43</f>
        <v>724</v>
      </c>
      <c r="N43" s="76">
        <f>L43+'20.08 '!J43</f>
        <v>0</v>
      </c>
      <c r="O43" s="75">
        <v>191</v>
      </c>
      <c r="P43" s="77">
        <f t="shared" si="3"/>
        <v>533</v>
      </c>
      <c r="Q43" s="68"/>
      <c r="R43" s="68"/>
      <c r="S43" s="68"/>
    </row>
    <row r="44" spans="1:19" x14ac:dyDescent="0.25">
      <c r="A44" s="70"/>
      <c r="B44" s="71"/>
      <c r="C44" s="482"/>
      <c r="D44" s="84">
        <v>37</v>
      </c>
      <c r="E44" s="74" t="s">
        <v>161</v>
      </c>
      <c r="F44" s="74"/>
      <c r="G44" s="74">
        <v>11</v>
      </c>
      <c r="H44" s="74">
        <v>0</v>
      </c>
      <c r="I44" s="75">
        <f t="shared" si="8"/>
        <v>11</v>
      </c>
      <c r="J44" s="75"/>
      <c r="K44" s="75"/>
      <c r="L44" s="75">
        <f t="shared" si="9"/>
        <v>0</v>
      </c>
      <c r="M44" s="76">
        <f>I44+'20.08 '!I44</f>
        <v>199</v>
      </c>
      <c r="N44" s="76">
        <f>L44+'20.08 '!J44</f>
        <v>0</v>
      </c>
      <c r="O44" s="75">
        <v>34</v>
      </c>
      <c r="P44" s="77">
        <f t="shared" si="3"/>
        <v>165</v>
      </c>
      <c r="Q44" s="68"/>
      <c r="R44" s="68"/>
      <c r="S44" s="68"/>
    </row>
    <row r="45" spans="1:19" x14ac:dyDescent="0.25">
      <c r="A45" s="70"/>
      <c r="B45" s="71"/>
      <c r="C45" s="482"/>
      <c r="D45" s="84">
        <v>38</v>
      </c>
      <c r="E45" s="74" t="s">
        <v>192</v>
      </c>
      <c r="F45" s="74"/>
      <c r="G45" s="74">
        <v>16</v>
      </c>
      <c r="H45" s="74">
        <v>0</v>
      </c>
      <c r="I45" s="75">
        <f t="shared" si="8"/>
        <v>16</v>
      </c>
      <c r="J45" s="75"/>
      <c r="K45" s="75"/>
      <c r="L45" s="75">
        <f t="shared" si="9"/>
        <v>0</v>
      </c>
      <c r="M45" s="76">
        <f>I45+'20.08 '!I45</f>
        <v>128</v>
      </c>
      <c r="N45" s="76">
        <f>L45+'20.08 '!J45</f>
        <v>0</v>
      </c>
      <c r="O45" s="75">
        <v>25</v>
      </c>
      <c r="P45" s="77">
        <f t="shared" si="3"/>
        <v>103</v>
      </c>
      <c r="Q45" s="68"/>
      <c r="R45" s="68"/>
      <c r="S45" s="68"/>
    </row>
    <row r="46" spans="1:19" x14ac:dyDescent="0.25">
      <c r="A46" s="70"/>
      <c r="B46" s="71"/>
      <c r="C46" s="482"/>
      <c r="D46" s="84">
        <v>39</v>
      </c>
      <c r="E46" s="74" t="s">
        <v>231</v>
      </c>
      <c r="F46" s="74"/>
      <c r="G46" s="74">
        <v>14</v>
      </c>
      <c r="H46" s="74">
        <v>1</v>
      </c>
      <c r="I46" s="75">
        <f t="shared" si="8"/>
        <v>15</v>
      </c>
      <c r="J46" s="75"/>
      <c r="K46" s="75"/>
      <c r="L46" s="75">
        <f t="shared" si="9"/>
        <v>0</v>
      </c>
      <c r="M46" s="76">
        <f>I46+'20.08 '!I46</f>
        <v>270</v>
      </c>
      <c r="N46" s="76">
        <f>L46+'20.08 '!J46</f>
        <v>0</v>
      </c>
      <c r="O46" s="75">
        <v>58</v>
      </c>
      <c r="P46" s="77">
        <f t="shared" si="3"/>
        <v>212</v>
      </c>
      <c r="Q46" s="68"/>
      <c r="R46" s="68"/>
      <c r="S46" s="68"/>
    </row>
    <row r="47" spans="1:19" x14ac:dyDescent="0.25">
      <c r="A47" s="70"/>
      <c r="B47" s="71"/>
      <c r="C47" s="482"/>
      <c r="D47" s="84">
        <v>40</v>
      </c>
      <c r="E47" s="74" t="s">
        <v>194</v>
      </c>
      <c r="F47" s="74"/>
      <c r="G47" s="74">
        <v>2</v>
      </c>
      <c r="H47" s="74">
        <v>0</v>
      </c>
      <c r="I47" s="75">
        <f t="shared" si="8"/>
        <v>2</v>
      </c>
      <c r="J47" s="75"/>
      <c r="K47" s="75"/>
      <c r="L47" s="75">
        <f t="shared" si="9"/>
        <v>0</v>
      </c>
      <c r="M47" s="76">
        <f>I47+'20.08 '!I47</f>
        <v>85</v>
      </c>
      <c r="N47" s="76">
        <f>L47+'20.08 '!J47</f>
        <v>0</v>
      </c>
      <c r="O47" s="75">
        <v>7</v>
      </c>
      <c r="P47" s="77">
        <f t="shared" si="3"/>
        <v>78</v>
      </c>
      <c r="Q47" s="68"/>
      <c r="R47" s="68"/>
      <c r="S47" s="68"/>
    </row>
    <row r="48" spans="1:19" x14ac:dyDescent="0.25">
      <c r="A48" s="70"/>
      <c r="B48" s="71"/>
      <c r="C48" s="482"/>
      <c r="D48" s="84">
        <v>41</v>
      </c>
      <c r="E48" s="74" t="s">
        <v>195</v>
      </c>
      <c r="F48" s="74"/>
      <c r="G48" s="74">
        <v>3</v>
      </c>
      <c r="H48" s="74">
        <v>0</v>
      </c>
      <c r="I48" s="75">
        <f t="shared" si="8"/>
        <v>3</v>
      </c>
      <c r="J48" s="75"/>
      <c r="K48" s="75"/>
      <c r="L48" s="75">
        <f t="shared" si="9"/>
        <v>0</v>
      </c>
      <c r="M48" s="76">
        <f>I48+'20.08 '!I48</f>
        <v>101</v>
      </c>
      <c r="N48" s="76">
        <f>L48+'20.08 '!J48</f>
        <v>0</v>
      </c>
      <c r="O48" s="75">
        <v>10</v>
      </c>
      <c r="P48" s="77">
        <f t="shared" si="3"/>
        <v>91</v>
      </c>
      <c r="Q48" s="68"/>
      <c r="R48" s="68"/>
      <c r="S48" s="68"/>
    </row>
    <row r="49" spans="1:19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83">
        <v>20</v>
      </c>
      <c r="H49" s="83"/>
      <c r="I49" s="75">
        <f t="shared" si="8"/>
        <v>20</v>
      </c>
      <c r="J49" s="75"/>
      <c r="K49" s="75"/>
      <c r="L49" s="75">
        <f t="shared" si="9"/>
        <v>0</v>
      </c>
      <c r="M49" s="76">
        <f>I49+'20.08 '!I49</f>
        <v>472</v>
      </c>
      <c r="N49" s="76">
        <f>L49+'20.08 '!J49</f>
        <v>0</v>
      </c>
      <c r="O49" s="75">
        <v>76</v>
      </c>
      <c r="P49" s="77">
        <f t="shared" si="3"/>
        <v>396</v>
      </c>
      <c r="Q49" s="68"/>
      <c r="R49" s="68"/>
      <c r="S49" s="68"/>
    </row>
    <row r="50" spans="1:19" x14ac:dyDescent="0.25">
      <c r="A50" s="70"/>
      <c r="B50" s="71"/>
      <c r="C50" s="85"/>
      <c r="D50" s="86"/>
      <c r="E50" s="87"/>
      <c r="F50" s="87"/>
      <c r="G50" s="87">
        <f>SUM(G39:G49)</f>
        <v>173</v>
      </c>
      <c r="H50" s="87">
        <f>SUM(H39:H49)</f>
        <v>2</v>
      </c>
      <c r="I50" s="88">
        <f>SUM(I39:I49)</f>
        <v>175</v>
      </c>
      <c r="J50" s="88"/>
      <c r="K50" s="88"/>
      <c r="L50" s="88">
        <f>SUM(L39:L49)</f>
        <v>0</v>
      </c>
      <c r="M50" s="76">
        <f>I50+'20.08 '!I50</f>
        <v>3415</v>
      </c>
      <c r="N50" s="76">
        <f>L50+'20.08 '!J50</f>
        <v>1</v>
      </c>
      <c r="O50" s="88">
        <f>SUM(O39:O49)</f>
        <v>598</v>
      </c>
      <c r="P50" s="86">
        <f t="shared" si="3"/>
        <v>2817</v>
      </c>
      <c r="Q50" s="68"/>
      <c r="R50" s="68"/>
      <c r="S50" s="68"/>
    </row>
    <row r="51" spans="1:19" x14ac:dyDescent="0.25">
      <c r="A51" s="70">
        <f>$P$2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74">
        <v>0</v>
      </c>
      <c r="H51" s="74">
        <v>0</v>
      </c>
      <c r="I51" s="75">
        <f>G51+H51</f>
        <v>0</v>
      </c>
      <c r="J51" s="91"/>
      <c r="K51" s="91"/>
      <c r="L51" s="75">
        <f t="shared" ref="L51:L82" si="10">J51+K51</f>
        <v>0</v>
      </c>
      <c r="M51" s="76">
        <f>I51+'20.08 '!I51</f>
        <v>0</v>
      </c>
      <c r="N51" s="76">
        <f>L51+'20.08 '!J51</f>
        <v>0</v>
      </c>
      <c r="O51" s="75">
        <v>0</v>
      </c>
      <c r="P51" s="77">
        <f>M51-O51</f>
        <v>0</v>
      </c>
      <c r="Q51" s="68"/>
      <c r="R51" s="68"/>
      <c r="S51" s="68"/>
    </row>
    <row r="52" spans="1:19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74">
        <v>22</v>
      </c>
      <c r="H52" s="74">
        <v>4</v>
      </c>
      <c r="I52" s="75">
        <f t="shared" ref="I52:I59" si="11">G52+H52</f>
        <v>26</v>
      </c>
      <c r="J52" s="91"/>
      <c r="K52" s="91"/>
      <c r="L52" s="75">
        <f t="shared" si="10"/>
        <v>0</v>
      </c>
      <c r="M52" s="76">
        <f>I52+'20.08 '!I52</f>
        <v>723</v>
      </c>
      <c r="N52" s="76">
        <f>L52+'20.08 '!J52</f>
        <v>0</v>
      </c>
      <c r="O52" s="75">
        <v>101</v>
      </c>
      <c r="P52" s="77">
        <f t="shared" si="3"/>
        <v>622</v>
      </c>
      <c r="Q52" s="68"/>
      <c r="R52" s="68"/>
      <c r="S52" s="68"/>
    </row>
    <row r="53" spans="1:19" x14ac:dyDescent="0.25">
      <c r="A53" s="70"/>
      <c r="B53" s="71"/>
      <c r="C53" s="482"/>
      <c r="D53" s="84">
        <v>45</v>
      </c>
      <c r="E53" s="74" t="s">
        <v>163</v>
      </c>
      <c r="F53" s="74"/>
      <c r="G53" s="74">
        <v>17</v>
      </c>
      <c r="H53" s="74">
        <v>0</v>
      </c>
      <c r="I53" s="75">
        <f t="shared" si="11"/>
        <v>17</v>
      </c>
      <c r="J53" s="91"/>
      <c r="K53" s="91"/>
      <c r="L53" s="75">
        <f t="shared" si="10"/>
        <v>0</v>
      </c>
      <c r="M53" s="76">
        <f>I53+'20.08 '!I53</f>
        <v>352</v>
      </c>
      <c r="N53" s="76">
        <v>0</v>
      </c>
      <c r="O53" s="75">
        <v>42</v>
      </c>
      <c r="P53" s="77">
        <f t="shared" si="3"/>
        <v>310</v>
      </c>
      <c r="Q53" s="68"/>
      <c r="R53" s="68"/>
      <c r="S53" s="68"/>
    </row>
    <row r="54" spans="1:19" x14ac:dyDescent="0.25">
      <c r="A54" s="70"/>
      <c r="B54" s="71"/>
      <c r="C54" s="482"/>
      <c r="D54" s="84">
        <v>46</v>
      </c>
      <c r="E54" s="74" t="s">
        <v>164</v>
      </c>
      <c r="F54" s="74"/>
      <c r="G54" s="74">
        <v>17</v>
      </c>
      <c r="H54" s="74">
        <v>9</v>
      </c>
      <c r="I54" s="75">
        <f t="shared" si="11"/>
        <v>26</v>
      </c>
      <c r="J54" s="91"/>
      <c r="K54" s="91"/>
      <c r="L54" s="75">
        <f t="shared" si="10"/>
        <v>0</v>
      </c>
      <c r="M54" s="76">
        <f>I54+'20.08 '!I54</f>
        <v>458</v>
      </c>
      <c r="N54" s="76">
        <f>L54+'20.08 '!J54</f>
        <v>0</v>
      </c>
      <c r="O54" s="75">
        <v>60</v>
      </c>
      <c r="P54" s="77">
        <f t="shared" si="3"/>
        <v>398</v>
      </c>
      <c r="Q54" s="68"/>
      <c r="R54" s="68"/>
      <c r="S54" s="68"/>
    </row>
    <row r="55" spans="1:19" x14ac:dyDescent="0.25">
      <c r="A55" s="70"/>
      <c r="B55" s="71"/>
      <c r="C55" s="482"/>
      <c r="D55" s="84">
        <v>47</v>
      </c>
      <c r="E55" s="74" t="s">
        <v>165</v>
      </c>
      <c r="F55" s="74"/>
      <c r="G55" s="74">
        <v>6</v>
      </c>
      <c r="H55" s="74">
        <v>0</v>
      </c>
      <c r="I55" s="75">
        <f t="shared" si="11"/>
        <v>6</v>
      </c>
      <c r="J55" s="91"/>
      <c r="K55" s="91"/>
      <c r="L55" s="75">
        <f t="shared" si="10"/>
        <v>0</v>
      </c>
      <c r="M55" s="76">
        <f>I55+'20.08 '!I55</f>
        <v>199</v>
      </c>
      <c r="N55" s="76">
        <f>L55+'20.08 '!J55</f>
        <v>0</v>
      </c>
      <c r="O55" s="75">
        <v>11</v>
      </c>
      <c r="P55" s="77">
        <f t="shared" si="3"/>
        <v>188</v>
      </c>
      <c r="Q55" s="68"/>
      <c r="R55" s="68"/>
      <c r="S55" s="68"/>
    </row>
    <row r="56" spans="1:19" x14ac:dyDescent="0.25">
      <c r="A56" s="70"/>
      <c r="B56" s="71"/>
      <c r="C56" s="482"/>
      <c r="D56" s="84">
        <v>48</v>
      </c>
      <c r="E56" s="74" t="s">
        <v>198</v>
      </c>
      <c r="F56" s="74"/>
      <c r="G56" s="74">
        <v>6</v>
      </c>
      <c r="H56" s="74">
        <v>0</v>
      </c>
      <c r="I56" s="75">
        <f t="shared" si="11"/>
        <v>6</v>
      </c>
      <c r="J56" s="91"/>
      <c r="K56" s="91"/>
      <c r="L56" s="75">
        <f t="shared" si="10"/>
        <v>0</v>
      </c>
      <c r="M56" s="76">
        <f>I56+'20.08 '!I56</f>
        <v>186</v>
      </c>
      <c r="N56" s="76">
        <f>L56+'20.08 '!J56</f>
        <v>0</v>
      </c>
      <c r="O56" s="75">
        <v>27</v>
      </c>
      <c r="P56" s="77">
        <f t="shared" si="3"/>
        <v>159</v>
      </c>
      <c r="Q56" s="68"/>
      <c r="R56" s="68"/>
      <c r="S56" s="68"/>
    </row>
    <row r="57" spans="1:19" x14ac:dyDescent="0.25">
      <c r="A57" s="70"/>
      <c r="B57" s="71"/>
      <c r="C57" s="482"/>
      <c r="D57" s="84">
        <v>49</v>
      </c>
      <c r="E57" s="74" t="s">
        <v>199</v>
      </c>
      <c r="F57" s="74"/>
      <c r="G57" s="74">
        <v>2</v>
      </c>
      <c r="H57" s="74">
        <v>0</v>
      </c>
      <c r="I57" s="75">
        <f t="shared" si="11"/>
        <v>2</v>
      </c>
      <c r="J57" s="91"/>
      <c r="K57" s="91"/>
      <c r="L57" s="75">
        <f t="shared" si="10"/>
        <v>0</v>
      </c>
      <c r="M57" s="76">
        <f>I57+'20.08 '!I57</f>
        <v>107</v>
      </c>
      <c r="N57" s="76">
        <f>L57+'20.08 '!J57</f>
        <v>0</v>
      </c>
      <c r="O57" s="75">
        <v>7</v>
      </c>
      <c r="P57" s="77">
        <f t="shared" si="3"/>
        <v>100</v>
      </c>
      <c r="Q57" s="68"/>
      <c r="R57" s="68"/>
      <c r="S57" s="68"/>
    </row>
    <row r="58" spans="1:19" x14ac:dyDescent="0.25">
      <c r="A58" s="70"/>
      <c r="B58" s="71"/>
      <c r="C58" s="482"/>
      <c r="D58" s="84">
        <v>50</v>
      </c>
      <c r="E58" s="74" t="s">
        <v>221</v>
      </c>
      <c r="F58" s="74"/>
      <c r="G58" s="74">
        <v>2</v>
      </c>
      <c r="H58" s="74">
        <v>0</v>
      </c>
      <c r="I58" s="75">
        <f t="shared" si="11"/>
        <v>2</v>
      </c>
      <c r="J58" s="91"/>
      <c r="K58" s="91"/>
      <c r="L58" s="75">
        <f t="shared" si="10"/>
        <v>0</v>
      </c>
      <c r="M58" s="76">
        <f>I58+'20.08 '!I58</f>
        <v>75</v>
      </c>
      <c r="N58" s="76">
        <f>L58+'20.08 '!J58</f>
        <v>0</v>
      </c>
      <c r="O58" s="75">
        <v>6</v>
      </c>
      <c r="P58" s="77">
        <f t="shared" si="3"/>
        <v>69</v>
      </c>
      <c r="Q58" s="68"/>
      <c r="R58" s="68"/>
      <c r="S58" s="68"/>
    </row>
    <row r="59" spans="1:19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83">
        <v>12</v>
      </c>
      <c r="H59" s="83"/>
      <c r="I59" s="75">
        <f t="shared" si="11"/>
        <v>12</v>
      </c>
      <c r="J59" s="91"/>
      <c r="K59" s="91"/>
      <c r="L59" s="75">
        <f t="shared" si="10"/>
        <v>0</v>
      </c>
      <c r="M59" s="76">
        <f>I59+'20.08 '!I59</f>
        <v>499</v>
      </c>
      <c r="N59" s="76">
        <f>L59+'20.08 '!J59</f>
        <v>0</v>
      </c>
      <c r="O59" s="75">
        <v>30</v>
      </c>
      <c r="P59" s="77">
        <f t="shared" si="3"/>
        <v>469</v>
      </c>
      <c r="Q59" s="68"/>
      <c r="R59" s="68"/>
      <c r="S59" s="68"/>
    </row>
    <row r="60" spans="1:19" x14ac:dyDescent="0.25">
      <c r="A60" s="70"/>
      <c r="B60" s="71"/>
      <c r="C60" s="85"/>
      <c r="D60" s="86"/>
      <c r="E60" s="87"/>
      <c r="F60" s="87"/>
      <c r="G60" s="87">
        <f>SUM(G51:G59)</f>
        <v>84</v>
      </c>
      <c r="H60" s="87">
        <f>SUM(H51:H59)</f>
        <v>13</v>
      </c>
      <c r="I60" s="88">
        <f>SUM(I51:I59)</f>
        <v>97</v>
      </c>
      <c r="J60" s="88"/>
      <c r="K60" s="88"/>
      <c r="L60" s="88">
        <f>SUM(L51:L59)</f>
        <v>0</v>
      </c>
      <c r="M60" s="76">
        <f>I60+'20.08 '!I60</f>
        <v>2599</v>
      </c>
      <c r="N60" s="76">
        <f>L60+'20.08 '!J60</f>
        <v>0</v>
      </c>
      <c r="O60" s="88">
        <f>SUM(O51:O59)</f>
        <v>284</v>
      </c>
      <c r="P60" s="86">
        <f t="shared" si="3"/>
        <v>2315</v>
      </c>
      <c r="Q60" s="68"/>
      <c r="R60" s="68"/>
      <c r="S60" s="68"/>
    </row>
    <row r="61" spans="1:19" x14ac:dyDescent="0.25">
      <c r="A61" s="70">
        <f>$P$2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4">
        <v>0</v>
      </c>
      <c r="H61" s="74">
        <v>2</v>
      </c>
      <c r="I61" s="75">
        <f>G61+H61</f>
        <v>2</v>
      </c>
      <c r="J61" s="75"/>
      <c r="K61" s="75"/>
      <c r="L61" s="75">
        <f t="shared" si="10"/>
        <v>0</v>
      </c>
      <c r="M61" s="76">
        <f>I61+'20.08 '!I61</f>
        <v>122</v>
      </c>
      <c r="N61" s="76">
        <v>0</v>
      </c>
      <c r="O61" s="75">
        <v>10</v>
      </c>
      <c r="P61" s="77">
        <f t="shared" si="3"/>
        <v>112</v>
      </c>
      <c r="Q61" s="68"/>
      <c r="R61" s="68"/>
      <c r="S61" s="68"/>
    </row>
    <row r="62" spans="1:19" x14ac:dyDescent="0.25">
      <c r="A62" s="70"/>
      <c r="B62" s="71"/>
      <c r="C62" s="482"/>
      <c r="D62" s="84">
        <v>53</v>
      </c>
      <c r="E62" s="74" t="s">
        <v>202</v>
      </c>
      <c r="F62" s="74"/>
      <c r="G62" s="74">
        <v>1</v>
      </c>
      <c r="H62" s="74">
        <v>0</v>
      </c>
      <c r="I62" s="75">
        <f t="shared" ref="I62:I69" si="12">G62+H62</f>
        <v>1</v>
      </c>
      <c r="J62" s="75"/>
      <c r="K62" s="75"/>
      <c r="L62" s="75">
        <f t="shared" si="10"/>
        <v>0</v>
      </c>
      <c r="M62" s="76">
        <f>I62+'20.08 '!I62</f>
        <v>87</v>
      </c>
      <c r="N62" s="76">
        <f>L62+'20.08 '!J62</f>
        <v>0</v>
      </c>
      <c r="O62" s="75">
        <v>3</v>
      </c>
      <c r="P62" s="77">
        <f t="shared" si="3"/>
        <v>84</v>
      </c>
      <c r="Q62" s="68"/>
      <c r="R62" s="68"/>
      <c r="S62" s="68"/>
    </row>
    <row r="63" spans="1:19" x14ac:dyDescent="0.25">
      <c r="A63" s="70"/>
      <c r="B63" s="71"/>
      <c r="C63" s="482"/>
      <c r="D63" s="84">
        <v>54</v>
      </c>
      <c r="E63" s="74" t="s">
        <v>203</v>
      </c>
      <c r="F63" s="74"/>
      <c r="G63" s="74">
        <v>5</v>
      </c>
      <c r="H63" s="74">
        <v>0</v>
      </c>
      <c r="I63" s="75">
        <f t="shared" si="12"/>
        <v>5</v>
      </c>
      <c r="J63" s="75"/>
      <c r="K63" s="75"/>
      <c r="L63" s="75">
        <f t="shared" si="10"/>
        <v>0</v>
      </c>
      <c r="M63" s="76">
        <f>I63+'20.08 '!I63</f>
        <v>118</v>
      </c>
      <c r="N63" s="76">
        <f>L63+'20.08 '!J63</f>
        <v>0</v>
      </c>
      <c r="O63" s="75">
        <v>12</v>
      </c>
      <c r="P63" s="77">
        <f t="shared" si="3"/>
        <v>106</v>
      </c>
      <c r="Q63" s="68"/>
      <c r="R63" s="68"/>
      <c r="S63" s="68"/>
    </row>
    <row r="64" spans="1:19" x14ac:dyDescent="0.25">
      <c r="A64" s="70"/>
      <c r="B64" s="71"/>
      <c r="C64" s="482"/>
      <c r="D64" s="84">
        <v>55</v>
      </c>
      <c r="E64" s="74" t="s">
        <v>204</v>
      </c>
      <c r="F64" s="74"/>
      <c r="G64" s="74">
        <v>3</v>
      </c>
      <c r="H64" s="74">
        <v>0</v>
      </c>
      <c r="I64" s="75">
        <f t="shared" si="12"/>
        <v>3</v>
      </c>
      <c r="J64" s="75"/>
      <c r="K64" s="75"/>
      <c r="L64" s="75">
        <f t="shared" si="10"/>
        <v>0</v>
      </c>
      <c r="M64" s="76">
        <f>I64+'20.08 '!I64</f>
        <v>128</v>
      </c>
      <c r="N64" s="76">
        <f>L64+'20.08 '!J64</f>
        <v>0</v>
      </c>
      <c r="O64" s="75">
        <v>12</v>
      </c>
      <c r="P64" s="77">
        <f t="shared" si="3"/>
        <v>116</v>
      </c>
      <c r="Q64" s="68"/>
      <c r="R64" s="68"/>
      <c r="S64" s="68"/>
    </row>
    <row r="65" spans="1:19" x14ac:dyDescent="0.25">
      <c r="A65" s="70"/>
      <c r="B65" s="71"/>
      <c r="C65" s="482"/>
      <c r="D65" s="84">
        <v>56</v>
      </c>
      <c r="E65" s="74" t="s">
        <v>205</v>
      </c>
      <c r="F65" s="74"/>
      <c r="G65" s="74">
        <v>9</v>
      </c>
      <c r="H65" s="74">
        <v>0</v>
      </c>
      <c r="I65" s="75">
        <f t="shared" si="12"/>
        <v>9</v>
      </c>
      <c r="J65" s="75"/>
      <c r="K65" s="75"/>
      <c r="L65" s="75">
        <f t="shared" si="10"/>
        <v>0</v>
      </c>
      <c r="M65" s="76">
        <f>I65+'20.08 '!I65</f>
        <v>140</v>
      </c>
      <c r="N65" s="76">
        <f>L65+'20.08 '!J65</f>
        <v>0</v>
      </c>
      <c r="O65" s="75">
        <v>10</v>
      </c>
      <c r="P65" s="77">
        <f t="shared" si="3"/>
        <v>130</v>
      </c>
      <c r="Q65" s="68"/>
      <c r="R65" s="68"/>
      <c r="S65" s="68"/>
    </row>
    <row r="66" spans="1:19" x14ac:dyDescent="0.25">
      <c r="A66" s="70"/>
      <c r="B66" s="71"/>
      <c r="C66" s="482"/>
      <c r="D66" s="84">
        <v>57</v>
      </c>
      <c r="E66" s="74" t="s">
        <v>206</v>
      </c>
      <c r="F66" s="74"/>
      <c r="G66" s="74">
        <v>5</v>
      </c>
      <c r="H66" s="74">
        <v>0</v>
      </c>
      <c r="I66" s="75">
        <f t="shared" si="12"/>
        <v>5</v>
      </c>
      <c r="J66" s="75"/>
      <c r="K66" s="75"/>
      <c r="L66" s="75">
        <f t="shared" si="10"/>
        <v>0</v>
      </c>
      <c r="M66" s="76">
        <f>I66+'20.08 '!I66</f>
        <v>189</v>
      </c>
      <c r="N66" s="76">
        <f>L66+'20.08 '!J66</f>
        <v>0</v>
      </c>
      <c r="O66" s="75">
        <v>32</v>
      </c>
      <c r="P66" s="77">
        <f t="shared" si="3"/>
        <v>157</v>
      </c>
      <c r="Q66" s="68"/>
      <c r="R66" s="68"/>
      <c r="S66" s="68"/>
    </row>
    <row r="67" spans="1:19" x14ac:dyDescent="0.25">
      <c r="A67" s="70"/>
      <c r="B67" s="71"/>
      <c r="C67" s="482"/>
      <c r="D67" s="84">
        <v>58</v>
      </c>
      <c r="E67" s="74" t="s">
        <v>207</v>
      </c>
      <c r="F67" s="74"/>
      <c r="G67" s="74">
        <v>1</v>
      </c>
      <c r="H67" s="74">
        <v>0</v>
      </c>
      <c r="I67" s="75">
        <f t="shared" si="12"/>
        <v>1</v>
      </c>
      <c r="J67" s="75"/>
      <c r="K67" s="75"/>
      <c r="L67" s="75">
        <f t="shared" si="10"/>
        <v>0</v>
      </c>
      <c r="M67" s="76">
        <f>I67+'20.08 '!I67</f>
        <v>32</v>
      </c>
      <c r="N67" s="76">
        <f>L67+'20.08 '!J67</f>
        <v>0</v>
      </c>
      <c r="O67" s="75">
        <v>4</v>
      </c>
      <c r="P67" s="77">
        <f t="shared" si="3"/>
        <v>28</v>
      </c>
      <c r="Q67" s="68"/>
      <c r="R67" s="68"/>
      <c r="S67" s="68"/>
    </row>
    <row r="68" spans="1:19" x14ac:dyDescent="0.25">
      <c r="A68" s="70"/>
      <c r="B68" s="71"/>
      <c r="C68" s="482"/>
      <c r="D68" s="84">
        <v>59</v>
      </c>
      <c r="E68" s="74" t="s">
        <v>208</v>
      </c>
      <c r="F68" s="74"/>
      <c r="G68" s="74">
        <v>4</v>
      </c>
      <c r="H68" s="74">
        <v>0</v>
      </c>
      <c r="I68" s="75">
        <f t="shared" si="12"/>
        <v>4</v>
      </c>
      <c r="J68" s="75"/>
      <c r="K68" s="75"/>
      <c r="L68" s="75">
        <f t="shared" si="10"/>
        <v>0</v>
      </c>
      <c r="M68" s="76">
        <f>I68+'20.08 '!I68</f>
        <v>115</v>
      </c>
      <c r="N68" s="76">
        <f>L68+'20.08 '!J68</f>
        <v>0</v>
      </c>
      <c r="O68" s="75">
        <v>16</v>
      </c>
      <c r="P68" s="77">
        <f t="shared" si="3"/>
        <v>99</v>
      </c>
      <c r="Q68" s="68"/>
      <c r="R68" s="68"/>
      <c r="S68" s="68"/>
    </row>
    <row r="69" spans="1:19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83">
        <v>10</v>
      </c>
      <c r="H69" s="83"/>
      <c r="I69" s="75">
        <f t="shared" si="12"/>
        <v>10</v>
      </c>
      <c r="J69" s="75"/>
      <c r="K69" s="75"/>
      <c r="L69" s="75">
        <f t="shared" si="10"/>
        <v>0</v>
      </c>
      <c r="M69" s="76">
        <f>I69+'20.08 '!I69</f>
        <v>537</v>
      </c>
      <c r="N69" s="76">
        <f>L69+'20.08 '!J69</f>
        <v>0</v>
      </c>
      <c r="O69" s="75">
        <v>55</v>
      </c>
      <c r="P69" s="77">
        <f t="shared" si="3"/>
        <v>482</v>
      </c>
      <c r="Q69" s="68"/>
      <c r="R69" s="68"/>
      <c r="S69" s="68"/>
    </row>
    <row r="70" spans="1:19" x14ac:dyDescent="0.25">
      <c r="A70" s="70"/>
      <c r="B70" s="71"/>
      <c r="C70" s="85"/>
      <c r="D70" s="86"/>
      <c r="E70" s="87"/>
      <c r="F70" s="87"/>
      <c r="G70" s="87">
        <f>SUM(G61:G69)</f>
        <v>38</v>
      </c>
      <c r="H70" s="87">
        <f>SUM(H61:H69)</f>
        <v>2</v>
      </c>
      <c r="I70" s="88">
        <f>SUM(I61:I69)</f>
        <v>40</v>
      </c>
      <c r="J70" s="88"/>
      <c r="K70" s="88"/>
      <c r="L70" s="88">
        <f>SUM(L61:L69)</f>
        <v>0</v>
      </c>
      <c r="M70" s="76">
        <f>I70+'20.08 '!I70</f>
        <v>1472</v>
      </c>
      <c r="N70" s="76">
        <f>L70+'20.08 '!J70</f>
        <v>0</v>
      </c>
      <c r="O70" s="88">
        <f>SUM(O61:O69)</f>
        <v>154</v>
      </c>
      <c r="P70" s="86">
        <f t="shared" ref="P70:P85" si="13">M70-O70</f>
        <v>1318</v>
      </c>
      <c r="Q70" s="68"/>
      <c r="R70" s="68"/>
      <c r="S70" s="68"/>
    </row>
    <row r="71" spans="1:19" x14ac:dyDescent="0.25">
      <c r="A71" s="70">
        <f>$P$2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4">
        <v>17</v>
      </c>
      <c r="H71" s="74">
        <v>6</v>
      </c>
      <c r="I71" s="75">
        <f>G71+H71</f>
        <v>23</v>
      </c>
      <c r="J71" s="75"/>
      <c r="K71" s="75"/>
      <c r="L71" s="75">
        <f t="shared" si="10"/>
        <v>0</v>
      </c>
      <c r="M71" s="76">
        <f>I71+'20.08 '!I71</f>
        <v>360</v>
      </c>
      <c r="N71" s="76">
        <f>L71+'20.08 '!J71</f>
        <v>0</v>
      </c>
      <c r="O71" s="75">
        <v>61</v>
      </c>
      <c r="P71" s="77">
        <f t="shared" si="13"/>
        <v>299</v>
      </c>
      <c r="Q71" s="68"/>
      <c r="R71" s="68"/>
      <c r="S71" s="68"/>
    </row>
    <row r="72" spans="1:19" x14ac:dyDescent="0.25">
      <c r="A72" s="70"/>
      <c r="B72" s="71"/>
      <c r="C72" s="482"/>
      <c r="D72" s="84">
        <v>62</v>
      </c>
      <c r="E72" s="94" t="s">
        <v>212</v>
      </c>
      <c r="F72" s="74"/>
      <c r="G72" s="74">
        <v>18</v>
      </c>
      <c r="H72" s="74">
        <v>0</v>
      </c>
      <c r="I72" s="75">
        <f t="shared" ref="I72:I77" si="14">G72+H72</f>
        <v>18</v>
      </c>
      <c r="J72" s="75"/>
      <c r="K72" s="75"/>
      <c r="L72" s="75">
        <f t="shared" si="10"/>
        <v>0</v>
      </c>
      <c r="M72" s="76">
        <f>I72+'20.08 '!I72</f>
        <v>331</v>
      </c>
      <c r="N72" s="76">
        <f>L72+'20.08 '!J72</f>
        <v>0</v>
      </c>
      <c r="O72" s="75">
        <v>56</v>
      </c>
      <c r="P72" s="77">
        <f t="shared" si="13"/>
        <v>275</v>
      </c>
      <c r="Q72" s="68"/>
      <c r="R72" s="68"/>
      <c r="S72" s="68"/>
    </row>
    <row r="73" spans="1:19" x14ac:dyDescent="0.25">
      <c r="A73" s="70"/>
      <c r="B73" s="71"/>
      <c r="C73" s="482"/>
      <c r="D73" s="84">
        <v>63</v>
      </c>
      <c r="E73" s="74" t="s">
        <v>213</v>
      </c>
      <c r="F73" s="74"/>
      <c r="G73" s="74">
        <v>19</v>
      </c>
      <c r="H73" s="74">
        <v>0</v>
      </c>
      <c r="I73" s="75">
        <f t="shared" si="14"/>
        <v>19</v>
      </c>
      <c r="J73" s="75"/>
      <c r="K73" s="75"/>
      <c r="L73" s="75">
        <f t="shared" si="10"/>
        <v>0</v>
      </c>
      <c r="M73" s="76">
        <f>I73+'20.08 '!I73</f>
        <v>283</v>
      </c>
      <c r="N73" s="76">
        <f>L73+'20.08 '!J73</f>
        <v>0</v>
      </c>
      <c r="O73" s="75">
        <v>25</v>
      </c>
      <c r="P73" s="77">
        <f t="shared" si="13"/>
        <v>258</v>
      </c>
      <c r="Q73" s="68"/>
      <c r="R73" s="68"/>
      <c r="S73" s="68"/>
    </row>
    <row r="74" spans="1:19" x14ac:dyDescent="0.25">
      <c r="A74" s="70"/>
      <c r="B74" s="71"/>
      <c r="C74" s="482"/>
      <c r="D74" s="84">
        <v>64</v>
      </c>
      <c r="E74" s="74" t="s">
        <v>214</v>
      </c>
      <c r="F74" s="74"/>
      <c r="G74" s="74">
        <v>9</v>
      </c>
      <c r="H74" s="74">
        <v>0</v>
      </c>
      <c r="I74" s="75">
        <f t="shared" si="14"/>
        <v>9</v>
      </c>
      <c r="J74" s="75"/>
      <c r="K74" s="75"/>
      <c r="L74" s="75">
        <f t="shared" si="10"/>
        <v>0</v>
      </c>
      <c r="M74" s="76">
        <f>I74+'20.08 '!I74</f>
        <v>302</v>
      </c>
      <c r="N74" s="76">
        <f>L74+'20.08 '!J74</f>
        <v>0</v>
      </c>
      <c r="O74" s="75">
        <v>20</v>
      </c>
      <c r="P74" s="77">
        <f t="shared" si="13"/>
        <v>282</v>
      </c>
      <c r="Q74" s="68"/>
      <c r="R74" s="68"/>
      <c r="S74" s="68"/>
    </row>
    <row r="75" spans="1:19" x14ac:dyDescent="0.25">
      <c r="A75" s="70"/>
      <c r="B75" s="71"/>
      <c r="C75" s="482"/>
      <c r="D75" s="84">
        <v>65</v>
      </c>
      <c r="E75" s="74" t="s">
        <v>232</v>
      </c>
      <c r="F75" s="74"/>
      <c r="G75" s="74">
        <v>5</v>
      </c>
      <c r="H75" s="74">
        <v>0</v>
      </c>
      <c r="I75" s="75">
        <f t="shared" si="14"/>
        <v>5</v>
      </c>
      <c r="J75" s="75"/>
      <c r="K75" s="75"/>
      <c r="L75" s="75">
        <f t="shared" si="10"/>
        <v>0</v>
      </c>
      <c r="M75" s="76">
        <f>I75+'20.08 '!I75</f>
        <v>66</v>
      </c>
      <c r="N75" s="76">
        <f>L75+'20.08 '!J75</f>
        <v>0</v>
      </c>
      <c r="O75" s="75">
        <v>10</v>
      </c>
      <c r="P75" s="77">
        <f t="shared" si="13"/>
        <v>56</v>
      </c>
      <c r="Q75" s="68"/>
      <c r="R75" s="68"/>
      <c r="S75" s="68"/>
    </row>
    <row r="76" spans="1:19" x14ac:dyDescent="0.25">
      <c r="A76" s="70"/>
      <c r="B76" s="71"/>
      <c r="C76" s="482"/>
      <c r="D76" s="84">
        <v>66</v>
      </c>
      <c r="E76" s="74" t="s">
        <v>220</v>
      </c>
      <c r="F76" s="74"/>
      <c r="G76" s="74">
        <v>8</v>
      </c>
      <c r="H76" s="74">
        <v>0</v>
      </c>
      <c r="I76" s="75">
        <f t="shared" si="14"/>
        <v>8</v>
      </c>
      <c r="J76" s="75"/>
      <c r="K76" s="75"/>
      <c r="L76" s="75">
        <f t="shared" si="10"/>
        <v>0</v>
      </c>
      <c r="M76" s="76">
        <f>I76+'20.08 '!I76</f>
        <v>264</v>
      </c>
      <c r="N76" s="76">
        <f>L76+'20.08 '!J76</f>
        <v>0</v>
      </c>
      <c r="O76" s="75">
        <v>30</v>
      </c>
      <c r="P76" s="77">
        <f t="shared" si="13"/>
        <v>234</v>
      </c>
      <c r="Q76" s="68"/>
      <c r="R76" s="68"/>
      <c r="S76" s="68"/>
    </row>
    <row r="77" spans="1:19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83">
        <v>45</v>
      </c>
      <c r="H77" s="83"/>
      <c r="I77" s="75">
        <f t="shared" si="14"/>
        <v>45</v>
      </c>
      <c r="J77" s="75"/>
      <c r="K77" s="75"/>
      <c r="L77" s="75">
        <f t="shared" si="10"/>
        <v>0</v>
      </c>
      <c r="M77" s="76">
        <f>I77+'20.08 '!I77</f>
        <v>1373</v>
      </c>
      <c r="N77" s="76">
        <f>L77+'20.08 '!J77</f>
        <v>0</v>
      </c>
      <c r="O77" s="75">
        <v>147</v>
      </c>
      <c r="P77" s="77">
        <f t="shared" si="13"/>
        <v>1226</v>
      </c>
      <c r="Q77" s="68"/>
      <c r="R77" s="68"/>
      <c r="S77" s="68"/>
    </row>
    <row r="78" spans="1:19" x14ac:dyDescent="0.25">
      <c r="A78" s="70"/>
      <c r="B78" s="71"/>
      <c r="C78" s="85"/>
      <c r="D78" s="86"/>
      <c r="E78" s="87"/>
      <c r="F78" s="87"/>
      <c r="G78" s="87">
        <f>SUM(G71:G77)</f>
        <v>121</v>
      </c>
      <c r="H78" s="87">
        <f>SUM(H71:H77)</f>
        <v>6</v>
      </c>
      <c r="I78" s="88">
        <f>SUM(I71:I77)</f>
        <v>127</v>
      </c>
      <c r="J78" s="88"/>
      <c r="K78" s="88"/>
      <c r="L78" s="88">
        <f>SUM(L71:L77)</f>
        <v>0</v>
      </c>
      <c r="M78" s="76">
        <f>I78+'20.08 '!I78</f>
        <v>2984</v>
      </c>
      <c r="N78" s="76">
        <f>L78+'20.08 '!J78</f>
        <v>0</v>
      </c>
      <c r="O78" s="88">
        <f>SUM(O71:O77)</f>
        <v>349</v>
      </c>
      <c r="P78" s="86">
        <f t="shared" si="13"/>
        <v>2635</v>
      </c>
      <c r="Q78" s="68"/>
      <c r="R78" s="68"/>
      <c r="S78" s="68"/>
    </row>
    <row r="79" spans="1:19" x14ac:dyDescent="0.25">
      <c r="A79" s="70">
        <f>$P$2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4">
        <v>0</v>
      </c>
      <c r="H79" s="74">
        <v>1</v>
      </c>
      <c r="I79" s="75">
        <f>G79+H79</f>
        <v>1</v>
      </c>
      <c r="J79" s="75"/>
      <c r="K79" s="75"/>
      <c r="L79" s="75">
        <f t="shared" si="10"/>
        <v>0</v>
      </c>
      <c r="M79" s="76">
        <f>I79+'20.08 '!I79</f>
        <v>126</v>
      </c>
      <c r="N79" s="76">
        <f>L79+'20.08 '!J79</f>
        <v>0</v>
      </c>
      <c r="O79" s="75">
        <v>3</v>
      </c>
      <c r="P79" s="77">
        <f t="shared" si="13"/>
        <v>123</v>
      </c>
      <c r="Q79" s="68"/>
      <c r="R79" s="68"/>
      <c r="S79" s="68"/>
    </row>
    <row r="80" spans="1:19" x14ac:dyDescent="0.25">
      <c r="A80" s="70"/>
      <c r="B80" s="71"/>
      <c r="C80" s="482"/>
      <c r="D80" s="84">
        <v>69</v>
      </c>
      <c r="E80" s="74" t="s">
        <v>217</v>
      </c>
      <c r="F80" s="74"/>
      <c r="G80" s="74">
        <v>0</v>
      </c>
      <c r="H80" s="74">
        <v>0</v>
      </c>
      <c r="I80" s="75">
        <f t="shared" ref="I80:I83" si="15">G80+H80</f>
        <v>0</v>
      </c>
      <c r="J80" s="75"/>
      <c r="K80" s="75"/>
      <c r="L80" s="75">
        <f t="shared" si="10"/>
        <v>0</v>
      </c>
      <c r="M80" s="76">
        <f>I80+'20.08 '!I80</f>
        <v>35</v>
      </c>
      <c r="N80" s="76">
        <f>L80+'20.08 '!J80</f>
        <v>0</v>
      </c>
      <c r="O80" s="75">
        <v>2</v>
      </c>
      <c r="P80" s="77">
        <f t="shared" si="13"/>
        <v>33</v>
      </c>
      <c r="Q80" s="68"/>
      <c r="R80" s="68"/>
      <c r="S80" s="68"/>
    </row>
    <row r="81" spans="1:19" x14ac:dyDescent="0.25">
      <c r="A81" s="70"/>
      <c r="B81" s="71"/>
      <c r="C81" s="482"/>
      <c r="D81" s="84">
        <v>70</v>
      </c>
      <c r="E81" s="74" t="s">
        <v>218</v>
      </c>
      <c r="F81" s="74"/>
      <c r="G81" s="74">
        <v>3</v>
      </c>
      <c r="H81" s="74">
        <v>0</v>
      </c>
      <c r="I81" s="75">
        <f t="shared" si="15"/>
        <v>3</v>
      </c>
      <c r="J81" s="75"/>
      <c r="K81" s="75"/>
      <c r="L81" s="75">
        <f t="shared" si="10"/>
        <v>0</v>
      </c>
      <c r="M81" s="76">
        <f>I81+'20.08 '!I81</f>
        <v>95</v>
      </c>
      <c r="N81" s="76">
        <f>L81+'20.08 '!J81</f>
        <v>0</v>
      </c>
      <c r="O81" s="75">
        <v>9</v>
      </c>
      <c r="P81" s="77">
        <f t="shared" si="13"/>
        <v>86</v>
      </c>
      <c r="Q81" s="68"/>
      <c r="R81" s="68"/>
      <c r="S81" s="68"/>
    </row>
    <row r="82" spans="1:19" x14ac:dyDescent="0.25">
      <c r="A82" s="70"/>
      <c r="B82" s="71"/>
      <c r="C82" s="482"/>
      <c r="D82" s="84">
        <v>71</v>
      </c>
      <c r="E82" s="74" t="s">
        <v>219</v>
      </c>
      <c r="F82" s="74"/>
      <c r="G82" s="74">
        <v>0</v>
      </c>
      <c r="H82" s="74">
        <v>0</v>
      </c>
      <c r="I82" s="75">
        <f t="shared" si="15"/>
        <v>0</v>
      </c>
      <c r="J82" s="75"/>
      <c r="K82" s="75"/>
      <c r="L82" s="75">
        <f t="shared" si="10"/>
        <v>0</v>
      </c>
      <c r="M82" s="76">
        <f>I82+'20.08 '!I82</f>
        <v>82</v>
      </c>
      <c r="N82" s="76">
        <f>L82+'20.08 '!J82</f>
        <v>0</v>
      </c>
      <c r="O82" s="75">
        <v>6</v>
      </c>
      <c r="P82" s="77">
        <f t="shared" si="13"/>
        <v>76</v>
      </c>
      <c r="Q82" s="68"/>
      <c r="R82" s="68"/>
      <c r="S82" s="68"/>
    </row>
    <row r="83" spans="1:19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83">
        <v>7</v>
      </c>
      <c r="H83" s="83"/>
      <c r="I83" s="75">
        <f t="shared" si="15"/>
        <v>7</v>
      </c>
      <c r="J83" s="75"/>
      <c r="K83" s="75"/>
      <c r="L83" s="75">
        <f>J83+K83</f>
        <v>0</v>
      </c>
      <c r="M83" s="76">
        <f>I83+'20.08 '!I83</f>
        <v>310</v>
      </c>
      <c r="N83" s="76">
        <f>L83+'20.08 '!J83</f>
        <v>0</v>
      </c>
      <c r="O83" s="75">
        <v>30</v>
      </c>
      <c r="P83" s="77">
        <f t="shared" si="13"/>
        <v>280</v>
      </c>
      <c r="Q83" s="68"/>
      <c r="R83" s="68"/>
      <c r="S83" s="68"/>
    </row>
    <row r="84" spans="1:19" x14ac:dyDescent="0.25">
      <c r="A84" s="70"/>
      <c r="B84" s="71"/>
      <c r="C84" s="86"/>
      <c r="D84" s="86"/>
      <c r="E84" s="87"/>
      <c r="F84" s="87"/>
      <c r="G84" s="87">
        <f>SUM(G79:G83)</f>
        <v>10</v>
      </c>
      <c r="H84" s="87">
        <f>SUM(H79:H83)</f>
        <v>1</v>
      </c>
      <c r="I84" s="88">
        <f>SUM(I79:I83)</f>
        <v>11</v>
      </c>
      <c r="J84" s="88"/>
      <c r="K84" s="88"/>
      <c r="L84" s="88">
        <f>SUM(L79:L83)</f>
        <v>0</v>
      </c>
      <c r="M84" s="76">
        <f>I84+'20.08 '!I84</f>
        <v>648</v>
      </c>
      <c r="N84" s="76">
        <f>L84+'20.08 '!J84</f>
        <v>0</v>
      </c>
      <c r="O84" s="88">
        <v>40</v>
      </c>
      <c r="P84" s="86">
        <f t="shared" si="13"/>
        <v>608</v>
      </c>
      <c r="Q84" s="68"/>
      <c r="R84" s="68"/>
      <c r="S84" s="68"/>
    </row>
    <row r="85" spans="1:19" x14ac:dyDescent="0.25">
      <c r="A85" s="70">
        <f t="shared" ref="A85:A107" si="16">$P$2</f>
        <v>0</v>
      </c>
      <c r="B85" s="71">
        <v>1</v>
      </c>
      <c r="C85" s="484" t="s">
        <v>222</v>
      </c>
      <c r="D85" s="485"/>
      <c r="E85" s="485"/>
      <c r="F85" s="486"/>
      <c r="G85" s="111"/>
      <c r="H85" s="111"/>
      <c r="I85" s="78">
        <f>I84+I78+I70+I60+I50+I38+I25+I19</f>
        <v>915</v>
      </c>
      <c r="J85" s="78"/>
      <c r="K85" s="78"/>
      <c r="L85" s="78">
        <f>L84+L78+L70+L60+L50+L38+L25+L19</f>
        <v>0</v>
      </c>
      <c r="M85" s="78">
        <f>M84+M78+M70+M60+M50+M38+M25+M19</f>
        <v>23010</v>
      </c>
      <c r="N85" s="78">
        <f t="shared" ref="N85:O85" si="17">N84+N78+N70+N60+N50+N38+N25+N19</f>
        <v>2</v>
      </c>
      <c r="O85" s="78">
        <f t="shared" si="17"/>
        <v>2918</v>
      </c>
      <c r="P85" s="77">
        <f t="shared" si="13"/>
        <v>20092</v>
      </c>
      <c r="Q85" s="68"/>
      <c r="R85" s="68"/>
      <c r="S85" s="68"/>
    </row>
    <row r="86" spans="1:19" ht="16.149999999999999" customHeight="1" x14ac:dyDescent="0.25">
      <c r="A86" s="66">
        <f t="shared" si="16"/>
        <v>0</v>
      </c>
      <c r="B86" s="67">
        <v>1</v>
      </c>
      <c r="C86" s="79"/>
      <c r="D86" s="79"/>
      <c r="E86" s="79"/>
      <c r="F86" s="79"/>
      <c r="G86" s="79"/>
      <c r="H86" s="79"/>
      <c r="I86" s="68"/>
      <c r="J86" s="68"/>
      <c r="K86" s="68"/>
      <c r="L86" s="68"/>
      <c r="M86" s="68"/>
      <c r="N86" s="68"/>
      <c r="O86" s="68"/>
      <c r="P86" s="68"/>
      <c r="Q86" s="68"/>
      <c r="R86" s="68"/>
      <c r="S86" s="68"/>
    </row>
    <row r="87" spans="1:19" ht="16.149999999999999" customHeight="1" x14ac:dyDescent="0.25">
      <c r="A87" s="66">
        <f t="shared" si="16"/>
        <v>0</v>
      </c>
      <c r="B87" s="67">
        <v>1</v>
      </c>
      <c r="C87" s="68"/>
      <c r="D87" s="68"/>
      <c r="E87" s="68"/>
      <c r="F87" s="68"/>
      <c r="G87" s="68"/>
      <c r="H87" s="68"/>
      <c r="I87" s="68"/>
      <c r="J87" s="68"/>
      <c r="K87" s="68"/>
      <c r="L87" s="68"/>
      <c r="M87" s="68"/>
      <c r="N87" s="68"/>
      <c r="O87" s="68"/>
      <c r="P87" s="68"/>
      <c r="Q87" s="68"/>
      <c r="R87" s="68"/>
      <c r="S87" s="68"/>
    </row>
    <row r="88" spans="1:19" ht="16.149999999999999" customHeight="1" x14ac:dyDescent="0.25">
      <c r="A88" s="66">
        <f t="shared" si="16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80"/>
      <c r="N88" s="80"/>
      <c r="O88" s="80"/>
      <c r="P88" s="80"/>
      <c r="Q88" s="68"/>
      <c r="R88" s="68"/>
      <c r="S88" s="68"/>
    </row>
    <row r="89" spans="1:19" ht="16.149999999999999" customHeight="1" x14ac:dyDescent="0.25">
      <c r="A89" s="66">
        <f t="shared" si="16"/>
        <v>0</v>
      </c>
      <c r="B89" s="67">
        <v>1</v>
      </c>
      <c r="C89" s="68"/>
      <c r="D89" s="68"/>
      <c r="E89" s="68"/>
      <c r="F89" s="68"/>
      <c r="G89" s="68"/>
      <c r="H89" s="68"/>
      <c r="I89" s="68"/>
      <c r="J89" s="68"/>
      <c r="K89" s="68"/>
      <c r="L89" s="68"/>
      <c r="M89" s="80"/>
      <c r="N89" s="80"/>
      <c r="O89" s="80"/>
      <c r="P89" s="80"/>
      <c r="Q89" s="68"/>
      <c r="R89" s="68"/>
      <c r="S89" s="68"/>
    </row>
    <row r="90" spans="1:19" ht="16.149999999999999" customHeight="1" x14ac:dyDescent="0.25">
      <c r="A90" s="66">
        <f t="shared" si="16"/>
        <v>0</v>
      </c>
      <c r="B90" s="67">
        <v>1</v>
      </c>
      <c r="C90" s="68"/>
      <c r="D90" s="68"/>
      <c r="E90" s="68"/>
      <c r="F90" s="68"/>
      <c r="G90" s="68"/>
      <c r="H90" s="68"/>
      <c r="I90" s="68"/>
      <c r="J90" s="68"/>
      <c r="K90" s="68"/>
      <c r="L90" s="478" t="s">
        <v>235</v>
      </c>
      <c r="M90" s="478"/>
      <c r="N90" s="478"/>
      <c r="O90" s="478"/>
      <c r="P90" s="80"/>
      <c r="Q90" s="68"/>
      <c r="R90" s="68"/>
      <c r="S90" s="68"/>
    </row>
    <row r="91" spans="1:19" ht="16.149999999999999" customHeight="1" x14ac:dyDescent="0.25">
      <c r="A91" s="66">
        <f t="shared" si="16"/>
        <v>0</v>
      </c>
      <c r="B91" s="67">
        <v>1</v>
      </c>
      <c r="C91" s="68"/>
      <c r="D91" s="68"/>
      <c r="E91" s="68"/>
      <c r="F91" s="68"/>
      <c r="G91" s="68"/>
      <c r="H91" s="68"/>
      <c r="I91" s="68"/>
      <c r="J91" s="68"/>
      <c r="K91" s="68"/>
      <c r="L91" s="478" t="s">
        <v>236</v>
      </c>
      <c r="M91" s="478"/>
      <c r="N91" s="478"/>
      <c r="O91" s="478"/>
      <c r="P91" s="80"/>
      <c r="Q91" s="68"/>
      <c r="R91" s="68"/>
      <c r="S91" s="68"/>
    </row>
    <row r="92" spans="1:19" ht="16.149999999999999" customHeight="1" x14ac:dyDescent="0.25">
      <c r="A92" s="66">
        <f t="shared" si="16"/>
        <v>0</v>
      </c>
      <c r="B92" s="67">
        <v>1</v>
      </c>
      <c r="C92" s="68"/>
      <c r="D92" s="68"/>
      <c r="E92" s="68"/>
      <c r="F92" s="68"/>
      <c r="G92" s="68"/>
      <c r="H92" s="68"/>
      <c r="I92" s="68"/>
      <c r="J92" s="68"/>
      <c r="K92" s="68"/>
      <c r="L92" s="478" t="s">
        <v>250</v>
      </c>
      <c r="M92" s="478"/>
      <c r="N92" s="478"/>
      <c r="O92" s="478"/>
      <c r="P92" s="80"/>
      <c r="Q92" s="68"/>
      <c r="R92" s="68"/>
      <c r="S92" s="68"/>
    </row>
    <row r="93" spans="1:19" ht="16.149999999999999" customHeight="1" x14ac:dyDescent="0.25">
      <c r="A93" s="66">
        <f t="shared" si="16"/>
        <v>0</v>
      </c>
      <c r="B93" s="67">
        <v>1</v>
      </c>
      <c r="C93" s="68"/>
      <c r="D93" s="68"/>
      <c r="E93" s="68"/>
      <c r="F93" s="68"/>
      <c r="G93" s="68"/>
      <c r="H93" s="68"/>
      <c r="I93" s="68"/>
      <c r="J93" s="68"/>
      <c r="K93" s="68"/>
      <c r="L93" s="478" t="s">
        <v>238</v>
      </c>
      <c r="M93" s="478"/>
      <c r="N93" s="478"/>
      <c r="O93" s="478"/>
      <c r="P93" s="80"/>
      <c r="Q93" s="68"/>
      <c r="R93" s="68"/>
      <c r="S93" s="68"/>
    </row>
    <row r="94" spans="1:19" ht="16.149999999999999" customHeight="1" x14ac:dyDescent="0.25">
      <c r="A94" s="66">
        <f t="shared" si="16"/>
        <v>0</v>
      </c>
      <c r="B94" s="67">
        <v>1</v>
      </c>
      <c r="C94" s="68"/>
      <c r="D94" s="68"/>
      <c r="E94" s="68"/>
      <c r="F94" s="68"/>
      <c r="G94" s="68"/>
      <c r="H94" s="68"/>
      <c r="I94" s="68"/>
      <c r="J94" s="68"/>
      <c r="K94" s="68"/>
      <c r="L94" s="478" t="s">
        <v>239</v>
      </c>
      <c r="M94" s="478"/>
      <c r="N94" s="478"/>
      <c r="O94" s="478"/>
      <c r="P94" s="80"/>
      <c r="Q94" s="68"/>
      <c r="R94" s="68"/>
      <c r="S94" s="68"/>
    </row>
    <row r="95" spans="1:19" ht="16.149999999999999" customHeight="1" x14ac:dyDescent="0.25">
      <c r="A95" s="66">
        <f t="shared" si="16"/>
        <v>0</v>
      </c>
      <c r="B95" s="67">
        <v>1</v>
      </c>
      <c r="I95" s="82"/>
      <c r="J95" s="82"/>
      <c r="K95" s="82"/>
      <c r="L95" s="480" t="s">
        <v>240</v>
      </c>
      <c r="M95" s="480"/>
      <c r="N95" s="480"/>
      <c r="O95" s="480"/>
    </row>
    <row r="96" spans="1:19" x14ac:dyDescent="0.25">
      <c r="A96" s="66">
        <f t="shared" si="16"/>
        <v>0</v>
      </c>
      <c r="B96" s="67">
        <v>1</v>
      </c>
      <c r="I96" s="82"/>
      <c r="J96" s="82"/>
      <c r="K96" s="82"/>
    </row>
    <row r="97" spans="1:11" x14ac:dyDescent="0.25">
      <c r="A97" s="66">
        <f t="shared" si="16"/>
        <v>0</v>
      </c>
      <c r="B97" s="67">
        <v>1</v>
      </c>
      <c r="I97" s="82"/>
      <c r="J97" s="82"/>
      <c r="K97" s="82"/>
    </row>
    <row r="98" spans="1:11" x14ac:dyDescent="0.25">
      <c r="A98" s="66">
        <f t="shared" si="16"/>
        <v>0</v>
      </c>
      <c r="B98" s="67">
        <v>1</v>
      </c>
      <c r="I98" s="82"/>
      <c r="J98" s="82"/>
      <c r="K98" s="82"/>
    </row>
    <row r="99" spans="1:11" x14ac:dyDescent="0.25">
      <c r="A99" s="66">
        <f t="shared" si="16"/>
        <v>0</v>
      </c>
      <c r="B99" s="67">
        <v>1</v>
      </c>
      <c r="I99" s="82"/>
      <c r="J99" s="82"/>
      <c r="K99" s="82"/>
    </row>
    <row r="100" spans="1:11" x14ac:dyDescent="0.25">
      <c r="A100" s="66">
        <f t="shared" si="16"/>
        <v>0</v>
      </c>
      <c r="B100" s="67">
        <v>1</v>
      </c>
      <c r="I100" s="82"/>
      <c r="J100" s="82"/>
      <c r="K100" s="82"/>
    </row>
    <row r="101" spans="1:11" x14ac:dyDescent="0.25">
      <c r="A101" s="66">
        <f t="shared" si="16"/>
        <v>0</v>
      </c>
      <c r="B101" s="67">
        <v>1</v>
      </c>
      <c r="I101" s="82"/>
      <c r="J101" s="82"/>
      <c r="K101" s="82"/>
    </row>
    <row r="102" spans="1:11" x14ac:dyDescent="0.25">
      <c r="A102" s="66">
        <f t="shared" si="16"/>
        <v>0</v>
      </c>
      <c r="B102" s="67">
        <v>1</v>
      </c>
      <c r="I102" s="82"/>
      <c r="J102" s="82"/>
      <c r="K102" s="82"/>
    </row>
    <row r="103" spans="1:11" x14ac:dyDescent="0.25">
      <c r="A103" s="66">
        <f t="shared" si="16"/>
        <v>0</v>
      </c>
      <c r="B103" s="67">
        <v>1</v>
      </c>
      <c r="I103" s="82"/>
      <c r="J103" s="82"/>
      <c r="K103" s="82"/>
    </row>
    <row r="104" spans="1:11" x14ac:dyDescent="0.25">
      <c r="A104" s="66">
        <f t="shared" si="16"/>
        <v>0</v>
      </c>
      <c r="B104" s="67">
        <v>1</v>
      </c>
      <c r="I104" s="82"/>
      <c r="J104" s="82"/>
      <c r="K104" s="82"/>
    </row>
    <row r="105" spans="1:11" x14ac:dyDescent="0.25">
      <c r="A105" s="66">
        <f t="shared" si="16"/>
        <v>0</v>
      </c>
      <c r="B105" s="67">
        <v>1</v>
      </c>
      <c r="I105" s="82"/>
      <c r="J105" s="82"/>
      <c r="K105" s="82"/>
    </row>
    <row r="106" spans="1:11" x14ac:dyDescent="0.25">
      <c r="A106" s="66">
        <f t="shared" si="16"/>
        <v>0</v>
      </c>
      <c r="B106" s="67">
        <v>1</v>
      </c>
      <c r="I106" s="82"/>
      <c r="J106" s="82"/>
      <c r="K106" s="82"/>
    </row>
    <row r="107" spans="1:11" x14ac:dyDescent="0.25">
      <c r="A107" s="66">
        <f t="shared" si="16"/>
        <v>0</v>
      </c>
      <c r="B107" s="67">
        <v>1</v>
      </c>
      <c r="I107" s="82"/>
      <c r="J107" s="82"/>
      <c r="K107" s="82"/>
    </row>
    <row r="108" spans="1:11" x14ac:dyDescent="0.25">
      <c r="I108" s="82"/>
      <c r="J108" s="82"/>
      <c r="K108" s="82"/>
    </row>
    <row r="109" spans="1:11" x14ac:dyDescent="0.25">
      <c r="I109" s="82"/>
      <c r="J109" s="82"/>
      <c r="K109" s="82"/>
    </row>
    <row r="110" spans="1:11" x14ac:dyDescent="0.25">
      <c r="I110" s="82"/>
      <c r="J110" s="82"/>
      <c r="K110" s="82"/>
    </row>
    <row r="111" spans="1:11" x14ac:dyDescent="0.25">
      <c r="I111" s="82"/>
      <c r="J111" s="82"/>
      <c r="K111" s="82"/>
    </row>
  </sheetData>
  <mergeCells count="30">
    <mergeCell ref="C51:C59"/>
    <mergeCell ref="C1:P1"/>
    <mergeCell ref="O2:P2"/>
    <mergeCell ref="C3:C4"/>
    <mergeCell ref="D3:D4"/>
    <mergeCell ref="E3:E4"/>
    <mergeCell ref="F3:F4"/>
    <mergeCell ref="I3:I4"/>
    <mergeCell ref="L3:L4"/>
    <mergeCell ref="M3:N3"/>
    <mergeCell ref="O3:O4"/>
    <mergeCell ref="P3:P4"/>
    <mergeCell ref="C5:C18"/>
    <mergeCell ref="C20:C24"/>
    <mergeCell ref="C26:C37"/>
    <mergeCell ref="C39:C49"/>
    <mergeCell ref="C61:C69"/>
    <mergeCell ref="C71:C77"/>
    <mergeCell ref="C79:C83"/>
    <mergeCell ref="C85:F85"/>
    <mergeCell ref="L90:O90"/>
    <mergeCell ref="L92:O92"/>
    <mergeCell ref="L93:O93"/>
    <mergeCell ref="L94:O94"/>
    <mergeCell ref="L95:O95"/>
    <mergeCell ref="G3:G4"/>
    <mergeCell ref="H3:H4"/>
    <mergeCell ref="J3:J4"/>
    <mergeCell ref="K3:K4"/>
    <mergeCell ref="L91:O91"/>
  </mergeCells>
  <pageMargins left="0.25" right="0.25" top="0.75" bottom="0.75" header="0.3" footer="0.3"/>
  <pageSetup paperSize="9" scale="48" fitToWidth="0" fitToHeight="0" orientation="landscape" verticalDpi="0" r:id="rId1"/>
  <rowBreaks count="1" manualBreakCount="1">
    <brk id="45" max="15" man="1"/>
  </rowBreaks>
  <drawing r:id="rId2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500-000000000000}">
  <dimension ref="A1:O113"/>
  <sheetViews>
    <sheetView topLeftCell="C1" zoomScale="80" zoomScaleNormal="80" workbookViewId="0">
      <pane xSplit="3" ySplit="4" topLeftCell="F71" activePane="bottomRight" state="frozen"/>
      <selection activeCell="C1" sqref="C1"/>
      <selection pane="topRight" activeCell="F1" sqref="F1"/>
      <selection pane="bottomLeft" activeCell="C5" sqref="C5"/>
      <selection pane="bottomRight" activeCell="G79" activeCellId="1" sqref="G83 G7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262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10" t="s">
        <v>140</v>
      </c>
      <c r="J4" s="110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36</v>
      </c>
      <c r="H5" s="75">
        <v>0</v>
      </c>
      <c r="I5" s="76">
        <f>G5+'19.08 '!I5</f>
        <v>955</v>
      </c>
      <c r="J5" s="76">
        <f>H5+'19.08 '!J5</f>
        <v>1</v>
      </c>
      <c r="K5" s="75">
        <v>63</v>
      </c>
      <c r="L5" s="77">
        <f>I5-K5</f>
        <v>892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G6+'19.08 '!I6</f>
        <v>54</v>
      </c>
      <c r="J6" s="76">
        <f>H6+'19.08 '!J6</f>
        <v>0</v>
      </c>
      <c r="K6" s="75">
        <v>2</v>
      </c>
      <c r="L6" s="77">
        <f t="shared" ref="L6:L69" si="1">I6-K6</f>
        <v>52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G7+'19.08 '!I7</f>
        <v>258</v>
      </c>
      <c r="J7" s="76">
        <f>H7+'19.08 '!J7</f>
        <v>0</v>
      </c>
      <c r="K7" s="75">
        <v>42</v>
      </c>
      <c r="L7" s="77">
        <f t="shared" si="1"/>
        <v>216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20</v>
      </c>
      <c r="H8" s="75">
        <v>0</v>
      </c>
      <c r="I8" s="76">
        <f>G8+'19.08 '!I8</f>
        <v>809</v>
      </c>
      <c r="J8" s="76">
        <f>H8+'19.08 '!J8</f>
        <v>0</v>
      </c>
      <c r="K8" s="75">
        <v>104</v>
      </c>
      <c r="L8" s="77">
        <f t="shared" si="1"/>
        <v>705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8</v>
      </c>
      <c r="H9" s="75">
        <v>0</v>
      </c>
      <c r="I9" s="76">
        <f>G9+'19.08 '!I9</f>
        <v>298</v>
      </c>
      <c r="J9" s="76">
        <f>H9+'19.08 '!J9</f>
        <v>0</v>
      </c>
      <c r="K9" s="75">
        <v>34</v>
      </c>
      <c r="L9" s="77">
        <f t="shared" si="1"/>
        <v>264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7</v>
      </c>
      <c r="H10" s="75">
        <v>0</v>
      </c>
      <c r="I10" s="76">
        <f>G10+'19.08 '!I10</f>
        <v>246</v>
      </c>
      <c r="J10" s="76">
        <f>H10+'19.08 '!J10</f>
        <v>0</v>
      </c>
      <c r="K10" s="75">
        <v>24</v>
      </c>
      <c r="L10" s="77">
        <f t="shared" si="1"/>
        <v>222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G11+'19.08 '!I11</f>
        <v>395</v>
      </c>
      <c r="J11" s="76">
        <f>H11+'19.08 '!J11</f>
        <v>0</v>
      </c>
      <c r="K11" s="75">
        <v>52</v>
      </c>
      <c r="L11" s="77">
        <f t="shared" si="1"/>
        <v>343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25</v>
      </c>
      <c r="H12" s="75">
        <v>0</v>
      </c>
      <c r="I12" s="76">
        <f>G12+'19.08 '!I12</f>
        <v>577</v>
      </c>
      <c r="J12" s="76">
        <f>H12+'19.08 '!J12</f>
        <v>0</v>
      </c>
      <c r="K12" s="75">
        <v>132</v>
      </c>
      <c r="L12" s="77">
        <f t="shared" si="1"/>
        <v>445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G13+'19.08 '!I13</f>
        <v>307</v>
      </c>
      <c r="J13" s="76">
        <f>H13+'19.08 '!J13</f>
        <v>0</v>
      </c>
      <c r="K13" s="75">
        <v>41</v>
      </c>
      <c r="L13" s="77">
        <f t="shared" si="1"/>
        <v>266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7</v>
      </c>
      <c r="H14" s="75">
        <v>0</v>
      </c>
      <c r="I14" s="76">
        <f>G14+'19.08 '!I14</f>
        <v>264</v>
      </c>
      <c r="J14" s="76">
        <f>H14+'19.08 '!J14</f>
        <v>0</v>
      </c>
      <c r="K14" s="75">
        <v>41</v>
      </c>
      <c r="L14" s="77">
        <f t="shared" si="1"/>
        <v>223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23</v>
      </c>
      <c r="H15" s="75">
        <v>0</v>
      </c>
      <c r="I15" s="76">
        <f>G15+'19.08 '!I15</f>
        <v>321</v>
      </c>
      <c r="J15" s="76">
        <f>H15+'19.08 '!J15</f>
        <v>0</v>
      </c>
      <c r="K15" s="75">
        <v>56</v>
      </c>
      <c r="L15" s="77">
        <f t="shared" si="1"/>
        <v>265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12</v>
      </c>
      <c r="H16" s="75">
        <v>0</v>
      </c>
      <c r="I16" s="76">
        <f>G16+'19.08 '!I16</f>
        <v>418</v>
      </c>
      <c r="J16" s="76">
        <f>H16+'19.08 '!J16</f>
        <v>0</v>
      </c>
      <c r="K16" s="75">
        <v>55</v>
      </c>
      <c r="L16" s="77">
        <f t="shared" si="1"/>
        <v>363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21</v>
      </c>
      <c r="H17" s="75">
        <v>0</v>
      </c>
      <c r="I17" s="76">
        <f>G17+'19.08 '!I17</f>
        <v>316</v>
      </c>
      <c r="J17" s="76">
        <f>H17+'19.08 '!J17</f>
        <v>0</v>
      </c>
      <c r="K17" s="75">
        <v>44</v>
      </c>
      <c r="L17" s="77">
        <f t="shared" si="1"/>
        <v>272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14</v>
      </c>
      <c r="H18" s="75">
        <v>0</v>
      </c>
      <c r="I18" s="76">
        <f>G18+'19.08 '!I18</f>
        <v>400</v>
      </c>
      <c r="J18" s="76">
        <f>H18+'19.08 '!J18</f>
        <v>0</v>
      </c>
      <c r="K18" s="75">
        <v>44</v>
      </c>
      <c r="L18" s="77">
        <f t="shared" si="1"/>
        <v>356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218</v>
      </c>
      <c r="H19" s="88">
        <f>SUM(H5:H18)</f>
        <v>0</v>
      </c>
      <c r="I19" s="76">
        <f>G19+'19.08 '!I19</f>
        <v>5618</v>
      </c>
      <c r="J19" s="76">
        <f>H19+'19.08 '!J19</f>
        <v>1</v>
      </c>
      <c r="K19" s="88">
        <f>SUM(K5:K18)</f>
        <v>734</v>
      </c>
      <c r="L19" s="86">
        <f t="shared" si="1"/>
        <v>4884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G20+'19.08 '!I20</f>
        <v>9</v>
      </c>
      <c r="J20" s="76">
        <f>H20+'19.08 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G21+'19.08 '!I21</f>
        <v>286</v>
      </c>
      <c r="J21" s="76">
        <f>H21+'19.08 '!J21</f>
        <v>0</v>
      </c>
      <c r="K21" s="75">
        <v>42</v>
      </c>
      <c r="L21" s="77">
        <f t="shared" si="1"/>
        <v>244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G22+'19.08 '!I22</f>
        <v>108</v>
      </c>
      <c r="J22" s="76">
        <f>H22+'19.08 '!J22</f>
        <v>0</v>
      </c>
      <c r="K22" s="75">
        <v>25</v>
      </c>
      <c r="L22" s="77">
        <f t="shared" si="1"/>
        <v>83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G23+'19.08 '!I23</f>
        <v>76</v>
      </c>
      <c r="J23" s="76">
        <f>H23+'19.08 '!J23</f>
        <v>0</v>
      </c>
      <c r="K23" s="75">
        <v>7</v>
      </c>
      <c r="L23" s="77">
        <f t="shared" si="1"/>
        <v>69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27</v>
      </c>
      <c r="H24" s="75">
        <v>0</v>
      </c>
      <c r="I24" s="76">
        <f>G24+'19.08 '!I24</f>
        <v>1067</v>
      </c>
      <c r="J24" s="76">
        <f>H24+'19.08 '!J24</f>
        <v>0</v>
      </c>
      <c r="K24" s="75">
        <v>144</v>
      </c>
      <c r="L24" s="77">
        <f t="shared" si="1"/>
        <v>923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47</v>
      </c>
      <c r="H25" s="88">
        <f>SUM(H20:H24)</f>
        <v>0</v>
      </c>
      <c r="I25" s="76">
        <f>G25+'19.08 '!I25</f>
        <v>1546</v>
      </c>
      <c r="J25" s="76">
        <f>H25+'19.08 '!J25</f>
        <v>0</v>
      </c>
      <c r="K25" s="88">
        <f>SUM(K20:K24)</f>
        <v>219</v>
      </c>
      <c r="L25" s="86">
        <f t="shared" si="1"/>
        <v>1327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7</v>
      </c>
      <c r="H26" s="75">
        <v>0</v>
      </c>
      <c r="I26" s="76">
        <f>G26+'19.08 '!I26</f>
        <v>275</v>
      </c>
      <c r="J26" s="76">
        <f>H26+'19.08 '!J26</f>
        <v>0</v>
      </c>
      <c r="K26" s="75">
        <v>53</v>
      </c>
      <c r="L26" s="77">
        <f t="shared" si="1"/>
        <v>222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10</v>
      </c>
      <c r="H27" s="75">
        <v>0</v>
      </c>
      <c r="I27" s="76">
        <f>G27+'19.08 '!I27</f>
        <v>438</v>
      </c>
      <c r="J27" s="76">
        <f>H27+'19.08 '!J27</f>
        <v>0</v>
      </c>
      <c r="K27" s="75">
        <v>62</v>
      </c>
      <c r="L27" s="77">
        <f t="shared" si="1"/>
        <v>376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20</v>
      </c>
      <c r="H28" s="75">
        <v>0</v>
      </c>
      <c r="I28" s="76">
        <f>G28+'19.08 '!I28</f>
        <v>804</v>
      </c>
      <c r="J28" s="76">
        <f>H28+'19.08 '!J28</f>
        <v>0</v>
      </c>
      <c r="K28" s="75">
        <v>95</v>
      </c>
      <c r="L28" s="77">
        <f t="shared" si="1"/>
        <v>709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30</v>
      </c>
      <c r="H29" s="75">
        <v>0</v>
      </c>
      <c r="I29" s="76">
        <f>G29+'19.08 '!I29</f>
        <v>775</v>
      </c>
      <c r="J29" s="76">
        <f>H29+'19.08 '!J29</f>
        <v>0</v>
      </c>
      <c r="K29" s="75">
        <v>60</v>
      </c>
      <c r="L29" s="77">
        <f t="shared" si="1"/>
        <v>715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9</v>
      </c>
      <c r="H30" s="75">
        <v>0</v>
      </c>
      <c r="I30" s="76">
        <f>G30+'19.08 '!I30</f>
        <v>344</v>
      </c>
      <c r="J30" s="76">
        <f>H30+'19.08 '!J30</f>
        <v>0</v>
      </c>
      <c r="K30" s="75">
        <v>31</v>
      </c>
      <c r="L30" s="77">
        <f t="shared" si="1"/>
        <v>313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22</v>
      </c>
      <c r="H31" s="75">
        <v>0</v>
      </c>
      <c r="I31" s="76">
        <f>G31+'19.08 '!I31</f>
        <v>469</v>
      </c>
      <c r="J31" s="76">
        <f>H31+'19.08 '!J31</f>
        <v>0</v>
      </c>
      <c r="K31" s="75">
        <v>76</v>
      </c>
      <c r="L31" s="77">
        <f t="shared" si="1"/>
        <v>393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G32+'19.08 '!I32</f>
        <v>175</v>
      </c>
      <c r="J32" s="76">
        <f>H32+'19.08 '!J32</f>
        <v>0</v>
      </c>
      <c r="K32" s="75">
        <v>27</v>
      </c>
      <c r="L32" s="77">
        <f t="shared" si="1"/>
        <v>148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G33+'19.08 '!I33</f>
        <v>270</v>
      </c>
      <c r="J33" s="76">
        <f>H33+'19.08 '!J33</f>
        <v>0</v>
      </c>
      <c r="K33" s="75">
        <v>36</v>
      </c>
      <c r="L33" s="77">
        <f t="shared" si="1"/>
        <v>234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6</v>
      </c>
      <c r="H34" s="75">
        <v>0</v>
      </c>
      <c r="I34" s="76">
        <f>G34+'19.08 '!I34</f>
        <v>108</v>
      </c>
      <c r="J34" s="76">
        <f>H34+'19.08 '!J34</f>
        <v>0</v>
      </c>
      <c r="K34" s="75">
        <v>24</v>
      </c>
      <c r="L34" s="77">
        <f t="shared" si="1"/>
        <v>84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G35+'19.08 '!I35</f>
        <v>46</v>
      </c>
      <c r="J35" s="76">
        <f>H35+'19.08 '!J35</f>
        <v>0</v>
      </c>
      <c r="K35" s="75">
        <v>3</v>
      </c>
      <c r="L35" s="77">
        <f t="shared" si="1"/>
        <v>43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G36+'19.08 '!I36</f>
        <v>25</v>
      </c>
      <c r="J36" s="76">
        <f>H36+'19.08 '!J36</f>
        <v>0</v>
      </c>
      <c r="K36" s="75">
        <v>6</v>
      </c>
      <c r="L36" s="77">
        <f t="shared" si="1"/>
        <v>19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8</v>
      </c>
      <c r="H37" s="75">
        <v>0</v>
      </c>
      <c r="I37" s="76">
        <f>G37+'19.08 '!I37</f>
        <v>534</v>
      </c>
      <c r="J37" s="76">
        <f>H37+'19.08 '!J37</f>
        <v>0</v>
      </c>
      <c r="K37" s="75">
        <v>97</v>
      </c>
      <c r="L37" s="77">
        <f t="shared" si="1"/>
        <v>437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130</v>
      </c>
      <c r="H38" s="88">
        <v>0</v>
      </c>
      <c r="I38" s="76">
        <f>G38+'19.08 '!I38</f>
        <v>4263</v>
      </c>
      <c r="J38" s="76">
        <f>H38+'19.08 '!J38</f>
        <v>0</v>
      </c>
      <c r="K38" s="88">
        <f>SUM(K26:K37)</f>
        <v>570</v>
      </c>
      <c r="L38" s="86">
        <f t="shared" si="1"/>
        <v>3693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30</v>
      </c>
      <c r="H39" s="75">
        <v>0</v>
      </c>
      <c r="I39" s="76">
        <f>G39+'19.08 '!I39</f>
        <v>602</v>
      </c>
      <c r="J39" s="76">
        <f>H39+'19.08 '!J39</f>
        <v>1</v>
      </c>
      <c r="K39" s="75">
        <v>86</v>
      </c>
      <c r="L39" s="77">
        <f t="shared" si="1"/>
        <v>516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G40+'19.08 '!I40</f>
        <v>428</v>
      </c>
      <c r="J40" s="76">
        <f>H40+'19.08 '!J40</f>
        <v>0</v>
      </c>
      <c r="K40" s="75">
        <v>49</v>
      </c>
      <c r="L40" s="77">
        <f t="shared" si="1"/>
        <v>379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G41+'19.08 '!I41</f>
        <v>164</v>
      </c>
      <c r="J41" s="76">
        <f>H41+'19.08 '!J41</f>
        <v>0</v>
      </c>
      <c r="K41" s="75">
        <v>21</v>
      </c>
      <c r="L41" s="77">
        <f t="shared" si="1"/>
        <v>143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4</v>
      </c>
      <c r="H42" s="75">
        <v>0</v>
      </c>
      <c r="I42" s="76">
        <f>G42+'19.08 '!I42</f>
        <v>182</v>
      </c>
      <c r="J42" s="76">
        <f>H42+'19.08 '!J42</f>
        <v>0</v>
      </c>
      <c r="K42" s="75">
        <v>23</v>
      </c>
      <c r="L42" s="77">
        <f t="shared" si="1"/>
        <v>159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35</v>
      </c>
      <c r="H43" s="75">
        <v>0</v>
      </c>
      <c r="I43" s="76">
        <f>G43+'19.08 '!I43</f>
        <v>676</v>
      </c>
      <c r="J43" s="76">
        <f>H43+'19.08 '!J43</f>
        <v>0</v>
      </c>
      <c r="K43" s="75">
        <v>165</v>
      </c>
      <c r="L43" s="77">
        <f t="shared" si="1"/>
        <v>511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G44+'19.08 '!I44</f>
        <v>188</v>
      </c>
      <c r="J44" s="76">
        <f>H44+'19.08 '!J44</f>
        <v>0</v>
      </c>
      <c r="K44" s="75">
        <v>26</v>
      </c>
      <c r="L44" s="77">
        <f t="shared" si="1"/>
        <v>162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10</v>
      </c>
      <c r="H45" s="75">
        <v>0</v>
      </c>
      <c r="I45" s="76">
        <f>G45+'19.08 '!I45</f>
        <v>112</v>
      </c>
      <c r="J45" s="76">
        <f>H45+'19.08 '!J45</f>
        <v>0</v>
      </c>
      <c r="K45" s="75">
        <v>25</v>
      </c>
      <c r="L45" s="77">
        <f t="shared" si="1"/>
        <v>87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22</v>
      </c>
      <c r="H46" s="75">
        <v>0</v>
      </c>
      <c r="I46" s="76">
        <f>G46+'19.08 '!I46</f>
        <v>255</v>
      </c>
      <c r="J46" s="76">
        <f>H46+'19.08 '!J46</f>
        <v>0</v>
      </c>
      <c r="K46" s="75">
        <v>58</v>
      </c>
      <c r="L46" s="77">
        <f t="shared" si="1"/>
        <v>197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1</v>
      </c>
      <c r="H47" s="75">
        <v>0</v>
      </c>
      <c r="I47" s="76">
        <f>G47+'19.08 '!I47</f>
        <v>83</v>
      </c>
      <c r="J47" s="76">
        <f>H47+'19.08 '!J47</f>
        <v>0</v>
      </c>
      <c r="K47" s="75">
        <v>6</v>
      </c>
      <c r="L47" s="77">
        <f t="shared" si="1"/>
        <v>77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G48+'19.08 '!I48</f>
        <v>98</v>
      </c>
      <c r="J48" s="76">
        <f>H48+'19.08 '!J48</f>
        <v>0</v>
      </c>
      <c r="K48" s="75">
        <v>8</v>
      </c>
      <c r="L48" s="77">
        <f t="shared" si="1"/>
        <v>90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G49+'19.08 '!I49</f>
        <v>452</v>
      </c>
      <c r="J49" s="76">
        <f>H49+'19.08 '!J49</f>
        <v>0</v>
      </c>
      <c r="K49" s="75">
        <v>67</v>
      </c>
      <c r="L49" s="77">
        <f t="shared" si="1"/>
        <v>385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144</v>
      </c>
      <c r="H50" s="88">
        <f>SUM(H39:H49)</f>
        <v>0</v>
      </c>
      <c r="I50" s="76">
        <f>G50+'19.08 '!I50</f>
        <v>3240</v>
      </c>
      <c r="J50" s="76">
        <f>H50+'19.08 '!J50</f>
        <v>1</v>
      </c>
      <c r="K50" s="88">
        <f>SUM(K39:K49)</f>
        <v>534</v>
      </c>
      <c r="L50" s="86">
        <f t="shared" si="1"/>
        <v>2706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G51+'19.08 '!I51</f>
        <v>0</v>
      </c>
      <c r="J51" s="76">
        <f>H51+'19.08 '!J51</f>
        <v>0</v>
      </c>
      <c r="K51" s="75">
        <v>0</v>
      </c>
      <c r="L51" s="77">
        <f>I51-K51</f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22</v>
      </c>
      <c r="H52" s="75">
        <v>0</v>
      </c>
      <c r="I52" s="76">
        <f>G52+'19.08 '!I52</f>
        <v>697</v>
      </c>
      <c r="J52" s="76">
        <f>H52+'19.08 '!J52</f>
        <v>0</v>
      </c>
      <c r="K52" s="75">
        <v>97</v>
      </c>
      <c r="L52" s="77">
        <f t="shared" si="1"/>
        <v>600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17</v>
      </c>
      <c r="H53" s="75">
        <v>0</v>
      </c>
      <c r="I53" s="76">
        <f>G53+'19.08 '!I53</f>
        <v>335</v>
      </c>
      <c r="J53" s="76">
        <f>H53+'19.08 '!J53</f>
        <v>0</v>
      </c>
      <c r="K53" s="75">
        <v>42</v>
      </c>
      <c r="L53" s="77">
        <f t="shared" si="1"/>
        <v>293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9</v>
      </c>
      <c r="H54" s="75">
        <v>0</v>
      </c>
      <c r="I54" s="76">
        <f>G54+'19.08 '!I54</f>
        <v>432</v>
      </c>
      <c r="J54" s="76">
        <f>H54+'19.08 '!J54</f>
        <v>0</v>
      </c>
      <c r="K54" s="75">
        <v>49</v>
      </c>
      <c r="L54" s="77">
        <f t="shared" si="1"/>
        <v>383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G55+'19.08 '!I55</f>
        <v>193</v>
      </c>
      <c r="J55" s="76">
        <f>H55+'19.08 '!J55</f>
        <v>0</v>
      </c>
      <c r="K55" s="75">
        <v>16</v>
      </c>
      <c r="L55" s="77">
        <f t="shared" si="1"/>
        <v>177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8</v>
      </c>
      <c r="H56" s="75">
        <v>0</v>
      </c>
      <c r="I56" s="76">
        <f>G56+'19.08 '!I56</f>
        <v>180</v>
      </c>
      <c r="J56" s="76">
        <f>H56+'19.08 '!J56</f>
        <v>0</v>
      </c>
      <c r="K56" s="75">
        <v>27</v>
      </c>
      <c r="L56" s="77">
        <f t="shared" si="1"/>
        <v>153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G57+'19.08 '!I57</f>
        <v>105</v>
      </c>
      <c r="J57" s="76">
        <f>H57+'19.08 '!J57</f>
        <v>0</v>
      </c>
      <c r="K57" s="75">
        <v>14</v>
      </c>
      <c r="L57" s="77">
        <f t="shared" si="1"/>
        <v>91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G58+'19.08 '!I58</f>
        <v>73</v>
      </c>
      <c r="J58" s="76">
        <f>H58+'19.08 '!J58</f>
        <v>0</v>
      </c>
      <c r="K58" s="75">
        <v>4</v>
      </c>
      <c r="L58" s="77">
        <f t="shared" si="1"/>
        <v>69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G59+'19.08 '!I59</f>
        <v>487</v>
      </c>
      <c r="J59" s="76">
        <f>H59+'19.08 '!J59</f>
        <v>0</v>
      </c>
      <c r="K59" s="75">
        <v>40</v>
      </c>
      <c r="L59" s="77">
        <f t="shared" si="1"/>
        <v>447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86</v>
      </c>
      <c r="H60" s="88">
        <f>SUM(H51:H59)</f>
        <v>0</v>
      </c>
      <c r="I60" s="76">
        <f>G60+'19.08 '!I60</f>
        <v>2502</v>
      </c>
      <c r="J60" s="76">
        <f>H60+'19.08 '!J60</f>
        <v>0</v>
      </c>
      <c r="K60" s="88">
        <f>SUM(K51:K59)</f>
        <v>289</v>
      </c>
      <c r="L60" s="86">
        <f t="shared" si="1"/>
        <v>2213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1</v>
      </c>
      <c r="H61" s="75">
        <v>0</v>
      </c>
      <c r="I61" s="76">
        <f>G61+'19.08 '!I61</f>
        <v>120</v>
      </c>
      <c r="J61" s="76">
        <f>H61+'19.08 '!J61</f>
        <v>0</v>
      </c>
      <c r="K61" s="75">
        <v>10</v>
      </c>
      <c r="L61" s="77">
        <f t="shared" si="1"/>
        <v>110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G62+'19.08 '!I62</f>
        <v>86</v>
      </c>
      <c r="J62" s="76">
        <f>H62+'19.08 '!J62</f>
        <v>0</v>
      </c>
      <c r="K62" s="75">
        <v>5</v>
      </c>
      <c r="L62" s="77">
        <f t="shared" si="1"/>
        <v>81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2</v>
      </c>
      <c r="H63" s="75">
        <v>0</v>
      </c>
      <c r="I63" s="76">
        <f>G63+'19.08 '!I63</f>
        <v>113</v>
      </c>
      <c r="J63" s="76">
        <f>H63+'19.08 '!J63</f>
        <v>0</v>
      </c>
      <c r="K63" s="75">
        <v>11</v>
      </c>
      <c r="L63" s="77">
        <f t="shared" si="1"/>
        <v>102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3</v>
      </c>
      <c r="H64" s="75">
        <v>0</v>
      </c>
      <c r="I64" s="76">
        <f>G64+'19.08 '!I64</f>
        <v>125</v>
      </c>
      <c r="J64" s="76">
        <f>H64+'19.08 '!J64</f>
        <v>0</v>
      </c>
      <c r="K64" s="75">
        <v>9</v>
      </c>
      <c r="L64" s="77">
        <f t="shared" si="1"/>
        <v>116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9</v>
      </c>
      <c r="H65" s="75">
        <v>0</v>
      </c>
      <c r="I65" s="76">
        <f>G65+'19.08 '!I65</f>
        <v>131</v>
      </c>
      <c r="J65" s="76">
        <f>H65+'19.08 '!J65</f>
        <v>0</v>
      </c>
      <c r="K65" s="75">
        <v>9</v>
      </c>
      <c r="L65" s="77">
        <f t="shared" si="1"/>
        <v>122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4</v>
      </c>
      <c r="H66" s="75">
        <v>0</v>
      </c>
      <c r="I66" s="76">
        <f>G66+'19.08 '!I66</f>
        <v>184</v>
      </c>
      <c r="J66" s="76">
        <f>H66+'19.08 '!J66</f>
        <v>0</v>
      </c>
      <c r="K66" s="75">
        <v>37</v>
      </c>
      <c r="L66" s="77">
        <f t="shared" si="1"/>
        <v>147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G67+'19.08 '!I67</f>
        <v>31</v>
      </c>
      <c r="J67" s="76">
        <f>H67+'19.08 '!J67</f>
        <v>0</v>
      </c>
      <c r="K67" s="75">
        <v>5</v>
      </c>
      <c r="L67" s="77">
        <f t="shared" si="1"/>
        <v>26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G68+'19.08 '!I68</f>
        <v>111</v>
      </c>
      <c r="J68" s="76">
        <f>H68+'19.08 '!J68</f>
        <v>0</v>
      </c>
      <c r="K68" s="75">
        <v>19</v>
      </c>
      <c r="L68" s="77">
        <f t="shared" si="1"/>
        <v>92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22</v>
      </c>
      <c r="H69" s="75">
        <v>0</v>
      </c>
      <c r="I69" s="76">
        <f>G69+'19.08 '!I69</f>
        <v>527</v>
      </c>
      <c r="J69" s="76">
        <f>H69+'19.08 '!J69</f>
        <v>0</v>
      </c>
      <c r="K69" s="75">
        <v>59</v>
      </c>
      <c r="L69" s="77">
        <f t="shared" si="1"/>
        <v>468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44</v>
      </c>
      <c r="H70" s="88">
        <f>SUM(H61:H69)</f>
        <v>0</v>
      </c>
      <c r="I70" s="76">
        <f>G70+'19.08 '!I70</f>
        <v>1432</v>
      </c>
      <c r="J70" s="76">
        <f>H70+'19.08 '!J70</f>
        <v>0</v>
      </c>
      <c r="K70" s="88">
        <f>SUM(K61:K69)</f>
        <v>164</v>
      </c>
      <c r="L70" s="86">
        <f t="shared" ref="L70:L85" si="2">I70-K70</f>
        <v>1268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10</v>
      </c>
      <c r="H71" s="75">
        <v>0</v>
      </c>
      <c r="I71" s="76">
        <f>G71+'19.08 '!I71</f>
        <v>337</v>
      </c>
      <c r="J71" s="76">
        <f>H71+'19.08 '!J71</f>
        <v>0</v>
      </c>
      <c r="K71" s="75">
        <v>137</v>
      </c>
      <c r="L71" s="77">
        <f t="shared" si="2"/>
        <v>200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12</v>
      </c>
      <c r="H72" s="75">
        <v>0</v>
      </c>
      <c r="I72" s="76">
        <f>G72+'19.08 '!I72</f>
        <v>313</v>
      </c>
      <c r="J72" s="76">
        <f>H72+'19.08 '!J72</f>
        <v>0</v>
      </c>
      <c r="K72" s="75">
        <v>33</v>
      </c>
      <c r="L72" s="77">
        <f t="shared" si="2"/>
        <v>280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15</v>
      </c>
      <c r="H73" s="75">
        <v>0</v>
      </c>
      <c r="I73" s="76">
        <f>G73+'19.08 '!I73</f>
        <v>264</v>
      </c>
      <c r="J73" s="76">
        <f>H73+'19.08 '!J73</f>
        <v>0</v>
      </c>
      <c r="K73" s="75">
        <v>39</v>
      </c>
      <c r="L73" s="77">
        <f t="shared" si="2"/>
        <v>225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28</v>
      </c>
      <c r="H74" s="75">
        <v>0</v>
      </c>
      <c r="I74" s="76">
        <f>G74+'19.08 '!I74</f>
        <v>293</v>
      </c>
      <c r="J74" s="76">
        <f>H74+'19.08 '!J74</f>
        <v>0</v>
      </c>
      <c r="K74" s="75">
        <v>81</v>
      </c>
      <c r="L74" s="77">
        <f t="shared" si="2"/>
        <v>212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5</v>
      </c>
      <c r="H75" s="75">
        <v>0</v>
      </c>
      <c r="I75" s="76">
        <f>G75+'19.08 '!I75</f>
        <v>61</v>
      </c>
      <c r="J75" s="76">
        <f>H75+'19.08 '!J75</f>
        <v>0</v>
      </c>
      <c r="K75" s="75">
        <v>13</v>
      </c>
      <c r="L75" s="77">
        <f t="shared" si="2"/>
        <v>48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G76+'19.08 '!I76</f>
        <v>256</v>
      </c>
      <c r="J76" s="76">
        <f>H76+'19.08 '!J76</f>
        <v>0</v>
      </c>
      <c r="K76" s="75">
        <v>32</v>
      </c>
      <c r="L76" s="77">
        <f t="shared" si="2"/>
        <v>224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48</v>
      </c>
      <c r="H77" s="75">
        <v>0</v>
      </c>
      <c r="I77" s="76">
        <f>G77+'19.08 '!I77</f>
        <v>1328</v>
      </c>
      <c r="J77" s="76">
        <f>H77+'19.08 '!J77</f>
        <v>0</v>
      </c>
      <c r="K77" s="75">
        <v>172</v>
      </c>
      <c r="L77" s="77">
        <f t="shared" si="2"/>
        <v>1156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135</v>
      </c>
      <c r="H78" s="88">
        <f>SUM(H71:H77)</f>
        <v>0</v>
      </c>
      <c r="I78" s="76">
        <f>G78+'19.08 '!I78</f>
        <v>2857</v>
      </c>
      <c r="J78" s="76">
        <f>H78+'19.08 '!J78</f>
        <v>0</v>
      </c>
      <c r="K78" s="88">
        <f>SUM(K71:K77)</f>
        <v>507</v>
      </c>
      <c r="L78" s="86">
        <f t="shared" si="2"/>
        <v>2350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G79+'19.08 '!I79</f>
        <v>125</v>
      </c>
      <c r="J79" s="76">
        <f>H79+'19.08 '!J79</f>
        <v>0</v>
      </c>
      <c r="K79" s="75">
        <v>8</v>
      </c>
      <c r="L79" s="77">
        <f t="shared" si="2"/>
        <v>117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3</v>
      </c>
      <c r="H80" s="75">
        <v>0</v>
      </c>
      <c r="I80" s="76">
        <f>G80+'19.08 '!I80</f>
        <v>35</v>
      </c>
      <c r="J80" s="76">
        <f>H80+'19.08 '!J80</f>
        <v>0</v>
      </c>
      <c r="K80" s="75">
        <v>3</v>
      </c>
      <c r="L80" s="77">
        <f t="shared" si="2"/>
        <v>32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5</v>
      </c>
      <c r="H81" s="75">
        <v>0</v>
      </c>
      <c r="I81" s="76">
        <f>G81+'19.08 '!I81</f>
        <v>92</v>
      </c>
      <c r="J81" s="76">
        <f>H81+'19.08 '!J81</f>
        <v>0</v>
      </c>
      <c r="K81" s="75">
        <v>8</v>
      </c>
      <c r="L81" s="77">
        <f t="shared" si="2"/>
        <v>84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G82+'19.08 '!I82</f>
        <v>82</v>
      </c>
      <c r="J82" s="76">
        <f>H82+'19.08 '!J82</f>
        <v>0</v>
      </c>
      <c r="K82" s="75">
        <v>9</v>
      </c>
      <c r="L82" s="77">
        <f t="shared" si="2"/>
        <v>73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5</v>
      </c>
      <c r="H83" s="75">
        <v>0</v>
      </c>
      <c r="I83" s="76">
        <f>G83+'19.08 '!I83</f>
        <v>303</v>
      </c>
      <c r="J83" s="76">
        <f>H83+'19.08 '!J83</f>
        <v>0</v>
      </c>
      <c r="K83" s="75">
        <v>32</v>
      </c>
      <c r="L83" s="77">
        <f t="shared" si="2"/>
        <v>271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18</v>
      </c>
      <c r="H84" s="88">
        <f>SUM(H79:H83)</f>
        <v>0</v>
      </c>
      <c r="I84" s="76">
        <f>G84+'19.08 '!I84</f>
        <v>637</v>
      </c>
      <c r="J84" s="76">
        <f>H84+'19.08 '!J84</f>
        <v>0</v>
      </c>
      <c r="K84" s="88">
        <v>40</v>
      </c>
      <c r="L84" s="86">
        <f t="shared" si="2"/>
        <v>597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822</v>
      </c>
      <c r="H85" s="78">
        <f>H84+H78+H70+H60+H50+H38+H25+H19</f>
        <v>0</v>
      </c>
      <c r="I85" s="78">
        <f>I84+I78+I70+I60+I50+I38+I25+I19</f>
        <v>22095</v>
      </c>
      <c r="J85" s="78">
        <f t="shared" ref="J85:K85" si="4">J84+J78+J70+J60+J50+J38+J25+J19</f>
        <v>2</v>
      </c>
      <c r="K85" s="78">
        <f t="shared" si="4"/>
        <v>3057</v>
      </c>
      <c r="L85" s="77">
        <f t="shared" si="2"/>
        <v>19038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600-000000000000}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84" sqref="G8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261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9" t="s">
        <v>140</v>
      </c>
      <c r="J4" s="109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G5+'18.08'!I5</f>
        <v>919</v>
      </c>
      <c r="J5" s="76">
        <f>H5+'18.08'!J5</f>
        <v>1</v>
      </c>
      <c r="K5" s="75">
        <v>57</v>
      </c>
      <c r="L5" s="77">
        <f>I5-K5</f>
        <v>862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G6+'18.08'!I6</f>
        <v>52</v>
      </c>
      <c r="J6" s="76">
        <f>H6+'18.08'!J6</f>
        <v>0</v>
      </c>
      <c r="K6" s="75">
        <v>2</v>
      </c>
      <c r="L6" s="77">
        <f t="shared" ref="L6:L69" si="1">I6-K6</f>
        <v>50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19</v>
      </c>
      <c r="H7" s="75">
        <v>0</v>
      </c>
      <c r="I7" s="76">
        <f>G7+'18.08'!I7</f>
        <v>244</v>
      </c>
      <c r="J7" s="76">
        <f>H7+'18.08'!J7</f>
        <v>0</v>
      </c>
      <c r="K7" s="75">
        <v>45</v>
      </c>
      <c r="L7" s="77">
        <f t="shared" si="1"/>
        <v>199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21</v>
      </c>
      <c r="H8" s="75">
        <v>0</v>
      </c>
      <c r="I8" s="76">
        <f>G8+'18.08'!I8</f>
        <v>789</v>
      </c>
      <c r="J8" s="76">
        <f>H8+'18.08'!J8</f>
        <v>0</v>
      </c>
      <c r="K8" s="75">
        <v>120</v>
      </c>
      <c r="L8" s="77">
        <f t="shared" si="1"/>
        <v>669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10</v>
      </c>
      <c r="H9" s="75">
        <v>0</v>
      </c>
      <c r="I9" s="76">
        <f>G9+'18.08'!I9</f>
        <v>290</v>
      </c>
      <c r="J9" s="76">
        <f>H9+'18.08'!J9</f>
        <v>0</v>
      </c>
      <c r="K9" s="75">
        <v>37</v>
      </c>
      <c r="L9" s="77">
        <f t="shared" si="1"/>
        <v>253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7</v>
      </c>
      <c r="H10" s="75">
        <v>0</v>
      </c>
      <c r="I10" s="76">
        <f>G10+'18.08'!I10</f>
        <v>239</v>
      </c>
      <c r="J10" s="76">
        <f>H10+'18.08'!J10</f>
        <v>0</v>
      </c>
      <c r="K10" s="75">
        <v>27</v>
      </c>
      <c r="L10" s="77">
        <f t="shared" si="1"/>
        <v>212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G11+'18.08'!I11</f>
        <v>378</v>
      </c>
      <c r="J11" s="76">
        <f>H11+'18.08'!J11</f>
        <v>0</v>
      </c>
      <c r="K11" s="75">
        <v>55</v>
      </c>
      <c r="L11" s="77">
        <f t="shared" si="1"/>
        <v>323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37</v>
      </c>
      <c r="H12" s="75">
        <v>0</v>
      </c>
      <c r="I12" s="76">
        <f>G12+'18.08'!I12</f>
        <v>552</v>
      </c>
      <c r="J12" s="76">
        <f>H12+'18.08'!J12</f>
        <v>0</v>
      </c>
      <c r="K12" s="75">
        <v>131</v>
      </c>
      <c r="L12" s="77">
        <f t="shared" si="1"/>
        <v>421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11</v>
      </c>
      <c r="H13" s="75">
        <v>0</v>
      </c>
      <c r="I13" s="76">
        <f>G13+'18.08'!I13</f>
        <v>295</v>
      </c>
      <c r="J13" s="76">
        <f>H13+'18.08'!J13</f>
        <v>0</v>
      </c>
      <c r="K13" s="75">
        <v>44</v>
      </c>
      <c r="L13" s="77">
        <f t="shared" si="1"/>
        <v>251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G14+'18.08'!I14</f>
        <v>257</v>
      </c>
      <c r="J14" s="76">
        <f>H14+'18.08'!J14</f>
        <v>0</v>
      </c>
      <c r="K14" s="75">
        <v>36</v>
      </c>
      <c r="L14" s="77">
        <f t="shared" si="1"/>
        <v>221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10</v>
      </c>
      <c r="H15" s="75">
        <v>0</v>
      </c>
      <c r="I15" s="76">
        <f>G15+'18.08'!I15</f>
        <v>298</v>
      </c>
      <c r="J15" s="76">
        <f>H15+'18.08'!J15</f>
        <v>0</v>
      </c>
      <c r="K15" s="75">
        <v>48</v>
      </c>
      <c r="L15" s="77">
        <f t="shared" si="1"/>
        <v>250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13</v>
      </c>
      <c r="H16" s="75">
        <v>0</v>
      </c>
      <c r="I16" s="76">
        <f>G16+'18.08'!I16</f>
        <v>406</v>
      </c>
      <c r="J16" s="76">
        <f>H16+'18.08'!J16</f>
        <v>0</v>
      </c>
      <c r="K16" s="75">
        <v>68</v>
      </c>
      <c r="L16" s="77">
        <f t="shared" si="1"/>
        <v>338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23</v>
      </c>
      <c r="H17" s="75">
        <v>0</v>
      </c>
      <c r="I17" s="76">
        <f>G17+'18.08'!I17</f>
        <v>295</v>
      </c>
      <c r="J17" s="76">
        <f>H17+'18.08'!J17</f>
        <v>0</v>
      </c>
      <c r="K17" s="75">
        <v>49</v>
      </c>
      <c r="L17" s="77">
        <f t="shared" si="1"/>
        <v>246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6</v>
      </c>
      <c r="H18" s="75">
        <v>0</v>
      </c>
      <c r="I18" s="76">
        <f>G18+'18.08'!I18</f>
        <v>386</v>
      </c>
      <c r="J18" s="76">
        <f>H18+'18.08'!J18</f>
        <v>0</v>
      </c>
      <c r="K18" s="75">
        <v>35</v>
      </c>
      <c r="L18" s="77">
        <f t="shared" si="1"/>
        <v>351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219</v>
      </c>
      <c r="H19" s="88">
        <f>SUM(H5:H18)</f>
        <v>0</v>
      </c>
      <c r="I19" s="76">
        <f>G19+'18.08'!I19</f>
        <v>5400</v>
      </c>
      <c r="J19" s="76">
        <f>H19+'18.08'!J19</f>
        <v>1</v>
      </c>
      <c r="K19" s="88">
        <f>SUM(K5:K18)</f>
        <v>754</v>
      </c>
      <c r="L19" s="86">
        <f t="shared" si="1"/>
        <v>4646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G20+'18.08'!I20</f>
        <v>9</v>
      </c>
      <c r="J20" s="76">
        <f>H20+'18.08'!J20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G21+'18.08'!I21</f>
        <v>273</v>
      </c>
      <c r="J21" s="76">
        <f>H21+'18.08'!J21</f>
        <v>0</v>
      </c>
      <c r="K21" s="75">
        <v>42</v>
      </c>
      <c r="L21" s="77">
        <f t="shared" si="1"/>
        <v>231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G22+'18.08'!I22</f>
        <v>102</v>
      </c>
      <c r="J22" s="76">
        <f>H22+'18.08'!J22</f>
        <v>0</v>
      </c>
      <c r="K22" s="75">
        <v>25</v>
      </c>
      <c r="L22" s="77">
        <f t="shared" si="1"/>
        <v>77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G23+'18.08'!I23</f>
        <v>75</v>
      </c>
      <c r="J23" s="76">
        <f>H23+'18.08'!J23</f>
        <v>0</v>
      </c>
      <c r="K23" s="75">
        <v>8</v>
      </c>
      <c r="L23" s="77">
        <f t="shared" si="1"/>
        <v>67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26</v>
      </c>
      <c r="H24" s="75">
        <v>0</v>
      </c>
      <c r="I24" s="76">
        <f>G24+'18.08'!I24</f>
        <v>1040</v>
      </c>
      <c r="J24" s="76">
        <f>H24+'18.08'!J24</f>
        <v>0</v>
      </c>
      <c r="K24" s="75">
        <v>174</v>
      </c>
      <c r="L24" s="77">
        <f t="shared" si="1"/>
        <v>866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46</v>
      </c>
      <c r="H25" s="88">
        <f>SUM(H20:H24)</f>
        <v>0</v>
      </c>
      <c r="I25" s="76">
        <f>G25+'18.08'!I25</f>
        <v>1499</v>
      </c>
      <c r="J25" s="76">
        <f>H25+'18.08'!J25</f>
        <v>0</v>
      </c>
      <c r="K25" s="88">
        <f>SUM(K20:K24)</f>
        <v>250</v>
      </c>
      <c r="L25" s="86">
        <f t="shared" si="1"/>
        <v>1249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G26+'18.08'!I26</f>
        <v>268</v>
      </c>
      <c r="J26" s="76">
        <f>H26+'18.08'!J26</f>
        <v>0</v>
      </c>
      <c r="K26" s="75">
        <v>53</v>
      </c>
      <c r="L26" s="77">
        <f t="shared" si="1"/>
        <v>215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8</v>
      </c>
      <c r="H27" s="75">
        <v>0</v>
      </c>
      <c r="I27" s="76">
        <f>G27+'18.08'!I27</f>
        <v>428</v>
      </c>
      <c r="J27" s="76">
        <f>H27+'18.08'!J27</f>
        <v>0</v>
      </c>
      <c r="K27" s="75">
        <v>76</v>
      </c>
      <c r="L27" s="77">
        <f t="shared" si="1"/>
        <v>352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39</v>
      </c>
      <c r="H28" s="75">
        <v>0</v>
      </c>
      <c r="I28" s="76">
        <f>G28+'18.08'!I28</f>
        <v>784</v>
      </c>
      <c r="J28" s="76">
        <f>H28+'18.08'!J28</f>
        <v>0</v>
      </c>
      <c r="K28" s="75">
        <v>123</v>
      </c>
      <c r="L28" s="77">
        <f t="shared" si="1"/>
        <v>661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29</v>
      </c>
      <c r="H29" s="75">
        <v>0</v>
      </c>
      <c r="I29" s="76">
        <f>G29+'18.08'!I29</f>
        <v>745</v>
      </c>
      <c r="J29" s="76">
        <f>H29+'18.08'!J29</f>
        <v>0</v>
      </c>
      <c r="K29" s="75">
        <v>62</v>
      </c>
      <c r="L29" s="77">
        <f t="shared" si="1"/>
        <v>683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21</v>
      </c>
      <c r="H30" s="75">
        <v>0</v>
      </c>
      <c r="I30" s="76">
        <f>G30+'18.08'!I30</f>
        <v>335</v>
      </c>
      <c r="J30" s="76">
        <f>H30+'18.08'!J30</f>
        <v>0</v>
      </c>
      <c r="K30" s="75">
        <v>41</v>
      </c>
      <c r="L30" s="77">
        <f t="shared" si="1"/>
        <v>294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15</v>
      </c>
      <c r="H31" s="75">
        <v>0</v>
      </c>
      <c r="I31" s="76">
        <f>G31+'18.08'!I31</f>
        <v>447</v>
      </c>
      <c r="J31" s="76">
        <f>H31+'18.08'!J31</f>
        <v>0</v>
      </c>
      <c r="K31" s="75">
        <v>62</v>
      </c>
      <c r="L31" s="77">
        <f t="shared" si="1"/>
        <v>385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G32+'18.08'!I32</f>
        <v>167</v>
      </c>
      <c r="J32" s="76">
        <f>H32+'18.08'!J32</f>
        <v>0</v>
      </c>
      <c r="K32" s="75">
        <v>30</v>
      </c>
      <c r="L32" s="77">
        <f t="shared" si="1"/>
        <v>137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8</v>
      </c>
      <c r="H33" s="75">
        <v>0</v>
      </c>
      <c r="I33" s="76">
        <f>G33+'18.08'!I33</f>
        <v>260</v>
      </c>
      <c r="J33" s="76">
        <f>H33+'18.08'!J33</f>
        <v>0</v>
      </c>
      <c r="K33" s="75">
        <v>40</v>
      </c>
      <c r="L33" s="77">
        <f t="shared" si="1"/>
        <v>220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4</v>
      </c>
      <c r="H34" s="75">
        <v>0</v>
      </c>
      <c r="I34" s="76">
        <f>G34+'18.08'!I34</f>
        <v>102</v>
      </c>
      <c r="J34" s="76">
        <f>H34+'18.08'!J34</f>
        <v>0</v>
      </c>
      <c r="K34" s="75">
        <v>19</v>
      </c>
      <c r="L34" s="77">
        <f t="shared" si="1"/>
        <v>83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G35+'18.08'!I35</f>
        <v>46</v>
      </c>
      <c r="J35" s="76">
        <f>H35+'18.08'!J35</f>
        <v>0</v>
      </c>
      <c r="K35" s="75">
        <v>5</v>
      </c>
      <c r="L35" s="77">
        <f t="shared" si="1"/>
        <v>41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G36+'18.08'!I36</f>
        <v>25</v>
      </c>
      <c r="J36" s="76">
        <f>H36+'18.08'!J36</f>
        <v>0</v>
      </c>
      <c r="K36" s="75">
        <v>8</v>
      </c>
      <c r="L36" s="77">
        <f t="shared" si="1"/>
        <v>17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15</v>
      </c>
      <c r="H37" s="75">
        <v>0</v>
      </c>
      <c r="I37" s="76">
        <f>G37+'18.08'!I37</f>
        <v>526</v>
      </c>
      <c r="J37" s="76">
        <f>H37+'18.08'!J37</f>
        <v>0</v>
      </c>
      <c r="K37" s="75">
        <v>113</v>
      </c>
      <c r="L37" s="77">
        <f t="shared" si="1"/>
        <v>413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152</v>
      </c>
      <c r="H38" s="88">
        <v>0</v>
      </c>
      <c r="I38" s="76">
        <f>G38+'18.08'!I38</f>
        <v>4133</v>
      </c>
      <c r="J38" s="76">
        <f>H38+'18.08'!J38</f>
        <v>0</v>
      </c>
      <c r="K38" s="88">
        <f>SUM(K26:K37)</f>
        <v>632</v>
      </c>
      <c r="L38" s="86">
        <f t="shared" si="1"/>
        <v>3501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20</v>
      </c>
      <c r="H39" s="75">
        <v>0</v>
      </c>
      <c r="I39" s="76">
        <f>G39+'18.08'!I39</f>
        <v>572</v>
      </c>
      <c r="J39" s="76">
        <f>H39+'18.08'!J39</f>
        <v>1</v>
      </c>
      <c r="K39" s="75">
        <v>79</v>
      </c>
      <c r="L39" s="77">
        <f t="shared" si="1"/>
        <v>493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17</v>
      </c>
      <c r="H40" s="75">
        <v>0</v>
      </c>
      <c r="I40" s="76">
        <f>G40+'18.08'!I40</f>
        <v>414</v>
      </c>
      <c r="J40" s="76">
        <f>H40+'18.08'!J40</f>
        <v>0</v>
      </c>
      <c r="K40" s="75">
        <v>60</v>
      </c>
      <c r="L40" s="77">
        <f t="shared" si="1"/>
        <v>354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G41+'18.08'!I41</f>
        <v>157</v>
      </c>
      <c r="J41" s="76">
        <f>H41+'18.08'!J41</f>
        <v>0</v>
      </c>
      <c r="K41" s="75">
        <v>20</v>
      </c>
      <c r="L41" s="77">
        <f t="shared" si="1"/>
        <v>137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G42+'18.08'!I42</f>
        <v>178</v>
      </c>
      <c r="J42" s="76">
        <f>H42+'18.08'!J42</f>
        <v>0</v>
      </c>
      <c r="K42" s="75">
        <v>25</v>
      </c>
      <c r="L42" s="77">
        <f t="shared" si="1"/>
        <v>153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42</v>
      </c>
      <c r="H43" s="75">
        <v>0</v>
      </c>
      <c r="I43" s="76">
        <f>G43+'18.08'!I43</f>
        <v>641</v>
      </c>
      <c r="J43" s="76">
        <f>H43+'18.08'!J43</f>
        <v>0</v>
      </c>
      <c r="K43" s="75">
        <v>192</v>
      </c>
      <c r="L43" s="77">
        <f t="shared" si="1"/>
        <v>449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4</v>
      </c>
      <c r="H44" s="75">
        <v>0</v>
      </c>
      <c r="I44" s="76">
        <f>G44+'18.08'!I44</f>
        <v>181</v>
      </c>
      <c r="J44" s="76">
        <f>H44+'18.08'!J44</f>
        <v>0</v>
      </c>
      <c r="K44" s="75">
        <v>29</v>
      </c>
      <c r="L44" s="77">
        <f t="shared" si="1"/>
        <v>152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12</v>
      </c>
      <c r="H45" s="75">
        <v>0</v>
      </c>
      <c r="I45" s="76">
        <f>G45+'18.08'!I45</f>
        <v>102</v>
      </c>
      <c r="J45" s="76">
        <f>H45+'18.08'!J45</f>
        <v>0</v>
      </c>
      <c r="K45" s="75">
        <v>75</v>
      </c>
      <c r="L45" s="77">
        <f t="shared" si="1"/>
        <v>27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21</v>
      </c>
      <c r="H46" s="75">
        <v>0</v>
      </c>
      <c r="I46" s="76">
        <f>G46+'18.08'!I46</f>
        <v>233</v>
      </c>
      <c r="J46" s="76">
        <f>H46+'18.08'!J46</f>
        <v>0</v>
      </c>
      <c r="K46" s="75">
        <v>47</v>
      </c>
      <c r="L46" s="77">
        <f t="shared" si="1"/>
        <v>186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G47+'18.08'!I47</f>
        <v>82</v>
      </c>
      <c r="J47" s="76">
        <f>H47+'18.08'!J47</f>
        <v>0</v>
      </c>
      <c r="K47" s="75">
        <v>6</v>
      </c>
      <c r="L47" s="77">
        <f t="shared" si="1"/>
        <v>76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G48+'18.08'!I48</f>
        <v>96</v>
      </c>
      <c r="J48" s="76">
        <f>H48+'18.08'!J48</f>
        <v>0</v>
      </c>
      <c r="K48" s="75">
        <v>14</v>
      </c>
      <c r="L48" s="77">
        <f t="shared" si="1"/>
        <v>82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G49+'18.08'!I49</f>
        <v>440</v>
      </c>
      <c r="J49" s="76">
        <f>H49+'18.08'!J49</f>
        <v>0</v>
      </c>
      <c r="K49" s="75">
        <v>67</v>
      </c>
      <c r="L49" s="77">
        <f t="shared" si="1"/>
        <v>373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145</v>
      </c>
      <c r="H50" s="88">
        <f>SUM(H39:H49)</f>
        <v>0</v>
      </c>
      <c r="I50" s="76">
        <f>G50+'18.08'!I50</f>
        <v>3096</v>
      </c>
      <c r="J50" s="76">
        <f>H50+'18.08'!J50</f>
        <v>1</v>
      </c>
      <c r="K50" s="88">
        <f>SUM(K39:K49)</f>
        <v>614</v>
      </c>
      <c r="L50" s="86">
        <f t="shared" si="1"/>
        <v>2482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G51+'18.08'!I51</f>
        <v>0</v>
      </c>
      <c r="J51" s="76">
        <f>H51+'18.08'!J51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17</v>
      </c>
      <c r="H52" s="75">
        <v>0</v>
      </c>
      <c r="I52" s="76">
        <f>G52+'18.08'!I52</f>
        <v>675</v>
      </c>
      <c r="J52" s="76">
        <f>H52+'18.08'!J52</f>
        <v>0</v>
      </c>
      <c r="K52" s="75">
        <v>105</v>
      </c>
      <c r="L52" s="77">
        <f t="shared" si="1"/>
        <v>570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G53+'18.08'!I53</f>
        <v>318</v>
      </c>
      <c r="J53" s="76">
        <f>H53+'18.08'!J53</f>
        <v>0</v>
      </c>
      <c r="K53" s="75">
        <v>41</v>
      </c>
      <c r="L53" s="77">
        <f t="shared" si="1"/>
        <v>277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17</v>
      </c>
      <c r="H54" s="75">
        <v>0</v>
      </c>
      <c r="I54" s="76">
        <f>G54+'18.08'!I54</f>
        <v>423</v>
      </c>
      <c r="J54" s="76">
        <f>H54+'18.08'!J54</f>
        <v>0</v>
      </c>
      <c r="K54" s="75">
        <v>58</v>
      </c>
      <c r="L54" s="77">
        <f t="shared" si="1"/>
        <v>365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G55+'18.08'!I55</f>
        <v>187</v>
      </c>
      <c r="J55" s="76">
        <f>H55+'18.08'!J55</f>
        <v>0</v>
      </c>
      <c r="K55" s="75">
        <v>21</v>
      </c>
      <c r="L55" s="77">
        <f t="shared" si="1"/>
        <v>166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9</v>
      </c>
      <c r="H56" s="75">
        <v>0</v>
      </c>
      <c r="I56" s="76">
        <f>G56+'18.08'!I56</f>
        <v>172</v>
      </c>
      <c r="J56" s="76">
        <f>H56+'18.08'!J56</f>
        <v>0</v>
      </c>
      <c r="K56" s="75">
        <v>30</v>
      </c>
      <c r="L56" s="77">
        <f t="shared" si="1"/>
        <v>142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10</v>
      </c>
      <c r="H57" s="75">
        <v>0</v>
      </c>
      <c r="I57" s="76">
        <f>G57+'18.08'!I57</f>
        <v>103</v>
      </c>
      <c r="J57" s="76">
        <f>H57+'18.08'!J57</f>
        <v>0</v>
      </c>
      <c r="K57" s="75">
        <v>15</v>
      </c>
      <c r="L57" s="77">
        <f t="shared" si="1"/>
        <v>88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G58+'18.08'!I58</f>
        <v>69</v>
      </c>
      <c r="J58" s="76">
        <f>H58+'18.08'!J58</f>
        <v>0</v>
      </c>
      <c r="K58" s="75">
        <v>5</v>
      </c>
      <c r="L58" s="77">
        <f t="shared" si="1"/>
        <v>64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20</v>
      </c>
      <c r="H59" s="75">
        <v>0</v>
      </c>
      <c r="I59" s="76">
        <f>G59+'18.08'!I59</f>
        <v>469</v>
      </c>
      <c r="J59" s="76">
        <f>H59+'18.08'!J59</f>
        <v>0</v>
      </c>
      <c r="K59" s="75">
        <v>43</v>
      </c>
      <c r="L59" s="77">
        <f t="shared" si="1"/>
        <v>426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95</v>
      </c>
      <c r="H60" s="88">
        <f>SUM(H51:H59)</f>
        <v>0</v>
      </c>
      <c r="I60" s="76">
        <f>G60+'18.08'!I60</f>
        <v>2416</v>
      </c>
      <c r="J60" s="76">
        <f>H60+'18.08'!J60</f>
        <v>0</v>
      </c>
      <c r="K60" s="88">
        <f>SUM(K52:K59)</f>
        <v>318</v>
      </c>
      <c r="L60" s="86">
        <f t="shared" si="1"/>
        <v>2098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2</v>
      </c>
      <c r="H61" s="75">
        <v>0</v>
      </c>
      <c r="I61" s="76">
        <f>G61+'18.08'!I61</f>
        <v>119</v>
      </c>
      <c r="J61" s="76">
        <f>H61+'18.08'!J61</f>
        <v>0</v>
      </c>
      <c r="K61" s="75">
        <v>18</v>
      </c>
      <c r="L61" s="77">
        <f t="shared" si="1"/>
        <v>101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f>G62+'18.08'!I62</f>
        <v>84</v>
      </c>
      <c r="J62" s="76">
        <f>H62+'18.08'!J62</f>
        <v>0</v>
      </c>
      <c r="K62" s="75">
        <v>10</v>
      </c>
      <c r="L62" s="77">
        <f t="shared" si="1"/>
        <v>74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G63+'18.08'!I63</f>
        <v>111</v>
      </c>
      <c r="J63" s="76">
        <f>H63+'18.08'!J63</f>
        <v>0</v>
      </c>
      <c r="K63" s="75">
        <v>14</v>
      </c>
      <c r="L63" s="77">
        <f t="shared" si="1"/>
        <v>97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G64+'18.08'!I64</f>
        <v>122</v>
      </c>
      <c r="J64" s="76">
        <f>H64+'18.08'!J64</f>
        <v>0</v>
      </c>
      <c r="K64" s="75">
        <v>15</v>
      </c>
      <c r="L64" s="77">
        <f t="shared" si="1"/>
        <v>107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G65+'18.08'!I65</f>
        <v>122</v>
      </c>
      <c r="J65" s="76">
        <f>H65+'18.08'!J65</f>
        <v>0</v>
      </c>
      <c r="K65" s="75">
        <v>4</v>
      </c>
      <c r="L65" s="77">
        <f t="shared" si="1"/>
        <v>118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G66+'18.08'!I66</f>
        <v>180</v>
      </c>
      <c r="J66" s="76">
        <f>H66+'18.08'!J66</f>
        <v>0</v>
      </c>
      <c r="K66" s="75">
        <v>45</v>
      </c>
      <c r="L66" s="77">
        <f t="shared" si="1"/>
        <v>135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3</v>
      </c>
      <c r="H67" s="75">
        <v>0</v>
      </c>
      <c r="I67" s="76">
        <f>G67+'18.08'!I67</f>
        <v>31</v>
      </c>
      <c r="J67" s="76">
        <f>H67+'18.08'!J67</f>
        <v>0</v>
      </c>
      <c r="K67" s="75">
        <v>6</v>
      </c>
      <c r="L67" s="77">
        <f t="shared" si="1"/>
        <v>25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G68+'18.08'!I68</f>
        <v>110</v>
      </c>
      <c r="J68" s="76">
        <f>H68+'18.08'!J68</f>
        <v>0</v>
      </c>
      <c r="K68" s="75">
        <v>19</v>
      </c>
      <c r="L68" s="77">
        <f t="shared" si="1"/>
        <v>91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14</v>
      </c>
      <c r="H69" s="75">
        <v>0</v>
      </c>
      <c r="I69" s="76">
        <f>G69+'18.08'!I69</f>
        <v>505</v>
      </c>
      <c r="J69" s="76">
        <f>H69+'18.08'!J69</f>
        <v>0</v>
      </c>
      <c r="K69" s="75">
        <v>64</v>
      </c>
      <c r="L69" s="77">
        <f t="shared" si="1"/>
        <v>441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31</v>
      </c>
      <c r="H70" s="88">
        <f>SUM(H61:H69)</f>
        <v>0</v>
      </c>
      <c r="I70" s="76">
        <f>G70+'18.08'!I70</f>
        <v>1388</v>
      </c>
      <c r="J70" s="76">
        <f>H70+'18.08'!J70</f>
        <v>0</v>
      </c>
      <c r="K70" s="88">
        <f>SUM(K61:K69)</f>
        <v>195</v>
      </c>
      <c r="L70" s="86">
        <f t="shared" ref="L70:L85" si="2">I70-K70</f>
        <v>1193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16</v>
      </c>
      <c r="H71" s="75">
        <v>0</v>
      </c>
      <c r="I71" s="76">
        <f>G71+'18.08'!I71</f>
        <v>327</v>
      </c>
      <c r="J71" s="76">
        <f>H71+'18.08'!J71</f>
        <v>0</v>
      </c>
      <c r="K71" s="75">
        <v>133</v>
      </c>
      <c r="L71" s="77">
        <f t="shared" si="2"/>
        <v>194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9</v>
      </c>
      <c r="H72" s="75">
        <v>0</v>
      </c>
      <c r="I72" s="76">
        <f>G72+'18.08'!I72</f>
        <v>301</v>
      </c>
      <c r="J72" s="76">
        <f>H72+'18.08'!J72</f>
        <v>0</v>
      </c>
      <c r="K72" s="75">
        <v>35</v>
      </c>
      <c r="L72" s="77">
        <f t="shared" si="2"/>
        <v>266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13</v>
      </c>
      <c r="H73" s="75">
        <v>0</v>
      </c>
      <c r="I73" s="76">
        <f>G73+'18.08'!I73</f>
        <v>249</v>
      </c>
      <c r="J73" s="76">
        <f>H73+'18.08'!J73</f>
        <v>0</v>
      </c>
      <c r="K73" s="75">
        <v>41</v>
      </c>
      <c r="L73" s="77">
        <f t="shared" si="2"/>
        <v>208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32</v>
      </c>
      <c r="H74" s="75">
        <v>0</v>
      </c>
      <c r="I74" s="76">
        <f>G74+'18.08'!I74</f>
        <v>265</v>
      </c>
      <c r="J74" s="76">
        <f>H74+'18.08'!J74</f>
        <v>0</v>
      </c>
      <c r="K74" s="75">
        <v>79</v>
      </c>
      <c r="L74" s="77">
        <f t="shared" si="2"/>
        <v>186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6</v>
      </c>
      <c r="H75" s="75">
        <v>0</v>
      </c>
      <c r="I75" s="76">
        <f>G75+'18.08'!I75</f>
        <v>56</v>
      </c>
      <c r="J75" s="76">
        <f>H75+'18.08'!J75</f>
        <v>0</v>
      </c>
      <c r="K75" s="75">
        <v>11</v>
      </c>
      <c r="L75" s="77">
        <f t="shared" si="2"/>
        <v>45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14</v>
      </c>
      <c r="H76" s="75">
        <v>0</v>
      </c>
      <c r="I76" s="76">
        <f>G76+'18.08'!I76</f>
        <v>239</v>
      </c>
      <c r="J76" s="76">
        <f>H76+'18.08'!J76</f>
        <v>0</v>
      </c>
      <c r="K76" s="75">
        <v>23</v>
      </c>
      <c r="L76" s="77">
        <f t="shared" si="2"/>
        <v>216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65</v>
      </c>
      <c r="H77" s="75">
        <v>0</v>
      </c>
      <c r="I77" s="76">
        <f>G77+'18.08'!I77</f>
        <v>1280</v>
      </c>
      <c r="J77" s="76">
        <f>H77+'18.08'!J77</f>
        <v>0</v>
      </c>
      <c r="K77" s="75">
        <v>189</v>
      </c>
      <c r="L77" s="77">
        <f t="shared" si="2"/>
        <v>1091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155</v>
      </c>
      <c r="H78" s="88">
        <f>SUM(H71:H77)</f>
        <v>0</v>
      </c>
      <c r="I78" s="76">
        <f>G78+'18.08'!I78</f>
        <v>2722</v>
      </c>
      <c r="J78" s="76">
        <f>H78+'18.08'!J78</f>
        <v>0</v>
      </c>
      <c r="K78" s="88">
        <f>SUM(K71:K77)</f>
        <v>511</v>
      </c>
      <c r="L78" s="86">
        <f t="shared" si="2"/>
        <v>2211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1</v>
      </c>
      <c r="H79" s="75">
        <v>0</v>
      </c>
      <c r="I79" s="76">
        <f>G79+'18.08'!I79</f>
        <v>122</v>
      </c>
      <c r="J79" s="76">
        <f>H79+'18.08'!J79</f>
        <v>0</v>
      </c>
      <c r="K79" s="75">
        <v>7</v>
      </c>
      <c r="L79" s="77">
        <f t="shared" si="2"/>
        <v>115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G80+'18.08'!I80</f>
        <v>32</v>
      </c>
      <c r="J80" s="76">
        <f>H80+'18.08'!J80</f>
        <v>0</v>
      </c>
      <c r="K80" s="75">
        <v>0</v>
      </c>
      <c r="L80" s="77">
        <f t="shared" si="2"/>
        <v>32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G81+'18.08'!I81</f>
        <v>87</v>
      </c>
      <c r="J81" s="76">
        <f>H81+'18.08'!J81</f>
        <v>0</v>
      </c>
      <c r="K81" s="75">
        <v>4</v>
      </c>
      <c r="L81" s="77">
        <f t="shared" si="2"/>
        <v>83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G82+'18.08'!I82</f>
        <v>80</v>
      </c>
      <c r="J82" s="76">
        <f>H82+'18.08'!J82</f>
        <v>0</v>
      </c>
      <c r="K82" s="75">
        <v>7</v>
      </c>
      <c r="L82" s="77">
        <f t="shared" si="2"/>
        <v>73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9</v>
      </c>
      <c r="H83" s="75">
        <v>0</v>
      </c>
      <c r="I83" s="76">
        <f>G83+'18.08'!I83</f>
        <v>298</v>
      </c>
      <c r="J83" s="76">
        <f>H83+'18.08'!J83</f>
        <v>0</v>
      </c>
      <c r="K83" s="75">
        <v>35</v>
      </c>
      <c r="L83" s="77">
        <f t="shared" si="2"/>
        <v>263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15</v>
      </c>
      <c r="H84" s="88">
        <f>SUM(H79:H83)</f>
        <v>0</v>
      </c>
      <c r="I84" s="76">
        <f>G84+'18.08'!I84</f>
        <v>619</v>
      </c>
      <c r="J84" s="76">
        <f>H84+'18.08'!J84</f>
        <v>0</v>
      </c>
      <c r="K84" s="88">
        <v>40</v>
      </c>
      <c r="L84" s="86">
        <f t="shared" si="2"/>
        <v>579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858</v>
      </c>
      <c r="H85" s="78">
        <f>H84+H78+H70+H60+H50+H38+H25+H19</f>
        <v>0</v>
      </c>
      <c r="I85" s="78">
        <f>I84+I78+I70+I60+I50+I38+I25+I19</f>
        <v>21273</v>
      </c>
      <c r="J85" s="78">
        <f t="shared" ref="J85:K85" si="4">J84+J78+J70+J60+J50+J38+J25+J19</f>
        <v>2</v>
      </c>
      <c r="K85" s="78">
        <f t="shared" si="4"/>
        <v>3314</v>
      </c>
      <c r="L85" s="77">
        <f t="shared" si="2"/>
        <v>17959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700-000000000000}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83" activeCellId="1" sqref="G79 G83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260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8" t="s">
        <v>140</v>
      </c>
      <c r="J4" s="108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37</v>
      </c>
      <c r="H5" s="75">
        <v>0</v>
      </c>
      <c r="I5" s="76">
        <f>G5+'17.08'!I5</f>
        <v>886</v>
      </c>
      <c r="J5" s="76">
        <f>H5+'17.08'!J5</f>
        <v>1</v>
      </c>
      <c r="K5" s="75">
        <v>65</v>
      </c>
      <c r="L5" s="77">
        <f>I5-K5</f>
        <v>821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G6+'17.08'!I6</f>
        <v>50</v>
      </c>
      <c r="J6" s="76">
        <f>H6+'17.08'!J6</f>
        <v>0</v>
      </c>
      <c r="K6" s="75">
        <v>0</v>
      </c>
      <c r="L6" s="77">
        <f t="shared" ref="L6:L69" si="1">I6-K6</f>
        <v>50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G7+'17.08'!I7</f>
        <v>225</v>
      </c>
      <c r="J7" s="76">
        <f>H7+'17.08'!J7</f>
        <v>0</v>
      </c>
      <c r="K7" s="75">
        <v>31</v>
      </c>
      <c r="L7" s="77">
        <f t="shared" si="1"/>
        <v>194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35</v>
      </c>
      <c r="H8" s="75">
        <v>0</v>
      </c>
      <c r="I8" s="76">
        <f>G8+'17.08'!I8</f>
        <v>768</v>
      </c>
      <c r="J8" s="76">
        <f>H8+'17.08'!J8</f>
        <v>0</v>
      </c>
      <c r="K8" s="75">
        <v>132</v>
      </c>
      <c r="L8" s="77">
        <f t="shared" si="1"/>
        <v>636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G9+'17.08'!I9</f>
        <v>280</v>
      </c>
      <c r="J9" s="76">
        <f>H9+'17.08'!J9</f>
        <v>0</v>
      </c>
      <c r="K9" s="75">
        <v>39</v>
      </c>
      <c r="L9" s="77">
        <f t="shared" si="1"/>
        <v>241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12</v>
      </c>
      <c r="H10" s="75">
        <v>0</v>
      </c>
      <c r="I10" s="76">
        <f>G10+'17.08'!I10</f>
        <v>232</v>
      </c>
      <c r="J10" s="76">
        <f>H10+'17.08'!J10</f>
        <v>0</v>
      </c>
      <c r="K10" s="75">
        <v>31</v>
      </c>
      <c r="L10" s="77">
        <f t="shared" si="1"/>
        <v>201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15</v>
      </c>
      <c r="H11" s="75">
        <v>0</v>
      </c>
      <c r="I11" s="76">
        <f>G11+'17.08'!I11</f>
        <v>361</v>
      </c>
      <c r="J11" s="76">
        <f>H11+'17.08'!J11</f>
        <v>0</v>
      </c>
      <c r="K11" s="75">
        <v>57</v>
      </c>
      <c r="L11" s="77">
        <f t="shared" si="1"/>
        <v>304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G12+'17.08'!I12</f>
        <v>515</v>
      </c>
      <c r="J12" s="76">
        <f>H12+'17.08'!J12</f>
        <v>0</v>
      </c>
      <c r="K12" s="75">
        <v>128</v>
      </c>
      <c r="L12" s="77">
        <f t="shared" si="1"/>
        <v>387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14</v>
      </c>
      <c r="H13" s="75">
        <v>0</v>
      </c>
      <c r="I13" s="76">
        <f>G13+'17.08'!I13</f>
        <v>284</v>
      </c>
      <c r="J13" s="76">
        <f>H13+'17.08'!J13</f>
        <v>0</v>
      </c>
      <c r="K13" s="75">
        <v>47</v>
      </c>
      <c r="L13" s="77">
        <f t="shared" si="1"/>
        <v>237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12</v>
      </c>
      <c r="H14" s="75">
        <v>0</v>
      </c>
      <c r="I14" s="76">
        <f>G14+'17.08'!I14</f>
        <v>247</v>
      </c>
      <c r="J14" s="76">
        <f>H14+'17.08'!J14</f>
        <v>0</v>
      </c>
      <c r="K14" s="75">
        <v>34</v>
      </c>
      <c r="L14" s="77">
        <f t="shared" si="1"/>
        <v>213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19</v>
      </c>
      <c r="H15" s="75">
        <v>0</v>
      </c>
      <c r="I15" s="76">
        <f>G15+'17.08'!I15</f>
        <v>288</v>
      </c>
      <c r="J15" s="76">
        <f>H15+'17.08'!J15</f>
        <v>0</v>
      </c>
      <c r="K15" s="75">
        <v>51</v>
      </c>
      <c r="L15" s="77">
        <f t="shared" si="1"/>
        <v>237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G16+'17.08'!I16</f>
        <v>393</v>
      </c>
      <c r="J16" s="76">
        <f>H16+'17.08'!J16</f>
        <v>0</v>
      </c>
      <c r="K16" s="75">
        <v>74</v>
      </c>
      <c r="L16" s="77">
        <f t="shared" si="1"/>
        <v>319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22</v>
      </c>
      <c r="H17" s="75">
        <v>0</v>
      </c>
      <c r="I17" s="76">
        <f>G17+'17.08'!I17</f>
        <v>272</v>
      </c>
      <c r="J17" s="76">
        <f>H17+'17.08'!J17</f>
        <v>0</v>
      </c>
      <c r="K17" s="75">
        <v>41</v>
      </c>
      <c r="L17" s="77">
        <f t="shared" si="1"/>
        <v>231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9</v>
      </c>
      <c r="H18" s="75">
        <v>0</v>
      </c>
      <c r="I18" s="76">
        <f>G18+'17.08'!I18</f>
        <v>380</v>
      </c>
      <c r="J18" s="76">
        <f>H18+'17.08'!J18</f>
        <v>0</v>
      </c>
      <c r="K18" s="75">
        <v>32</v>
      </c>
      <c r="L18" s="77">
        <f t="shared" si="1"/>
        <v>348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252</v>
      </c>
      <c r="H19" s="88">
        <f>SUM(H5:H18)</f>
        <v>0</v>
      </c>
      <c r="I19" s="76">
        <f>G19+'17.08'!I19</f>
        <v>5181</v>
      </c>
      <c r="J19" s="76">
        <f>H19+'17.08'!J19</f>
        <v>1</v>
      </c>
      <c r="K19" s="88">
        <f>SUM(K5:K18)</f>
        <v>762</v>
      </c>
      <c r="L19" s="86">
        <f t="shared" si="1"/>
        <v>4419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G20+'17.08'!I20</f>
        <v>9</v>
      </c>
      <c r="J20" s="76">
        <f>H20+'17.08'!J20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8</v>
      </c>
      <c r="H21" s="75">
        <v>0</v>
      </c>
      <c r="I21" s="76">
        <f>G21+'17.08'!I21</f>
        <v>260</v>
      </c>
      <c r="J21" s="76">
        <f>H21+'17.08'!J21</f>
        <v>0</v>
      </c>
      <c r="K21" s="75">
        <v>40</v>
      </c>
      <c r="L21" s="77">
        <f t="shared" si="1"/>
        <v>220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G22+'17.08'!I22</f>
        <v>96</v>
      </c>
      <c r="J22" s="76">
        <f>H22+'17.08'!J22</f>
        <v>0</v>
      </c>
      <c r="K22" s="75">
        <v>21</v>
      </c>
      <c r="L22" s="77">
        <f t="shared" si="1"/>
        <v>75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G23+'17.08'!I23</f>
        <v>74</v>
      </c>
      <c r="J23" s="76">
        <f>H23+'17.08'!J23</f>
        <v>0</v>
      </c>
      <c r="K23" s="75">
        <v>9</v>
      </c>
      <c r="L23" s="77">
        <f t="shared" si="1"/>
        <v>65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35</v>
      </c>
      <c r="H24" s="75">
        <v>0</v>
      </c>
      <c r="I24" s="76">
        <f>G24+'17.08'!I24</f>
        <v>1014</v>
      </c>
      <c r="J24" s="76">
        <f>H24+'17.08'!J24</f>
        <v>0</v>
      </c>
      <c r="K24" s="75">
        <v>189</v>
      </c>
      <c r="L24" s="77">
        <f t="shared" si="1"/>
        <v>825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57</v>
      </c>
      <c r="H25" s="88">
        <f>SUM(H20:H24)</f>
        <v>0</v>
      </c>
      <c r="I25" s="76">
        <f>G25+'17.08'!I25</f>
        <v>1453</v>
      </c>
      <c r="J25" s="76">
        <f>H25+'17.08'!J25</f>
        <v>0</v>
      </c>
      <c r="K25" s="88">
        <f>SUM(K20:K24)</f>
        <v>260</v>
      </c>
      <c r="L25" s="86">
        <f t="shared" si="1"/>
        <v>1193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9</v>
      </c>
      <c r="H26" s="75">
        <v>0</v>
      </c>
      <c r="I26" s="76">
        <f>G26+'17.08'!I26</f>
        <v>265</v>
      </c>
      <c r="J26" s="76">
        <f>H26+'17.08'!J26</f>
        <v>0</v>
      </c>
      <c r="K26" s="75">
        <v>65</v>
      </c>
      <c r="L26" s="77">
        <f t="shared" si="1"/>
        <v>200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16</v>
      </c>
      <c r="H27" s="75">
        <v>0</v>
      </c>
      <c r="I27" s="76">
        <f>G27+'17.08'!I27</f>
        <v>420</v>
      </c>
      <c r="J27" s="76">
        <f>H27+'17.08'!J27</f>
        <v>0</v>
      </c>
      <c r="K27" s="75">
        <v>95</v>
      </c>
      <c r="L27" s="77">
        <f t="shared" si="1"/>
        <v>325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40</v>
      </c>
      <c r="H28" s="75">
        <v>0</v>
      </c>
      <c r="I28" s="76">
        <f>G28+'17.08'!I28</f>
        <v>745</v>
      </c>
      <c r="J28" s="76">
        <f>H28+'17.08'!J28</f>
        <v>0</v>
      </c>
      <c r="K28" s="75">
        <v>130</v>
      </c>
      <c r="L28" s="77">
        <f t="shared" si="1"/>
        <v>615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33</v>
      </c>
      <c r="H29" s="75">
        <v>0</v>
      </c>
      <c r="I29" s="76">
        <f>G29+'17.08'!I29</f>
        <v>716</v>
      </c>
      <c r="J29" s="76">
        <f>H29+'17.08'!J29</f>
        <v>0</v>
      </c>
      <c r="K29" s="75">
        <v>84</v>
      </c>
      <c r="L29" s="77">
        <f t="shared" si="1"/>
        <v>632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G30+'17.08'!I30</f>
        <v>314</v>
      </c>
      <c r="J30" s="76">
        <f>H30+'17.08'!J30</f>
        <v>0</v>
      </c>
      <c r="K30" s="75">
        <v>52</v>
      </c>
      <c r="L30" s="77">
        <f t="shared" si="1"/>
        <v>262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17</v>
      </c>
      <c r="H31" s="75">
        <v>0</v>
      </c>
      <c r="I31" s="76">
        <f>G31+'17.08'!I31</f>
        <v>432</v>
      </c>
      <c r="J31" s="76">
        <f>H31+'17.08'!J31</f>
        <v>0</v>
      </c>
      <c r="K31" s="75">
        <v>65</v>
      </c>
      <c r="L31" s="77">
        <f t="shared" si="1"/>
        <v>367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5</v>
      </c>
      <c r="H32" s="75">
        <v>0</v>
      </c>
      <c r="I32" s="76">
        <f>G32+'17.08'!I32</f>
        <v>158</v>
      </c>
      <c r="J32" s="76">
        <f>H32+'17.08'!J32</f>
        <v>0</v>
      </c>
      <c r="K32" s="75">
        <v>31</v>
      </c>
      <c r="L32" s="77">
        <f t="shared" si="1"/>
        <v>127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18</v>
      </c>
      <c r="H33" s="75">
        <v>0</v>
      </c>
      <c r="I33" s="76">
        <f>G33+'17.08'!I33</f>
        <v>252</v>
      </c>
      <c r="J33" s="76">
        <f>H33+'17.08'!J33</f>
        <v>0</v>
      </c>
      <c r="K33" s="75">
        <v>59</v>
      </c>
      <c r="L33" s="77">
        <f t="shared" si="1"/>
        <v>193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G34+'17.08'!I34</f>
        <v>98</v>
      </c>
      <c r="J34" s="76">
        <f>H34+'17.08'!J34</f>
        <v>0</v>
      </c>
      <c r="K34" s="75">
        <v>25</v>
      </c>
      <c r="L34" s="77">
        <f t="shared" si="1"/>
        <v>73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G35+'17.08'!I35</f>
        <v>46</v>
      </c>
      <c r="J35" s="76">
        <f>H35+'17.08'!J35</f>
        <v>0</v>
      </c>
      <c r="K35" s="75">
        <v>7</v>
      </c>
      <c r="L35" s="77">
        <f t="shared" si="1"/>
        <v>39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6</v>
      </c>
      <c r="H36" s="75">
        <v>0</v>
      </c>
      <c r="I36" s="76">
        <f>G36+'17.08'!I36</f>
        <v>24</v>
      </c>
      <c r="J36" s="76">
        <f>H36+'17.08'!J36</f>
        <v>0</v>
      </c>
      <c r="K36" s="75">
        <v>7</v>
      </c>
      <c r="L36" s="77">
        <f t="shared" si="1"/>
        <v>17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22</v>
      </c>
      <c r="H37" s="75">
        <v>0</v>
      </c>
      <c r="I37" s="76">
        <f>G37+'17.08'!I37</f>
        <v>511</v>
      </c>
      <c r="J37" s="76">
        <f>H37+'17.08'!J37</f>
        <v>0</v>
      </c>
      <c r="K37" s="75">
        <v>118</v>
      </c>
      <c r="L37" s="77">
        <f t="shared" si="1"/>
        <v>393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188</v>
      </c>
      <c r="H38" s="88">
        <v>0</v>
      </c>
      <c r="I38" s="76">
        <f>G38+'17.08'!I38</f>
        <v>3981</v>
      </c>
      <c r="J38" s="76">
        <f>H38+'17.08'!J38</f>
        <v>0</v>
      </c>
      <c r="K38" s="88">
        <f>SUM(K26:K37)</f>
        <v>738</v>
      </c>
      <c r="L38" s="86">
        <f t="shared" si="1"/>
        <v>3243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G39+'17.08'!I39</f>
        <v>552</v>
      </c>
      <c r="J39" s="76">
        <f>H39+'17.08'!J39</f>
        <v>1</v>
      </c>
      <c r="K39" s="75">
        <v>85</v>
      </c>
      <c r="L39" s="77">
        <f t="shared" si="1"/>
        <v>467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G40+'17.08'!I40</f>
        <v>397</v>
      </c>
      <c r="J40" s="76">
        <f>H40+'17.08'!J40</f>
        <v>0</v>
      </c>
      <c r="K40" s="75">
        <v>56</v>
      </c>
      <c r="L40" s="77">
        <f t="shared" si="1"/>
        <v>341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G41+'17.08'!I41</f>
        <v>152</v>
      </c>
      <c r="J41" s="76">
        <f>H41+'17.08'!J41</f>
        <v>0</v>
      </c>
      <c r="K41" s="75">
        <v>25</v>
      </c>
      <c r="L41" s="77">
        <f t="shared" si="1"/>
        <v>127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G42+'17.08'!I42</f>
        <v>170</v>
      </c>
      <c r="J42" s="76">
        <f>H42+'17.08'!J42</f>
        <v>0</v>
      </c>
      <c r="K42" s="75">
        <v>28</v>
      </c>
      <c r="L42" s="77">
        <f t="shared" si="1"/>
        <v>142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45</v>
      </c>
      <c r="H43" s="75">
        <v>0</v>
      </c>
      <c r="I43" s="76">
        <f>G43+'17.08'!I43</f>
        <v>599</v>
      </c>
      <c r="J43" s="76">
        <f>H43+'17.08'!J43</f>
        <v>0</v>
      </c>
      <c r="K43" s="75">
        <v>197</v>
      </c>
      <c r="L43" s="77">
        <f t="shared" si="1"/>
        <v>402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G44+'17.08'!I44</f>
        <v>177</v>
      </c>
      <c r="J44" s="76">
        <f>H44+'17.08'!J44</f>
        <v>0</v>
      </c>
      <c r="K44" s="75">
        <v>31</v>
      </c>
      <c r="L44" s="77">
        <f t="shared" si="1"/>
        <v>146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G45+'17.08'!I45</f>
        <v>90</v>
      </c>
      <c r="J45" s="76">
        <f>H45+'17.08'!J45</f>
        <v>0</v>
      </c>
      <c r="K45" s="75">
        <v>14</v>
      </c>
      <c r="L45" s="77">
        <f t="shared" si="1"/>
        <v>76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11</v>
      </c>
      <c r="H46" s="75">
        <v>0</v>
      </c>
      <c r="I46" s="76">
        <f>G46+'17.08'!I46</f>
        <v>212</v>
      </c>
      <c r="J46" s="76">
        <f>H46+'17.08'!J46</f>
        <v>0</v>
      </c>
      <c r="K46" s="75">
        <v>46</v>
      </c>
      <c r="L46" s="77">
        <f t="shared" si="1"/>
        <v>166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1</v>
      </c>
      <c r="H47" s="75">
        <v>0</v>
      </c>
      <c r="I47" s="76">
        <f>G47+'17.08'!I47</f>
        <v>80</v>
      </c>
      <c r="J47" s="76">
        <f>H47+'17.08'!J47</f>
        <v>0</v>
      </c>
      <c r="K47" s="75">
        <v>9</v>
      </c>
      <c r="L47" s="77">
        <f t="shared" si="1"/>
        <v>71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G48+'17.08'!I48</f>
        <v>94</v>
      </c>
      <c r="J48" s="76">
        <f>H48+'17.08'!J48</f>
        <v>0</v>
      </c>
      <c r="K48" s="75">
        <v>13</v>
      </c>
      <c r="L48" s="77">
        <f t="shared" si="1"/>
        <v>81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15</v>
      </c>
      <c r="H49" s="75">
        <v>0</v>
      </c>
      <c r="I49" s="76">
        <f>G49+'17.08'!I49</f>
        <v>428</v>
      </c>
      <c r="J49" s="76">
        <f>H49+'17.08'!J49</f>
        <v>0</v>
      </c>
      <c r="K49" s="75">
        <v>80</v>
      </c>
      <c r="L49" s="77">
        <f t="shared" si="1"/>
        <v>348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133</v>
      </c>
      <c r="H50" s="88">
        <f>SUM(H39:H49)</f>
        <v>0</v>
      </c>
      <c r="I50" s="76">
        <f>G50+'17.08'!I50</f>
        <v>2951</v>
      </c>
      <c r="J50" s="76">
        <f>H50+'17.08'!J50</f>
        <v>1</v>
      </c>
      <c r="K50" s="88">
        <f>SUM(K39:K49)</f>
        <v>584</v>
      </c>
      <c r="L50" s="86">
        <f t="shared" si="1"/>
        <v>2367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G51+'17.08'!I51</f>
        <v>0</v>
      </c>
      <c r="J51" s="76">
        <f>H51+'17.08'!J51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G52+'17.08'!I52</f>
        <v>658</v>
      </c>
      <c r="J52" s="76">
        <f>H52+'17.08'!J52</f>
        <v>0</v>
      </c>
      <c r="K52" s="75">
        <v>133</v>
      </c>
      <c r="L52" s="77">
        <f t="shared" si="1"/>
        <v>525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22</v>
      </c>
      <c r="H53" s="75">
        <v>0</v>
      </c>
      <c r="I53" s="76">
        <f>G53+'17.08'!I53</f>
        <v>303</v>
      </c>
      <c r="J53" s="76">
        <f>H53+'17.08'!J53</f>
        <v>0</v>
      </c>
      <c r="K53" s="75">
        <v>62</v>
      </c>
      <c r="L53" s="77">
        <f t="shared" si="1"/>
        <v>241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G54+'17.08'!I54</f>
        <v>406</v>
      </c>
      <c r="J54" s="76">
        <f>H54+'17.08'!J54</f>
        <v>0</v>
      </c>
      <c r="K54" s="75">
        <v>68</v>
      </c>
      <c r="L54" s="77">
        <f t="shared" si="1"/>
        <v>338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7</v>
      </c>
      <c r="H55" s="75">
        <v>0</v>
      </c>
      <c r="I55" s="76">
        <f>G55+'17.08'!I55</f>
        <v>181</v>
      </c>
      <c r="J55" s="76">
        <f>H55+'17.08'!J55</f>
        <v>0</v>
      </c>
      <c r="K55" s="75">
        <v>19</v>
      </c>
      <c r="L55" s="77">
        <f t="shared" si="1"/>
        <v>162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13</v>
      </c>
      <c r="H56" s="75">
        <v>0</v>
      </c>
      <c r="I56" s="76">
        <f>G56+'17.08'!I56</f>
        <v>163</v>
      </c>
      <c r="J56" s="76">
        <f>H56+'17.08'!J56</f>
        <v>0</v>
      </c>
      <c r="K56" s="75">
        <v>35</v>
      </c>
      <c r="L56" s="77">
        <f t="shared" si="1"/>
        <v>128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G57+'17.08'!I57</f>
        <v>93</v>
      </c>
      <c r="J57" s="76">
        <f>H57+'17.08'!J57</f>
        <v>0</v>
      </c>
      <c r="K57" s="75">
        <v>14</v>
      </c>
      <c r="L57" s="77">
        <f t="shared" si="1"/>
        <v>79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2</v>
      </c>
      <c r="H58" s="75">
        <v>0</v>
      </c>
      <c r="I58" s="76">
        <f>G58+'17.08'!I58</f>
        <v>68</v>
      </c>
      <c r="J58" s="76">
        <f>H58+'17.08'!J58</f>
        <v>0</v>
      </c>
      <c r="K58" s="75">
        <v>4</v>
      </c>
      <c r="L58" s="77">
        <f t="shared" si="1"/>
        <v>64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G59+'17.08'!I59</f>
        <v>449</v>
      </c>
      <c r="J59" s="76">
        <f>H59+'17.08'!J59</f>
        <v>0</v>
      </c>
      <c r="K59" s="75">
        <v>53</v>
      </c>
      <c r="L59" s="77">
        <f t="shared" si="1"/>
        <v>396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120</v>
      </c>
      <c r="H60" s="88">
        <f>SUM(H51:H59)</f>
        <v>0</v>
      </c>
      <c r="I60" s="76">
        <f>G60+'17.08'!I60</f>
        <v>2321</v>
      </c>
      <c r="J60" s="76">
        <f>H60+'17.08'!J60</f>
        <v>0</v>
      </c>
      <c r="K60" s="88">
        <f>SUM(K52:K59)</f>
        <v>388</v>
      </c>
      <c r="L60" s="86">
        <f t="shared" si="1"/>
        <v>1933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G61+'17.08'!I61</f>
        <v>117</v>
      </c>
      <c r="J61" s="76">
        <f>H61+'17.08'!J61</f>
        <v>0</v>
      </c>
      <c r="K61" s="75">
        <v>17</v>
      </c>
      <c r="L61" s="77">
        <f t="shared" si="1"/>
        <v>100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6</v>
      </c>
      <c r="H62" s="75">
        <v>0</v>
      </c>
      <c r="I62" s="76">
        <f>G62+'17.08'!I62</f>
        <v>84</v>
      </c>
      <c r="J62" s="76">
        <f>H62+'17.08'!J62</f>
        <v>0</v>
      </c>
      <c r="K62" s="75">
        <v>11</v>
      </c>
      <c r="L62" s="77">
        <f t="shared" si="1"/>
        <v>73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G63+'17.08'!I63</f>
        <v>108</v>
      </c>
      <c r="J63" s="76">
        <f>H63+'17.08'!J63</f>
        <v>0</v>
      </c>
      <c r="K63" s="75">
        <v>14</v>
      </c>
      <c r="L63" s="77">
        <f t="shared" si="1"/>
        <v>94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G64+'17.08'!I64</f>
        <v>120</v>
      </c>
      <c r="J64" s="76">
        <f>H64+'17.08'!J64</f>
        <v>0</v>
      </c>
      <c r="K64" s="75">
        <v>16</v>
      </c>
      <c r="L64" s="77">
        <f t="shared" si="1"/>
        <v>104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G65+'17.08'!I65</f>
        <v>119</v>
      </c>
      <c r="J65" s="76">
        <f>H65+'17.08'!J65</f>
        <v>0</v>
      </c>
      <c r="K65" s="75">
        <v>12</v>
      </c>
      <c r="L65" s="77">
        <f t="shared" si="1"/>
        <v>107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14</v>
      </c>
      <c r="H66" s="75">
        <v>0</v>
      </c>
      <c r="I66" s="76">
        <f>G66+'17.08'!I66</f>
        <v>177</v>
      </c>
      <c r="J66" s="76">
        <f>H66+'17.08'!J66</f>
        <v>0</v>
      </c>
      <c r="K66" s="75">
        <v>59</v>
      </c>
      <c r="L66" s="77">
        <f t="shared" si="1"/>
        <v>118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G67+'17.08'!I67</f>
        <v>28</v>
      </c>
      <c r="J67" s="76">
        <f>H67+'17.08'!J67</f>
        <v>0</v>
      </c>
      <c r="K67" s="75">
        <v>5</v>
      </c>
      <c r="L67" s="77">
        <f t="shared" si="1"/>
        <v>23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4</v>
      </c>
      <c r="H68" s="75">
        <v>0</v>
      </c>
      <c r="I68" s="76">
        <f>G68+'17.08'!I68</f>
        <v>109</v>
      </c>
      <c r="J68" s="76">
        <f>H68+'17.08'!J68</f>
        <v>0</v>
      </c>
      <c r="K68" s="75">
        <v>23</v>
      </c>
      <c r="L68" s="77">
        <f t="shared" si="1"/>
        <v>86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22</v>
      </c>
      <c r="H69" s="75">
        <v>0</v>
      </c>
      <c r="I69" s="76">
        <f>G69+'17.08'!I69</f>
        <v>491</v>
      </c>
      <c r="J69" s="76">
        <f>H69+'17.08'!J69</f>
        <v>0</v>
      </c>
      <c r="K69" s="75">
        <v>73</v>
      </c>
      <c r="L69" s="77">
        <f t="shared" si="1"/>
        <v>418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63</v>
      </c>
      <c r="H70" s="88">
        <f>SUM(H61:H69)</f>
        <v>0</v>
      </c>
      <c r="I70" s="76">
        <f>G70+'17.08'!I70</f>
        <v>1357</v>
      </c>
      <c r="J70" s="76">
        <f>H70+'17.08'!J70</f>
        <v>0</v>
      </c>
      <c r="K70" s="88">
        <f>SUM(K61:K69)</f>
        <v>230</v>
      </c>
      <c r="L70" s="86">
        <f t="shared" ref="L70:L85" si="2">I70-K70</f>
        <v>1127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27</v>
      </c>
      <c r="H71" s="75">
        <v>0</v>
      </c>
      <c r="I71" s="76">
        <f>G71+'17.08'!I71</f>
        <v>311</v>
      </c>
      <c r="J71" s="76">
        <f>H71+'17.08'!J71</f>
        <v>0</v>
      </c>
      <c r="K71" s="75">
        <v>130</v>
      </c>
      <c r="L71" s="77">
        <f t="shared" si="2"/>
        <v>181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G72+'17.08'!I72</f>
        <v>292</v>
      </c>
      <c r="J72" s="76">
        <f>H72+'17.08'!J72</f>
        <v>0</v>
      </c>
      <c r="K72" s="75">
        <v>45</v>
      </c>
      <c r="L72" s="77">
        <f t="shared" si="2"/>
        <v>247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11</v>
      </c>
      <c r="H73" s="75">
        <v>0</v>
      </c>
      <c r="I73" s="76">
        <f>G73+'17.08'!I73</f>
        <v>236</v>
      </c>
      <c r="J73" s="76">
        <f>H73+'17.08'!J73</f>
        <v>0</v>
      </c>
      <c r="K73" s="75">
        <v>34</v>
      </c>
      <c r="L73" s="77">
        <f t="shared" si="2"/>
        <v>202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29</v>
      </c>
      <c r="H74" s="75">
        <v>0</v>
      </c>
      <c r="I74" s="76">
        <f>G74+'17.08'!I74</f>
        <v>233</v>
      </c>
      <c r="J74" s="76">
        <f>H74+'17.08'!J74</f>
        <v>0</v>
      </c>
      <c r="K74" s="75">
        <v>66</v>
      </c>
      <c r="L74" s="77">
        <f t="shared" si="2"/>
        <v>167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G75+'17.08'!I75</f>
        <v>50</v>
      </c>
      <c r="J75" s="76">
        <f>H75+'17.08'!J75</f>
        <v>0</v>
      </c>
      <c r="K75" s="75">
        <v>11</v>
      </c>
      <c r="L75" s="77">
        <f t="shared" si="2"/>
        <v>39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11</v>
      </c>
      <c r="H76" s="75">
        <v>0</v>
      </c>
      <c r="I76" s="76">
        <f>G76+'17.08'!I76</f>
        <v>225</v>
      </c>
      <c r="J76" s="76">
        <f>H76+'17.08'!J76</f>
        <v>0</v>
      </c>
      <c r="K76" s="75">
        <v>26</v>
      </c>
      <c r="L76" s="77">
        <f t="shared" si="2"/>
        <v>199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43</v>
      </c>
      <c r="H77" s="75">
        <v>0</v>
      </c>
      <c r="I77" s="76">
        <f>G77+'17.08'!I77</f>
        <v>1215</v>
      </c>
      <c r="J77" s="76">
        <f>H77+'17.08'!J77</f>
        <v>0</v>
      </c>
      <c r="K77" s="75">
        <v>186</v>
      </c>
      <c r="L77" s="77">
        <f t="shared" si="2"/>
        <v>1029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140</v>
      </c>
      <c r="H78" s="88">
        <f>SUM(H71:H77)</f>
        <v>0</v>
      </c>
      <c r="I78" s="76">
        <f>G78+'17.08'!I78</f>
        <v>2567</v>
      </c>
      <c r="J78" s="76">
        <f>H78+'17.08'!J78</f>
        <v>0</v>
      </c>
      <c r="K78" s="88">
        <f>SUM(K71:K77)</f>
        <v>498</v>
      </c>
      <c r="L78" s="86">
        <f t="shared" si="2"/>
        <v>2069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G79+'17.08'!I79</f>
        <v>121</v>
      </c>
      <c r="J79" s="76">
        <f>H79+'17.08'!J79</f>
        <v>0</v>
      </c>
      <c r="K79" s="75">
        <v>13</v>
      </c>
      <c r="L79" s="77">
        <f t="shared" si="2"/>
        <v>108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G80+'17.08'!I80</f>
        <v>32</v>
      </c>
      <c r="J80" s="76">
        <f>H80+'17.08'!J80</f>
        <v>0</v>
      </c>
      <c r="K80" s="75">
        <v>2</v>
      </c>
      <c r="L80" s="77">
        <f t="shared" si="2"/>
        <v>30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f>G81+'17.08'!I81</f>
        <v>85</v>
      </c>
      <c r="J81" s="76">
        <f>H81+'17.08'!J81</f>
        <v>0</v>
      </c>
      <c r="K81" s="75">
        <v>5</v>
      </c>
      <c r="L81" s="77">
        <f t="shared" si="2"/>
        <v>80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G82+'17.08'!I82</f>
        <v>77</v>
      </c>
      <c r="J82" s="76">
        <f>H82+'17.08'!J82</f>
        <v>0</v>
      </c>
      <c r="K82" s="75">
        <v>10</v>
      </c>
      <c r="L82" s="77">
        <f t="shared" si="2"/>
        <v>67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13</v>
      </c>
      <c r="H83" s="75">
        <v>0</v>
      </c>
      <c r="I83" s="76">
        <f>G83+'17.08'!I83</f>
        <v>289</v>
      </c>
      <c r="J83" s="76">
        <f>H83+'17.08'!J83</f>
        <v>0</v>
      </c>
      <c r="K83" s="75">
        <v>32</v>
      </c>
      <c r="L83" s="77">
        <f t="shared" si="2"/>
        <v>257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19</v>
      </c>
      <c r="H84" s="88">
        <f>SUM(H79:H83)</f>
        <v>0</v>
      </c>
      <c r="I84" s="76">
        <f>G84+'17.08'!I84</f>
        <v>604</v>
      </c>
      <c r="J84" s="76">
        <f>H84+'17.08'!J84</f>
        <v>0</v>
      </c>
      <c r="K84" s="88">
        <v>40</v>
      </c>
      <c r="L84" s="86">
        <f t="shared" si="2"/>
        <v>564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972</v>
      </c>
      <c r="H85" s="78">
        <f>H84+H78+H70+H60+H50+H38+H25+H19</f>
        <v>0</v>
      </c>
      <c r="I85" s="78">
        <f>I84+I78+I70+I60+I50+I38+I25+I19</f>
        <v>20415</v>
      </c>
      <c r="J85" s="78">
        <f t="shared" ref="J85:K85" si="4">J84+J78+J70+J60+J50+J38+J25+J19</f>
        <v>2</v>
      </c>
      <c r="K85" s="78">
        <f t="shared" si="4"/>
        <v>3500</v>
      </c>
      <c r="L85" s="77">
        <f t="shared" si="2"/>
        <v>16915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800-000000000000}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77" activeCellId="1" sqref="G71 G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259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7" t="s">
        <v>140</v>
      </c>
      <c r="J4" s="107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21</v>
      </c>
      <c r="H5" s="75">
        <v>0</v>
      </c>
      <c r="I5" s="76">
        <f>G5+'16.08'!I5</f>
        <v>849</v>
      </c>
      <c r="J5" s="76">
        <f>H5+'16.08'!J5</f>
        <v>1</v>
      </c>
      <c r="K5" s="75">
        <v>86</v>
      </c>
      <c r="L5" s="77">
        <f>I5-K5</f>
        <v>763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G6+'16.08'!I6</f>
        <v>50</v>
      </c>
      <c r="J6" s="76">
        <f>H6+'16.08'!J6</f>
        <v>0</v>
      </c>
      <c r="K6" s="75">
        <v>1</v>
      </c>
      <c r="L6" s="77">
        <f t="shared" ref="L6:L69" si="1">I6-K6</f>
        <v>49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10</v>
      </c>
      <c r="H7" s="75">
        <v>0</v>
      </c>
      <c r="I7" s="76">
        <f>G7+'16.08'!I7</f>
        <v>211</v>
      </c>
      <c r="J7" s="76">
        <f>H7+'16.08'!J7</f>
        <v>0</v>
      </c>
      <c r="K7" s="75">
        <v>29</v>
      </c>
      <c r="L7" s="77">
        <f t="shared" si="1"/>
        <v>182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37</v>
      </c>
      <c r="H8" s="75">
        <v>0</v>
      </c>
      <c r="I8" s="76">
        <f>G8+'16.08'!I8</f>
        <v>733</v>
      </c>
      <c r="J8" s="76">
        <f>H8+'16.08'!J8</f>
        <v>0</v>
      </c>
      <c r="K8" s="75">
        <v>131</v>
      </c>
      <c r="L8" s="77">
        <f t="shared" si="1"/>
        <v>602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G9+'16.08'!I9</f>
        <v>263</v>
      </c>
      <c r="J9" s="76">
        <f>H9+'16.08'!J9</f>
        <v>0</v>
      </c>
      <c r="K9" s="75">
        <v>35</v>
      </c>
      <c r="L9" s="77">
        <f t="shared" si="1"/>
        <v>228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11</v>
      </c>
      <c r="H10" s="75">
        <v>0</v>
      </c>
      <c r="I10" s="76">
        <f>G10+'16.08'!I10</f>
        <v>220</v>
      </c>
      <c r="J10" s="76">
        <f>H10+'16.08'!J10</f>
        <v>0</v>
      </c>
      <c r="K10" s="75">
        <v>34</v>
      </c>
      <c r="L10" s="77">
        <f t="shared" si="1"/>
        <v>186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11</v>
      </c>
      <c r="H11" s="75">
        <v>0</v>
      </c>
      <c r="I11" s="76">
        <f>G11+'16.08'!I11</f>
        <v>346</v>
      </c>
      <c r="J11" s="76">
        <f>H11+'16.08'!J11</f>
        <v>0</v>
      </c>
      <c r="K11" s="75">
        <v>64</v>
      </c>
      <c r="L11" s="77">
        <f t="shared" si="1"/>
        <v>282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G12+'16.08'!I12</f>
        <v>484</v>
      </c>
      <c r="J12" s="76">
        <f>H12+'16.08'!J12</f>
        <v>0</v>
      </c>
      <c r="K12" s="75">
        <v>127</v>
      </c>
      <c r="L12" s="77">
        <f t="shared" si="1"/>
        <v>357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17</v>
      </c>
      <c r="H13" s="75">
        <v>0</v>
      </c>
      <c r="I13" s="76">
        <f>G13+'16.08'!I13</f>
        <v>270</v>
      </c>
      <c r="J13" s="76">
        <f>H13+'16.08'!J13</f>
        <v>0</v>
      </c>
      <c r="K13" s="75">
        <v>62</v>
      </c>
      <c r="L13" s="77">
        <f t="shared" si="1"/>
        <v>208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G14+'16.08'!I14</f>
        <v>235</v>
      </c>
      <c r="J14" s="76">
        <f>H14+'16.08'!J14</f>
        <v>0</v>
      </c>
      <c r="K14" s="75">
        <v>38</v>
      </c>
      <c r="L14" s="77">
        <f t="shared" si="1"/>
        <v>197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16</v>
      </c>
      <c r="H15" s="75">
        <v>0</v>
      </c>
      <c r="I15" s="76">
        <f>G15+'16.08'!I15</f>
        <v>269</v>
      </c>
      <c r="J15" s="76">
        <f>H15+'16.08'!J15</f>
        <v>0</v>
      </c>
      <c r="K15" s="75">
        <v>60</v>
      </c>
      <c r="L15" s="77">
        <f t="shared" si="1"/>
        <v>209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17</v>
      </c>
      <c r="H16" s="75">
        <v>0</v>
      </c>
      <c r="I16" s="76">
        <f>G16+'16.08'!I16</f>
        <v>378</v>
      </c>
      <c r="J16" s="76">
        <f>H16+'16.08'!J16</f>
        <v>0</v>
      </c>
      <c r="K16" s="75">
        <v>81</v>
      </c>
      <c r="L16" s="77">
        <f t="shared" si="1"/>
        <v>297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22</v>
      </c>
      <c r="H17" s="75">
        <v>0</v>
      </c>
      <c r="I17" s="76">
        <f>G17+'16.08'!I17</f>
        <v>250</v>
      </c>
      <c r="J17" s="76">
        <f>H17+'16.08'!J17</f>
        <v>0</v>
      </c>
      <c r="K17" s="75">
        <v>41</v>
      </c>
      <c r="L17" s="77">
        <f t="shared" si="1"/>
        <v>209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9</v>
      </c>
      <c r="H18" s="75">
        <v>0</v>
      </c>
      <c r="I18" s="76">
        <f>G18+'16.08'!I18</f>
        <v>371</v>
      </c>
      <c r="J18" s="76">
        <f>H18+'16.08'!J18</f>
        <v>0</v>
      </c>
      <c r="K18" s="75">
        <v>42</v>
      </c>
      <c r="L18" s="77">
        <f t="shared" si="1"/>
        <v>329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219</v>
      </c>
      <c r="H19" s="88">
        <f>SUM(H5:H18)</f>
        <v>0</v>
      </c>
      <c r="I19" s="76">
        <f>G19+'16.08'!I19</f>
        <v>4929</v>
      </c>
      <c r="J19" s="76">
        <f>H19+'16.08'!J19</f>
        <v>1</v>
      </c>
      <c r="K19" s="88">
        <f>SUM(K5:K18)</f>
        <v>831</v>
      </c>
      <c r="L19" s="86">
        <f t="shared" si="1"/>
        <v>4098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G20+'16.08'!I20</f>
        <v>9</v>
      </c>
      <c r="J20" s="76">
        <f>H20+'16.08'!J20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7</v>
      </c>
      <c r="H21" s="75">
        <v>0</v>
      </c>
      <c r="I21" s="76">
        <f>G21+'16.08'!I21</f>
        <v>252</v>
      </c>
      <c r="J21" s="76">
        <f>H21+'16.08'!J21</f>
        <v>0</v>
      </c>
      <c r="K21" s="75">
        <v>50</v>
      </c>
      <c r="L21" s="77">
        <f t="shared" si="1"/>
        <v>202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G22+'16.08'!I22</f>
        <v>90</v>
      </c>
      <c r="J22" s="76">
        <f>H22+'16.08'!J22</f>
        <v>0</v>
      </c>
      <c r="K22" s="75">
        <v>25</v>
      </c>
      <c r="L22" s="77">
        <f t="shared" si="1"/>
        <v>65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G23+'16.08'!I23</f>
        <v>66</v>
      </c>
      <c r="J23" s="76">
        <f>H23+'16.08'!J23</f>
        <v>0</v>
      </c>
      <c r="K23" s="75">
        <v>4</v>
      </c>
      <c r="L23" s="77">
        <f t="shared" si="1"/>
        <v>62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22</v>
      </c>
      <c r="H24" s="75">
        <v>0</v>
      </c>
      <c r="I24" s="76">
        <f>G24+'16.08'!I24</f>
        <v>979</v>
      </c>
      <c r="J24" s="76">
        <f>H24+'16.08'!J24</f>
        <v>0</v>
      </c>
      <c r="K24" s="75">
        <v>216</v>
      </c>
      <c r="L24" s="77">
        <f t="shared" si="1"/>
        <v>763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34</v>
      </c>
      <c r="H25" s="88">
        <f>SUM(H20:H24)</f>
        <v>0</v>
      </c>
      <c r="I25" s="76">
        <f>G25+'16.08'!I25</f>
        <v>1396</v>
      </c>
      <c r="J25" s="76">
        <f>H25+'16.08'!J25</f>
        <v>0</v>
      </c>
      <c r="K25" s="88">
        <f>SUM(K20:K24)</f>
        <v>296</v>
      </c>
      <c r="L25" s="86">
        <f t="shared" si="1"/>
        <v>1100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6</v>
      </c>
      <c r="H26" s="75">
        <v>0</v>
      </c>
      <c r="I26" s="76">
        <f>G26+'16.08'!I26</f>
        <v>256</v>
      </c>
      <c r="J26" s="76">
        <f>H26+'16.08'!J26</f>
        <v>0</v>
      </c>
      <c r="K26" s="75">
        <v>56</v>
      </c>
      <c r="L26" s="77">
        <f t="shared" si="1"/>
        <v>200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G27+'16.08'!I27</f>
        <v>404</v>
      </c>
      <c r="J27" s="76">
        <f>H27+'16.08'!J27</f>
        <v>0</v>
      </c>
      <c r="K27" s="75">
        <v>95</v>
      </c>
      <c r="L27" s="77">
        <f t="shared" si="1"/>
        <v>309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G28+'16.08'!I28</f>
        <v>705</v>
      </c>
      <c r="J28" s="76">
        <f>H28+'16.08'!J28</f>
        <v>0</v>
      </c>
      <c r="K28" s="75">
        <v>142</v>
      </c>
      <c r="L28" s="77">
        <f t="shared" si="1"/>
        <v>563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34</v>
      </c>
      <c r="H29" s="75">
        <v>0</v>
      </c>
      <c r="I29" s="76">
        <f>G29+'16.08'!I29</f>
        <v>683</v>
      </c>
      <c r="J29" s="76">
        <f>H29+'16.08'!J29</f>
        <v>0</v>
      </c>
      <c r="K29" s="75">
        <v>120</v>
      </c>
      <c r="L29" s="77">
        <f t="shared" si="1"/>
        <v>563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G30+'16.08'!I30</f>
        <v>302</v>
      </c>
      <c r="J30" s="76">
        <f>H30+'16.08'!J30</f>
        <v>0</v>
      </c>
      <c r="K30" s="75">
        <v>57</v>
      </c>
      <c r="L30" s="77">
        <f t="shared" si="1"/>
        <v>245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21</v>
      </c>
      <c r="H31" s="75">
        <v>0</v>
      </c>
      <c r="I31" s="76">
        <f>G31+'16.08'!I31</f>
        <v>415</v>
      </c>
      <c r="J31" s="76">
        <f>H31+'16.08'!J31</f>
        <v>0</v>
      </c>
      <c r="K31" s="75">
        <v>73</v>
      </c>
      <c r="L31" s="77">
        <f t="shared" si="1"/>
        <v>342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4</v>
      </c>
      <c r="H32" s="75">
        <v>0</v>
      </c>
      <c r="I32" s="76">
        <f>G32+'16.08'!I32</f>
        <v>153</v>
      </c>
      <c r="J32" s="76">
        <f>H32+'16.08'!J32</f>
        <v>0</v>
      </c>
      <c r="K32" s="75">
        <v>40</v>
      </c>
      <c r="L32" s="77">
        <f t="shared" si="1"/>
        <v>113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4</v>
      </c>
      <c r="H33" s="75">
        <v>0</v>
      </c>
      <c r="I33" s="76">
        <f>G33+'16.08'!I33</f>
        <v>234</v>
      </c>
      <c r="J33" s="76">
        <f>H33+'16.08'!J33</f>
        <v>0</v>
      </c>
      <c r="K33" s="75">
        <v>52</v>
      </c>
      <c r="L33" s="77">
        <f t="shared" si="1"/>
        <v>182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G34+'16.08'!I34</f>
        <v>91</v>
      </c>
      <c r="J34" s="76">
        <f>H34+'16.08'!J34</f>
        <v>0</v>
      </c>
      <c r="K34" s="75">
        <v>20</v>
      </c>
      <c r="L34" s="77">
        <f t="shared" si="1"/>
        <v>71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G35+'16.08'!I35</f>
        <v>43</v>
      </c>
      <c r="J35" s="76">
        <f>H35+'16.08'!J35</f>
        <v>0</v>
      </c>
      <c r="K35" s="75">
        <v>6</v>
      </c>
      <c r="L35" s="77">
        <f t="shared" si="1"/>
        <v>37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G36+'16.08'!I36</f>
        <v>18</v>
      </c>
      <c r="J36" s="76">
        <f>H36+'16.08'!J36</f>
        <v>0</v>
      </c>
      <c r="K36" s="75">
        <v>2</v>
      </c>
      <c r="L36" s="77">
        <f t="shared" si="1"/>
        <v>16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G37+'16.08'!I37</f>
        <v>489</v>
      </c>
      <c r="J37" s="76">
        <f>H37+'16.08'!J37</f>
        <v>0</v>
      </c>
      <c r="K37" s="75">
        <v>126</v>
      </c>
      <c r="L37" s="77">
        <f t="shared" si="1"/>
        <v>363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170</v>
      </c>
      <c r="H38" s="88">
        <v>0</v>
      </c>
      <c r="I38" s="76">
        <f>G38+'16.08'!I38</f>
        <v>3793</v>
      </c>
      <c r="J38" s="76">
        <f>H38+'16.08'!J38</f>
        <v>0</v>
      </c>
      <c r="K38" s="88">
        <f>SUM(K26:K37)</f>
        <v>789</v>
      </c>
      <c r="L38" s="86">
        <f t="shared" si="1"/>
        <v>3004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18</v>
      </c>
      <c r="H39" s="75">
        <v>0</v>
      </c>
      <c r="I39" s="76">
        <f>G39+'16.08'!I39</f>
        <v>537</v>
      </c>
      <c r="J39" s="76">
        <f>H39+'16.08'!J39</f>
        <v>1</v>
      </c>
      <c r="K39" s="75">
        <v>110</v>
      </c>
      <c r="L39" s="77">
        <f t="shared" si="1"/>
        <v>427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G40+'16.08'!I40</f>
        <v>382</v>
      </c>
      <c r="J40" s="76">
        <f>H40+'16.08'!J40</f>
        <v>0</v>
      </c>
      <c r="K40" s="75">
        <v>60</v>
      </c>
      <c r="L40" s="77">
        <f t="shared" si="1"/>
        <v>322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3</v>
      </c>
      <c r="H41" s="75">
        <v>0</v>
      </c>
      <c r="I41" s="76">
        <f>G41+'16.08'!I41</f>
        <v>145</v>
      </c>
      <c r="J41" s="76">
        <f>H41+'16.08'!J41</f>
        <v>0</v>
      </c>
      <c r="K41" s="75">
        <v>26</v>
      </c>
      <c r="L41" s="77">
        <f t="shared" si="1"/>
        <v>119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15</v>
      </c>
      <c r="H42" s="75">
        <v>0</v>
      </c>
      <c r="I42" s="76">
        <f>G42+'16.08'!I42</f>
        <v>162</v>
      </c>
      <c r="J42" s="76">
        <f>H42+'16.08'!J42</f>
        <v>0</v>
      </c>
      <c r="K42" s="75">
        <v>45</v>
      </c>
      <c r="L42" s="77">
        <f t="shared" si="1"/>
        <v>117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13</v>
      </c>
      <c r="H43" s="75">
        <v>0</v>
      </c>
      <c r="I43" s="76">
        <f>G43+'16.08'!I43</f>
        <v>554</v>
      </c>
      <c r="J43" s="76">
        <f>H43+'16.08'!J43</f>
        <v>0</v>
      </c>
      <c r="K43" s="75">
        <v>176</v>
      </c>
      <c r="L43" s="77">
        <f t="shared" si="1"/>
        <v>378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6</v>
      </c>
      <c r="H44" s="75">
        <v>0</v>
      </c>
      <c r="I44" s="76">
        <f>G44+'16.08'!I44</f>
        <v>172</v>
      </c>
      <c r="J44" s="76">
        <f>H44+'16.08'!J44</f>
        <v>0</v>
      </c>
      <c r="K44" s="75">
        <v>34</v>
      </c>
      <c r="L44" s="77">
        <f t="shared" si="1"/>
        <v>138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3</v>
      </c>
      <c r="H45" s="75">
        <v>0</v>
      </c>
      <c r="I45" s="76">
        <f>G45+'16.08'!I45</f>
        <v>86</v>
      </c>
      <c r="J45" s="76">
        <f>H45+'16.08'!J45</f>
        <v>0</v>
      </c>
      <c r="K45" s="75">
        <v>12</v>
      </c>
      <c r="L45" s="77">
        <f t="shared" si="1"/>
        <v>74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G46+'16.08'!I46</f>
        <v>201</v>
      </c>
      <c r="J46" s="76">
        <f>H46+'16.08'!J46</f>
        <v>0</v>
      </c>
      <c r="K46" s="75">
        <v>44</v>
      </c>
      <c r="L46" s="77">
        <f t="shared" si="1"/>
        <v>157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5</v>
      </c>
      <c r="H47" s="75">
        <v>0</v>
      </c>
      <c r="I47" s="76">
        <f>G47+'16.08'!I47</f>
        <v>79</v>
      </c>
      <c r="J47" s="76">
        <f>H47+'16.08'!J47</f>
        <v>0</v>
      </c>
      <c r="K47" s="75">
        <v>10</v>
      </c>
      <c r="L47" s="77">
        <f t="shared" si="1"/>
        <v>69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G48+'16.08'!I48</f>
        <v>87</v>
      </c>
      <c r="J48" s="76">
        <f>H48+'16.08'!J48</f>
        <v>0</v>
      </c>
      <c r="K48" s="75">
        <v>19</v>
      </c>
      <c r="L48" s="77">
        <f t="shared" si="1"/>
        <v>68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16</v>
      </c>
      <c r="H49" s="75">
        <v>0</v>
      </c>
      <c r="I49" s="76">
        <f>G49+'16.08'!I49</f>
        <v>413</v>
      </c>
      <c r="J49" s="76">
        <f>H49+'16.08'!J49</f>
        <v>0</v>
      </c>
      <c r="K49" s="75">
        <v>101</v>
      </c>
      <c r="L49" s="77">
        <f t="shared" si="1"/>
        <v>312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109</v>
      </c>
      <c r="H50" s="88">
        <f>SUM(H39:H49)</f>
        <v>0</v>
      </c>
      <c r="I50" s="76">
        <f>G50+'16.08'!I50</f>
        <v>2818</v>
      </c>
      <c r="J50" s="76">
        <f>H50+'16.08'!J50</f>
        <v>1</v>
      </c>
      <c r="K50" s="88">
        <f>SUM(K39:K49)</f>
        <v>637</v>
      </c>
      <c r="L50" s="86">
        <f t="shared" si="1"/>
        <v>2181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G51+'16.08'!I51</f>
        <v>0</v>
      </c>
      <c r="J51" s="76">
        <f>H51+'16.08'!J51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24</v>
      </c>
      <c r="H52" s="75">
        <v>0</v>
      </c>
      <c r="I52" s="76">
        <f>G52+'16.08'!I52</f>
        <v>623</v>
      </c>
      <c r="J52" s="76">
        <f>H52+'16.08'!J52</f>
        <v>0</v>
      </c>
      <c r="K52" s="75">
        <v>142</v>
      </c>
      <c r="L52" s="77">
        <f t="shared" si="1"/>
        <v>481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24</v>
      </c>
      <c r="H53" s="75">
        <v>0</v>
      </c>
      <c r="I53" s="76">
        <f>G53+'16.08'!I53</f>
        <v>281</v>
      </c>
      <c r="J53" s="76">
        <f>H53+'16.08'!J53</f>
        <v>0</v>
      </c>
      <c r="K53" s="75">
        <v>66</v>
      </c>
      <c r="L53" s="77">
        <f t="shared" si="1"/>
        <v>215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G54+'16.08'!I54</f>
        <v>386</v>
      </c>
      <c r="J54" s="76">
        <f>H54+'16.08'!J54</f>
        <v>0</v>
      </c>
      <c r="K54" s="75">
        <v>70</v>
      </c>
      <c r="L54" s="77">
        <f t="shared" si="1"/>
        <v>316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2</v>
      </c>
      <c r="H55" s="75">
        <v>0</v>
      </c>
      <c r="I55" s="76">
        <f>G55+'16.08'!I55</f>
        <v>174</v>
      </c>
      <c r="J55" s="76">
        <f>H55+'16.08'!J55</f>
        <v>0</v>
      </c>
      <c r="K55" s="75">
        <v>17</v>
      </c>
      <c r="L55" s="77">
        <f t="shared" si="1"/>
        <v>157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6</v>
      </c>
      <c r="H56" s="75">
        <v>0</v>
      </c>
      <c r="I56" s="76">
        <f>G56+'16.08'!I56</f>
        <v>150</v>
      </c>
      <c r="J56" s="76">
        <f>H56+'16.08'!J56</f>
        <v>0</v>
      </c>
      <c r="K56" s="75">
        <v>37</v>
      </c>
      <c r="L56" s="77">
        <f t="shared" si="1"/>
        <v>113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G57+'16.08'!I57</f>
        <v>90</v>
      </c>
      <c r="J57" s="76">
        <f>H57+'16.08'!J57</f>
        <v>0</v>
      </c>
      <c r="K57" s="75">
        <v>16</v>
      </c>
      <c r="L57" s="77">
        <f t="shared" si="1"/>
        <v>74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0</v>
      </c>
      <c r="H58" s="75">
        <v>0</v>
      </c>
      <c r="I58" s="76">
        <f>G58+'16.08'!I58</f>
        <v>66</v>
      </c>
      <c r="J58" s="76">
        <f>H58+'16.08'!J58</f>
        <v>0</v>
      </c>
      <c r="K58" s="75">
        <v>4</v>
      </c>
      <c r="L58" s="77">
        <f t="shared" si="1"/>
        <v>62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18</v>
      </c>
      <c r="H59" s="75">
        <v>0</v>
      </c>
      <c r="I59" s="76">
        <f>G59+'16.08'!I59</f>
        <v>431</v>
      </c>
      <c r="J59" s="76">
        <f>H59+'16.08'!J59</f>
        <v>0</v>
      </c>
      <c r="K59" s="75">
        <v>65</v>
      </c>
      <c r="L59" s="77">
        <f t="shared" si="1"/>
        <v>366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105</v>
      </c>
      <c r="H60" s="88">
        <f>SUM(H51:H59)</f>
        <v>0</v>
      </c>
      <c r="I60" s="76">
        <f>G60+'16.08'!I60</f>
        <v>2201</v>
      </c>
      <c r="J60" s="76">
        <f>H60+'16.08'!J60</f>
        <v>0</v>
      </c>
      <c r="K60" s="88">
        <f>SUM(K52:K59)</f>
        <v>417</v>
      </c>
      <c r="L60" s="86">
        <f t="shared" si="1"/>
        <v>1784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12</v>
      </c>
      <c r="H61" s="75">
        <v>0</v>
      </c>
      <c r="I61" s="76">
        <f>G61+'16.08'!I61</f>
        <v>117</v>
      </c>
      <c r="J61" s="76">
        <f>H61+'16.08'!J61</f>
        <v>0</v>
      </c>
      <c r="K61" s="75">
        <v>26</v>
      </c>
      <c r="L61" s="77">
        <f t="shared" si="1"/>
        <v>91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G62+'16.08'!I62</f>
        <v>78</v>
      </c>
      <c r="J62" s="76">
        <f>H62+'16.08'!J62</f>
        <v>0</v>
      </c>
      <c r="K62" s="75">
        <v>9</v>
      </c>
      <c r="L62" s="77">
        <f t="shared" si="1"/>
        <v>69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G63+'16.08'!I63</f>
        <v>104</v>
      </c>
      <c r="J63" s="76">
        <f>H63+'16.08'!J63</f>
        <v>0</v>
      </c>
      <c r="K63" s="75">
        <v>20</v>
      </c>
      <c r="L63" s="77">
        <f t="shared" si="1"/>
        <v>84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6</v>
      </c>
      <c r="H64" s="75">
        <v>0</v>
      </c>
      <c r="I64" s="76">
        <f>G64+'16.08'!I64</f>
        <v>112</v>
      </c>
      <c r="J64" s="76">
        <f>H64+'16.08'!J64</f>
        <v>0</v>
      </c>
      <c r="K64" s="75">
        <v>11</v>
      </c>
      <c r="L64" s="77">
        <f t="shared" si="1"/>
        <v>101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4</v>
      </c>
      <c r="H65" s="75">
        <v>0</v>
      </c>
      <c r="I65" s="76">
        <f>G65+'16.08'!I65</f>
        <v>116</v>
      </c>
      <c r="J65" s="76">
        <f>H65+'16.08'!J65</f>
        <v>0</v>
      </c>
      <c r="K65" s="75">
        <v>13</v>
      </c>
      <c r="L65" s="77">
        <f t="shared" si="1"/>
        <v>103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6</v>
      </c>
      <c r="H66" s="75">
        <v>0</v>
      </c>
      <c r="I66" s="76">
        <f>G66+'16.08'!I66</f>
        <v>163</v>
      </c>
      <c r="J66" s="76">
        <f>H66+'16.08'!J66</f>
        <v>0</v>
      </c>
      <c r="K66" s="75">
        <v>62</v>
      </c>
      <c r="L66" s="77">
        <f t="shared" si="1"/>
        <v>101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G67+'16.08'!I67</f>
        <v>26</v>
      </c>
      <c r="J67" s="76">
        <f>H67+'16.08'!J67</f>
        <v>0</v>
      </c>
      <c r="K67" s="75">
        <v>4</v>
      </c>
      <c r="L67" s="77">
        <f t="shared" si="1"/>
        <v>22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G68+'16.08'!I68</f>
        <v>105</v>
      </c>
      <c r="J68" s="76">
        <f>H68+'16.08'!J68</f>
        <v>0</v>
      </c>
      <c r="K68" s="75">
        <v>25</v>
      </c>
      <c r="L68" s="77">
        <f t="shared" si="1"/>
        <v>80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15</v>
      </c>
      <c r="H69" s="75">
        <v>0</v>
      </c>
      <c r="I69" s="76">
        <f>G69+'16.08'!I69</f>
        <v>469</v>
      </c>
      <c r="J69" s="76">
        <f>H69+'16.08'!J69</f>
        <v>0</v>
      </c>
      <c r="K69" s="75">
        <v>104</v>
      </c>
      <c r="L69" s="77">
        <f t="shared" si="1"/>
        <v>365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51</v>
      </c>
      <c r="H70" s="88">
        <f>SUM(H61:H69)</f>
        <v>0</v>
      </c>
      <c r="I70" s="76">
        <f>G70+'16.08'!I70</f>
        <v>1294</v>
      </c>
      <c r="J70" s="76">
        <f>H70+'16.08'!J70</f>
        <v>0</v>
      </c>
      <c r="K70" s="88">
        <f>SUM(K61:K69)</f>
        <v>274</v>
      </c>
      <c r="L70" s="86">
        <f t="shared" ref="L70:L85" si="2">I70-K70</f>
        <v>1020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21</v>
      </c>
      <c r="H71" s="75">
        <v>0</v>
      </c>
      <c r="I71" s="76">
        <f>G71+'16.08'!I71</f>
        <v>284</v>
      </c>
      <c r="J71" s="76">
        <f>H71+'16.08'!J71</f>
        <v>0</v>
      </c>
      <c r="K71" s="75">
        <v>106</v>
      </c>
      <c r="L71" s="77">
        <f t="shared" si="2"/>
        <v>178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19</v>
      </c>
      <c r="H72" s="75">
        <v>0</v>
      </c>
      <c r="I72" s="76">
        <f>G72+'16.08'!I72</f>
        <v>274</v>
      </c>
      <c r="J72" s="76">
        <f>H72+'16.08'!J72</f>
        <v>0</v>
      </c>
      <c r="K72" s="75">
        <v>35</v>
      </c>
      <c r="L72" s="77">
        <f t="shared" si="2"/>
        <v>239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8</v>
      </c>
      <c r="H73" s="75">
        <v>0</v>
      </c>
      <c r="I73" s="76">
        <f>G73+'16.08'!I73</f>
        <v>225</v>
      </c>
      <c r="J73" s="76">
        <f>H73+'16.08'!J73</f>
        <v>0</v>
      </c>
      <c r="K73" s="75">
        <v>35</v>
      </c>
      <c r="L73" s="77">
        <f t="shared" si="2"/>
        <v>190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17</v>
      </c>
      <c r="H74" s="75">
        <v>0</v>
      </c>
      <c r="I74" s="76">
        <f>G74+'16.08'!I74</f>
        <v>204</v>
      </c>
      <c r="J74" s="76">
        <f>H74+'16.08'!J74</f>
        <v>0</v>
      </c>
      <c r="K74" s="75">
        <v>52</v>
      </c>
      <c r="L74" s="77">
        <f t="shared" si="2"/>
        <v>152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G75+'16.08'!I75</f>
        <v>49</v>
      </c>
      <c r="J75" s="76">
        <f>H75+'16.08'!J75</f>
        <v>0</v>
      </c>
      <c r="K75" s="75">
        <v>11</v>
      </c>
      <c r="L75" s="77">
        <f t="shared" si="2"/>
        <v>38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10</v>
      </c>
      <c r="H76" s="75">
        <v>0</v>
      </c>
      <c r="I76" s="76">
        <f>G76+'16.08'!I76</f>
        <v>214</v>
      </c>
      <c r="J76" s="76">
        <f>H76+'16.08'!J76</f>
        <v>0</v>
      </c>
      <c r="K76" s="75">
        <v>30</v>
      </c>
      <c r="L76" s="77">
        <f t="shared" si="2"/>
        <v>184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61</v>
      </c>
      <c r="H77" s="75">
        <v>0</v>
      </c>
      <c r="I77" s="76">
        <f>G77+'16.08'!I77</f>
        <v>1172</v>
      </c>
      <c r="J77" s="76">
        <f>H77+'16.08'!J77</f>
        <v>0</v>
      </c>
      <c r="K77" s="75">
        <v>260</v>
      </c>
      <c r="L77" s="77">
        <f t="shared" si="2"/>
        <v>912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138</v>
      </c>
      <c r="H78" s="88">
        <f>SUM(H71:H77)</f>
        <v>0</v>
      </c>
      <c r="I78" s="76">
        <f>G78+'16.08'!I78</f>
        <v>2427</v>
      </c>
      <c r="J78" s="76">
        <f>H78+'16.08'!J78</f>
        <v>0</v>
      </c>
      <c r="K78" s="88">
        <f>SUM(K71:K77)</f>
        <v>529</v>
      </c>
      <c r="L78" s="86">
        <f t="shared" si="2"/>
        <v>1898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1</v>
      </c>
      <c r="H79" s="75">
        <v>0</v>
      </c>
      <c r="I79" s="76">
        <f>G79+'16.08'!I79</f>
        <v>118</v>
      </c>
      <c r="J79" s="76">
        <f>H79+'16.08'!J79</f>
        <v>0</v>
      </c>
      <c r="K79" s="75">
        <v>17</v>
      </c>
      <c r="L79" s="77">
        <f t="shared" si="2"/>
        <v>101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G80+'16.08'!I80</f>
        <v>30</v>
      </c>
      <c r="J80" s="76">
        <f>H80+'16.08'!J80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G81+'16.08'!I81</f>
        <v>85</v>
      </c>
      <c r="J81" s="76">
        <f>H81+'16.08'!J81</f>
        <v>0</v>
      </c>
      <c r="K81" s="75">
        <v>7</v>
      </c>
      <c r="L81" s="77">
        <f t="shared" si="2"/>
        <v>78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G82+'16.08'!I82</f>
        <v>76</v>
      </c>
      <c r="J82" s="76">
        <f>H82+'16.08'!J82</f>
        <v>0</v>
      </c>
      <c r="K82" s="75">
        <v>15</v>
      </c>
      <c r="L82" s="77">
        <f t="shared" si="2"/>
        <v>61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G83+'16.08'!I83</f>
        <v>276</v>
      </c>
      <c r="J83" s="76">
        <f>H83+'16.08'!J83</f>
        <v>0</v>
      </c>
      <c r="K83" s="75">
        <v>39</v>
      </c>
      <c r="L83" s="77">
        <f t="shared" si="2"/>
        <v>237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13</v>
      </c>
      <c r="H84" s="88">
        <f>SUM(H79:H83)</f>
        <v>0</v>
      </c>
      <c r="I84" s="76">
        <f>G84+'16.08'!I84</f>
        <v>585</v>
      </c>
      <c r="J84" s="76">
        <f>H84+'16.08'!J84</f>
        <v>0</v>
      </c>
      <c r="K84" s="88">
        <v>40</v>
      </c>
      <c r="L84" s="86">
        <f t="shared" si="2"/>
        <v>545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839</v>
      </c>
      <c r="H85" s="78">
        <f>H84+H78+H70+H60+H50+H38+H25+H19</f>
        <v>0</v>
      </c>
      <c r="I85" s="78">
        <f>I84+I78+I70+I60+I50+I38+I25+I19</f>
        <v>19443</v>
      </c>
      <c r="J85" s="78">
        <f t="shared" ref="J85:K85" si="4">J84+J78+J70+J60+J50+J38+J25+J19</f>
        <v>2</v>
      </c>
      <c r="K85" s="78">
        <f t="shared" si="4"/>
        <v>3813</v>
      </c>
      <c r="L85" s="77">
        <f t="shared" si="2"/>
        <v>15630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900-000000000000}">
  <dimension ref="A1:O113"/>
  <sheetViews>
    <sheetView topLeftCell="C1" zoomScale="80" zoomScaleNormal="80" workbookViewId="0">
      <pane xSplit="3" ySplit="4" topLeftCell="F74" activePane="bottomRight" state="frozen"/>
      <selection activeCell="C1" sqref="C1"/>
      <selection pane="topRight" activeCell="F1" sqref="F1"/>
      <selection pane="bottomLeft" activeCell="C5" sqref="C5"/>
      <selection pane="bottomRight" activeCell="G79" activeCellId="1" sqref="G83 G7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258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6" t="s">
        <v>140</v>
      </c>
      <c r="J4" s="106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32</v>
      </c>
      <c r="H5" s="75">
        <v>0</v>
      </c>
      <c r="I5" s="76">
        <f>G5+'15.08'!I5</f>
        <v>828</v>
      </c>
      <c r="J5" s="76">
        <f>H5+'15.08'!J5</f>
        <v>1</v>
      </c>
      <c r="K5" s="75">
        <v>74</v>
      </c>
      <c r="L5" s="77">
        <f>I5-K5</f>
        <v>754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G6+'15.08'!I6</f>
        <v>49</v>
      </c>
      <c r="J6" s="76">
        <f>H6+'15.08'!J6</f>
        <v>0</v>
      </c>
      <c r="K6" s="75">
        <v>2</v>
      </c>
      <c r="L6" s="77">
        <f t="shared" ref="L6:L69" si="1">I6-K6</f>
        <v>47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9</v>
      </c>
      <c r="H7" s="75">
        <v>0</v>
      </c>
      <c r="I7" s="76">
        <f>G7+'15.08'!I7</f>
        <v>201</v>
      </c>
      <c r="J7" s="76">
        <f>H7+'15.08'!J7</f>
        <v>0</v>
      </c>
      <c r="K7" s="75">
        <v>25</v>
      </c>
      <c r="L7" s="77">
        <f t="shared" si="1"/>
        <v>176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29</v>
      </c>
      <c r="H8" s="75">
        <v>0</v>
      </c>
      <c r="I8" s="76">
        <f>G8+'15.08'!I8</f>
        <v>696</v>
      </c>
      <c r="J8" s="76">
        <f>H8+'15.08'!J8</f>
        <v>0</v>
      </c>
      <c r="K8" s="75">
        <v>130</v>
      </c>
      <c r="L8" s="77">
        <f t="shared" si="1"/>
        <v>566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8</v>
      </c>
      <c r="H9" s="75">
        <v>0</v>
      </c>
      <c r="I9" s="76">
        <f>G9+'15.08'!I9</f>
        <v>257</v>
      </c>
      <c r="J9" s="76">
        <f>H9+'15.08'!J9</f>
        <v>0</v>
      </c>
      <c r="K9" s="75">
        <v>34</v>
      </c>
      <c r="L9" s="77">
        <f t="shared" si="1"/>
        <v>223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11</v>
      </c>
      <c r="H10" s="75">
        <v>0</v>
      </c>
      <c r="I10" s="76">
        <f>G10+'15.08'!I10</f>
        <v>209</v>
      </c>
      <c r="J10" s="76">
        <f>H10+'15.08'!J10</f>
        <v>0</v>
      </c>
      <c r="K10" s="75">
        <v>32</v>
      </c>
      <c r="L10" s="77">
        <f t="shared" si="1"/>
        <v>177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21</v>
      </c>
      <c r="H11" s="75">
        <v>0</v>
      </c>
      <c r="I11" s="76">
        <f>G11+'15.08'!I11</f>
        <v>335</v>
      </c>
      <c r="J11" s="76">
        <f>H11+'15.08'!J11</f>
        <v>0</v>
      </c>
      <c r="K11" s="75">
        <v>70</v>
      </c>
      <c r="L11" s="77">
        <f t="shared" si="1"/>
        <v>265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32</v>
      </c>
      <c r="H12" s="75">
        <v>0</v>
      </c>
      <c r="I12" s="76">
        <f>G12+'15.08'!I12</f>
        <v>453</v>
      </c>
      <c r="J12" s="76">
        <f>H12+'15.08'!J12</f>
        <v>0</v>
      </c>
      <c r="K12" s="75">
        <v>103</v>
      </c>
      <c r="L12" s="77">
        <f t="shared" si="1"/>
        <v>350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11</v>
      </c>
      <c r="H13" s="75">
        <v>0</v>
      </c>
      <c r="I13" s="76">
        <f>G13+'15.08'!I13</f>
        <v>253</v>
      </c>
      <c r="J13" s="76">
        <f>H13+'15.08'!J13</f>
        <v>0</v>
      </c>
      <c r="K13" s="75">
        <v>54</v>
      </c>
      <c r="L13" s="77">
        <f t="shared" si="1"/>
        <v>199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G14+'15.08'!I14</f>
        <v>225</v>
      </c>
      <c r="J14" s="76">
        <f>H14+'15.08'!J14</f>
        <v>0</v>
      </c>
      <c r="K14" s="75">
        <v>35</v>
      </c>
      <c r="L14" s="77">
        <f t="shared" si="1"/>
        <v>190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15</v>
      </c>
      <c r="H15" s="75">
        <v>0</v>
      </c>
      <c r="I15" s="76">
        <f>G15+'15.08'!I15</f>
        <v>253</v>
      </c>
      <c r="J15" s="76">
        <f>H15+'15.08'!J15</f>
        <v>0</v>
      </c>
      <c r="K15" s="75">
        <v>57</v>
      </c>
      <c r="L15" s="77">
        <f t="shared" si="1"/>
        <v>196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17</v>
      </c>
      <c r="H16" s="75">
        <v>0</v>
      </c>
      <c r="I16" s="76">
        <f>G16+'15.08'!I16</f>
        <v>361</v>
      </c>
      <c r="J16" s="76">
        <f>H16+'15.08'!J16</f>
        <v>0</v>
      </c>
      <c r="K16" s="75">
        <v>67</v>
      </c>
      <c r="L16" s="77">
        <f t="shared" si="1"/>
        <v>294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20</v>
      </c>
      <c r="H17" s="75">
        <v>0</v>
      </c>
      <c r="I17" s="76">
        <f>G17+'15.08'!I17</f>
        <v>228</v>
      </c>
      <c r="J17" s="76">
        <f>H17+'15.08'!J17</f>
        <v>0</v>
      </c>
      <c r="K17" s="75">
        <v>43</v>
      </c>
      <c r="L17" s="77">
        <f t="shared" si="1"/>
        <v>185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11</v>
      </c>
      <c r="H18" s="75">
        <v>0</v>
      </c>
      <c r="I18" s="76">
        <f>G18+'15.08'!I18</f>
        <v>362</v>
      </c>
      <c r="J18" s="76">
        <f>H18+'15.08'!J18</f>
        <v>0</v>
      </c>
      <c r="K18" s="75">
        <v>36</v>
      </c>
      <c r="L18" s="77">
        <f t="shared" si="1"/>
        <v>326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229</v>
      </c>
      <c r="H19" s="88">
        <f>SUM(H5:H18)</f>
        <v>0</v>
      </c>
      <c r="I19" s="76">
        <f>G19+'15.08'!I19</f>
        <v>4710</v>
      </c>
      <c r="J19" s="76">
        <f>H19+'15.08'!J19</f>
        <v>1</v>
      </c>
      <c r="K19" s="88">
        <f>SUM(K5:K18)</f>
        <v>762</v>
      </c>
      <c r="L19" s="86">
        <f t="shared" si="1"/>
        <v>3948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G20+'15.08'!I20</f>
        <v>9</v>
      </c>
      <c r="J20" s="76">
        <f>H20+'15.08'!J20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12</v>
      </c>
      <c r="H21" s="75">
        <v>0</v>
      </c>
      <c r="I21" s="76">
        <f>G21+'15.08'!I21</f>
        <v>245</v>
      </c>
      <c r="J21" s="76">
        <f>H21+'15.08'!J21</f>
        <v>0</v>
      </c>
      <c r="K21" s="75">
        <v>47</v>
      </c>
      <c r="L21" s="77">
        <f t="shared" si="1"/>
        <v>198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5</v>
      </c>
      <c r="H22" s="75">
        <v>0</v>
      </c>
      <c r="I22" s="76">
        <f>G22+'15.08'!I22</f>
        <v>86</v>
      </c>
      <c r="J22" s="76">
        <f>H22+'15.08'!J22</f>
        <v>0</v>
      </c>
      <c r="K22" s="75">
        <v>23</v>
      </c>
      <c r="L22" s="77">
        <f t="shared" si="1"/>
        <v>63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2</v>
      </c>
      <c r="H23" s="75">
        <v>0</v>
      </c>
      <c r="I23" s="76">
        <f>G23+'15.08'!I23</f>
        <v>65</v>
      </c>
      <c r="J23" s="76">
        <f>H23+'15.08'!J23</f>
        <v>0</v>
      </c>
      <c r="K23" s="75">
        <v>7</v>
      </c>
      <c r="L23" s="77">
        <f t="shared" si="1"/>
        <v>58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45</v>
      </c>
      <c r="H24" s="75">
        <v>0</v>
      </c>
      <c r="I24" s="76">
        <f>G24+'15.08'!I24</f>
        <v>957</v>
      </c>
      <c r="J24" s="76">
        <f>H24+'15.08'!J24</f>
        <v>0</v>
      </c>
      <c r="K24" s="75">
        <v>206</v>
      </c>
      <c r="L24" s="77">
        <f t="shared" si="1"/>
        <v>751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64</v>
      </c>
      <c r="H25" s="88">
        <f>SUM(H20:H24)</f>
        <v>0</v>
      </c>
      <c r="I25" s="76">
        <f>G25+'15.08'!I25</f>
        <v>1362</v>
      </c>
      <c r="J25" s="76">
        <f>H25+'15.08'!J25</f>
        <v>0</v>
      </c>
      <c r="K25" s="88">
        <f>SUM(K20:K24)</f>
        <v>284</v>
      </c>
      <c r="L25" s="86">
        <f t="shared" si="1"/>
        <v>1078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4</v>
      </c>
      <c r="H26" s="75">
        <v>0</v>
      </c>
      <c r="I26" s="76">
        <f>G26+'15.08'!I26</f>
        <v>250</v>
      </c>
      <c r="J26" s="76">
        <f>H26+'15.08'!J26</f>
        <v>0</v>
      </c>
      <c r="K26" s="75">
        <v>52</v>
      </c>
      <c r="L26" s="77">
        <f t="shared" si="1"/>
        <v>198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13</v>
      </c>
      <c r="H27" s="75">
        <v>0</v>
      </c>
      <c r="I27" s="76">
        <f>G27+'15.08'!I27</f>
        <v>389</v>
      </c>
      <c r="J27" s="76">
        <f>H27+'15.08'!J27</f>
        <v>0</v>
      </c>
      <c r="K27" s="75">
        <v>83</v>
      </c>
      <c r="L27" s="77">
        <f t="shared" si="1"/>
        <v>306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G28+'15.08'!I28</f>
        <v>659</v>
      </c>
      <c r="J28" s="76">
        <f>H28+'15.08'!J28</f>
        <v>0</v>
      </c>
      <c r="K28" s="75">
        <v>142</v>
      </c>
      <c r="L28" s="77">
        <f t="shared" si="1"/>
        <v>517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33</v>
      </c>
      <c r="H29" s="75">
        <v>0</v>
      </c>
      <c r="I29" s="76">
        <f>G29+'15.08'!I29</f>
        <v>649</v>
      </c>
      <c r="J29" s="76">
        <f>H29+'15.08'!J29</f>
        <v>0</v>
      </c>
      <c r="K29" s="75">
        <v>111</v>
      </c>
      <c r="L29" s="77">
        <f t="shared" si="1"/>
        <v>538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19</v>
      </c>
      <c r="H30" s="75">
        <v>0</v>
      </c>
      <c r="I30" s="76">
        <f>G30+'15.08'!I30</f>
        <v>290</v>
      </c>
      <c r="J30" s="76">
        <f>H30+'15.08'!J30</f>
        <v>0</v>
      </c>
      <c r="K30" s="75">
        <v>55</v>
      </c>
      <c r="L30" s="77">
        <f t="shared" si="1"/>
        <v>235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23</v>
      </c>
      <c r="H31" s="75">
        <v>0</v>
      </c>
      <c r="I31" s="76">
        <f>G31+'15.08'!I31</f>
        <v>394</v>
      </c>
      <c r="J31" s="76">
        <f>H31+'15.08'!J31</f>
        <v>0</v>
      </c>
      <c r="K31" s="75">
        <v>91</v>
      </c>
      <c r="L31" s="77">
        <f t="shared" si="1"/>
        <v>303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7</v>
      </c>
      <c r="H32" s="75">
        <v>0</v>
      </c>
      <c r="I32" s="76">
        <f>G32+'15.08'!I32</f>
        <v>149</v>
      </c>
      <c r="J32" s="76">
        <f>H32+'15.08'!J32</f>
        <v>0</v>
      </c>
      <c r="K32" s="75">
        <v>40</v>
      </c>
      <c r="L32" s="77">
        <f t="shared" si="1"/>
        <v>109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G33+'15.08'!I33</f>
        <v>230</v>
      </c>
      <c r="J33" s="76">
        <f>H33+'15.08'!J33</f>
        <v>0</v>
      </c>
      <c r="K33" s="75">
        <v>54</v>
      </c>
      <c r="L33" s="77">
        <f t="shared" si="1"/>
        <v>176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G34+'15.08'!I34</f>
        <v>84</v>
      </c>
      <c r="J34" s="76">
        <f>H34+'15.08'!J34</f>
        <v>0</v>
      </c>
      <c r="K34" s="75">
        <v>20</v>
      </c>
      <c r="L34" s="77">
        <f t="shared" si="1"/>
        <v>64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G35+'15.08'!I35</f>
        <v>42</v>
      </c>
      <c r="J35" s="76">
        <f>H35+'15.08'!J35</f>
        <v>0</v>
      </c>
      <c r="K35" s="75">
        <v>12</v>
      </c>
      <c r="L35" s="77">
        <f t="shared" si="1"/>
        <v>30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G36+'15.08'!I36</f>
        <v>18</v>
      </c>
      <c r="J36" s="76">
        <f>H36+'15.08'!J36</f>
        <v>0</v>
      </c>
      <c r="K36" s="75">
        <v>5</v>
      </c>
      <c r="L36" s="77">
        <f t="shared" si="1"/>
        <v>13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G37+'15.08'!I37</f>
        <v>469</v>
      </c>
      <c r="J37" s="76">
        <f>H37+'15.08'!J37</f>
        <v>0</v>
      </c>
      <c r="K37" s="75">
        <v>112</v>
      </c>
      <c r="L37" s="77">
        <f t="shared" si="1"/>
        <v>357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192</v>
      </c>
      <c r="H38" s="88">
        <v>0</v>
      </c>
      <c r="I38" s="76">
        <f>G38+'15.08'!I38</f>
        <v>3623</v>
      </c>
      <c r="J38" s="76">
        <f>H38+'15.08'!J38</f>
        <v>0</v>
      </c>
      <c r="K38" s="88">
        <f>SUM(K26:K37)</f>
        <v>777</v>
      </c>
      <c r="L38" s="86">
        <f t="shared" si="1"/>
        <v>2846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30</v>
      </c>
      <c r="H39" s="75">
        <v>0</v>
      </c>
      <c r="I39" s="76">
        <f>G39+'15.08'!I39</f>
        <v>519</v>
      </c>
      <c r="J39" s="76">
        <f>H39+'15.08'!J39</f>
        <v>1</v>
      </c>
      <c r="K39" s="75">
        <v>106</v>
      </c>
      <c r="L39" s="77">
        <f t="shared" si="1"/>
        <v>413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18</v>
      </c>
      <c r="H40" s="75">
        <v>0</v>
      </c>
      <c r="I40" s="76">
        <f>G40+'15.08'!I40</f>
        <v>368</v>
      </c>
      <c r="J40" s="76">
        <f>H40+'15.08'!J40</f>
        <v>0</v>
      </c>
      <c r="K40" s="75">
        <v>54</v>
      </c>
      <c r="L40" s="77">
        <f t="shared" si="1"/>
        <v>314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11</v>
      </c>
      <c r="H41" s="75">
        <v>0</v>
      </c>
      <c r="I41" s="76">
        <f>G41+'15.08'!I41</f>
        <v>142</v>
      </c>
      <c r="J41" s="76">
        <f>H41+'15.08'!J41</f>
        <v>0</v>
      </c>
      <c r="K41" s="75">
        <v>34</v>
      </c>
      <c r="L41" s="77">
        <f t="shared" si="1"/>
        <v>108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15</v>
      </c>
      <c r="H42" s="75">
        <v>0</v>
      </c>
      <c r="I42" s="76">
        <f>G42+'15.08'!I42</f>
        <v>147</v>
      </c>
      <c r="J42" s="76">
        <f>H42+'15.08'!J42</f>
        <v>0</v>
      </c>
      <c r="K42" s="75">
        <v>34</v>
      </c>
      <c r="L42" s="77">
        <f t="shared" si="1"/>
        <v>113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28</v>
      </c>
      <c r="H43" s="75">
        <v>0</v>
      </c>
      <c r="I43" s="76">
        <f>G43+'15.08'!I43</f>
        <v>541</v>
      </c>
      <c r="J43" s="76">
        <f>H43+'15.08'!J43</f>
        <v>0</v>
      </c>
      <c r="K43" s="75">
        <v>168</v>
      </c>
      <c r="L43" s="77">
        <f t="shared" si="1"/>
        <v>373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4</v>
      </c>
      <c r="H44" s="75">
        <v>0</v>
      </c>
      <c r="I44" s="76">
        <f>G44+'15.08'!I44</f>
        <v>166</v>
      </c>
      <c r="J44" s="76">
        <f>H44+'15.08'!J44</f>
        <v>0</v>
      </c>
      <c r="K44" s="75">
        <v>32</v>
      </c>
      <c r="L44" s="77">
        <f t="shared" si="1"/>
        <v>134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G45+'15.08'!I45</f>
        <v>83</v>
      </c>
      <c r="J45" s="76">
        <f>H45+'15.08'!J45</f>
        <v>0</v>
      </c>
      <c r="K45" s="75">
        <v>12</v>
      </c>
      <c r="L45" s="77">
        <f t="shared" si="1"/>
        <v>71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9</v>
      </c>
      <c r="H46" s="75">
        <v>0</v>
      </c>
      <c r="I46" s="76">
        <f>G46+'15.08'!I46</f>
        <v>189</v>
      </c>
      <c r="J46" s="76">
        <f>H46+'15.08'!J46</f>
        <v>0</v>
      </c>
      <c r="K46" s="75">
        <v>43</v>
      </c>
      <c r="L46" s="77">
        <f t="shared" si="1"/>
        <v>146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G47+'15.08'!I47</f>
        <v>74</v>
      </c>
      <c r="J47" s="76">
        <f>H47+'15.08'!J47</f>
        <v>0</v>
      </c>
      <c r="K47" s="75">
        <v>6</v>
      </c>
      <c r="L47" s="77">
        <f t="shared" si="1"/>
        <v>68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3</v>
      </c>
      <c r="H48" s="75">
        <v>0</v>
      </c>
      <c r="I48" s="76">
        <f>G48+'15.08'!I48</f>
        <v>83</v>
      </c>
      <c r="J48" s="76">
        <f>H48+'15.08'!J48</f>
        <v>0</v>
      </c>
      <c r="K48" s="75">
        <v>19</v>
      </c>
      <c r="L48" s="77">
        <f t="shared" si="1"/>
        <v>64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27</v>
      </c>
      <c r="H49" s="75">
        <v>0</v>
      </c>
      <c r="I49" s="76">
        <f>G49+'15.08'!I49</f>
        <v>397</v>
      </c>
      <c r="J49" s="76">
        <f>H49+'15.08'!J49</f>
        <v>0</v>
      </c>
      <c r="K49" s="75">
        <v>97</v>
      </c>
      <c r="L49" s="77">
        <f t="shared" si="1"/>
        <v>300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151</v>
      </c>
      <c r="H50" s="88">
        <f>SUM(H39:H49)</f>
        <v>0</v>
      </c>
      <c r="I50" s="76">
        <f>G50+'15.08'!I50</f>
        <v>2709</v>
      </c>
      <c r="J50" s="76">
        <f>H50+'15.08'!J50</f>
        <v>1</v>
      </c>
      <c r="K50" s="88">
        <f>SUM(K39:K49)</f>
        <v>605</v>
      </c>
      <c r="L50" s="86">
        <f t="shared" si="1"/>
        <v>2104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G51+'15.08'!I51</f>
        <v>0</v>
      </c>
      <c r="J51" s="76">
        <f>H51+'15.08'!J51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31</v>
      </c>
      <c r="H52" s="75">
        <v>0</v>
      </c>
      <c r="I52" s="76">
        <f>G52+'15.08'!I52</f>
        <v>599</v>
      </c>
      <c r="J52" s="76">
        <f>H52+'15.08'!J52</f>
        <v>0</v>
      </c>
      <c r="K52" s="75">
        <v>130</v>
      </c>
      <c r="L52" s="77">
        <f t="shared" si="1"/>
        <v>469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G53+'15.08'!I53</f>
        <v>257</v>
      </c>
      <c r="J53" s="76">
        <f>H53+'15.08'!J53</f>
        <v>0</v>
      </c>
      <c r="K53" s="75">
        <v>67</v>
      </c>
      <c r="L53" s="77">
        <f t="shared" si="1"/>
        <v>190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G54+'15.08'!I54</f>
        <v>361</v>
      </c>
      <c r="J54" s="76">
        <f>H54+'15.08'!J54</f>
        <v>0</v>
      </c>
      <c r="K54" s="75">
        <v>70</v>
      </c>
      <c r="L54" s="77">
        <f t="shared" si="1"/>
        <v>291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17</v>
      </c>
      <c r="H55" s="75">
        <v>0</v>
      </c>
      <c r="I55" s="76">
        <f>G55+'15.08'!I55</f>
        <v>172</v>
      </c>
      <c r="J55" s="76">
        <f>H55+'15.08'!J55</f>
        <v>0</v>
      </c>
      <c r="K55" s="75">
        <v>29</v>
      </c>
      <c r="L55" s="77">
        <f t="shared" si="1"/>
        <v>143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17</v>
      </c>
      <c r="H56" s="75">
        <v>0</v>
      </c>
      <c r="I56" s="76">
        <f>G56+'15.08'!I56</f>
        <v>144</v>
      </c>
      <c r="J56" s="76">
        <f>H56+'15.08'!J56</f>
        <v>0</v>
      </c>
      <c r="K56" s="75">
        <v>34</v>
      </c>
      <c r="L56" s="77">
        <f t="shared" si="1"/>
        <v>110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G57+'15.08'!I57</f>
        <v>84</v>
      </c>
      <c r="J57" s="76">
        <f>H57+'15.08'!J57</f>
        <v>0</v>
      </c>
      <c r="K57" s="75">
        <v>12</v>
      </c>
      <c r="L57" s="77">
        <f t="shared" si="1"/>
        <v>72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G58+'15.08'!I58</f>
        <v>66</v>
      </c>
      <c r="J58" s="76">
        <f>H58+'15.08'!J58</f>
        <v>0</v>
      </c>
      <c r="K58" s="75">
        <v>4</v>
      </c>
      <c r="L58" s="77">
        <f t="shared" si="1"/>
        <v>62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G59+'15.08'!I59</f>
        <v>413</v>
      </c>
      <c r="J59" s="76">
        <f>H59+'15.08'!J59</f>
        <v>0</v>
      </c>
      <c r="K59" s="75">
        <v>82</v>
      </c>
      <c r="L59" s="77">
        <f t="shared" si="1"/>
        <v>331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G60+'15.08'!I60</f>
        <v>2096</v>
      </c>
      <c r="J60" s="76">
        <f>H60+'15.08'!J60</f>
        <v>0</v>
      </c>
      <c r="K60" s="88">
        <f>SUM(K52:K59)</f>
        <v>428</v>
      </c>
      <c r="L60" s="86">
        <f t="shared" si="1"/>
        <v>1668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1</v>
      </c>
      <c r="H61" s="75">
        <v>0</v>
      </c>
      <c r="I61" s="76">
        <f>G61+'15.08'!I61</f>
        <v>105</v>
      </c>
      <c r="J61" s="76">
        <f>H61+'15.08'!J61</f>
        <v>0</v>
      </c>
      <c r="K61" s="75">
        <v>15</v>
      </c>
      <c r="L61" s="77">
        <f t="shared" si="1"/>
        <v>90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G62+'15.08'!I62</f>
        <v>77</v>
      </c>
      <c r="J62" s="76">
        <f>H62+'15.08'!J62</f>
        <v>0</v>
      </c>
      <c r="K62" s="75">
        <v>14</v>
      </c>
      <c r="L62" s="77">
        <f t="shared" si="1"/>
        <v>63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G63+'15.08'!I63</f>
        <v>101</v>
      </c>
      <c r="J63" s="76">
        <f>H63+'15.08'!J63</f>
        <v>0</v>
      </c>
      <c r="K63" s="75">
        <v>14</v>
      </c>
      <c r="L63" s="77">
        <f t="shared" si="1"/>
        <v>87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6</v>
      </c>
      <c r="H64" s="75">
        <v>0</v>
      </c>
      <c r="I64" s="76">
        <f>G64+'15.08'!I64</f>
        <v>106</v>
      </c>
      <c r="J64" s="76">
        <f>H64+'15.08'!J64</f>
        <v>0</v>
      </c>
      <c r="K64" s="75">
        <v>10</v>
      </c>
      <c r="L64" s="77">
        <f t="shared" si="1"/>
        <v>96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G65+'15.08'!I65</f>
        <v>112</v>
      </c>
      <c r="J65" s="76">
        <f>H65+'15.08'!J65</f>
        <v>0</v>
      </c>
      <c r="K65" s="75">
        <v>13</v>
      </c>
      <c r="L65" s="77">
        <f t="shared" si="1"/>
        <v>99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8</v>
      </c>
      <c r="H66" s="75">
        <v>0</v>
      </c>
      <c r="I66" s="76">
        <f>G66+'15.08'!I66</f>
        <v>157</v>
      </c>
      <c r="J66" s="76">
        <f>H66+'15.08'!J66</f>
        <v>0</v>
      </c>
      <c r="K66" s="75">
        <v>62</v>
      </c>
      <c r="L66" s="77">
        <f t="shared" si="1"/>
        <v>95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6</v>
      </c>
      <c r="H67" s="75">
        <v>0</v>
      </c>
      <c r="I67" s="76">
        <f>G67+'15.08'!I67</f>
        <v>24</v>
      </c>
      <c r="J67" s="76">
        <f>H67+'15.08'!J67</f>
        <v>0</v>
      </c>
      <c r="K67" s="75">
        <v>6</v>
      </c>
      <c r="L67" s="77">
        <f t="shared" si="1"/>
        <v>18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10</v>
      </c>
      <c r="H68" s="75">
        <v>0</v>
      </c>
      <c r="I68" s="76">
        <f>G68+'15.08'!I68</f>
        <v>103</v>
      </c>
      <c r="J68" s="76">
        <f>H68+'15.08'!J68</f>
        <v>0</v>
      </c>
      <c r="K68" s="75">
        <v>23</v>
      </c>
      <c r="L68" s="77">
        <f t="shared" si="1"/>
        <v>80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26</v>
      </c>
      <c r="H69" s="75">
        <v>0</v>
      </c>
      <c r="I69" s="76">
        <f>G69+'15.08'!I69</f>
        <v>454</v>
      </c>
      <c r="J69" s="76">
        <f>H69+'15.08'!J69</f>
        <v>0</v>
      </c>
      <c r="K69" s="75">
        <v>102</v>
      </c>
      <c r="L69" s="77">
        <f t="shared" si="1"/>
        <v>352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72</v>
      </c>
      <c r="H70" s="88">
        <f>SUM(H61:H69)</f>
        <v>0</v>
      </c>
      <c r="I70" s="76">
        <f>G70+'15.08'!I70</f>
        <v>1243</v>
      </c>
      <c r="J70" s="76">
        <f>H70+'15.08'!J70</f>
        <v>0</v>
      </c>
      <c r="K70" s="88">
        <f>SUM(K61:K69)</f>
        <v>259</v>
      </c>
      <c r="L70" s="86">
        <f t="shared" ref="L70:L85" si="2">I70-K70</f>
        <v>984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4</v>
      </c>
      <c r="H71" s="75">
        <v>0</v>
      </c>
      <c r="I71" s="76">
        <f>G71+'15.08'!I71</f>
        <v>263</v>
      </c>
      <c r="J71" s="76">
        <f>H71+'15.08'!J71</f>
        <v>0</v>
      </c>
      <c r="K71" s="75">
        <v>35</v>
      </c>
      <c r="L71" s="77">
        <f t="shared" si="2"/>
        <v>228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9</v>
      </c>
      <c r="H72" s="75">
        <v>0</v>
      </c>
      <c r="I72" s="76">
        <f>G72+'15.08'!I72</f>
        <v>255</v>
      </c>
      <c r="J72" s="76">
        <f>H72+'15.08'!J72</f>
        <v>0</v>
      </c>
      <c r="K72" s="75">
        <v>128</v>
      </c>
      <c r="L72" s="77">
        <f t="shared" si="2"/>
        <v>127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17</v>
      </c>
      <c r="H73" s="75">
        <v>0</v>
      </c>
      <c r="I73" s="76">
        <f>G73+'15.08'!I73</f>
        <v>217</v>
      </c>
      <c r="J73" s="76">
        <f>H73+'15.08'!J73</f>
        <v>0</v>
      </c>
      <c r="K73" s="75">
        <v>37</v>
      </c>
      <c r="L73" s="77">
        <f t="shared" si="2"/>
        <v>180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G74+'15.08'!I74</f>
        <v>187</v>
      </c>
      <c r="J74" s="76">
        <f>H74+'15.08'!J74</f>
        <v>0</v>
      </c>
      <c r="K74" s="75">
        <v>44</v>
      </c>
      <c r="L74" s="77">
        <f t="shared" si="2"/>
        <v>143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G75+'15.08'!I75</f>
        <v>47</v>
      </c>
      <c r="J75" s="76">
        <f>H75+'15.08'!J75</f>
        <v>0</v>
      </c>
      <c r="K75" s="75">
        <v>11</v>
      </c>
      <c r="L75" s="77">
        <f t="shared" si="2"/>
        <v>36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G76+'15.08'!I76</f>
        <v>204</v>
      </c>
      <c r="J76" s="76">
        <f>H76+'15.08'!J76</f>
        <v>0</v>
      </c>
      <c r="K76" s="75">
        <v>33</v>
      </c>
      <c r="L76" s="77">
        <f t="shared" si="2"/>
        <v>171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50</v>
      </c>
      <c r="H77" s="75">
        <v>0</v>
      </c>
      <c r="I77" s="76">
        <f>G77+'15.08'!I77</f>
        <v>1111</v>
      </c>
      <c r="J77" s="76">
        <f>H77+'15.08'!J77</f>
        <v>0</v>
      </c>
      <c r="K77" s="75">
        <v>258</v>
      </c>
      <c r="L77" s="77">
        <f t="shared" si="2"/>
        <v>853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105</v>
      </c>
      <c r="H78" s="88">
        <f>SUM(H71:H77)</f>
        <v>0</v>
      </c>
      <c r="I78" s="76">
        <f>G78+'15.08'!I78</f>
        <v>2289</v>
      </c>
      <c r="J78" s="76">
        <f>H78+'15.08'!J78</f>
        <v>0</v>
      </c>
      <c r="K78" s="88">
        <f>SUM(K71:K77)</f>
        <v>546</v>
      </c>
      <c r="L78" s="86">
        <f t="shared" si="2"/>
        <v>1743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2</v>
      </c>
      <c r="H79" s="75">
        <v>0</v>
      </c>
      <c r="I79" s="76">
        <f>G79+'15.08'!I79</f>
        <v>117</v>
      </c>
      <c r="J79" s="76">
        <f>H79+'15.08'!J79</f>
        <v>0</v>
      </c>
      <c r="K79" s="75">
        <v>26</v>
      </c>
      <c r="L79" s="77">
        <f t="shared" si="2"/>
        <v>91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G80+'15.08'!I80</f>
        <v>30</v>
      </c>
      <c r="J80" s="76">
        <f>H80+'15.08'!J80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1</v>
      </c>
      <c r="H81" s="75">
        <v>0</v>
      </c>
      <c r="I81" s="76">
        <f>G81+'15.08'!I81</f>
        <v>82</v>
      </c>
      <c r="J81" s="76">
        <f>H81+'15.08'!J81</f>
        <v>0</v>
      </c>
      <c r="K81" s="75">
        <v>6</v>
      </c>
      <c r="L81" s="77">
        <f t="shared" si="2"/>
        <v>76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6</v>
      </c>
      <c r="H82" s="75">
        <v>0</v>
      </c>
      <c r="I82" s="76">
        <f>G82+'15.08'!I82</f>
        <v>73</v>
      </c>
      <c r="J82" s="76">
        <f>H82+'15.08'!J82</f>
        <v>0</v>
      </c>
      <c r="K82" s="75">
        <v>13</v>
      </c>
      <c r="L82" s="77">
        <f t="shared" si="2"/>
        <v>60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G83+'15.08'!I83</f>
        <v>270</v>
      </c>
      <c r="J83" s="76">
        <f>H83+'15.08'!J83</f>
        <v>0</v>
      </c>
      <c r="K83" s="75">
        <v>34</v>
      </c>
      <c r="L83" s="77">
        <f t="shared" si="2"/>
        <v>236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15</v>
      </c>
      <c r="H84" s="88">
        <f>SUM(H79:H83)</f>
        <v>0</v>
      </c>
      <c r="I84" s="76">
        <f>G84+'15.08'!I84</f>
        <v>572</v>
      </c>
      <c r="J84" s="76">
        <f>H84+'15.08'!J84</f>
        <v>0</v>
      </c>
      <c r="K84" s="88">
        <v>40</v>
      </c>
      <c r="L84" s="86">
        <f t="shared" si="2"/>
        <v>532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960</v>
      </c>
      <c r="H85" s="78">
        <f>H84+H78+H70+H60+H50+H38+H25+H19</f>
        <v>0</v>
      </c>
      <c r="I85" s="78">
        <f>I84+I78+I70+I60+I50+I38+I25+I19</f>
        <v>18604</v>
      </c>
      <c r="J85" s="78">
        <f t="shared" ref="J85:K85" si="4">J84+J78+J70+J60+J50+J38+J25+J19</f>
        <v>2</v>
      </c>
      <c r="K85" s="78">
        <f t="shared" si="4"/>
        <v>3701</v>
      </c>
      <c r="L85" s="77">
        <f t="shared" si="2"/>
        <v>14903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A00-000000000000}">
  <dimension ref="A1:O113"/>
  <sheetViews>
    <sheetView topLeftCell="C1" zoomScale="90" zoomScaleNormal="90" workbookViewId="0">
      <pane xSplit="3" ySplit="4" topLeftCell="F5" activePane="bottomRight" state="frozen"/>
      <selection activeCell="C1" sqref="C1"/>
      <selection pane="topRight" activeCell="F1" sqref="F1"/>
      <selection pane="bottomLeft" activeCell="C5" sqref="C5"/>
      <selection pane="bottomRight" activeCell="I69" sqref="I6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257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5" t="s">
        <v>140</v>
      </c>
      <c r="J4" s="105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G5+'14.08'!I5</f>
        <v>796</v>
      </c>
      <c r="J5" s="76">
        <f>H5+'14.08'!J5</f>
        <v>1</v>
      </c>
      <c r="K5" s="75">
        <v>65</v>
      </c>
      <c r="L5" s="77">
        <f>I5-K5</f>
        <v>731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G6+'14.08'!I6</f>
        <v>49</v>
      </c>
      <c r="J6" s="76">
        <f>H6+'14.08'!J6</f>
        <v>0</v>
      </c>
      <c r="K6" s="75">
        <v>6</v>
      </c>
      <c r="L6" s="77">
        <f t="shared" ref="L6:L69" si="1">I6-K6</f>
        <v>43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14</v>
      </c>
      <c r="H7" s="75">
        <v>0</v>
      </c>
      <c r="I7" s="76">
        <f>G7+'14.08'!I7</f>
        <v>192</v>
      </c>
      <c r="J7" s="76">
        <f>H7+'14.08'!J7</f>
        <v>0</v>
      </c>
      <c r="K7" s="75">
        <v>31</v>
      </c>
      <c r="L7" s="77">
        <f t="shared" si="1"/>
        <v>161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50</v>
      </c>
      <c r="H8" s="75">
        <v>0</v>
      </c>
      <c r="I8" s="76">
        <f>G8+'14.08'!I8</f>
        <v>667</v>
      </c>
      <c r="J8" s="76">
        <f>H8+'14.08'!J8</f>
        <v>0</v>
      </c>
      <c r="K8" s="75">
        <v>132</v>
      </c>
      <c r="L8" s="77">
        <f t="shared" si="1"/>
        <v>535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G9+'14.08'!I9</f>
        <v>249</v>
      </c>
      <c r="J9" s="76">
        <f>H9+'14.08'!J9</f>
        <v>0</v>
      </c>
      <c r="K9" s="75">
        <v>39</v>
      </c>
      <c r="L9" s="77">
        <f t="shared" si="1"/>
        <v>210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12</v>
      </c>
      <c r="H10" s="75">
        <v>0</v>
      </c>
      <c r="I10" s="76">
        <f>G10+'14.08'!I10</f>
        <v>198</v>
      </c>
      <c r="J10" s="76">
        <f>H10+'14.08'!J10</f>
        <v>0</v>
      </c>
      <c r="K10" s="75">
        <v>32</v>
      </c>
      <c r="L10" s="77">
        <f t="shared" si="1"/>
        <v>166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29</v>
      </c>
      <c r="H11" s="75">
        <v>0</v>
      </c>
      <c r="I11" s="76">
        <f>G11+'14.08'!I11</f>
        <v>314</v>
      </c>
      <c r="J11" s="76">
        <f>H11+'14.08'!J11</f>
        <v>0</v>
      </c>
      <c r="K11" s="75">
        <v>69</v>
      </c>
      <c r="L11" s="77">
        <f t="shared" si="1"/>
        <v>245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24</v>
      </c>
      <c r="H12" s="75">
        <v>0</v>
      </c>
      <c r="I12" s="76">
        <f>G12+'14.08'!I12</f>
        <v>421</v>
      </c>
      <c r="J12" s="76">
        <f>H12+'14.08'!J12</f>
        <v>0</v>
      </c>
      <c r="K12" s="75">
        <v>96</v>
      </c>
      <c r="L12" s="77">
        <f t="shared" si="1"/>
        <v>325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15</v>
      </c>
      <c r="H13" s="75">
        <v>0</v>
      </c>
      <c r="I13" s="76">
        <f>G13+'14.08'!I13</f>
        <v>242</v>
      </c>
      <c r="J13" s="76">
        <f>H13+'14.08'!J13</f>
        <v>0</v>
      </c>
      <c r="K13" s="75">
        <v>58</v>
      </c>
      <c r="L13" s="77">
        <f t="shared" si="1"/>
        <v>184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G14+'14.08'!I14</f>
        <v>212</v>
      </c>
      <c r="J14" s="76">
        <f>H14+'14.08'!J14</f>
        <v>0</v>
      </c>
      <c r="K14" s="75">
        <v>35</v>
      </c>
      <c r="L14" s="77">
        <f t="shared" si="1"/>
        <v>177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18</v>
      </c>
      <c r="H15" s="75">
        <v>0</v>
      </c>
      <c r="I15" s="76">
        <f>G15+'14.08'!I15</f>
        <v>238</v>
      </c>
      <c r="J15" s="76">
        <f>H15+'14.08'!J15</f>
        <v>0</v>
      </c>
      <c r="K15" s="75">
        <v>56</v>
      </c>
      <c r="L15" s="77">
        <f t="shared" si="1"/>
        <v>182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29</v>
      </c>
      <c r="H16" s="75">
        <v>0</v>
      </c>
      <c r="I16" s="76">
        <f>G16+'14.08'!I16</f>
        <v>344</v>
      </c>
      <c r="J16" s="76">
        <f>H16+'14.08'!J16</f>
        <v>0</v>
      </c>
      <c r="K16" s="75">
        <v>76</v>
      </c>
      <c r="L16" s="77">
        <f t="shared" si="1"/>
        <v>268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23</v>
      </c>
      <c r="H17" s="75">
        <v>0</v>
      </c>
      <c r="I17" s="76">
        <f>G17+'14.08'!I17</f>
        <v>208</v>
      </c>
      <c r="J17" s="76">
        <f>H17+'14.08'!J17</f>
        <v>0</v>
      </c>
      <c r="K17" s="75">
        <v>40</v>
      </c>
      <c r="L17" s="77">
        <f t="shared" si="1"/>
        <v>168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G18+'14.08'!I18</f>
        <v>351</v>
      </c>
      <c r="J18" s="76">
        <f>H18+'14.08'!J18</f>
        <v>0</v>
      </c>
      <c r="K18" s="75">
        <v>39</v>
      </c>
      <c r="L18" s="77">
        <f t="shared" si="1"/>
        <v>312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295</v>
      </c>
      <c r="H19" s="88">
        <f>SUM(H5:H18)</f>
        <v>0</v>
      </c>
      <c r="I19" s="76">
        <f>G19+'14.08'!I19</f>
        <v>4481</v>
      </c>
      <c r="J19" s="76">
        <f>H19+'14.08'!J19</f>
        <v>1</v>
      </c>
      <c r="K19" s="88">
        <f>SUM(K5:K18)</f>
        <v>774</v>
      </c>
      <c r="L19" s="86">
        <f t="shared" si="1"/>
        <v>3707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G20+'14.08'!I20</f>
        <v>9</v>
      </c>
      <c r="J20" s="76">
        <f>H20+'14.08'!J20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G21+'14.08'!I21</f>
        <v>233</v>
      </c>
      <c r="J21" s="76">
        <f>H21+'14.08'!J21</f>
        <v>0</v>
      </c>
      <c r="K21" s="75">
        <v>50</v>
      </c>
      <c r="L21" s="77">
        <f t="shared" si="1"/>
        <v>183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G22+'14.08'!I22</f>
        <v>81</v>
      </c>
      <c r="J22" s="76">
        <f>H22+'14.08'!J22</f>
        <v>0</v>
      </c>
      <c r="K22" s="75">
        <v>23</v>
      </c>
      <c r="L22" s="77">
        <f t="shared" si="1"/>
        <v>58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2</v>
      </c>
      <c r="H23" s="75">
        <v>0</v>
      </c>
      <c r="I23" s="76">
        <f>G23+'14.08'!I23</f>
        <v>63</v>
      </c>
      <c r="J23" s="76">
        <f>H23+'14.08'!J23</f>
        <v>0</v>
      </c>
      <c r="K23" s="75">
        <v>7</v>
      </c>
      <c r="L23" s="77">
        <f t="shared" si="1"/>
        <v>56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40</v>
      </c>
      <c r="H24" s="75">
        <v>0</v>
      </c>
      <c r="I24" s="76">
        <f>G24+'14.08'!I24</f>
        <v>912</v>
      </c>
      <c r="J24" s="76">
        <f>H24+'14.08'!J24</f>
        <v>0</v>
      </c>
      <c r="K24" s="75">
        <v>195</v>
      </c>
      <c r="L24" s="77">
        <f t="shared" si="1"/>
        <v>717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56</v>
      </c>
      <c r="H25" s="88">
        <f>SUM(H20:H24)</f>
        <v>0</v>
      </c>
      <c r="I25" s="76">
        <f>G25+'14.08'!I25</f>
        <v>1298</v>
      </c>
      <c r="J25" s="76">
        <f>H25+'14.08'!J25</f>
        <v>0</v>
      </c>
      <c r="K25" s="88">
        <f>SUM(K20:K24)</f>
        <v>276</v>
      </c>
      <c r="L25" s="86">
        <f t="shared" si="1"/>
        <v>1022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</v>
      </c>
      <c r="H26" s="75">
        <v>0</v>
      </c>
      <c r="I26" s="76">
        <f>G26+'14.08'!I26</f>
        <v>246</v>
      </c>
      <c r="J26" s="76">
        <f>H26+'14.08'!J26</f>
        <v>0</v>
      </c>
      <c r="K26" s="75">
        <v>49</v>
      </c>
      <c r="L26" s="77">
        <f t="shared" si="1"/>
        <v>197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18</v>
      </c>
      <c r="H27" s="75">
        <v>0</v>
      </c>
      <c r="I27" s="76">
        <f>G27+'14.08'!I27</f>
        <v>376</v>
      </c>
      <c r="J27" s="76">
        <f>H27+'14.08'!J27</f>
        <v>0</v>
      </c>
      <c r="K27" s="75">
        <v>88</v>
      </c>
      <c r="L27" s="77">
        <f t="shared" si="1"/>
        <v>288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G28+'14.08'!I28</f>
        <v>613</v>
      </c>
      <c r="J28" s="76">
        <f>H28+'14.08'!J28</f>
        <v>0</v>
      </c>
      <c r="K28" s="75">
        <v>46</v>
      </c>
      <c r="L28" s="77">
        <f t="shared" si="1"/>
        <v>567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47</v>
      </c>
      <c r="H29" s="75">
        <v>0</v>
      </c>
      <c r="I29" s="76">
        <f>G29+'14.08'!I29</f>
        <v>616</v>
      </c>
      <c r="J29" s="76">
        <f>H29+'14.08'!J29</f>
        <v>0</v>
      </c>
      <c r="K29" s="75">
        <v>111</v>
      </c>
      <c r="L29" s="77">
        <f t="shared" si="1"/>
        <v>505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19</v>
      </c>
      <c r="H30" s="75">
        <v>0</v>
      </c>
      <c r="I30" s="76">
        <f>G30+'14.08'!I30</f>
        <v>271</v>
      </c>
      <c r="J30" s="76">
        <f>H30+'14.08'!J30</f>
        <v>0</v>
      </c>
      <c r="K30" s="75">
        <v>49</v>
      </c>
      <c r="L30" s="77">
        <f t="shared" si="1"/>
        <v>222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21</v>
      </c>
      <c r="H31" s="75">
        <v>0</v>
      </c>
      <c r="I31" s="76">
        <f>G31+'14.08'!I31</f>
        <v>371</v>
      </c>
      <c r="J31" s="76">
        <f>H31+'14.08'!J31</f>
        <v>0</v>
      </c>
      <c r="K31" s="75">
        <v>87</v>
      </c>
      <c r="L31" s="77">
        <f t="shared" si="1"/>
        <v>284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14</v>
      </c>
      <c r="H32" s="75">
        <v>0</v>
      </c>
      <c r="I32" s="76">
        <f>G32+'14.08'!I32</f>
        <v>142</v>
      </c>
      <c r="J32" s="76">
        <f>H32+'14.08'!J32</f>
        <v>0</v>
      </c>
      <c r="K32" s="75">
        <v>39</v>
      </c>
      <c r="L32" s="77">
        <f t="shared" si="1"/>
        <v>103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17</v>
      </c>
      <c r="H33" s="75">
        <v>0</v>
      </c>
      <c r="I33" s="76">
        <f>G33+'14.08'!I33</f>
        <v>220</v>
      </c>
      <c r="J33" s="76">
        <f>H33+'14.08'!J33</f>
        <v>0</v>
      </c>
      <c r="K33" s="75">
        <v>52</v>
      </c>
      <c r="L33" s="77">
        <f t="shared" si="1"/>
        <v>168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2</v>
      </c>
      <c r="H34" s="75">
        <v>0</v>
      </c>
      <c r="I34" s="76">
        <f>G34+'14.08'!I34</f>
        <v>77</v>
      </c>
      <c r="J34" s="76">
        <f>H34+'14.08'!J34</f>
        <v>0</v>
      </c>
      <c r="K34" s="75">
        <v>15</v>
      </c>
      <c r="L34" s="77">
        <f t="shared" si="1"/>
        <v>62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G35+'14.08'!I35</f>
        <v>42</v>
      </c>
      <c r="J35" s="76">
        <f>H35+'14.08'!J35</f>
        <v>0</v>
      </c>
      <c r="K35" s="75">
        <v>13</v>
      </c>
      <c r="L35" s="77">
        <f t="shared" si="1"/>
        <v>29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G36+'14.08'!I36</f>
        <v>17</v>
      </c>
      <c r="J36" s="76">
        <f>H36+'14.08'!J36</f>
        <v>0</v>
      </c>
      <c r="K36" s="75">
        <v>5</v>
      </c>
      <c r="L36" s="77">
        <f t="shared" si="1"/>
        <v>12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G37+'14.08'!I37</f>
        <v>440</v>
      </c>
      <c r="J37" s="76">
        <f>H37+'14.08'!J37</f>
        <v>0</v>
      </c>
      <c r="K37" s="75">
        <v>107</v>
      </c>
      <c r="L37" s="77">
        <f t="shared" si="1"/>
        <v>333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209</v>
      </c>
      <c r="H38" s="88">
        <v>0</v>
      </c>
      <c r="I38" s="76">
        <f>G38+'14.08'!I38</f>
        <v>3431</v>
      </c>
      <c r="J38" s="76">
        <f>H38+'14.08'!J38</f>
        <v>0</v>
      </c>
      <c r="K38" s="88">
        <f>SUM(K26:K37)</f>
        <v>661</v>
      </c>
      <c r="L38" s="86">
        <f t="shared" si="1"/>
        <v>2770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20</v>
      </c>
      <c r="H39" s="75">
        <v>0</v>
      </c>
      <c r="I39" s="76">
        <f>G39+'14.08'!I39</f>
        <v>489</v>
      </c>
      <c r="J39" s="76">
        <f>H39+'14.08'!J39</f>
        <v>1</v>
      </c>
      <c r="K39" s="75">
        <v>136</v>
      </c>
      <c r="L39" s="77">
        <f t="shared" si="1"/>
        <v>353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13</v>
      </c>
      <c r="H40" s="75">
        <v>0</v>
      </c>
      <c r="I40" s="76">
        <f>G40+'14.08'!I40</f>
        <v>350</v>
      </c>
      <c r="J40" s="76">
        <f>H40+'14.08'!J40</f>
        <v>0</v>
      </c>
      <c r="K40" s="75">
        <v>57</v>
      </c>
      <c r="L40" s="77">
        <f t="shared" si="1"/>
        <v>293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G41+'14.08'!I41</f>
        <v>131</v>
      </c>
      <c r="J41" s="76">
        <f>H41+'14.08'!J41</f>
        <v>0</v>
      </c>
      <c r="K41" s="75">
        <v>29</v>
      </c>
      <c r="L41" s="77">
        <f t="shared" si="1"/>
        <v>102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16</v>
      </c>
      <c r="H42" s="75">
        <v>0</v>
      </c>
      <c r="I42" s="76">
        <f>G42+'14.08'!I42</f>
        <v>132</v>
      </c>
      <c r="J42" s="76">
        <f>H42+'14.08'!J42</f>
        <v>0</v>
      </c>
      <c r="K42" s="75">
        <v>41</v>
      </c>
      <c r="L42" s="77">
        <f t="shared" si="1"/>
        <v>91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30</v>
      </c>
      <c r="H43" s="75">
        <v>0</v>
      </c>
      <c r="I43" s="76">
        <f>G43+'14.08'!I43</f>
        <v>513</v>
      </c>
      <c r="J43" s="76">
        <f>H43+'14.08'!J43</f>
        <v>0</v>
      </c>
      <c r="K43" s="75">
        <v>165</v>
      </c>
      <c r="L43" s="77">
        <f t="shared" si="1"/>
        <v>348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15</v>
      </c>
      <c r="H44" s="75">
        <v>0</v>
      </c>
      <c r="I44" s="76">
        <f>G44+'14.08'!I44</f>
        <v>162</v>
      </c>
      <c r="J44" s="76">
        <f>H44+'14.08'!J44</f>
        <v>0</v>
      </c>
      <c r="K44" s="75">
        <v>32</v>
      </c>
      <c r="L44" s="77">
        <f t="shared" si="1"/>
        <v>130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8</v>
      </c>
      <c r="H45" s="75">
        <v>0</v>
      </c>
      <c r="I45" s="76">
        <f>G45+'14.08'!I45</f>
        <v>79</v>
      </c>
      <c r="J45" s="76">
        <f>H45+'14.08'!J45</f>
        <v>0</v>
      </c>
      <c r="K45" s="75">
        <v>13</v>
      </c>
      <c r="L45" s="77">
        <f t="shared" si="1"/>
        <v>66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16</v>
      </c>
      <c r="H46" s="75">
        <v>0</v>
      </c>
      <c r="I46" s="76">
        <f>G46+'14.08'!I46</f>
        <v>180</v>
      </c>
      <c r="J46" s="76">
        <f>H46+'14.08'!J46</f>
        <v>0</v>
      </c>
      <c r="K46" s="75">
        <v>45</v>
      </c>
      <c r="L46" s="77">
        <f t="shared" si="1"/>
        <v>135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G47+'14.08'!I47</f>
        <v>72</v>
      </c>
      <c r="J47" s="76">
        <f>H47+'14.08'!J47</f>
        <v>0</v>
      </c>
      <c r="K47" s="75">
        <v>7</v>
      </c>
      <c r="L47" s="77">
        <f t="shared" si="1"/>
        <v>65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8</v>
      </c>
      <c r="H48" s="75">
        <v>0</v>
      </c>
      <c r="I48" s="76">
        <f>G48+'14.08'!I48</f>
        <v>80</v>
      </c>
      <c r="J48" s="76">
        <f>H48+'14.08'!J48</f>
        <v>0</v>
      </c>
      <c r="K48" s="75">
        <v>17</v>
      </c>
      <c r="L48" s="77">
        <f t="shared" si="1"/>
        <v>63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G49+'14.08'!I49</f>
        <v>370</v>
      </c>
      <c r="J49" s="76">
        <f>H49+'14.08'!J49</f>
        <v>0</v>
      </c>
      <c r="K49" s="75">
        <v>124</v>
      </c>
      <c r="L49" s="77">
        <f t="shared" si="1"/>
        <v>246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151</v>
      </c>
      <c r="H50" s="88">
        <f>SUM(H39:H49)</f>
        <v>0</v>
      </c>
      <c r="I50" s="76">
        <f>G50+'14.08'!I50</f>
        <v>2558</v>
      </c>
      <c r="J50" s="76">
        <f>H50+'14.08'!J50</f>
        <v>1</v>
      </c>
      <c r="K50" s="88">
        <f>SUM(K39:K49)</f>
        <v>666</v>
      </c>
      <c r="L50" s="86">
        <f t="shared" si="1"/>
        <v>1892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G51+'14.08'!I51</f>
        <v>0</v>
      </c>
      <c r="J51" s="76">
        <f>H51+'14.08'!J51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G52+'14.08'!I52</f>
        <v>568</v>
      </c>
      <c r="J52" s="76">
        <f>H52+'14.08'!J52</f>
        <v>0</v>
      </c>
      <c r="K52" s="75">
        <v>119</v>
      </c>
      <c r="L52" s="77">
        <f t="shared" si="1"/>
        <v>449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18</v>
      </c>
      <c r="H53" s="75">
        <v>0</v>
      </c>
      <c r="I53" s="76">
        <f>G53+'14.08'!I53</f>
        <v>242</v>
      </c>
      <c r="J53" s="76">
        <f>H53+'14.08'!J53</f>
        <v>0</v>
      </c>
      <c r="K53" s="75">
        <v>55</v>
      </c>
      <c r="L53" s="77">
        <f t="shared" si="1"/>
        <v>187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32</v>
      </c>
      <c r="H54" s="75">
        <v>0</v>
      </c>
      <c r="I54" s="76">
        <f>G54+'14.08'!I54</f>
        <v>336</v>
      </c>
      <c r="J54" s="76">
        <f>H54+'14.08'!J54</f>
        <v>0</v>
      </c>
      <c r="K54" s="75">
        <v>52</v>
      </c>
      <c r="L54" s="77">
        <f t="shared" si="1"/>
        <v>284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15</v>
      </c>
      <c r="H55" s="75">
        <v>0</v>
      </c>
      <c r="I55" s="76">
        <f>G55+'14.08'!I55</f>
        <v>155</v>
      </c>
      <c r="J55" s="76">
        <f>H55+'14.08'!J55</f>
        <v>0</v>
      </c>
      <c r="K55" s="75">
        <v>30</v>
      </c>
      <c r="L55" s="77">
        <f t="shared" si="1"/>
        <v>125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7</v>
      </c>
      <c r="H56" s="75">
        <v>0</v>
      </c>
      <c r="I56" s="76">
        <f>G56+'14.08'!I56</f>
        <v>127</v>
      </c>
      <c r="J56" s="76">
        <f>H56+'14.08'!J56</f>
        <v>0</v>
      </c>
      <c r="K56" s="75">
        <v>25</v>
      </c>
      <c r="L56" s="77">
        <f t="shared" si="1"/>
        <v>102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G57+'14.08'!I57</f>
        <v>82</v>
      </c>
      <c r="J57" s="76">
        <f>H57+'14.08'!J57</f>
        <v>0</v>
      </c>
      <c r="K57" s="75">
        <v>16</v>
      </c>
      <c r="L57" s="77">
        <f t="shared" si="1"/>
        <v>66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G58+'14.08'!I58</f>
        <v>65</v>
      </c>
      <c r="J58" s="76">
        <f>H58+'14.08'!J58</f>
        <v>0</v>
      </c>
      <c r="K58" s="75">
        <v>6</v>
      </c>
      <c r="L58" s="77">
        <f t="shared" si="1"/>
        <v>59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11</v>
      </c>
      <c r="H59" s="75">
        <v>0</v>
      </c>
      <c r="I59" s="76">
        <f>G59+'14.08'!I59</f>
        <v>389</v>
      </c>
      <c r="J59" s="76">
        <f>H59+'14.08'!J59</f>
        <v>0</v>
      </c>
      <c r="K59" s="75">
        <v>96</v>
      </c>
      <c r="L59" s="77">
        <f t="shared" si="1"/>
        <v>293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130</v>
      </c>
      <c r="H60" s="88">
        <f>SUM(H51:H59)</f>
        <v>0</v>
      </c>
      <c r="I60" s="76">
        <f>G60+'14.08'!I60</f>
        <v>1964</v>
      </c>
      <c r="J60" s="76">
        <f>H60+'14.08'!J60</f>
        <v>0</v>
      </c>
      <c r="K60" s="88">
        <f>SUM(K52:K59)</f>
        <v>399</v>
      </c>
      <c r="L60" s="86">
        <f t="shared" si="1"/>
        <v>1565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7</v>
      </c>
      <c r="H61" s="75">
        <v>0</v>
      </c>
      <c r="I61" s="76">
        <f>G61+'14.08'!I61</f>
        <v>104</v>
      </c>
      <c r="J61" s="76">
        <f>H61+'14.08'!J61</f>
        <v>0</v>
      </c>
      <c r="K61" s="75">
        <v>18</v>
      </c>
      <c r="L61" s="77">
        <f t="shared" si="1"/>
        <v>86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G62+'14.08'!I62</f>
        <v>69</v>
      </c>
      <c r="J62" s="76">
        <f>H62+'14.08'!J62</f>
        <v>0</v>
      </c>
      <c r="K62" s="75">
        <v>16</v>
      </c>
      <c r="L62" s="77">
        <f t="shared" si="1"/>
        <v>53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G63+'14.08'!I63</f>
        <v>97</v>
      </c>
      <c r="J63" s="76">
        <f>H63+'14.08'!J63</f>
        <v>0</v>
      </c>
      <c r="K63" s="75">
        <v>16</v>
      </c>
      <c r="L63" s="77">
        <f t="shared" si="1"/>
        <v>81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G64+'14.08'!I64</f>
        <v>100</v>
      </c>
      <c r="J64" s="76">
        <f>H64+'14.08'!J64</f>
        <v>0</v>
      </c>
      <c r="K64" s="75">
        <v>19</v>
      </c>
      <c r="L64" s="77">
        <f t="shared" si="1"/>
        <v>81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14</v>
      </c>
      <c r="H65" s="75">
        <v>0</v>
      </c>
      <c r="I65" s="76">
        <f>G65+'14.08'!I65</f>
        <v>109</v>
      </c>
      <c r="J65" s="76">
        <f>H65+'14.08'!J65</f>
        <v>0</v>
      </c>
      <c r="K65" s="75">
        <v>16</v>
      </c>
      <c r="L65" s="77">
        <f t="shared" si="1"/>
        <v>93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13</v>
      </c>
      <c r="H66" s="75">
        <v>0</v>
      </c>
      <c r="I66" s="76">
        <f>G66+'14.08'!I66</f>
        <v>149</v>
      </c>
      <c r="J66" s="76">
        <f>H66+'14.08'!J66</f>
        <v>0</v>
      </c>
      <c r="K66" s="75">
        <v>74</v>
      </c>
      <c r="L66" s="77">
        <f t="shared" si="1"/>
        <v>75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G67+'14.08'!I67</f>
        <v>18</v>
      </c>
      <c r="J67" s="76">
        <f>H67+'14.08'!J67</f>
        <v>0</v>
      </c>
      <c r="K67" s="75">
        <v>2</v>
      </c>
      <c r="L67" s="77">
        <f t="shared" si="1"/>
        <v>16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G68+'14.08'!I68</f>
        <v>93</v>
      </c>
      <c r="J68" s="76">
        <f>H68+'14.08'!J68</f>
        <v>0</v>
      </c>
      <c r="K68" s="75">
        <v>17</v>
      </c>
      <c r="L68" s="77">
        <f t="shared" si="1"/>
        <v>76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26</v>
      </c>
      <c r="H69" s="75">
        <v>0</v>
      </c>
      <c r="I69" s="76">
        <f>G69+'14.08'!I69</f>
        <v>428</v>
      </c>
      <c r="J69" s="76">
        <f>H69+'14.08'!J69</f>
        <v>0</v>
      </c>
      <c r="K69" s="75">
        <v>103</v>
      </c>
      <c r="L69" s="77">
        <f t="shared" si="1"/>
        <v>325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81</v>
      </c>
      <c r="H70" s="88">
        <f>SUM(H61:H69)</f>
        <v>0</v>
      </c>
      <c r="I70" s="76">
        <f>G70+'14.08'!I70</f>
        <v>1171</v>
      </c>
      <c r="J70" s="76">
        <f>H70+'14.08'!J70</f>
        <v>0</v>
      </c>
      <c r="K70" s="88">
        <f>SUM(K61:K69)</f>
        <v>281</v>
      </c>
      <c r="L70" s="86">
        <f t="shared" ref="L70:L85" si="2">I70-K70</f>
        <v>890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28</v>
      </c>
      <c r="H71" s="75">
        <v>0</v>
      </c>
      <c r="I71" s="76">
        <f>G71+'14.08'!I71</f>
        <v>259</v>
      </c>
      <c r="J71" s="76">
        <f>H71+'14.08'!J71</f>
        <v>0</v>
      </c>
      <c r="K71" s="75">
        <v>36</v>
      </c>
      <c r="L71" s="77">
        <f t="shared" si="2"/>
        <v>223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22</v>
      </c>
      <c r="H72" s="75">
        <v>0</v>
      </c>
      <c r="I72" s="76">
        <f>G72+'14.08'!I72</f>
        <v>246</v>
      </c>
      <c r="J72" s="76">
        <f>H72+'14.08'!J72</f>
        <v>0</v>
      </c>
      <c r="K72" s="75">
        <v>111</v>
      </c>
      <c r="L72" s="77">
        <f t="shared" si="2"/>
        <v>135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16</v>
      </c>
      <c r="H73" s="75">
        <v>0</v>
      </c>
      <c r="I73" s="76">
        <f>G73+'14.08'!I73</f>
        <v>200</v>
      </c>
      <c r="J73" s="76">
        <f>H73+'14.08'!J73</f>
        <v>0</v>
      </c>
      <c r="K73" s="75">
        <v>31</v>
      </c>
      <c r="L73" s="77">
        <f t="shared" si="2"/>
        <v>169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18</v>
      </c>
      <c r="H74" s="75">
        <v>0</v>
      </c>
      <c r="I74" s="76">
        <f>G74+'14.08'!I74</f>
        <v>173</v>
      </c>
      <c r="J74" s="76">
        <f>H74+'14.08'!J74</f>
        <v>0</v>
      </c>
      <c r="K74" s="75">
        <v>41</v>
      </c>
      <c r="L74" s="77">
        <f t="shared" si="2"/>
        <v>132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G75+'14.08'!I75</f>
        <v>45</v>
      </c>
      <c r="J75" s="76">
        <f>H75+'14.08'!J75</f>
        <v>0</v>
      </c>
      <c r="K75" s="75">
        <v>10</v>
      </c>
      <c r="L75" s="77">
        <f t="shared" si="2"/>
        <v>35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G76+'14.08'!I76</f>
        <v>195</v>
      </c>
      <c r="J76" s="76">
        <f>H76+'14.08'!J76</f>
        <v>0</v>
      </c>
      <c r="K76" s="75">
        <v>35</v>
      </c>
      <c r="L76" s="77">
        <f t="shared" si="2"/>
        <v>160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67</v>
      </c>
      <c r="H77" s="75">
        <v>0</v>
      </c>
      <c r="I77" s="76">
        <f>G77+'14.08'!I77</f>
        <v>1061</v>
      </c>
      <c r="J77" s="76">
        <f>H77+'14.08'!J77</f>
        <v>0</v>
      </c>
      <c r="K77" s="75">
        <v>299</v>
      </c>
      <c r="L77" s="77">
        <f t="shared" si="2"/>
        <v>762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171</v>
      </c>
      <c r="H78" s="88">
        <f>SUM(H71:H77)</f>
        <v>0</v>
      </c>
      <c r="I78" s="76">
        <f>G78+'14.08'!I78</f>
        <v>2184</v>
      </c>
      <c r="J78" s="76">
        <f>H78+'14.08'!J78</f>
        <v>0</v>
      </c>
      <c r="K78" s="88">
        <f>SUM(K71:K77)</f>
        <v>563</v>
      </c>
      <c r="L78" s="86">
        <f t="shared" si="2"/>
        <v>1621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6</v>
      </c>
      <c r="H79" s="75">
        <v>0</v>
      </c>
      <c r="I79" s="76">
        <f>G79+'14.08'!I79</f>
        <v>115</v>
      </c>
      <c r="J79" s="76">
        <f>H79+'14.08'!J79</f>
        <v>0</v>
      </c>
      <c r="K79" s="75">
        <v>29</v>
      </c>
      <c r="L79" s="77">
        <f t="shared" si="2"/>
        <v>86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G80+'14.08'!I80</f>
        <v>30</v>
      </c>
      <c r="J80" s="76">
        <f>H80+'14.08'!J80</f>
        <v>0</v>
      </c>
      <c r="K80" s="75">
        <v>2</v>
      </c>
      <c r="L80" s="77">
        <f t="shared" si="2"/>
        <v>28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G81+'14.08'!I81</f>
        <v>81</v>
      </c>
      <c r="J81" s="76">
        <f>H81+'14.08'!J81</f>
        <v>0</v>
      </c>
      <c r="K81" s="75">
        <v>11</v>
      </c>
      <c r="L81" s="77">
        <f t="shared" si="2"/>
        <v>70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G82+'14.08'!I82</f>
        <v>67</v>
      </c>
      <c r="J82" s="76">
        <f>H82+'14.08'!J82</f>
        <v>0</v>
      </c>
      <c r="K82" s="75">
        <v>7</v>
      </c>
      <c r="L82" s="77">
        <f t="shared" si="2"/>
        <v>60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10</v>
      </c>
      <c r="H83" s="75">
        <v>0</v>
      </c>
      <c r="I83" s="76">
        <f>G83+'14.08'!I83</f>
        <v>264</v>
      </c>
      <c r="J83" s="76">
        <f>H83+'14.08'!J83</f>
        <v>0</v>
      </c>
      <c r="K83" s="75">
        <v>36</v>
      </c>
      <c r="L83" s="77">
        <f t="shared" si="2"/>
        <v>228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25</v>
      </c>
      <c r="H84" s="88">
        <f>SUM(H79:H83)</f>
        <v>0</v>
      </c>
      <c r="I84" s="76">
        <f>G84+'14.08'!I84</f>
        <v>557</v>
      </c>
      <c r="J84" s="76">
        <f>H84+'14.08'!J84</f>
        <v>0</v>
      </c>
      <c r="K84" s="88">
        <v>40</v>
      </c>
      <c r="L84" s="86">
        <f t="shared" si="2"/>
        <v>517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1118</v>
      </c>
      <c r="H85" s="78">
        <f>H84+H78+H70+H60+H50+H38+H25+H19</f>
        <v>0</v>
      </c>
      <c r="I85" s="78">
        <f>I84+I78+I70+I60+I50+I38+I25+I19</f>
        <v>17644</v>
      </c>
      <c r="J85" s="78">
        <f t="shared" ref="J85:K85" si="4">J84+J78+J70+J60+J50+J38+J25+J19</f>
        <v>2</v>
      </c>
      <c r="K85" s="78">
        <f t="shared" si="4"/>
        <v>3660</v>
      </c>
      <c r="L85" s="77">
        <f t="shared" si="2"/>
        <v>13984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B00-000000000000}">
  <dimension ref="A1:O113"/>
  <sheetViews>
    <sheetView topLeftCell="C1" zoomScale="70" zoomScaleNormal="70" workbookViewId="0">
      <pane xSplit="3" ySplit="4" topLeftCell="F56" activePane="bottomRight" state="frozen"/>
      <selection activeCell="C1" sqref="C1"/>
      <selection pane="topRight" activeCell="F1" sqref="F1"/>
      <selection pane="bottomLeft" activeCell="C5" sqref="C5"/>
      <selection pane="bottomRight" activeCell="K50" sqref="K5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256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4" t="s">
        <v>140</v>
      </c>
      <c r="J4" s="104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30</v>
      </c>
      <c r="H5" s="75">
        <v>0</v>
      </c>
      <c r="I5" s="76">
        <f>G5+'13.08'!I5</f>
        <v>763</v>
      </c>
      <c r="J5" s="76">
        <f>H5+'13.08'!J5</f>
        <v>1</v>
      </c>
      <c r="K5" s="75">
        <v>48</v>
      </c>
      <c r="L5" s="77">
        <f>I5-K5</f>
        <v>715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5</v>
      </c>
      <c r="H6" s="75">
        <v>0</v>
      </c>
      <c r="I6" s="76">
        <f>G6+'13.08'!I6</f>
        <v>46</v>
      </c>
      <c r="J6" s="76">
        <f>H6+'13.08'!J6</f>
        <v>0</v>
      </c>
      <c r="K6" s="75">
        <v>8</v>
      </c>
      <c r="L6" s="77">
        <f t="shared" ref="L6:L69" si="1">I6-K6</f>
        <v>38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G7+'13.08'!I7</f>
        <v>178</v>
      </c>
      <c r="J7" s="76">
        <f>H7+'13.08'!J7</f>
        <v>0</v>
      </c>
      <c r="K7" s="75">
        <v>33</v>
      </c>
      <c r="L7" s="77">
        <f t="shared" si="1"/>
        <v>145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52</v>
      </c>
      <c r="H8" s="75">
        <v>0</v>
      </c>
      <c r="I8" s="76">
        <f>G8+'13.08'!I8</f>
        <v>617</v>
      </c>
      <c r="J8" s="76">
        <f>H8+'13.08'!J8</f>
        <v>0</v>
      </c>
      <c r="K8" s="75">
        <v>115</v>
      </c>
      <c r="L8" s="77">
        <f t="shared" si="1"/>
        <v>502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G9+'13.08'!I9</f>
        <v>232</v>
      </c>
      <c r="J9" s="76">
        <f>H9+'13.08'!J9</f>
        <v>0</v>
      </c>
      <c r="K9" s="75">
        <v>28</v>
      </c>
      <c r="L9" s="77">
        <f t="shared" si="1"/>
        <v>204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16</v>
      </c>
      <c r="H10" s="75">
        <v>0</v>
      </c>
      <c r="I10" s="76">
        <f>G10+'13.08'!I10</f>
        <v>186</v>
      </c>
      <c r="J10" s="76">
        <f>H10+'13.08'!J10</f>
        <v>0</v>
      </c>
      <c r="K10" s="75">
        <v>32</v>
      </c>
      <c r="L10" s="77">
        <f t="shared" si="1"/>
        <v>154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30</v>
      </c>
      <c r="H11" s="75">
        <v>0</v>
      </c>
      <c r="I11" s="76">
        <f>G11+'13.08'!I11</f>
        <v>285</v>
      </c>
      <c r="J11" s="76">
        <f>H11+'13.08'!J11</f>
        <v>0</v>
      </c>
      <c r="K11" s="75">
        <v>114</v>
      </c>
      <c r="L11" s="77">
        <f t="shared" si="1"/>
        <v>171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24</v>
      </c>
      <c r="H12" s="75">
        <v>0</v>
      </c>
      <c r="I12" s="76">
        <f>G12+'13.08'!I12</f>
        <v>397</v>
      </c>
      <c r="J12" s="76">
        <f>H12+'13.08'!J12</f>
        <v>0</v>
      </c>
      <c r="K12" s="75">
        <v>91</v>
      </c>
      <c r="L12" s="77">
        <f t="shared" si="1"/>
        <v>306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24</v>
      </c>
      <c r="H13" s="75">
        <v>0</v>
      </c>
      <c r="I13" s="76">
        <f>G13+'13.08'!I13</f>
        <v>227</v>
      </c>
      <c r="J13" s="76">
        <f>H13+'13.08'!J13</f>
        <v>0</v>
      </c>
      <c r="K13" s="75">
        <v>59</v>
      </c>
      <c r="L13" s="77">
        <f t="shared" si="1"/>
        <v>168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18</v>
      </c>
      <c r="H14" s="75">
        <v>0</v>
      </c>
      <c r="I14" s="76">
        <f>G14+'13.08'!I14</f>
        <v>199</v>
      </c>
      <c r="J14" s="76">
        <f>H14+'13.08'!J14</f>
        <v>0</v>
      </c>
      <c r="K14" s="75">
        <v>52</v>
      </c>
      <c r="L14" s="77">
        <f t="shared" si="1"/>
        <v>147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20</v>
      </c>
      <c r="H15" s="75">
        <v>0</v>
      </c>
      <c r="I15" s="76">
        <f>G15+'13.08'!I15</f>
        <v>220</v>
      </c>
      <c r="J15" s="76">
        <f>H15+'13.08'!J15</f>
        <v>0</v>
      </c>
      <c r="K15" s="75">
        <v>55</v>
      </c>
      <c r="L15" s="77">
        <f t="shared" si="1"/>
        <v>165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G16+'13.08'!I16</f>
        <v>315</v>
      </c>
      <c r="J16" s="76">
        <f>H16+'13.08'!J16</f>
        <v>0</v>
      </c>
      <c r="K16" s="75">
        <v>64</v>
      </c>
      <c r="L16" s="77">
        <f t="shared" si="1"/>
        <v>251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9</v>
      </c>
      <c r="H17" s="75">
        <v>0</v>
      </c>
      <c r="I17" s="76">
        <f>G17+'13.08'!I17</f>
        <v>185</v>
      </c>
      <c r="J17" s="76">
        <f>H17+'13.08'!J17</f>
        <v>0</v>
      </c>
      <c r="K17" s="75">
        <v>43</v>
      </c>
      <c r="L17" s="77">
        <f t="shared" si="1"/>
        <v>142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13</v>
      </c>
      <c r="H18" s="75">
        <v>0</v>
      </c>
      <c r="I18" s="76">
        <f>G18+'13.08'!I18</f>
        <v>336</v>
      </c>
      <c r="J18" s="76">
        <f>H18+'13.08'!J18</f>
        <v>0</v>
      </c>
      <c r="K18" s="75">
        <v>42</v>
      </c>
      <c r="L18" s="77">
        <f t="shared" si="1"/>
        <v>294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273</v>
      </c>
      <c r="H19" s="88">
        <f>SUM(H5:H18)</f>
        <v>0</v>
      </c>
      <c r="I19" s="76">
        <f>G19+'13.08'!I19</f>
        <v>4186</v>
      </c>
      <c r="J19" s="76">
        <f>H19+'13.08'!J19</f>
        <v>1</v>
      </c>
      <c r="K19" s="88">
        <f>SUM(K5:K18)</f>
        <v>784</v>
      </c>
      <c r="L19" s="86">
        <f t="shared" si="1"/>
        <v>3402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G20+'13.08'!I20</f>
        <v>9</v>
      </c>
      <c r="J20" s="76">
        <f>H20+'13.08'!J20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15</v>
      </c>
      <c r="H21" s="75">
        <v>0</v>
      </c>
      <c r="I21" s="76">
        <f>G21+'13.08'!I21</f>
        <v>219</v>
      </c>
      <c r="J21" s="76">
        <f>H21+'13.08'!J21</f>
        <v>0</v>
      </c>
      <c r="K21" s="75">
        <v>54</v>
      </c>
      <c r="L21" s="77">
        <f t="shared" si="1"/>
        <v>165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7</v>
      </c>
      <c r="H22" s="75">
        <v>0</v>
      </c>
      <c r="I22" s="76">
        <f>G22+'13.08'!I22</f>
        <v>81</v>
      </c>
      <c r="J22" s="76">
        <f>H22+'13.08'!J22</f>
        <v>0</v>
      </c>
      <c r="K22" s="75">
        <v>23</v>
      </c>
      <c r="L22" s="77">
        <f t="shared" si="1"/>
        <v>58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G23+'13.08'!I23</f>
        <v>61</v>
      </c>
      <c r="J23" s="76">
        <f>H23+'13.08'!J23</f>
        <v>0</v>
      </c>
      <c r="K23" s="75">
        <v>5</v>
      </c>
      <c r="L23" s="77">
        <f t="shared" si="1"/>
        <v>56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47</v>
      </c>
      <c r="H24" s="75">
        <v>0</v>
      </c>
      <c r="I24" s="76">
        <f>G24+'13.08'!I24</f>
        <v>872</v>
      </c>
      <c r="J24" s="76">
        <f>H24+'13.08'!J24</f>
        <v>0</v>
      </c>
      <c r="K24" s="75">
        <v>194</v>
      </c>
      <c r="L24" s="77">
        <f t="shared" si="1"/>
        <v>678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G25+'13.08'!I25</f>
        <v>1242</v>
      </c>
      <c r="J25" s="76">
        <f>H25+'13.08'!J25</f>
        <v>0</v>
      </c>
      <c r="K25" s="88">
        <f>SUM(K20:K24)</f>
        <v>277</v>
      </c>
      <c r="L25" s="86">
        <f t="shared" si="1"/>
        <v>965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6</v>
      </c>
      <c r="H26" s="75">
        <v>0</v>
      </c>
      <c r="I26" s="76">
        <f>G26+'13.08'!I26</f>
        <v>245</v>
      </c>
      <c r="J26" s="76">
        <f>H26+'13.08'!J26</f>
        <v>0</v>
      </c>
      <c r="K26" s="75">
        <v>48</v>
      </c>
      <c r="L26" s="77">
        <f t="shared" si="1"/>
        <v>197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18</v>
      </c>
      <c r="H27" s="75">
        <v>0</v>
      </c>
      <c r="I27" s="76">
        <f>G27+'13.08'!I27</f>
        <v>358</v>
      </c>
      <c r="J27" s="76">
        <f>H27+'13.08'!J27</f>
        <v>0</v>
      </c>
      <c r="K27" s="75">
        <v>84</v>
      </c>
      <c r="L27" s="77">
        <f t="shared" si="1"/>
        <v>274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30</v>
      </c>
      <c r="H28" s="75">
        <v>0</v>
      </c>
      <c r="I28" s="76">
        <f>G28+'13.08'!I28</f>
        <v>567</v>
      </c>
      <c r="J28" s="76">
        <f>H28+'13.08'!J28</f>
        <v>0</v>
      </c>
      <c r="K28" s="75">
        <v>78</v>
      </c>
      <c r="L28" s="77">
        <f t="shared" si="1"/>
        <v>489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35</v>
      </c>
      <c r="H29" s="75">
        <v>0</v>
      </c>
      <c r="I29" s="76">
        <f>G29+'13.08'!I29</f>
        <v>569</v>
      </c>
      <c r="J29" s="76">
        <f>H29+'13.08'!J29</f>
        <v>0</v>
      </c>
      <c r="K29" s="75">
        <v>89</v>
      </c>
      <c r="L29" s="77">
        <f t="shared" si="1"/>
        <v>480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26</v>
      </c>
      <c r="H30" s="75">
        <v>0</v>
      </c>
      <c r="I30" s="76">
        <f>G30+'13.08'!I30</f>
        <v>252</v>
      </c>
      <c r="J30" s="76">
        <f>H30+'13.08'!J30</f>
        <v>0</v>
      </c>
      <c r="K30" s="75">
        <v>45</v>
      </c>
      <c r="L30" s="77">
        <f t="shared" si="1"/>
        <v>207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18</v>
      </c>
      <c r="H31" s="75">
        <v>0</v>
      </c>
      <c r="I31" s="76">
        <f>G31+'13.08'!I31</f>
        <v>350</v>
      </c>
      <c r="J31" s="76">
        <f>H31+'13.08'!J31</f>
        <v>0</v>
      </c>
      <c r="K31" s="75">
        <v>56</v>
      </c>
      <c r="L31" s="77">
        <f t="shared" si="1"/>
        <v>294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14</v>
      </c>
      <c r="H32" s="75">
        <v>0</v>
      </c>
      <c r="I32" s="76">
        <f>G32+'13.08'!I32</f>
        <v>128</v>
      </c>
      <c r="J32" s="76">
        <f>H32+'13.08'!J32</f>
        <v>0</v>
      </c>
      <c r="K32" s="75">
        <v>35</v>
      </c>
      <c r="L32" s="77">
        <f t="shared" si="1"/>
        <v>93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14</v>
      </c>
      <c r="H33" s="75">
        <v>0</v>
      </c>
      <c r="I33" s="76">
        <f>G33+'13.08'!I33</f>
        <v>203</v>
      </c>
      <c r="J33" s="76">
        <f>H33+'13.08'!J33</f>
        <v>0</v>
      </c>
      <c r="K33" s="75">
        <v>41</v>
      </c>
      <c r="L33" s="77">
        <f t="shared" si="1"/>
        <v>162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1</v>
      </c>
      <c r="H34" s="75">
        <v>0</v>
      </c>
      <c r="I34" s="76">
        <f>G34+'13.08'!I34</f>
        <v>75</v>
      </c>
      <c r="J34" s="76">
        <f>H34+'13.08'!J34</f>
        <v>0</v>
      </c>
      <c r="K34" s="75">
        <v>25</v>
      </c>
      <c r="L34" s="77">
        <f t="shared" si="1"/>
        <v>50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G35+'13.08'!I35</f>
        <v>40</v>
      </c>
      <c r="J35" s="76">
        <f>H35+'13.08'!J35</f>
        <v>0</v>
      </c>
      <c r="K35" s="75">
        <v>12</v>
      </c>
      <c r="L35" s="77">
        <f t="shared" si="1"/>
        <v>28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G36+'13.08'!I36</f>
        <v>15</v>
      </c>
      <c r="J36" s="76">
        <f>H36+'13.08'!J36</f>
        <v>0</v>
      </c>
      <c r="K36" s="75">
        <v>3</v>
      </c>
      <c r="L36" s="77">
        <f t="shared" si="1"/>
        <v>12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G37+'13.08'!I37</f>
        <v>420</v>
      </c>
      <c r="J37" s="76">
        <f>H37+'13.08'!J37</f>
        <v>0</v>
      </c>
      <c r="K37" s="75">
        <v>107</v>
      </c>
      <c r="L37" s="77">
        <f t="shared" si="1"/>
        <v>313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194</v>
      </c>
      <c r="H38" s="88">
        <v>0</v>
      </c>
      <c r="I38" s="76">
        <f>G38+'13.08'!I38</f>
        <v>3222</v>
      </c>
      <c r="J38" s="76">
        <f>H38+'13.08'!J38</f>
        <v>0</v>
      </c>
      <c r="K38" s="88">
        <f>SUM(K26:K37)</f>
        <v>623</v>
      </c>
      <c r="L38" s="86">
        <f t="shared" si="1"/>
        <v>2599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23</v>
      </c>
      <c r="H39" s="75">
        <v>0</v>
      </c>
      <c r="I39" s="76">
        <f>G39+'13.08'!I39</f>
        <v>469</v>
      </c>
      <c r="J39" s="76">
        <f>H39+'13.08'!J39</f>
        <v>1</v>
      </c>
      <c r="K39" s="75">
        <v>145</v>
      </c>
      <c r="L39" s="77">
        <f t="shared" si="1"/>
        <v>324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29</v>
      </c>
      <c r="H40" s="75">
        <v>0</v>
      </c>
      <c r="I40" s="76">
        <f>G40+'13.08'!I40</f>
        <v>337</v>
      </c>
      <c r="J40" s="76">
        <f>H40+'13.08'!J40</f>
        <v>0</v>
      </c>
      <c r="K40" s="75">
        <v>63</v>
      </c>
      <c r="L40" s="77">
        <f t="shared" si="1"/>
        <v>274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8</v>
      </c>
      <c r="H41" s="75">
        <v>0</v>
      </c>
      <c r="I41" s="76">
        <f>G41+'13.08'!I41</f>
        <v>126</v>
      </c>
      <c r="J41" s="76">
        <f>H41+'13.08'!J41</f>
        <v>0</v>
      </c>
      <c r="K41" s="75">
        <v>26</v>
      </c>
      <c r="L41" s="77">
        <f t="shared" si="1"/>
        <v>100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12</v>
      </c>
      <c r="H42" s="75">
        <v>0</v>
      </c>
      <c r="I42" s="76">
        <f>G42+'13.08'!I42</f>
        <v>116</v>
      </c>
      <c r="J42" s="76">
        <f>H42+'13.08'!J42</f>
        <v>0</v>
      </c>
      <c r="K42" s="75">
        <v>35</v>
      </c>
      <c r="L42" s="77">
        <f t="shared" si="1"/>
        <v>81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32</v>
      </c>
      <c r="H43" s="75">
        <v>0</v>
      </c>
      <c r="I43" s="76">
        <f>G43+'13.08'!I43</f>
        <v>483</v>
      </c>
      <c r="J43" s="76">
        <f>H43+'13.08'!J43</f>
        <v>0</v>
      </c>
      <c r="K43" s="75">
        <v>159</v>
      </c>
      <c r="L43" s="77">
        <f t="shared" si="1"/>
        <v>324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G44+'13.08'!I44</f>
        <v>147</v>
      </c>
      <c r="J44" s="76">
        <f>H44+'13.08'!J44</f>
        <v>0</v>
      </c>
      <c r="K44" s="75">
        <v>27</v>
      </c>
      <c r="L44" s="77">
        <f t="shared" si="1"/>
        <v>120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7</v>
      </c>
      <c r="H45" s="75">
        <v>0</v>
      </c>
      <c r="I45" s="76">
        <f>G45+'13.08'!I45</f>
        <v>71</v>
      </c>
      <c r="J45" s="76">
        <f>H45+'13.08'!J45</f>
        <v>0</v>
      </c>
      <c r="K45" s="75">
        <v>10</v>
      </c>
      <c r="L45" s="77">
        <f t="shared" si="1"/>
        <v>61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G46+'13.08'!I46</f>
        <v>164</v>
      </c>
      <c r="J46" s="76">
        <f>H46+'13.08'!J46</f>
        <v>0</v>
      </c>
      <c r="K46" s="75">
        <v>39</v>
      </c>
      <c r="L46" s="77">
        <f t="shared" si="1"/>
        <v>125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G47+'13.08'!I47</f>
        <v>70</v>
      </c>
      <c r="J47" s="76">
        <f>H47+'13.08'!J47</f>
        <v>0</v>
      </c>
      <c r="K47" s="75">
        <v>7</v>
      </c>
      <c r="L47" s="77">
        <f t="shared" si="1"/>
        <v>63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9</v>
      </c>
      <c r="H48" s="75">
        <v>0</v>
      </c>
      <c r="I48" s="76">
        <f>G48+'13.08'!I48</f>
        <v>72</v>
      </c>
      <c r="J48" s="76">
        <f>H48+'13.08'!J48</f>
        <v>0</v>
      </c>
      <c r="K48" s="75">
        <v>17</v>
      </c>
      <c r="L48" s="77">
        <f t="shared" si="1"/>
        <v>55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21</v>
      </c>
      <c r="H49" s="75">
        <v>0</v>
      </c>
      <c r="I49" s="76">
        <f>G49+'13.08'!I49</f>
        <v>352</v>
      </c>
      <c r="J49" s="76">
        <f>H49+'13.08'!J49</f>
        <v>0</v>
      </c>
      <c r="K49" s="75">
        <v>127</v>
      </c>
      <c r="L49" s="77">
        <f t="shared" si="1"/>
        <v>225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165</v>
      </c>
      <c r="H50" s="88">
        <f>SUM(H39:H49)</f>
        <v>0</v>
      </c>
      <c r="I50" s="76">
        <f>G50+'13.08'!I50</f>
        <v>2407</v>
      </c>
      <c r="J50" s="76">
        <f>H50+'13.08'!J50</f>
        <v>1</v>
      </c>
      <c r="K50" s="88">
        <f>SUM(K39:K49)</f>
        <v>655</v>
      </c>
      <c r="L50" s="86">
        <f t="shared" si="1"/>
        <v>1752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G51+'13.08'!I51</f>
        <v>0</v>
      </c>
      <c r="J51" s="76">
        <f>H51+'13.08'!J51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40</v>
      </c>
      <c r="H52" s="75">
        <v>0</v>
      </c>
      <c r="I52" s="76">
        <f>G52+'13.08'!I52</f>
        <v>533</v>
      </c>
      <c r="J52" s="76">
        <f>H52+'13.08'!J52</f>
        <v>0</v>
      </c>
      <c r="K52" s="75">
        <v>115</v>
      </c>
      <c r="L52" s="77">
        <f t="shared" si="1"/>
        <v>418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15</v>
      </c>
      <c r="H53" s="75">
        <v>0</v>
      </c>
      <c r="I53" s="76">
        <f>G53+'13.08'!I53</f>
        <v>224</v>
      </c>
      <c r="J53" s="76">
        <f>H53+'13.08'!J53</f>
        <v>0</v>
      </c>
      <c r="K53" s="75">
        <v>53</v>
      </c>
      <c r="L53" s="77">
        <f t="shared" si="1"/>
        <v>171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15</v>
      </c>
      <c r="H54" s="75">
        <v>0</v>
      </c>
      <c r="I54" s="76">
        <f>G54+'13.08'!I54</f>
        <v>304</v>
      </c>
      <c r="J54" s="76">
        <f>H54+'13.08'!J54</f>
        <v>0</v>
      </c>
      <c r="K54" s="75">
        <v>52</v>
      </c>
      <c r="L54" s="77">
        <f t="shared" si="1"/>
        <v>252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20</v>
      </c>
      <c r="H55" s="75">
        <v>0</v>
      </c>
      <c r="I55" s="76">
        <f>G55+'13.08'!I55</f>
        <v>140</v>
      </c>
      <c r="J55" s="76">
        <f>H55+'13.08'!J55</f>
        <v>0</v>
      </c>
      <c r="K55" s="75">
        <v>20</v>
      </c>
      <c r="L55" s="77">
        <f t="shared" si="1"/>
        <v>120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G56+'13.08'!I56</f>
        <v>120</v>
      </c>
      <c r="J56" s="76">
        <f>H56+'13.08'!J56</f>
        <v>0</v>
      </c>
      <c r="K56" s="75">
        <v>26</v>
      </c>
      <c r="L56" s="77">
        <f t="shared" si="1"/>
        <v>94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G57+'13.08'!I57</f>
        <v>74</v>
      </c>
      <c r="J57" s="76">
        <f>H57+'13.08'!J57</f>
        <v>0</v>
      </c>
      <c r="K57" s="75">
        <v>16</v>
      </c>
      <c r="L57" s="77">
        <f t="shared" si="1"/>
        <v>58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3</v>
      </c>
      <c r="H58" s="75">
        <v>0</v>
      </c>
      <c r="I58" s="76">
        <f>G58+'13.08'!I58</f>
        <v>61</v>
      </c>
      <c r="J58" s="76">
        <f>H58+'13.08'!J58</f>
        <v>0</v>
      </c>
      <c r="K58" s="75">
        <v>4</v>
      </c>
      <c r="L58" s="77">
        <f t="shared" si="1"/>
        <v>57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21</v>
      </c>
      <c r="H59" s="75">
        <v>0</v>
      </c>
      <c r="I59" s="76">
        <f>G59+'13.08'!I59</f>
        <v>378</v>
      </c>
      <c r="J59" s="76">
        <f>H59+'13.08'!J59</f>
        <v>0</v>
      </c>
      <c r="K59" s="75">
        <v>131</v>
      </c>
      <c r="L59" s="77">
        <f t="shared" si="1"/>
        <v>247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G60+'13.08'!I60</f>
        <v>1834</v>
      </c>
      <c r="J60" s="76">
        <f>H60+'13.08'!J60</f>
        <v>0</v>
      </c>
      <c r="K60" s="88">
        <f>SUM(K52:K59)</f>
        <v>417</v>
      </c>
      <c r="L60" s="86">
        <f t="shared" si="1"/>
        <v>1417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5</v>
      </c>
      <c r="H61" s="75">
        <v>0</v>
      </c>
      <c r="I61" s="76">
        <f>G61+'13.08'!I61</f>
        <v>97</v>
      </c>
      <c r="J61" s="76">
        <f>H61+'13.08'!J61</f>
        <v>0</v>
      </c>
      <c r="K61" s="75">
        <v>23</v>
      </c>
      <c r="L61" s="77">
        <f t="shared" si="1"/>
        <v>74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11</v>
      </c>
      <c r="H62" s="75">
        <v>0</v>
      </c>
      <c r="I62" s="76">
        <f>G62+'13.08'!I62</f>
        <v>65</v>
      </c>
      <c r="J62" s="76">
        <f>H62+'13.08'!J62</f>
        <v>0</v>
      </c>
      <c r="K62" s="75">
        <v>15</v>
      </c>
      <c r="L62" s="77">
        <f t="shared" si="1"/>
        <v>50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G63+'13.08'!I63</f>
        <v>92</v>
      </c>
      <c r="J63" s="76">
        <f>H63+'13.08'!J63</f>
        <v>0</v>
      </c>
      <c r="K63" s="75">
        <v>16</v>
      </c>
      <c r="L63" s="77">
        <f t="shared" si="1"/>
        <v>76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14</v>
      </c>
      <c r="H64" s="75">
        <v>0</v>
      </c>
      <c r="I64" s="76">
        <f>G64+'13.08'!I64</f>
        <v>95</v>
      </c>
      <c r="J64" s="76">
        <f>H64+'13.08'!J64</f>
        <v>0</v>
      </c>
      <c r="K64" s="75">
        <v>29</v>
      </c>
      <c r="L64" s="77">
        <f t="shared" si="1"/>
        <v>66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12</v>
      </c>
      <c r="H65" s="75">
        <v>0</v>
      </c>
      <c r="I65" s="76">
        <f>G65+'13.08'!I65</f>
        <v>95</v>
      </c>
      <c r="J65" s="76">
        <f>H65+'13.08'!J65</f>
        <v>0</v>
      </c>
      <c r="K65" s="75">
        <v>17</v>
      </c>
      <c r="L65" s="77">
        <f t="shared" si="1"/>
        <v>78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25</v>
      </c>
      <c r="H66" s="75">
        <v>0</v>
      </c>
      <c r="I66" s="76">
        <f>G66+'13.08'!I66</f>
        <v>136</v>
      </c>
      <c r="J66" s="76">
        <f>H66+'13.08'!J66</f>
        <v>0</v>
      </c>
      <c r="K66" s="75">
        <v>63</v>
      </c>
      <c r="L66" s="77">
        <f t="shared" si="1"/>
        <v>73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G67+'13.08'!I67</f>
        <v>16</v>
      </c>
      <c r="J67" s="76">
        <f>H67+'13.08'!J67</f>
        <v>0</v>
      </c>
      <c r="K67" s="75">
        <v>2</v>
      </c>
      <c r="L67" s="77">
        <f t="shared" si="1"/>
        <v>14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8</v>
      </c>
      <c r="H68" s="75">
        <v>0</v>
      </c>
      <c r="I68" s="76">
        <f>G68+'13.08'!I68</f>
        <v>88</v>
      </c>
      <c r="J68" s="76">
        <f>H68+'13.08'!J68</f>
        <v>0</v>
      </c>
      <c r="K68" s="75">
        <v>22</v>
      </c>
      <c r="L68" s="77">
        <f t="shared" si="1"/>
        <v>66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33</v>
      </c>
      <c r="H69" s="75">
        <v>0</v>
      </c>
      <c r="I69" s="76">
        <f>G69+'13.08'!I69</f>
        <v>402</v>
      </c>
      <c r="J69" s="76">
        <f>H69+'13.08'!J69</f>
        <v>0</v>
      </c>
      <c r="K69" s="75">
        <v>112</v>
      </c>
      <c r="L69" s="77">
        <f t="shared" si="1"/>
        <v>290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114</v>
      </c>
      <c r="H70" s="88">
        <f>SUM(H61:H69)</f>
        <v>0</v>
      </c>
      <c r="I70" s="76">
        <f>G70+'13.08'!I70</f>
        <v>1090</v>
      </c>
      <c r="J70" s="76">
        <f>H70+'13.08'!J70</f>
        <v>0</v>
      </c>
      <c r="K70" s="88">
        <f>SUM(K61:K69)</f>
        <v>299</v>
      </c>
      <c r="L70" s="86">
        <f t="shared" ref="L70:L85" si="2">I70-K70</f>
        <v>791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15</v>
      </c>
      <c r="H71" s="75">
        <v>0</v>
      </c>
      <c r="I71" s="76">
        <f>G71+'13.08'!I71</f>
        <v>231</v>
      </c>
      <c r="J71" s="76">
        <f>H71+'13.08'!J71</f>
        <v>0</v>
      </c>
      <c r="K71" s="75">
        <v>32</v>
      </c>
      <c r="L71" s="77">
        <f t="shared" si="2"/>
        <v>199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G72+'13.08'!I72</f>
        <v>224</v>
      </c>
      <c r="J72" s="76">
        <f>H72+'13.08'!J72</f>
        <v>0</v>
      </c>
      <c r="K72" s="75">
        <v>110</v>
      </c>
      <c r="L72" s="77">
        <f t="shared" si="2"/>
        <v>114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18</v>
      </c>
      <c r="H73" s="75">
        <v>0</v>
      </c>
      <c r="I73" s="76">
        <f>G73+'13.08'!I73</f>
        <v>184</v>
      </c>
      <c r="J73" s="76">
        <f>H73+'13.08'!J73</f>
        <v>0</v>
      </c>
      <c r="K73" s="75">
        <v>54</v>
      </c>
      <c r="L73" s="77">
        <f t="shared" si="2"/>
        <v>130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13</v>
      </c>
      <c r="H74" s="75">
        <v>0</v>
      </c>
      <c r="I74" s="76">
        <f>G74+'13.08'!I74</f>
        <v>155</v>
      </c>
      <c r="J74" s="76">
        <f>H74+'13.08'!J74</f>
        <v>0</v>
      </c>
      <c r="K74" s="75">
        <v>42</v>
      </c>
      <c r="L74" s="77">
        <f t="shared" si="2"/>
        <v>113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G75+'13.08'!I75</f>
        <v>42</v>
      </c>
      <c r="J75" s="76">
        <f>H75+'13.08'!J75</f>
        <v>0</v>
      </c>
      <c r="K75" s="75">
        <v>12</v>
      </c>
      <c r="L75" s="77">
        <f t="shared" si="2"/>
        <v>30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G76+'13.08'!I76</f>
        <v>178</v>
      </c>
      <c r="J76" s="76">
        <f>H76+'13.08'!J76</f>
        <v>0</v>
      </c>
      <c r="K76" s="75">
        <v>35</v>
      </c>
      <c r="L76" s="77">
        <f t="shared" si="2"/>
        <v>143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81</v>
      </c>
      <c r="H77" s="75">
        <v>0</v>
      </c>
      <c r="I77" s="76">
        <f>G77+'13.08'!I77</f>
        <v>994</v>
      </c>
      <c r="J77" s="76">
        <f>H77+'13.08'!J77</f>
        <v>0</v>
      </c>
      <c r="K77" s="75">
        <v>346</v>
      </c>
      <c r="L77" s="77">
        <f t="shared" si="2"/>
        <v>648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156</v>
      </c>
      <c r="H78" s="88">
        <f>SUM(H71:H77)</f>
        <v>0</v>
      </c>
      <c r="I78" s="76">
        <f>G78+'13.08'!I78</f>
        <v>2013</v>
      </c>
      <c r="J78" s="76">
        <f>H78+'13.08'!J78</f>
        <v>0</v>
      </c>
      <c r="K78" s="88">
        <f>SUM(K71:K77)</f>
        <v>631</v>
      </c>
      <c r="L78" s="86">
        <f t="shared" si="2"/>
        <v>1382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G79+'13.08'!I79</f>
        <v>109</v>
      </c>
      <c r="J79" s="76">
        <f>H79+'13.08'!J79</f>
        <v>0</v>
      </c>
      <c r="K79" s="75">
        <v>25</v>
      </c>
      <c r="L79" s="77">
        <f t="shared" si="2"/>
        <v>84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G80+'13.08'!I80</f>
        <v>28</v>
      </c>
      <c r="J80" s="76">
        <f>H80+'13.08'!J80</f>
        <v>0</v>
      </c>
      <c r="K80" s="75">
        <v>5</v>
      </c>
      <c r="L80" s="77">
        <f t="shared" si="2"/>
        <v>23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G81+'13.08'!I81</f>
        <v>78</v>
      </c>
      <c r="J81" s="76">
        <f>H81+'13.08'!J81</f>
        <v>0</v>
      </c>
      <c r="K81" s="75">
        <v>10</v>
      </c>
      <c r="L81" s="77">
        <f t="shared" si="2"/>
        <v>68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0</v>
      </c>
      <c r="H82" s="75">
        <v>0</v>
      </c>
      <c r="I82" s="76">
        <f>G82+'13.08'!I82</f>
        <v>63</v>
      </c>
      <c r="J82" s="76">
        <f>H82+'13.08'!J82</f>
        <v>0</v>
      </c>
      <c r="K82" s="75">
        <v>8</v>
      </c>
      <c r="L82" s="77">
        <f t="shared" si="2"/>
        <v>55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11</v>
      </c>
      <c r="H83" s="75">
        <v>0</v>
      </c>
      <c r="I83" s="76">
        <f>G83+'13.08'!I83</f>
        <v>254</v>
      </c>
      <c r="J83" s="76">
        <f>H83+'13.08'!J83</f>
        <v>0</v>
      </c>
      <c r="K83" s="75">
        <v>40</v>
      </c>
      <c r="L83" s="77">
        <f t="shared" si="2"/>
        <v>214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21</v>
      </c>
      <c r="H84" s="88">
        <f>SUM(H79:H83)</f>
        <v>0</v>
      </c>
      <c r="I84" s="76">
        <f>G84+'13.08'!I84</f>
        <v>532</v>
      </c>
      <c r="J84" s="76">
        <f>H84+'13.08'!J84</f>
        <v>0</v>
      </c>
      <c r="K84" s="88">
        <v>40</v>
      </c>
      <c r="L84" s="86">
        <f t="shared" si="2"/>
        <v>492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1125</v>
      </c>
      <c r="H85" s="78">
        <f>H84+H78+H70+H60+H50+H38+H25+H19</f>
        <v>0</v>
      </c>
      <c r="I85" s="78">
        <f>I84+I78+I70+I60+I50+I38+I25+I19</f>
        <v>16526</v>
      </c>
      <c r="J85" s="78">
        <f t="shared" ref="J85:K85" si="4">J84+J78+J70+J60+J50+J38+J25+J19</f>
        <v>2</v>
      </c>
      <c r="K85" s="78">
        <f t="shared" si="4"/>
        <v>3726</v>
      </c>
      <c r="L85" s="77">
        <f t="shared" si="2"/>
        <v>12800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C00-000000000000}">
  <dimension ref="A1:O113"/>
  <sheetViews>
    <sheetView topLeftCell="C1" zoomScale="70" zoomScaleNormal="70" workbookViewId="0">
      <pane xSplit="3" ySplit="4" topLeftCell="F53" activePane="bottomRight" state="frozen"/>
      <selection activeCell="C1" sqref="C1"/>
      <selection pane="topRight" activeCell="F1" sqref="F1"/>
      <selection pane="bottomLeft" activeCell="C5" sqref="C5"/>
      <selection pane="bottomRight" activeCell="K85" sqref="K8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255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3" t="s">
        <v>140</v>
      </c>
      <c r="J4" s="103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11</v>
      </c>
      <c r="H5" s="75">
        <v>0</v>
      </c>
      <c r="I5" s="76">
        <f>G5+'12.08'!I5</f>
        <v>733</v>
      </c>
      <c r="J5" s="76">
        <f>H5+'12.08'!J5</f>
        <v>1</v>
      </c>
      <c r="K5" s="75">
        <v>40</v>
      </c>
      <c r="L5" s="77">
        <f>I5-K5</f>
        <v>693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G6+'12.08'!I6</f>
        <v>41</v>
      </c>
      <c r="J6" s="76">
        <f>H6+'12.08'!J6</f>
        <v>0</v>
      </c>
      <c r="K6" s="75">
        <v>2</v>
      </c>
      <c r="L6" s="77">
        <f t="shared" ref="L6:L69" si="1">I6-K6</f>
        <v>39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5</v>
      </c>
      <c r="H7" s="75">
        <v>0</v>
      </c>
      <c r="I7" s="76">
        <f>G7+'12.08'!I7</f>
        <v>167</v>
      </c>
      <c r="J7" s="76">
        <f>H7+'12.08'!J7</f>
        <v>0</v>
      </c>
      <c r="K7" s="75">
        <v>29</v>
      </c>
      <c r="L7" s="77">
        <f t="shared" si="1"/>
        <v>138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16</v>
      </c>
      <c r="H8" s="75">
        <v>0</v>
      </c>
      <c r="I8" s="76">
        <f>G8+'12.08'!I8</f>
        <v>565</v>
      </c>
      <c r="J8" s="76">
        <f>H8+'12.08'!J8</f>
        <v>0</v>
      </c>
      <c r="K8" s="75">
        <v>112</v>
      </c>
      <c r="L8" s="77">
        <f t="shared" si="1"/>
        <v>453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7</v>
      </c>
      <c r="H9" s="75">
        <v>0</v>
      </c>
      <c r="I9" s="76">
        <f>G9+'12.08'!I9</f>
        <v>226</v>
      </c>
      <c r="J9" s="76">
        <f>H9+'12.08'!J9</f>
        <v>0</v>
      </c>
      <c r="K9" s="75">
        <v>35</v>
      </c>
      <c r="L9" s="77">
        <f t="shared" si="1"/>
        <v>191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10</v>
      </c>
      <c r="H10" s="75">
        <v>0</v>
      </c>
      <c r="I10" s="76">
        <f>G10+'12.08'!I10</f>
        <v>170</v>
      </c>
      <c r="J10" s="76">
        <f>H10+'12.08'!J10</f>
        <v>0</v>
      </c>
      <c r="K10" s="75">
        <v>25</v>
      </c>
      <c r="L10" s="77">
        <f t="shared" si="1"/>
        <v>145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15</v>
      </c>
      <c r="H11" s="75">
        <v>0</v>
      </c>
      <c r="I11" s="76">
        <f>G11+'12.08'!I11</f>
        <v>255</v>
      </c>
      <c r="J11" s="76">
        <f>H11+'12.08'!J11</f>
        <v>0</v>
      </c>
      <c r="K11" s="75">
        <v>95</v>
      </c>
      <c r="L11" s="77">
        <f t="shared" si="1"/>
        <v>160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6</v>
      </c>
      <c r="H12" s="75">
        <v>0</v>
      </c>
      <c r="I12" s="76">
        <f>G12+'12.08'!I12</f>
        <v>373</v>
      </c>
      <c r="J12" s="76">
        <f>H12+'12.08'!J12</f>
        <v>0</v>
      </c>
      <c r="K12" s="75">
        <v>76</v>
      </c>
      <c r="L12" s="77">
        <f t="shared" si="1"/>
        <v>297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6</v>
      </c>
      <c r="H13" s="75">
        <v>0</v>
      </c>
      <c r="I13" s="76">
        <f>G13+'12.08'!I13</f>
        <v>203</v>
      </c>
      <c r="J13" s="76">
        <f>H13+'12.08'!J13</f>
        <v>0</v>
      </c>
      <c r="K13" s="75">
        <v>47</v>
      </c>
      <c r="L13" s="77">
        <f t="shared" si="1"/>
        <v>156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3</v>
      </c>
      <c r="H14" s="75">
        <v>0</v>
      </c>
      <c r="I14" s="76">
        <f>G14+'12.08'!I14</f>
        <v>181</v>
      </c>
      <c r="J14" s="76">
        <f>H14+'12.08'!J14</f>
        <v>0</v>
      </c>
      <c r="K14" s="75">
        <v>30</v>
      </c>
      <c r="L14" s="77">
        <f t="shared" si="1"/>
        <v>151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9</v>
      </c>
      <c r="H15" s="75">
        <v>0</v>
      </c>
      <c r="I15" s="76">
        <f>G15+'12.08'!I15</f>
        <v>200</v>
      </c>
      <c r="J15" s="76">
        <f>H15+'12.08'!J15</f>
        <v>0</v>
      </c>
      <c r="K15" s="75">
        <v>49</v>
      </c>
      <c r="L15" s="77">
        <f t="shared" si="1"/>
        <v>151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11</v>
      </c>
      <c r="H16" s="75">
        <v>0</v>
      </c>
      <c r="I16" s="76">
        <f>G16+'12.08'!I16</f>
        <v>300</v>
      </c>
      <c r="J16" s="76">
        <f>H16+'12.08'!J16</f>
        <v>0</v>
      </c>
      <c r="K16" s="75">
        <v>51</v>
      </c>
      <c r="L16" s="77">
        <f t="shared" si="1"/>
        <v>249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15</v>
      </c>
      <c r="H17" s="75">
        <v>0</v>
      </c>
      <c r="I17" s="76">
        <f>G17+'12.08'!I17</f>
        <v>176</v>
      </c>
      <c r="J17" s="76">
        <f>H17+'12.08'!J17</f>
        <v>0</v>
      </c>
      <c r="K17" s="75">
        <v>46</v>
      </c>
      <c r="L17" s="77">
        <f t="shared" si="1"/>
        <v>130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10</v>
      </c>
      <c r="H18" s="75">
        <v>0</v>
      </c>
      <c r="I18" s="76">
        <f>G18+'12.08'!I18</f>
        <v>323</v>
      </c>
      <c r="J18" s="76">
        <f>H18+'12.08'!J18</f>
        <v>0</v>
      </c>
      <c r="K18" s="75">
        <v>38</v>
      </c>
      <c r="L18" s="77">
        <f t="shared" si="1"/>
        <v>285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125</v>
      </c>
      <c r="H19" s="88">
        <f>SUM(H5:H18)</f>
        <v>0</v>
      </c>
      <c r="I19" s="76">
        <f>G19+'12.08'!I19</f>
        <v>3913</v>
      </c>
      <c r="J19" s="76">
        <f>H19+'12.08'!J19</f>
        <v>1</v>
      </c>
      <c r="K19" s="88">
        <f>SUM(K5:K18)</f>
        <v>675</v>
      </c>
      <c r="L19" s="86">
        <f t="shared" si="1"/>
        <v>3238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G20+'12.08'!I20</f>
        <v>9</v>
      </c>
      <c r="J20" s="76">
        <f>H20+'12.08'!J20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5</v>
      </c>
      <c r="H21" s="75">
        <v>0</v>
      </c>
      <c r="I21" s="76">
        <f>G21+'12.08'!I21</f>
        <v>204</v>
      </c>
      <c r="J21" s="76">
        <f>H21+'12.08'!J21</f>
        <v>0</v>
      </c>
      <c r="K21" s="75">
        <v>46</v>
      </c>
      <c r="L21" s="77">
        <f t="shared" si="1"/>
        <v>158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G22+'12.08'!I22</f>
        <v>74</v>
      </c>
      <c r="J22" s="76">
        <f>H22+'12.08'!J22</f>
        <v>0</v>
      </c>
      <c r="K22" s="75">
        <v>20</v>
      </c>
      <c r="L22" s="77">
        <f t="shared" si="1"/>
        <v>54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6</v>
      </c>
      <c r="H23" s="75">
        <v>0</v>
      </c>
      <c r="I23" s="76">
        <f>G23+'12.08'!I23</f>
        <v>60</v>
      </c>
      <c r="J23" s="76">
        <f>H23+'12.08'!J23</f>
        <v>0</v>
      </c>
      <c r="K23" s="75">
        <v>6</v>
      </c>
      <c r="L23" s="77">
        <f t="shared" si="1"/>
        <v>54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19</v>
      </c>
      <c r="H24" s="75">
        <v>0</v>
      </c>
      <c r="I24" s="76">
        <f>G24+'12.08'!I24</f>
        <v>825</v>
      </c>
      <c r="J24" s="76">
        <f>H24+'12.08'!J24</f>
        <v>0</v>
      </c>
      <c r="K24" s="75">
        <v>158</v>
      </c>
      <c r="L24" s="77">
        <f t="shared" si="1"/>
        <v>667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30</v>
      </c>
      <c r="H25" s="88">
        <f>SUM(H20:H24)</f>
        <v>0</v>
      </c>
      <c r="I25" s="76">
        <f>G25+'12.08'!I25</f>
        <v>1172</v>
      </c>
      <c r="J25" s="76">
        <f>H25+'12.08'!J25</f>
        <v>0</v>
      </c>
      <c r="K25" s="88">
        <f>SUM(K20:K24)</f>
        <v>231</v>
      </c>
      <c r="L25" s="86">
        <f t="shared" si="1"/>
        <v>941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G26+'12.08'!I26</f>
        <v>239</v>
      </c>
      <c r="J26" s="76">
        <f>H26+'12.08'!J26</f>
        <v>0</v>
      </c>
      <c r="K26" s="75">
        <v>42</v>
      </c>
      <c r="L26" s="77">
        <f t="shared" si="1"/>
        <v>197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11</v>
      </c>
      <c r="H27" s="75">
        <v>0</v>
      </c>
      <c r="I27" s="76">
        <f>G27+'12.08'!I27</f>
        <v>340</v>
      </c>
      <c r="J27" s="76">
        <f>H27+'12.08'!J27</f>
        <v>0</v>
      </c>
      <c r="K27" s="75">
        <v>80</v>
      </c>
      <c r="L27" s="77">
        <f t="shared" si="1"/>
        <v>260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33</v>
      </c>
      <c r="H28" s="75">
        <v>0</v>
      </c>
      <c r="I28" s="76">
        <f>G28+'12.08'!I28</f>
        <v>537</v>
      </c>
      <c r="J28" s="76">
        <f>H28+'12.08'!J28</f>
        <v>0</v>
      </c>
      <c r="K28" s="75">
        <v>135</v>
      </c>
      <c r="L28" s="77">
        <f t="shared" si="1"/>
        <v>402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19</v>
      </c>
      <c r="H29" s="75">
        <v>0</v>
      </c>
      <c r="I29" s="76">
        <f>G29+'12.08'!I29</f>
        <v>534</v>
      </c>
      <c r="J29" s="76">
        <f>H29+'12.08'!J29</f>
        <v>0</v>
      </c>
      <c r="K29" s="75">
        <v>94</v>
      </c>
      <c r="L29" s="77">
        <f t="shared" si="1"/>
        <v>440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4</v>
      </c>
      <c r="H30" s="75">
        <v>0</v>
      </c>
      <c r="I30" s="76">
        <f>G30+'12.08'!I30</f>
        <v>226</v>
      </c>
      <c r="J30" s="76">
        <f>H30+'12.08'!J30</f>
        <v>0</v>
      </c>
      <c r="K30" s="75">
        <v>52</v>
      </c>
      <c r="L30" s="77">
        <f t="shared" si="1"/>
        <v>174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7</v>
      </c>
      <c r="H31" s="75">
        <v>0</v>
      </c>
      <c r="I31" s="76">
        <f>G31+'12.08'!I31</f>
        <v>332</v>
      </c>
      <c r="J31" s="76">
        <f>H31+'12.08'!J31</f>
        <v>0</v>
      </c>
      <c r="K31" s="75">
        <v>58</v>
      </c>
      <c r="L31" s="77">
        <f t="shared" si="1"/>
        <v>274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6</v>
      </c>
      <c r="H32" s="75">
        <v>0</v>
      </c>
      <c r="I32" s="76">
        <f>G32+'12.08'!I32</f>
        <v>114</v>
      </c>
      <c r="J32" s="76">
        <f>H32+'12.08'!J32</f>
        <v>0</v>
      </c>
      <c r="K32" s="75">
        <v>31</v>
      </c>
      <c r="L32" s="77">
        <f t="shared" si="1"/>
        <v>83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12</v>
      </c>
      <c r="H33" s="75">
        <v>0</v>
      </c>
      <c r="I33" s="76">
        <f>G33+'12.08'!I33</f>
        <v>189</v>
      </c>
      <c r="J33" s="76">
        <f>H33+'12.08'!J33</f>
        <v>0</v>
      </c>
      <c r="K33" s="75">
        <v>30</v>
      </c>
      <c r="L33" s="77">
        <f t="shared" si="1"/>
        <v>159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G34+'12.08'!I34</f>
        <v>74</v>
      </c>
      <c r="J34" s="76">
        <f>H34+'12.08'!J34</f>
        <v>0</v>
      </c>
      <c r="K34" s="75">
        <v>24</v>
      </c>
      <c r="L34" s="77">
        <f t="shared" si="1"/>
        <v>50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G35+'12.08'!I35</f>
        <v>38</v>
      </c>
      <c r="J35" s="76">
        <f>H35+'12.08'!J35</f>
        <v>0</v>
      </c>
      <c r="K35" s="75">
        <v>14</v>
      </c>
      <c r="L35" s="77">
        <f t="shared" si="1"/>
        <v>24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G36+'12.08'!I36</f>
        <v>14</v>
      </c>
      <c r="J36" s="76">
        <f>H36+'12.08'!J36</f>
        <v>0</v>
      </c>
      <c r="K36" s="75">
        <v>4</v>
      </c>
      <c r="L36" s="77">
        <f t="shared" si="1"/>
        <v>10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G37+'12.08'!I37</f>
        <v>391</v>
      </c>
      <c r="J37" s="76">
        <f>H37+'12.08'!J37</f>
        <v>0</v>
      </c>
      <c r="K37" s="75">
        <v>91</v>
      </c>
      <c r="L37" s="77">
        <f t="shared" si="1"/>
        <v>300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128</v>
      </c>
      <c r="H38" s="88">
        <v>0</v>
      </c>
      <c r="I38" s="76">
        <f>G38+'12.08'!I38</f>
        <v>3028</v>
      </c>
      <c r="J38" s="76">
        <f>H38+'12.08'!J38</f>
        <v>0</v>
      </c>
      <c r="K38" s="88">
        <f>SUM(K26:K37)</f>
        <v>655</v>
      </c>
      <c r="L38" s="86">
        <f t="shared" si="1"/>
        <v>2373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17</v>
      </c>
      <c r="H39" s="75">
        <v>0</v>
      </c>
      <c r="I39" s="76">
        <f>G39+'12.08'!I39</f>
        <v>446</v>
      </c>
      <c r="J39" s="76">
        <f>H39+'12.08'!J39</f>
        <v>1</v>
      </c>
      <c r="K39" s="75">
        <v>142</v>
      </c>
      <c r="L39" s="77">
        <f t="shared" si="1"/>
        <v>304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G40+'12.08'!I40</f>
        <v>308</v>
      </c>
      <c r="J40" s="76">
        <f>H40+'12.08'!J40</f>
        <v>0</v>
      </c>
      <c r="K40" s="75">
        <v>53</v>
      </c>
      <c r="L40" s="77">
        <f t="shared" si="1"/>
        <v>255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6</v>
      </c>
      <c r="H41" s="75">
        <v>0</v>
      </c>
      <c r="I41" s="76">
        <f>G41+'12.08'!I41</f>
        <v>118</v>
      </c>
      <c r="J41" s="76">
        <f>H41+'12.08'!J41</f>
        <v>0</v>
      </c>
      <c r="K41" s="75">
        <v>42</v>
      </c>
      <c r="L41" s="77">
        <f t="shared" si="1"/>
        <v>76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4</v>
      </c>
      <c r="H42" s="75">
        <v>0</v>
      </c>
      <c r="I42" s="76">
        <f>G42+'12.08'!I42</f>
        <v>104</v>
      </c>
      <c r="J42" s="76">
        <f>H42+'12.08'!J42</f>
        <v>0</v>
      </c>
      <c r="K42" s="75">
        <v>24</v>
      </c>
      <c r="L42" s="77">
        <f t="shared" si="1"/>
        <v>80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26</v>
      </c>
      <c r="H43" s="75">
        <v>0</v>
      </c>
      <c r="I43" s="76">
        <f>G43+'12.08'!I43</f>
        <v>451</v>
      </c>
      <c r="J43" s="76">
        <f>H43+'12.08'!J43</f>
        <v>0</v>
      </c>
      <c r="K43" s="75">
        <v>150</v>
      </c>
      <c r="L43" s="77">
        <f t="shared" si="1"/>
        <v>301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G44+'12.08'!I44</f>
        <v>138</v>
      </c>
      <c r="J44" s="76">
        <f>H44+'12.08'!J44</f>
        <v>0</v>
      </c>
      <c r="K44" s="75">
        <v>25</v>
      </c>
      <c r="L44" s="77">
        <f t="shared" si="1"/>
        <v>113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</v>
      </c>
      <c r="H45" s="75">
        <v>0</v>
      </c>
      <c r="I45" s="76">
        <f>G45+'12.08'!I45</f>
        <v>64</v>
      </c>
      <c r="J45" s="76">
        <f>H45+'12.08'!J45</f>
        <v>0</v>
      </c>
      <c r="K45" s="75">
        <v>7</v>
      </c>
      <c r="L45" s="77">
        <f t="shared" si="1"/>
        <v>57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3</v>
      </c>
      <c r="H46" s="75">
        <v>0</v>
      </c>
      <c r="I46" s="76">
        <f>G46+'12.08'!I46</f>
        <v>152</v>
      </c>
      <c r="J46" s="76">
        <f>H46+'12.08'!J46</f>
        <v>0</v>
      </c>
      <c r="K46" s="75">
        <v>32</v>
      </c>
      <c r="L46" s="77">
        <f t="shared" si="1"/>
        <v>120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f>G47+'12.08'!I47</f>
        <v>67</v>
      </c>
      <c r="J47" s="76">
        <f>H47+'12.08'!J47</f>
        <v>0</v>
      </c>
      <c r="K47" s="75">
        <v>4</v>
      </c>
      <c r="L47" s="77">
        <f t="shared" si="1"/>
        <v>63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G48+'12.08'!I48</f>
        <v>63</v>
      </c>
      <c r="J48" s="76">
        <f>H48+'12.08'!J48</f>
        <v>0</v>
      </c>
      <c r="K48" s="75">
        <v>10</v>
      </c>
      <c r="L48" s="77">
        <f t="shared" si="1"/>
        <v>53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11</v>
      </c>
      <c r="H49" s="75">
        <v>0</v>
      </c>
      <c r="I49" s="76">
        <f>G49+'12.08'!I49</f>
        <v>331</v>
      </c>
      <c r="J49" s="76">
        <f>H49+'12.08'!J49</f>
        <v>0</v>
      </c>
      <c r="K49" s="75">
        <v>123</v>
      </c>
      <c r="L49" s="77">
        <f t="shared" si="1"/>
        <v>208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90</v>
      </c>
      <c r="H50" s="88">
        <f>SUM(H39:H49)</f>
        <v>0</v>
      </c>
      <c r="I50" s="76">
        <f>G50+'12.08'!I50</f>
        <v>2242</v>
      </c>
      <c r="J50" s="76">
        <f>H50+'12.08'!J50</f>
        <v>1</v>
      </c>
      <c r="K50" s="88">
        <f>SUM(K39:K49)</f>
        <v>612</v>
      </c>
      <c r="L50" s="86">
        <f t="shared" si="1"/>
        <v>1630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G51+'12.08'!I51</f>
        <v>0</v>
      </c>
      <c r="J51" s="76">
        <f>H51+'12.08'!J51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22</v>
      </c>
      <c r="H52" s="75">
        <v>0</v>
      </c>
      <c r="I52" s="76">
        <f>G52+'12.08'!I52</f>
        <v>493</v>
      </c>
      <c r="J52" s="76">
        <f>H52+'12.08'!J52</f>
        <v>0</v>
      </c>
      <c r="K52" s="75">
        <v>117</v>
      </c>
      <c r="L52" s="77">
        <f t="shared" si="1"/>
        <v>376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12</v>
      </c>
      <c r="H53" s="75">
        <v>0</v>
      </c>
      <c r="I53" s="76">
        <f>G53+'12.08'!I53</f>
        <v>209</v>
      </c>
      <c r="J53" s="76">
        <f>H53+'12.08'!J53</f>
        <v>0</v>
      </c>
      <c r="K53" s="75">
        <v>44</v>
      </c>
      <c r="L53" s="77">
        <f t="shared" si="1"/>
        <v>165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10</v>
      </c>
      <c r="H54" s="75">
        <v>0</v>
      </c>
      <c r="I54" s="76">
        <f>G54+'12.08'!I54</f>
        <v>289</v>
      </c>
      <c r="J54" s="76">
        <f>H54+'12.08'!J54</f>
        <v>0</v>
      </c>
      <c r="K54" s="75">
        <v>52</v>
      </c>
      <c r="L54" s="77">
        <f t="shared" si="1"/>
        <v>237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G55+'12.08'!I55</f>
        <v>120</v>
      </c>
      <c r="J55" s="76">
        <f>H55+'12.08'!J55</f>
        <v>0</v>
      </c>
      <c r="K55" s="75">
        <v>20</v>
      </c>
      <c r="L55" s="77">
        <f t="shared" si="1"/>
        <v>100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2</v>
      </c>
      <c r="H56" s="75">
        <v>0</v>
      </c>
      <c r="I56" s="76">
        <f>G56+'12.08'!I56</f>
        <v>110</v>
      </c>
      <c r="J56" s="76">
        <f>H56+'12.08'!J56</f>
        <v>0</v>
      </c>
      <c r="K56" s="75">
        <v>19</v>
      </c>
      <c r="L56" s="77">
        <f t="shared" si="1"/>
        <v>91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4</v>
      </c>
      <c r="H57" s="75">
        <v>0</v>
      </c>
      <c r="I57" s="76">
        <f>G57+'12.08'!I57</f>
        <v>66</v>
      </c>
      <c r="J57" s="76">
        <f>H57+'12.08'!J57</f>
        <v>0</v>
      </c>
      <c r="K57" s="75">
        <v>14</v>
      </c>
      <c r="L57" s="77">
        <f t="shared" si="1"/>
        <v>52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G58+'12.08'!I58</f>
        <v>58</v>
      </c>
      <c r="J58" s="76">
        <f>H58+'12.08'!J58</f>
        <v>0</v>
      </c>
      <c r="K58" s="75">
        <v>2</v>
      </c>
      <c r="L58" s="77">
        <f t="shared" si="1"/>
        <v>56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11</v>
      </c>
      <c r="H59" s="75">
        <v>0</v>
      </c>
      <c r="I59" s="76">
        <f>G59+'12.08'!I59</f>
        <v>357</v>
      </c>
      <c r="J59" s="76">
        <f>H59+'12.08'!J59</f>
        <v>0</v>
      </c>
      <c r="K59" s="75">
        <v>116</v>
      </c>
      <c r="L59" s="77">
        <f t="shared" si="1"/>
        <v>241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68</v>
      </c>
      <c r="H60" s="88">
        <f>SUM(H51:H59)</f>
        <v>0</v>
      </c>
      <c r="I60" s="76">
        <f>G60+'12.08'!I60</f>
        <v>1702</v>
      </c>
      <c r="J60" s="76">
        <f>H60+'12.08'!J60</f>
        <v>0</v>
      </c>
      <c r="K60" s="88">
        <f>SUM(K52:K59)</f>
        <v>384</v>
      </c>
      <c r="L60" s="86">
        <f t="shared" si="1"/>
        <v>1318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G61+'12.08'!I61</f>
        <v>92</v>
      </c>
      <c r="J61" s="76">
        <f>H61+'12.08'!J61</f>
        <v>0</v>
      </c>
      <c r="K61" s="75">
        <v>23</v>
      </c>
      <c r="L61" s="77">
        <f t="shared" si="1"/>
        <v>69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G62+'12.08'!I62</f>
        <v>54</v>
      </c>
      <c r="J62" s="76">
        <f>H62+'12.08'!J62</f>
        <v>0</v>
      </c>
      <c r="K62" s="75">
        <v>8</v>
      </c>
      <c r="L62" s="77">
        <f t="shared" si="1"/>
        <v>46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G63+'12.08'!I63</f>
        <v>88</v>
      </c>
      <c r="J63" s="76">
        <f>H63+'12.08'!J63</f>
        <v>0</v>
      </c>
      <c r="K63" s="75">
        <v>14</v>
      </c>
      <c r="L63" s="77">
        <f t="shared" si="1"/>
        <v>74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G64+'12.08'!I64</f>
        <v>81</v>
      </c>
      <c r="J64" s="76">
        <f>H64+'12.08'!J64</f>
        <v>0</v>
      </c>
      <c r="K64" s="75">
        <v>16</v>
      </c>
      <c r="L64" s="77">
        <f t="shared" si="1"/>
        <v>65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</v>
      </c>
      <c r="H65" s="75">
        <v>0</v>
      </c>
      <c r="I65" s="76">
        <f>G65+'12.08'!I65</f>
        <v>83</v>
      </c>
      <c r="J65" s="76">
        <f>H65+'12.08'!J65</f>
        <v>0</v>
      </c>
      <c r="K65" s="75">
        <v>11</v>
      </c>
      <c r="L65" s="77">
        <f t="shared" si="1"/>
        <v>72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7</v>
      </c>
      <c r="H66" s="75">
        <v>0</v>
      </c>
      <c r="I66" s="76">
        <f>G66+'12.08'!I66</f>
        <v>111</v>
      </c>
      <c r="J66" s="76">
        <f>H66+'12.08'!J66</f>
        <v>0</v>
      </c>
      <c r="K66" s="75">
        <v>43</v>
      </c>
      <c r="L66" s="77">
        <f t="shared" si="1"/>
        <v>68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G67+'12.08'!I67</f>
        <v>14</v>
      </c>
      <c r="J67" s="76">
        <f>H67+'12.08'!J67</f>
        <v>0</v>
      </c>
      <c r="K67" s="75">
        <v>0</v>
      </c>
      <c r="L67" s="77">
        <f t="shared" si="1"/>
        <v>14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G68+'12.08'!I68</f>
        <v>80</v>
      </c>
      <c r="J68" s="76">
        <f>H68+'12.08'!J68</f>
        <v>0</v>
      </c>
      <c r="K68" s="75">
        <v>17</v>
      </c>
      <c r="L68" s="77">
        <f t="shared" si="1"/>
        <v>63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11</v>
      </c>
      <c r="H69" s="75">
        <v>0</v>
      </c>
      <c r="I69" s="76">
        <f>G69+'12.08'!I69</f>
        <v>369</v>
      </c>
      <c r="J69" s="76">
        <f>H69+'12.08'!J69</f>
        <v>0</v>
      </c>
      <c r="K69" s="75">
        <v>102</v>
      </c>
      <c r="L69" s="77">
        <f t="shared" si="1"/>
        <v>267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42</v>
      </c>
      <c r="H70" s="88">
        <f>SUM(H61:H69)</f>
        <v>0</v>
      </c>
      <c r="I70" s="76">
        <f>G70+'12.08'!I70</f>
        <v>976</v>
      </c>
      <c r="J70" s="76">
        <f>H70+'12.08'!J70</f>
        <v>0</v>
      </c>
      <c r="K70" s="88">
        <f>SUM(K61:K69)</f>
        <v>234</v>
      </c>
      <c r="L70" s="86">
        <f t="shared" ref="L70:L85" si="2">I70-K70</f>
        <v>742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11</v>
      </c>
      <c r="H71" s="75">
        <v>0</v>
      </c>
      <c r="I71" s="76">
        <f>G71+'12.08'!I71</f>
        <v>216</v>
      </c>
      <c r="J71" s="76">
        <f>H71+'12.08'!J71</f>
        <v>0</v>
      </c>
      <c r="K71" s="75">
        <v>34</v>
      </c>
      <c r="L71" s="77">
        <f t="shared" si="2"/>
        <v>182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21</v>
      </c>
      <c r="H72" s="75">
        <v>0</v>
      </c>
      <c r="I72" s="76">
        <f>G72+'12.08'!I72</f>
        <v>206</v>
      </c>
      <c r="J72" s="76">
        <f>H72+'12.08'!J72</f>
        <v>0</v>
      </c>
      <c r="K72" s="75">
        <v>92</v>
      </c>
      <c r="L72" s="77">
        <f t="shared" si="2"/>
        <v>114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3</v>
      </c>
      <c r="H73" s="75">
        <v>0</v>
      </c>
      <c r="I73" s="76">
        <f>G73+'12.08'!I73</f>
        <v>166</v>
      </c>
      <c r="J73" s="76">
        <f>H73+'12.08'!J73</f>
        <v>0</v>
      </c>
      <c r="K73" s="75">
        <v>36</v>
      </c>
      <c r="L73" s="77">
        <f t="shared" si="2"/>
        <v>130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15</v>
      </c>
      <c r="H74" s="75">
        <v>0</v>
      </c>
      <c r="I74" s="76">
        <f>G74+'12.08'!I74</f>
        <v>142</v>
      </c>
      <c r="J74" s="76">
        <f>H74+'12.08'!J74</f>
        <v>0</v>
      </c>
      <c r="K74" s="75">
        <v>40</v>
      </c>
      <c r="L74" s="77">
        <f t="shared" si="2"/>
        <v>102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G75+'12.08'!I75</f>
        <v>40</v>
      </c>
      <c r="J75" s="76">
        <f>H75+'12.08'!J75</f>
        <v>0</v>
      </c>
      <c r="K75" s="75">
        <v>10</v>
      </c>
      <c r="L75" s="77">
        <f t="shared" si="2"/>
        <v>30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G76+'12.08'!I76</f>
        <v>169</v>
      </c>
      <c r="J76" s="76">
        <f>H76+'12.08'!J76</f>
        <v>0</v>
      </c>
      <c r="K76" s="75">
        <v>26</v>
      </c>
      <c r="L76" s="77">
        <f t="shared" si="2"/>
        <v>143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41</v>
      </c>
      <c r="H77" s="75">
        <v>0</v>
      </c>
      <c r="I77" s="76">
        <f>G77+'12.08'!I77</f>
        <v>913</v>
      </c>
      <c r="J77" s="76">
        <f>H77+'12.08'!J77</f>
        <v>0</v>
      </c>
      <c r="K77" s="75">
        <v>314</v>
      </c>
      <c r="L77" s="77">
        <f t="shared" si="2"/>
        <v>599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99</v>
      </c>
      <c r="H78" s="88">
        <f>SUM(H71:H77)</f>
        <v>0</v>
      </c>
      <c r="I78" s="76">
        <f>G78+'12.08'!I78</f>
        <v>1857</v>
      </c>
      <c r="J78" s="76">
        <f>H78+'12.08'!J78</f>
        <v>0</v>
      </c>
      <c r="K78" s="88">
        <f>SUM(K71:K77)</f>
        <v>552</v>
      </c>
      <c r="L78" s="86">
        <f t="shared" si="2"/>
        <v>1305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4</v>
      </c>
      <c r="H79" s="75">
        <v>0</v>
      </c>
      <c r="I79" s="76">
        <f>G79+'12.08'!I79</f>
        <v>104</v>
      </c>
      <c r="J79" s="76">
        <f>H79+'12.08'!J79</f>
        <v>0</v>
      </c>
      <c r="K79" s="75">
        <v>26</v>
      </c>
      <c r="L79" s="77">
        <f t="shared" si="2"/>
        <v>78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G80+'12.08'!I80</f>
        <v>26</v>
      </c>
      <c r="J80" s="76">
        <f>H80+'12.08'!J80</f>
        <v>0</v>
      </c>
      <c r="K80" s="75">
        <v>4</v>
      </c>
      <c r="L80" s="77">
        <f t="shared" si="2"/>
        <v>22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1</v>
      </c>
      <c r="H81" s="75">
        <v>0</v>
      </c>
      <c r="I81" s="76">
        <f>G81+'12.08'!I81</f>
        <v>75</v>
      </c>
      <c r="J81" s="76">
        <f>H81+'12.08'!J81</f>
        <v>0</v>
      </c>
      <c r="K81" s="75">
        <v>14</v>
      </c>
      <c r="L81" s="77">
        <f t="shared" si="2"/>
        <v>61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G82+'12.08'!I82</f>
        <v>63</v>
      </c>
      <c r="J82" s="76">
        <f>H82+'12.08'!J82</f>
        <v>0</v>
      </c>
      <c r="K82" s="75">
        <v>8</v>
      </c>
      <c r="L82" s="77">
        <f t="shared" si="2"/>
        <v>55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12</v>
      </c>
      <c r="H83" s="75">
        <v>0</v>
      </c>
      <c r="I83" s="76">
        <f>G83+'12.08'!I83</f>
        <v>243</v>
      </c>
      <c r="J83" s="76">
        <f>H83+'12.08'!J83</f>
        <v>0</v>
      </c>
      <c r="K83" s="75">
        <v>37</v>
      </c>
      <c r="L83" s="77">
        <f t="shared" si="2"/>
        <v>206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19</v>
      </c>
      <c r="H84" s="88">
        <f>SUM(H79:H83)</f>
        <v>0</v>
      </c>
      <c r="I84" s="76">
        <f>G84+'12.08'!I84</f>
        <v>511</v>
      </c>
      <c r="J84" s="76">
        <f>H84+'12.08'!J84</f>
        <v>0</v>
      </c>
      <c r="K84" s="88">
        <f>SUM(K79:K83)</f>
        <v>89</v>
      </c>
      <c r="L84" s="86">
        <f t="shared" si="2"/>
        <v>422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601</v>
      </c>
      <c r="H85" s="78">
        <f>H84+H78+H70+H60+H50+H38+H25+H19</f>
        <v>0</v>
      </c>
      <c r="I85" s="78">
        <f>I84+I78+I70+I60+I50+I38+I25+I19</f>
        <v>15401</v>
      </c>
      <c r="J85" s="78">
        <f t="shared" ref="J85:K85" si="4">J84+J78+J70+J60+J50+J38+J25+J19</f>
        <v>2</v>
      </c>
      <c r="K85" s="78">
        <f t="shared" si="4"/>
        <v>3432</v>
      </c>
      <c r="L85" s="77">
        <f t="shared" si="2"/>
        <v>11969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D00-000000000000}">
  <dimension ref="A1:O113"/>
  <sheetViews>
    <sheetView topLeftCell="C1" zoomScale="70" zoomScaleNormal="70" workbookViewId="0">
      <pane xSplit="3" ySplit="4" topLeftCell="F59" activePane="bottomRight" state="frozen"/>
      <selection activeCell="C1" sqref="C1"/>
      <selection pane="topRight" activeCell="F1" sqref="F1"/>
      <selection pane="bottomLeft" activeCell="C5" sqref="C5"/>
      <selection pane="bottomRight" activeCell="Q36" sqref="Q3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254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2" t="s">
        <v>140</v>
      </c>
      <c r="J4" s="102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35</v>
      </c>
      <c r="H5" s="75">
        <v>0</v>
      </c>
      <c r="I5" s="76">
        <f>G5+'11.08'!I5</f>
        <v>722</v>
      </c>
      <c r="J5" s="76">
        <f>H5+'11.08'!J5</f>
        <v>1</v>
      </c>
      <c r="K5" s="75">
        <v>152</v>
      </c>
      <c r="L5" s="77">
        <f>I5-K5</f>
        <v>570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11</v>
      </c>
      <c r="H6" s="75">
        <v>0</v>
      </c>
      <c r="I6" s="76">
        <f>G6+'11.08'!I6</f>
        <v>40</v>
      </c>
      <c r="J6" s="76">
        <f>H6+'11.08'!J6</f>
        <v>0</v>
      </c>
      <c r="K6" s="75">
        <v>11</v>
      </c>
      <c r="L6" s="77">
        <f t="shared" ref="L6:L69" si="1">I6-K6</f>
        <v>29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9</v>
      </c>
      <c r="H7" s="75">
        <v>0</v>
      </c>
      <c r="I7" s="76">
        <f>G7+'11.08'!I7</f>
        <v>162</v>
      </c>
      <c r="J7" s="76">
        <f>H7+'11.08'!J7</f>
        <v>0</v>
      </c>
      <c r="K7" s="75">
        <v>26</v>
      </c>
      <c r="L7" s="77">
        <f t="shared" si="1"/>
        <v>136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44</v>
      </c>
      <c r="H8" s="75">
        <v>0</v>
      </c>
      <c r="I8" s="76">
        <f>G8+'11.08'!I8</f>
        <v>549</v>
      </c>
      <c r="J8" s="76">
        <f>H8+'11.08'!J8</f>
        <v>0</v>
      </c>
      <c r="K8" s="75">
        <v>123</v>
      </c>
      <c r="L8" s="77">
        <f t="shared" si="1"/>
        <v>426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15</v>
      </c>
      <c r="H9" s="75">
        <v>0</v>
      </c>
      <c r="I9" s="76">
        <f>G9+'11.08'!I9</f>
        <v>219</v>
      </c>
      <c r="J9" s="76">
        <f>H9+'11.08'!J9</f>
        <v>0</v>
      </c>
      <c r="K9" s="75">
        <v>31</v>
      </c>
      <c r="L9" s="77">
        <f t="shared" si="1"/>
        <v>188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19</v>
      </c>
      <c r="H10" s="75">
        <v>0</v>
      </c>
      <c r="I10" s="76">
        <f>G10+'11.08'!I10</f>
        <v>160</v>
      </c>
      <c r="J10" s="76">
        <f>H10+'11.08'!J10</f>
        <v>0</v>
      </c>
      <c r="K10" s="75">
        <v>30</v>
      </c>
      <c r="L10" s="77">
        <f t="shared" si="1"/>
        <v>130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30</v>
      </c>
      <c r="H11" s="75">
        <v>0</v>
      </c>
      <c r="I11" s="76">
        <f>G11+'11.08'!I11</f>
        <v>240</v>
      </c>
      <c r="J11" s="76">
        <f>H11+'11.08'!J11</f>
        <v>0</v>
      </c>
      <c r="K11" s="75">
        <v>96</v>
      </c>
      <c r="L11" s="77">
        <f t="shared" si="1"/>
        <v>144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31</v>
      </c>
      <c r="H12" s="75">
        <v>0</v>
      </c>
      <c r="I12" s="76">
        <f>G12+'11.08'!I12</f>
        <v>367</v>
      </c>
      <c r="J12" s="76">
        <f>H12+'11.08'!J12</f>
        <v>0</v>
      </c>
      <c r="K12" s="75">
        <v>80</v>
      </c>
      <c r="L12" s="77">
        <f t="shared" si="1"/>
        <v>287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G13+'11.08'!I13</f>
        <v>197</v>
      </c>
      <c r="J13" s="76">
        <f>H13+'11.08'!J13</f>
        <v>0</v>
      </c>
      <c r="K13" s="75">
        <v>43</v>
      </c>
      <c r="L13" s="77">
        <f t="shared" si="1"/>
        <v>154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12</v>
      </c>
      <c r="H14" s="75">
        <v>0</v>
      </c>
      <c r="I14" s="76">
        <f>G14+'11.08'!I14</f>
        <v>178</v>
      </c>
      <c r="J14" s="76">
        <f>H14+'11.08'!J14</f>
        <v>0</v>
      </c>
      <c r="K14" s="75">
        <v>36</v>
      </c>
      <c r="L14" s="77">
        <f t="shared" si="1"/>
        <v>142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23</v>
      </c>
      <c r="H15" s="75">
        <v>0</v>
      </c>
      <c r="I15" s="76">
        <f>G15+'11.08'!I15</f>
        <v>191</v>
      </c>
      <c r="J15" s="76">
        <f>H15+'11.08'!J15</f>
        <v>0</v>
      </c>
      <c r="K15" s="75">
        <v>51</v>
      </c>
      <c r="L15" s="77">
        <f t="shared" si="1"/>
        <v>140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9</v>
      </c>
      <c r="H16" s="75">
        <v>0</v>
      </c>
      <c r="I16" s="76">
        <f>G16+'11.08'!I16</f>
        <v>289</v>
      </c>
      <c r="J16" s="76">
        <f>H16+'11.08'!J16</f>
        <v>0</v>
      </c>
      <c r="K16" s="75">
        <v>53</v>
      </c>
      <c r="L16" s="77">
        <f t="shared" si="1"/>
        <v>236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34</v>
      </c>
      <c r="H17" s="75">
        <v>0</v>
      </c>
      <c r="I17" s="76">
        <f>G17+'11.08'!I17</f>
        <v>161</v>
      </c>
      <c r="J17" s="76">
        <f>H17+'11.08'!J17</f>
        <v>0</v>
      </c>
      <c r="K17" s="75">
        <v>64</v>
      </c>
      <c r="L17" s="77">
        <f t="shared" si="1"/>
        <v>97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14</v>
      </c>
      <c r="H18" s="75">
        <v>0</v>
      </c>
      <c r="I18" s="76">
        <f>G18+'11.08'!I18</f>
        <v>313</v>
      </c>
      <c r="J18" s="76">
        <f>H18+'11.08'!J18</f>
        <v>0</v>
      </c>
      <c r="K18" s="75">
        <v>34</v>
      </c>
      <c r="L18" s="77">
        <f t="shared" si="1"/>
        <v>279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298</v>
      </c>
      <c r="H19" s="88">
        <f>SUM(H5:H18)</f>
        <v>0</v>
      </c>
      <c r="I19" s="76">
        <f>G19+'11.08'!I19</f>
        <v>3788</v>
      </c>
      <c r="J19" s="76">
        <f>H19+'11.08'!J19</f>
        <v>1</v>
      </c>
      <c r="K19" s="88">
        <f>SUM(K5:K18)</f>
        <v>830</v>
      </c>
      <c r="L19" s="86">
        <f t="shared" si="1"/>
        <v>2958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G20+'11.08'!I20</f>
        <v>9</v>
      </c>
      <c r="J20" s="76">
        <f>H20+'11.08'!J20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G21+'11.08'!I21</f>
        <v>199</v>
      </c>
      <c r="J21" s="76">
        <f>H21+'11.08'!J21</f>
        <v>0</v>
      </c>
      <c r="K21" s="75">
        <v>46</v>
      </c>
      <c r="L21" s="77">
        <f t="shared" si="1"/>
        <v>153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G22+'11.08'!I22</f>
        <v>74</v>
      </c>
      <c r="J22" s="76">
        <f>H22+'11.08'!J22</f>
        <v>0</v>
      </c>
      <c r="K22" s="75">
        <v>23</v>
      </c>
      <c r="L22" s="77">
        <f t="shared" si="1"/>
        <v>51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G23+'11.08'!I23</f>
        <v>54</v>
      </c>
      <c r="J23" s="76">
        <f>H23+'11.08'!J23</f>
        <v>0</v>
      </c>
      <c r="K23" s="75">
        <v>10</v>
      </c>
      <c r="L23" s="77">
        <f t="shared" si="1"/>
        <v>44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66</v>
      </c>
      <c r="H24" s="75">
        <v>0</v>
      </c>
      <c r="I24" s="76">
        <f>G24+'11.08'!I24</f>
        <v>806</v>
      </c>
      <c r="J24" s="76">
        <f>H24+'11.08'!J24</f>
        <v>0</v>
      </c>
      <c r="K24" s="75">
        <v>159</v>
      </c>
      <c r="L24" s="77">
        <f t="shared" si="1"/>
        <v>647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90</v>
      </c>
      <c r="H25" s="88">
        <f>SUM(H20:H24)</f>
        <v>0</v>
      </c>
      <c r="I25" s="76">
        <f>G25+'11.08'!I25</f>
        <v>1142</v>
      </c>
      <c r="J25" s="76">
        <f>H25+'11.08'!J25</f>
        <v>0</v>
      </c>
      <c r="K25" s="88">
        <f>SUM(K20:K24)</f>
        <v>239</v>
      </c>
      <c r="L25" s="86">
        <f t="shared" si="1"/>
        <v>903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9</v>
      </c>
      <c r="H26" s="75">
        <v>0</v>
      </c>
      <c r="I26" s="76">
        <f>G26+'11.08'!I26</f>
        <v>236</v>
      </c>
      <c r="J26" s="76">
        <f>H26+'11.08'!J26</f>
        <v>0</v>
      </c>
      <c r="K26" s="75">
        <v>82</v>
      </c>
      <c r="L26" s="77">
        <f t="shared" si="1"/>
        <v>154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19</v>
      </c>
      <c r="H27" s="75">
        <v>0</v>
      </c>
      <c r="I27" s="76">
        <f>G27+'11.08'!I27</f>
        <v>329</v>
      </c>
      <c r="J27" s="76">
        <f>H27+'11.08'!J27</f>
        <v>0</v>
      </c>
      <c r="K27" s="75">
        <v>87</v>
      </c>
      <c r="L27" s="77">
        <f t="shared" si="1"/>
        <v>242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69</v>
      </c>
      <c r="H28" s="75">
        <v>0</v>
      </c>
      <c r="I28" s="76">
        <f>G28+'11.08'!I28</f>
        <v>504</v>
      </c>
      <c r="J28" s="76">
        <f>H28+'11.08'!J28</f>
        <v>0</v>
      </c>
      <c r="K28" s="75">
        <v>134</v>
      </c>
      <c r="L28" s="77">
        <f t="shared" si="1"/>
        <v>370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50</v>
      </c>
      <c r="H29" s="75">
        <v>0</v>
      </c>
      <c r="I29" s="76">
        <f>G29+'11.08'!I29</f>
        <v>515</v>
      </c>
      <c r="J29" s="76">
        <f>H29+'11.08'!J29</f>
        <v>0</v>
      </c>
      <c r="K29" s="75">
        <v>94</v>
      </c>
      <c r="L29" s="77">
        <f t="shared" si="1"/>
        <v>421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14</v>
      </c>
      <c r="H30" s="75">
        <v>0</v>
      </c>
      <c r="I30" s="76">
        <f>G30+'11.08'!I30</f>
        <v>222</v>
      </c>
      <c r="J30" s="76">
        <f>H30+'11.08'!J30</f>
        <v>0</v>
      </c>
      <c r="K30" s="75">
        <v>48</v>
      </c>
      <c r="L30" s="77">
        <f t="shared" si="1"/>
        <v>174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29</v>
      </c>
      <c r="H31" s="75">
        <v>0</v>
      </c>
      <c r="I31" s="76">
        <f>G31+'11.08'!I31</f>
        <v>325</v>
      </c>
      <c r="J31" s="76">
        <f>H31+'11.08'!J31</f>
        <v>0</v>
      </c>
      <c r="K31" s="75">
        <v>64</v>
      </c>
      <c r="L31" s="77">
        <f t="shared" si="1"/>
        <v>261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7</v>
      </c>
      <c r="H32" s="75">
        <v>0</v>
      </c>
      <c r="I32" s="76">
        <f>G32+'11.08'!I32</f>
        <v>108</v>
      </c>
      <c r="J32" s="76">
        <f>H32+'11.08'!J32</f>
        <v>0</v>
      </c>
      <c r="K32" s="75">
        <v>31</v>
      </c>
      <c r="L32" s="77">
        <f t="shared" si="1"/>
        <v>77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14</v>
      </c>
      <c r="H33" s="75">
        <v>0</v>
      </c>
      <c r="I33" s="76">
        <f>G33+'11.08'!I33</f>
        <v>177</v>
      </c>
      <c r="J33" s="76">
        <f>H33+'11.08'!J33</f>
        <v>0</v>
      </c>
      <c r="K33" s="75">
        <v>38</v>
      </c>
      <c r="L33" s="77">
        <f t="shared" si="1"/>
        <v>139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4</v>
      </c>
      <c r="H34" s="75">
        <v>0</v>
      </c>
      <c r="I34" s="76">
        <f>G34+'11.08'!I34</f>
        <v>67</v>
      </c>
      <c r="J34" s="76">
        <f>H34+'11.08'!J34</f>
        <v>0</v>
      </c>
      <c r="K34" s="75">
        <v>25</v>
      </c>
      <c r="L34" s="77">
        <f t="shared" si="1"/>
        <v>42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G35+'11.08'!I35</f>
        <v>36</v>
      </c>
      <c r="J35" s="76">
        <f>H35+'11.08'!J35</f>
        <v>0</v>
      </c>
      <c r="K35" s="75">
        <v>12</v>
      </c>
      <c r="L35" s="77">
        <f t="shared" si="1"/>
        <v>24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G36+'11.08'!I36</f>
        <v>13</v>
      </c>
      <c r="J36" s="76">
        <f>H36+'11.08'!J36</f>
        <v>0</v>
      </c>
      <c r="K36" s="75">
        <v>4</v>
      </c>
      <c r="L36" s="77">
        <f t="shared" si="1"/>
        <v>9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G37+'11.08'!I37</f>
        <v>368</v>
      </c>
      <c r="J37" s="76">
        <f>H37+'11.08'!J37</f>
        <v>0</v>
      </c>
      <c r="K37" s="75">
        <v>81</v>
      </c>
      <c r="L37" s="77">
        <f t="shared" si="1"/>
        <v>287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239</v>
      </c>
      <c r="H38" s="88">
        <v>0</v>
      </c>
      <c r="I38" s="76">
        <f>G38+'11.08'!I38</f>
        <v>2900</v>
      </c>
      <c r="J38" s="76">
        <f>H38+'11.08'!J38</f>
        <v>0</v>
      </c>
      <c r="K38" s="88">
        <f>SUM(K26:K37)</f>
        <v>700</v>
      </c>
      <c r="L38" s="86">
        <f t="shared" si="1"/>
        <v>2200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42</v>
      </c>
      <c r="H39" s="75">
        <v>0</v>
      </c>
      <c r="I39" s="76">
        <f>G39+'11.08'!I39</f>
        <v>429</v>
      </c>
      <c r="J39" s="76">
        <f>H39+'11.08'!J39</f>
        <v>1</v>
      </c>
      <c r="K39" s="75">
        <v>149</v>
      </c>
      <c r="L39" s="77">
        <f t="shared" si="1"/>
        <v>280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17</v>
      </c>
      <c r="H40" s="75">
        <v>0</v>
      </c>
      <c r="I40" s="76">
        <f>G40+'11.08'!I40</f>
        <v>293</v>
      </c>
      <c r="J40" s="76">
        <f>H40+'11.08'!J40</f>
        <v>0</v>
      </c>
      <c r="K40" s="75">
        <v>45</v>
      </c>
      <c r="L40" s="77">
        <f t="shared" si="1"/>
        <v>248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16</v>
      </c>
      <c r="H41" s="75">
        <v>0</v>
      </c>
      <c r="I41" s="76">
        <f>G41+'11.08'!I41</f>
        <v>112</v>
      </c>
      <c r="J41" s="76">
        <f>H41+'11.08'!J41</f>
        <v>0</v>
      </c>
      <c r="K41" s="75">
        <v>44</v>
      </c>
      <c r="L41" s="77">
        <f t="shared" si="1"/>
        <v>68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12</v>
      </c>
      <c r="H42" s="75">
        <v>0</v>
      </c>
      <c r="I42" s="76">
        <f>G42+'11.08'!I42</f>
        <v>100</v>
      </c>
      <c r="J42" s="76">
        <f>H42+'11.08'!J42</f>
        <v>0</v>
      </c>
      <c r="K42" s="75">
        <v>24</v>
      </c>
      <c r="L42" s="77">
        <f t="shared" si="1"/>
        <v>76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22</v>
      </c>
      <c r="H43" s="75">
        <v>0</v>
      </c>
      <c r="I43" s="76">
        <f>G43+'11.08'!I43</f>
        <v>425</v>
      </c>
      <c r="J43" s="76">
        <f>H43+'11.08'!J43</f>
        <v>0</v>
      </c>
      <c r="K43" s="75">
        <v>146</v>
      </c>
      <c r="L43" s="77">
        <f t="shared" si="1"/>
        <v>279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6</v>
      </c>
      <c r="H44" s="75">
        <v>0</v>
      </c>
      <c r="I44" s="76">
        <f>G44+'11.08'!I44</f>
        <v>133</v>
      </c>
      <c r="J44" s="76">
        <f>H44+'11.08'!J44</f>
        <v>0</v>
      </c>
      <c r="K44" s="75">
        <v>24</v>
      </c>
      <c r="L44" s="77">
        <f t="shared" si="1"/>
        <v>109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10</v>
      </c>
      <c r="H45" s="75">
        <v>0</v>
      </c>
      <c r="I45" s="76">
        <f>G45+'11.08'!I45</f>
        <v>63</v>
      </c>
      <c r="J45" s="76">
        <f>H45+'11.08'!J45</f>
        <v>0</v>
      </c>
      <c r="K45" s="75">
        <v>9</v>
      </c>
      <c r="L45" s="77">
        <f t="shared" si="1"/>
        <v>54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11</v>
      </c>
      <c r="H46" s="75">
        <v>0</v>
      </c>
      <c r="I46" s="76">
        <f>G46+'11.08'!I46</f>
        <v>149</v>
      </c>
      <c r="J46" s="76">
        <f>H46+'11.08'!J46</f>
        <v>0</v>
      </c>
      <c r="K46" s="75">
        <v>37</v>
      </c>
      <c r="L46" s="77">
        <f t="shared" si="1"/>
        <v>112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G47+'11.08'!I47</f>
        <v>67</v>
      </c>
      <c r="J47" s="76">
        <f>H47+'11.08'!J47</f>
        <v>0</v>
      </c>
      <c r="K47" s="75">
        <v>4</v>
      </c>
      <c r="L47" s="77">
        <f t="shared" si="1"/>
        <v>63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G48+'11.08'!I48</f>
        <v>61</v>
      </c>
      <c r="J48" s="76">
        <f>H48+'11.08'!J48</f>
        <v>0</v>
      </c>
      <c r="K48" s="75">
        <v>10</v>
      </c>
      <c r="L48" s="77">
        <f t="shared" si="1"/>
        <v>51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38</v>
      </c>
      <c r="H49" s="75">
        <v>0</v>
      </c>
      <c r="I49" s="76">
        <f>G49+'11.08'!I49</f>
        <v>320</v>
      </c>
      <c r="J49" s="76">
        <f>H49+'11.08'!J49</f>
        <v>0</v>
      </c>
      <c r="K49" s="75">
        <v>126</v>
      </c>
      <c r="L49" s="77">
        <f t="shared" si="1"/>
        <v>194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179</v>
      </c>
      <c r="H50" s="88">
        <f>SUM(H39:H49)</f>
        <v>0</v>
      </c>
      <c r="I50" s="76">
        <f>G50+'11.08'!I50</f>
        <v>2152</v>
      </c>
      <c r="J50" s="76">
        <f>H50+'11.08'!J50</f>
        <v>1</v>
      </c>
      <c r="K50" s="88">
        <f>SUM(K39:K49)</f>
        <v>618</v>
      </c>
      <c r="L50" s="86">
        <f t="shared" si="1"/>
        <v>1534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G51+'11.08'!I51</f>
        <v>0</v>
      </c>
      <c r="J51" s="76">
        <f>H51+'11.08'!J51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34</v>
      </c>
      <c r="H52" s="75">
        <v>0</v>
      </c>
      <c r="I52" s="76">
        <f>G52+'11.08'!I52</f>
        <v>471</v>
      </c>
      <c r="J52" s="76">
        <f>H52+'11.08'!J52</f>
        <v>0</v>
      </c>
      <c r="K52" s="75">
        <v>115</v>
      </c>
      <c r="L52" s="77">
        <f t="shared" si="1"/>
        <v>356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22</v>
      </c>
      <c r="H53" s="75">
        <v>0</v>
      </c>
      <c r="I53" s="76">
        <f>G53+'11.08'!I53</f>
        <v>197</v>
      </c>
      <c r="J53" s="76">
        <f>H53+'11.08'!J53</f>
        <v>0</v>
      </c>
      <c r="K53" s="75">
        <v>115</v>
      </c>
      <c r="L53" s="77">
        <f t="shared" si="1"/>
        <v>82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G54+'11.08'!I54</f>
        <v>279</v>
      </c>
      <c r="J54" s="76">
        <f>H54+'11.08'!J54</f>
        <v>0</v>
      </c>
      <c r="K54" s="75">
        <v>52</v>
      </c>
      <c r="L54" s="77">
        <f t="shared" si="1"/>
        <v>227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16</v>
      </c>
      <c r="H55" s="75">
        <v>0</v>
      </c>
      <c r="I55" s="76">
        <f>G55+'11.08'!I55</f>
        <v>114</v>
      </c>
      <c r="J55" s="76">
        <f>H55+'11.08'!J55</f>
        <v>0</v>
      </c>
      <c r="K55" s="75">
        <v>17</v>
      </c>
      <c r="L55" s="77">
        <f t="shared" si="1"/>
        <v>97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G56+'11.08'!I56</f>
        <v>108</v>
      </c>
      <c r="J56" s="76">
        <f>H56+'11.08'!J56</f>
        <v>0</v>
      </c>
      <c r="K56" s="75">
        <v>38</v>
      </c>
      <c r="L56" s="77">
        <f t="shared" si="1"/>
        <v>70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G57+'11.08'!I57</f>
        <v>62</v>
      </c>
      <c r="J57" s="76">
        <f>H57+'11.08'!J57</f>
        <v>0</v>
      </c>
      <c r="K57" s="75">
        <v>12</v>
      </c>
      <c r="L57" s="77">
        <f t="shared" si="1"/>
        <v>50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G58+'11.08'!I58</f>
        <v>57</v>
      </c>
      <c r="J58" s="76">
        <f>H58+'11.08'!J58</f>
        <v>0</v>
      </c>
      <c r="K58" s="75">
        <v>9</v>
      </c>
      <c r="L58" s="77">
        <f t="shared" si="1"/>
        <v>48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25</v>
      </c>
      <c r="H59" s="75">
        <v>0</v>
      </c>
      <c r="I59" s="76">
        <f>G59+'11.08'!I59</f>
        <v>346</v>
      </c>
      <c r="J59" s="76">
        <f>H59+'11.08'!J59</f>
        <v>0</v>
      </c>
      <c r="K59" s="75">
        <v>107</v>
      </c>
      <c r="L59" s="77">
        <f t="shared" si="1"/>
        <v>239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132</v>
      </c>
      <c r="H60" s="88">
        <f>SUM(H51:H59)</f>
        <v>0</v>
      </c>
      <c r="I60" s="76">
        <f>G60+'11.08'!I60</f>
        <v>1634</v>
      </c>
      <c r="J60" s="76">
        <f>H60+'11.08'!J60</f>
        <v>0</v>
      </c>
      <c r="K60" s="88">
        <f>SUM(K52:K59)</f>
        <v>465</v>
      </c>
      <c r="L60" s="86">
        <f t="shared" si="1"/>
        <v>1169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7</v>
      </c>
      <c r="H61" s="75">
        <v>0</v>
      </c>
      <c r="I61" s="76">
        <f>G61+'11.08'!I61</f>
        <v>86</v>
      </c>
      <c r="J61" s="76">
        <f>H61+'11.08'!J61</f>
        <v>0</v>
      </c>
      <c r="K61" s="75">
        <v>30</v>
      </c>
      <c r="L61" s="77">
        <f t="shared" si="1"/>
        <v>56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G62+'11.08'!I62</f>
        <v>50</v>
      </c>
      <c r="J62" s="76">
        <f>H62+'11.08'!J62</f>
        <v>0</v>
      </c>
      <c r="K62" s="75">
        <v>9</v>
      </c>
      <c r="L62" s="77">
        <f t="shared" si="1"/>
        <v>41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3</v>
      </c>
      <c r="H63" s="75">
        <v>0</v>
      </c>
      <c r="I63" s="76">
        <f>G63+'11.08'!I63</f>
        <v>85</v>
      </c>
      <c r="J63" s="76">
        <f>H63+'11.08'!J63</f>
        <v>0</v>
      </c>
      <c r="K63" s="75">
        <v>24</v>
      </c>
      <c r="L63" s="77">
        <f t="shared" si="1"/>
        <v>61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G64+'11.08'!I64</f>
        <v>73</v>
      </c>
      <c r="J64" s="76">
        <f>H64+'11.08'!J64</f>
        <v>0</v>
      </c>
      <c r="K64" s="75">
        <v>12</v>
      </c>
      <c r="L64" s="77">
        <f t="shared" si="1"/>
        <v>61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G65+'11.08'!I65</f>
        <v>82</v>
      </c>
      <c r="J65" s="76">
        <f>H65+'11.08'!J65</f>
        <v>0</v>
      </c>
      <c r="K65" s="75">
        <v>8</v>
      </c>
      <c r="L65" s="77">
        <f t="shared" si="1"/>
        <v>74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13</v>
      </c>
      <c r="H66" s="75">
        <v>0</v>
      </c>
      <c r="I66" s="76">
        <f>G66+'11.08'!I66</f>
        <v>104</v>
      </c>
      <c r="J66" s="76">
        <f>H66+'11.08'!J66</f>
        <v>0</v>
      </c>
      <c r="K66" s="75">
        <v>46</v>
      </c>
      <c r="L66" s="77">
        <f t="shared" si="1"/>
        <v>58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2</v>
      </c>
      <c r="H67" s="75">
        <v>0</v>
      </c>
      <c r="I67" s="76">
        <f>G67+'11.08'!I67</f>
        <v>14</v>
      </c>
      <c r="J67" s="76">
        <f>H67+'11.08'!J67</f>
        <v>0</v>
      </c>
      <c r="K67" s="75">
        <v>2</v>
      </c>
      <c r="L67" s="77">
        <f t="shared" si="1"/>
        <v>12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6</v>
      </c>
      <c r="H68" s="75">
        <v>0</v>
      </c>
      <c r="I68" s="76">
        <f>G68+'11.08'!I68</f>
        <v>78</v>
      </c>
      <c r="J68" s="76">
        <f>H68+'11.08'!J68</f>
        <v>0</v>
      </c>
      <c r="K68" s="75">
        <v>21</v>
      </c>
      <c r="L68" s="77">
        <f t="shared" si="1"/>
        <v>57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46</v>
      </c>
      <c r="H69" s="75">
        <v>0</v>
      </c>
      <c r="I69" s="76">
        <f>G69+'11.08'!I69</f>
        <v>358</v>
      </c>
      <c r="J69" s="76">
        <f>H69+'11.08'!J69</f>
        <v>0</v>
      </c>
      <c r="K69" s="75">
        <v>102</v>
      </c>
      <c r="L69" s="77">
        <f t="shared" si="1"/>
        <v>256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94</v>
      </c>
      <c r="H70" s="88">
        <f>SUM(H61:H69)</f>
        <v>0</v>
      </c>
      <c r="I70" s="76">
        <f>G70+'11.08'!I70</f>
        <v>934</v>
      </c>
      <c r="J70" s="76">
        <f>H70+'11.08'!J70</f>
        <v>0</v>
      </c>
      <c r="K70" s="88">
        <f>SUM(K61:K69)</f>
        <v>254</v>
      </c>
      <c r="L70" s="86">
        <f t="shared" ref="L70:L85" si="2">I70-K70</f>
        <v>680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21</v>
      </c>
      <c r="H71" s="75">
        <v>0</v>
      </c>
      <c r="I71" s="76">
        <f>G71+'11.08'!I71</f>
        <v>205</v>
      </c>
      <c r="J71" s="76">
        <f>H71+'11.08'!J71</f>
        <v>0</v>
      </c>
      <c r="K71" s="75">
        <v>81</v>
      </c>
      <c r="L71" s="77">
        <f t="shared" si="2"/>
        <v>124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21</v>
      </c>
      <c r="H72" s="75">
        <v>0</v>
      </c>
      <c r="I72" s="76">
        <f>G72+'11.08'!I72</f>
        <v>185</v>
      </c>
      <c r="J72" s="76">
        <f>H72+'11.08'!J72</f>
        <v>0</v>
      </c>
      <c r="K72" s="75">
        <v>92</v>
      </c>
      <c r="L72" s="77">
        <f t="shared" si="2"/>
        <v>93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30</v>
      </c>
      <c r="H73" s="75">
        <v>0</v>
      </c>
      <c r="I73" s="76">
        <f>G73+'11.08'!I73</f>
        <v>163</v>
      </c>
      <c r="J73" s="76">
        <f>H73+'11.08'!J73</f>
        <v>0</v>
      </c>
      <c r="K73" s="75">
        <v>42</v>
      </c>
      <c r="L73" s="77">
        <f t="shared" si="2"/>
        <v>121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22</v>
      </c>
      <c r="H74" s="75">
        <v>0</v>
      </c>
      <c r="I74" s="76">
        <f>G74+'11.08'!I74</f>
        <v>127</v>
      </c>
      <c r="J74" s="76">
        <f>H74+'11.08'!J74</f>
        <v>0</v>
      </c>
      <c r="K74" s="75">
        <v>35</v>
      </c>
      <c r="L74" s="77">
        <f t="shared" si="2"/>
        <v>92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G75+'11.08'!I75</f>
        <v>37</v>
      </c>
      <c r="J75" s="76">
        <f>H75+'11.08'!J75</f>
        <v>0</v>
      </c>
      <c r="K75" s="75">
        <v>8</v>
      </c>
      <c r="L75" s="77">
        <f t="shared" si="2"/>
        <v>29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17</v>
      </c>
      <c r="H76" s="75">
        <v>0</v>
      </c>
      <c r="I76" s="76">
        <f>G76+'11.08'!I76</f>
        <v>164</v>
      </c>
      <c r="J76" s="76">
        <f>H76+'11.08'!J76</f>
        <v>0</v>
      </c>
      <c r="K76" s="75">
        <v>33</v>
      </c>
      <c r="L76" s="77">
        <f t="shared" si="2"/>
        <v>131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90</v>
      </c>
      <c r="H77" s="75">
        <v>0</v>
      </c>
      <c r="I77" s="76">
        <f>G77+'11.08'!I77</f>
        <v>872</v>
      </c>
      <c r="J77" s="76">
        <f>H77+'11.08'!J77</f>
        <v>0</v>
      </c>
      <c r="K77" s="75">
        <v>323</v>
      </c>
      <c r="L77" s="77">
        <f t="shared" si="2"/>
        <v>549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203</v>
      </c>
      <c r="H78" s="88">
        <f>SUM(H71:H77)</f>
        <v>0</v>
      </c>
      <c r="I78" s="76">
        <f>G78+'11.08'!I78</f>
        <v>1758</v>
      </c>
      <c r="J78" s="76">
        <f>H78+'11.08'!J78</f>
        <v>0</v>
      </c>
      <c r="K78" s="88">
        <f>SUM(K71:K77)</f>
        <v>614</v>
      </c>
      <c r="L78" s="86">
        <f t="shared" si="2"/>
        <v>1144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2</v>
      </c>
      <c r="H79" s="75">
        <v>0</v>
      </c>
      <c r="I79" s="76">
        <f>G79+'11.08'!I79</f>
        <v>100</v>
      </c>
      <c r="J79" s="76">
        <f>H79+'11.08'!J79</f>
        <v>0</v>
      </c>
      <c r="K79" s="75">
        <v>23</v>
      </c>
      <c r="L79" s="77">
        <f t="shared" si="2"/>
        <v>77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G80+'11.08'!I80</f>
        <v>25</v>
      </c>
      <c r="J80" s="76">
        <f>H80+'11.08'!J80</f>
        <v>0</v>
      </c>
      <c r="K80" s="75">
        <v>3</v>
      </c>
      <c r="L80" s="77">
        <f t="shared" si="2"/>
        <v>22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5</v>
      </c>
      <c r="H81" s="75">
        <v>0</v>
      </c>
      <c r="I81" s="76">
        <f>G81+'11.08'!I81</f>
        <v>74</v>
      </c>
      <c r="J81" s="76">
        <f>H81+'11.08'!J81</f>
        <v>0</v>
      </c>
      <c r="K81" s="75">
        <v>20</v>
      </c>
      <c r="L81" s="77">
        <f t="shared" si="2"/>
        <v>54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G82+'11.08'!I82</f>
        <v>62</v>
      </c>
      <c r="J82" s="76">
        <f>H82+'11.08'!J82</f>
        <v>0</v>
      </c>
      <c r="K82" s="75">
        <v>8</v>
      </c>
      <c r="L82" s="77">
        <f t="shared" si="2"/>
        <v>54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6</v>
      </c>
      <c r="H83" s="75">
        <v>0</v>
      </c>
      <c r="I83" s="76">
        <f>G83+'11.08'!I83</f>
        <v>231</v>
      </c>
      <c r="J83" s="76">
        <f>H83+'11.08'!J83</f>
        <v>0</v>
      </c>
      <c r="K83" s="75">
        <v>30</v>
      </c>
      <c r="L83" s="77">
        <f t="shared" si="2"/>
        <v>201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16</v>
      </c>
      <c r="H84" s="88">
        <f>SUM(H79:H83)</f>
        <v>0</v>
      </c>
      <c r="I84" s="76">
        <f>G84+'11.08'!I84</f>
        <v>492</v>
      </c>
      <c r="J84" s="76">
        <f>H84+'11.08'!J84</f>
        <v>0</v>
      </c>
      <c r="K84" s="88">
        <f>SUM(K79:K83)</f>
        <v>84</v>
      </c>
      <c r="L84" s="86">
        <f t="shared" si="2"/>
        <v>408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1251</v>
      </c>
      <c r="H85" s="78">
        <f>H84+H78+H70+H60+H50+H38+H25+H19</f>
        <v>0</v>
      </c>
      <c r="I85" s="78">
        <f>I84+I78+I70+I60+I50+I38+I25+I19</f>
        <v>14800</v>
      </c>
      <c r="J85" s="78">
        <f t="shared" ref="J85:K85" si="4">J84+J78+J70+J60+J50+J38+J25+J19</f>
        <v>2</v>
      </c>
      <c r="K85" s="78">
        <f t="shared" si="4"/>
        <v>3804</v>
      </c>
      <c r="L85" s="77">
        <f t="shared" si="2"/>
        <v>10996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E00-000000000000}">
  <dimension ref="A1:O113"/>
  <sheetViews>
    <sheetView topLeftCell="C1" zoomScale="70" zoomScaleNormal="70" workbookViewId="0">
      <pane xSplit="3" ySplit="4" topLeftCell="F17" activePane="bottomRight" state="frozen"/>
      <selection activeCell="C1" sqref="C1"/>
      <selection pane="topRight" activeCell="F1" sqref="F1"/>
      <selection pane="bottomLeft" activeCell="C5" sqref="C5"/>
      <selection pane="bottomRight" activeCell="H5" sqref="H5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253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1" t="s">
        <v>140</v>
      </c>
      <c r="J4" s="101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38</v>
      </c>
      <c r="H5" s="75">
        <v>0</v>
      </c>
      <c r="I5" s="76">
        <f>G5+'10.08'!I5</f>
        <v>687</v>
      </c>
      <c r="J5" s="76">
        <f>H5+'10.08'!J5</f>
        <v>1</v>
      </c>
      <c r="K5" s="75">
        <v>164</v>
      </c>
      <c r="L5" s="77">
        <f>I5-K5</f>
        <v>523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4</v>
      </c>
      <c r="H6" s="75">
        <v>0</v>
      </c>
      <c r="I6" s="76">
        <f>G6+'10.08'!I6</f>
        <v>29</v>
      </c>
      <c r="J6" s="76">
        <f>H6+'10.08'!J6</f>
        <v>0</v>
      </c>
      <c r="K6" s="75">
        <v>4</v>
      </c>
      <c r="L6" s="77">
        <f t="shared" ref="L6:L69" si="1">I6-K6</f>
        <v>25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19</v>
      </c>
      <c r="H7" s="75">
        <v>0</v>
      </c>
      <c r="I7" s="76">
        <f>G7+'10.08'!I7</f>
        <v>153</v>
      </c>
      <c r="J7" s="76">
        <f>H7+'10.08'!J7</f>
        <v>0</v>
      </c>
      <c r="K7" s="75">
        <v>47</v>
      </c>
      <c r="L7" s="77">
        <f t="shared" si="1"/>
        <v>106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67</v>
      </c>
      <c r="H8" s="75">
        <v>0</v>
      </c>
      <c r="I8" s="76">
        <f>G8+'10.08'!I8</f>
        <v>505</v>
      </c>
      <c r="J8" s="76">
        <f>H8+'10.08'!J8</f>
        <v>0</v>
      </c>
      <c r="K8" s="75">
        <v>147</v>
      </c>
      <c r="L8" s="77">
        <f t="shared" si="1"/>
        <v>358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14</v>
      </c>
      <c r="H9" s="75">
        <v>0</v>
      </c>
      <c r="I9" s="76">
        <f>G9+'10.08'!I9</f>
        <v>204</v>
      </c>
      <c r="J9" s="76">
        <f>H9+'10.08'!J9</f>
        <v>0</v>
      </c>
      <c r="K9" s="75">
        <v>40</v>
      </c>
      <c r="L9" s="77">
        <f t="shared" si="1"/>
        <v>164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14</v>
      </c>
      <c r="H10" s="75">
        <v>0</v>
      </c>
      <c r="I10" s="76">
        <f>G10+'10.08'!I10</f>
        <v>141</v>
      </c>
      <c r="J10" s="76">
        <f>H10+'10.08'!J10</f>
        <v>0</v>
      </c>
      <c r="K10" s="75">
        <v>39</v>
      </c>
      <c r="L10" s="77">
        <f t="shared" si="1"/>
        <v>102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29</v>
      </c>
      <c r="H11" s="75">
        <v>0</v>
      </c>
      <c r="I11" s="76">
        <f>G11+'10.08'!I11</f>
        <v>210</v>
      </c>
      <c r="J11" s="76">
        <f>H11+'10.08'!J11</f>
        <v>0</v>
      </c>
      <c r="K11" s="75">
        <v>89</v>
      </c>
      <c r="L11" s="77">
        <f t="shared" si="1"/>
        <v>121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32</v>
      </c>
      <c r="H12" s="75">
        <v>0</v>
      </c>
      <c r="I12" s="76">
        <f>G12+'10.08'!I12</f>
        <v>336</v>
      </c>
      <c r="J12" s="76">
        <f>H12+'10.08'!J12</f>
        <v>0</v>
      </c>
      <c r="K12" s="75">
        <v>105</v>
      </c>
      <c r="L12" s="77">
        <f t="shared" si="1"/>
        <v>231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22</v>
      </c>
      <c r="H13" s="75">
        <v>0</v>
      </c>
      <c r="I13" s="76">
        <f>G13+'10.08'!I13</f>
        <v>185</v>
      </c>
      <c r="J13" s="76">
        <f>H13+'10.08'!J13</f>
        <v>0</v>
      </c>
      <c r="K13" s="75">
        <v>55</v>
      </c>
      <c r="L13" s="77">
        <f t="shared" si="1"/>
        <v>130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19</v>
      </c>
      <c r="H14" s="75">
        <v>0</v>
      </c>
      <c r="I14" s="76">
        <f>G14+'10.08'!I14</f>
        <v>166</v>
      </c>
      <c r="J14" s="76">
        <f>H14+'10.08'!J14</f>
        <v>0</v>
      </c>
      <c r="K14" s="75">
        <v>40</v>
      </c>
      <c r="L14" s="77">
        <f t="shared" si="1"/>
        <v>126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21</v>
      </c>
      <c r="H15" s="75">
        <v>0</v>
      </c>
      <c r="I15" s="76">
        <f>G15+'10.08'!I15</f>
        <v>168</v>
      </c>
      <c r="J15" s="76">
        <f>H15+'10.08'!J15</f>
        <v>0</v>
      </c>
      <c r="K15" s="75">
        <v>47</v>
      </c>
      <c r="L15" s="77">
        <f t="shared" si="1"/>
        <v>121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23</v>
      </c>
      <c r="H16" s="75">
        <v>0</v>
      </c>
      <c r="I16" s="76">
        <f>G16+'10.08'!I16</f>
        <v>280</v>
      </c>
      <c r="J16" s="76">
        <f>H16+'10.08'!J16</f>
        <v>0</v>
      </c>
      <c r="K16" s="75">
        <v>60</v>
      </c>
      <c r="L16" s="77">
        <f t="shared" si="1"/>
        <v>220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34</v>
      </c>
      <c r="H17" s="75">
        <v>0</v>
      </c>
      <c r="I17" s="76">
        <f>G17+'10.08'!I17</f>
        <v>127</v>
      </c>
      <c r="J17" s="76">
        <f>H17+'10.08'!J17</f>
        <v>0</v>
      </c>
      <c r="K17" s="75">
        <v>63</v>
      </c>
      <c r="L17" s="77">
        <f t="shared" si="1"/>
        <v>64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21</v>
      </c>
      <c r="H18" s="75">
        <v>0</v>
      </c>
      <c r="I18" s="76">
        <f>G18+'10.08'!I18</f>
        <v>299</v>
      </c>
      <c r="J18" s="76">
        <f>H18+'10.08'!J18</f>
        <v>0</v>
      </c>
      <c r="K18" s="75">
        <v>58</v>
      </c>
      <c r="L18" s="77">
        <f t="shared" si="1"/>
        <v>241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357</v>
      </c>
      <c r="H19" s="88">
        <f>SUM(H5:H18)</f>
        <v>0</v>
      </c>
      <c r="I19" s="76">
        <f>G19+'10.08'!I19</f>
        <v>3490</v>
      </c>
      <c r="J19" s="76">
        <f>H19+'10.08'!J19</f>
        <v>1</v>
      </c>
      <c r="K19" s="88">
        <f>SUM(K5:K18)</f>
        <v>958</v>
      </c>
      <c r="L19" s="86">
        <f t="shared" si="1"/>
        <v>2532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G20+'10.08'!I20</f>
        <v>9</v>
      </c>
      <c r="J20" s="76">
        <f>H20+'10.08'!J20</f>
        <v>0</v>
      </c>
      <c r="K20" s="75">
        <v>1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G21+'10.08'!I21</f>
        <v>182</v>
      </c>
      <c r="J21" s="76">
        <f>H21+'10.08'!J21</f>
        <v>0</v>
      </c>
      <c r="K21" s="75">
        <v>52</v>
      </c>
      <c r="L21" s="77">
        <f t="shared" si="1"/>
        <v>130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11</v>
      </c>
      <c r="H22" s="75">
        <v>0</v>
      </c>
      <c r="I22" s="76">
        <f>G22+'10.08'!I22</f>
        <v>68</v>
      </c>
      <c r="J22" s="76">
        <f>H22+'10.08'!J22</f>
        <v>0</v>
      </c>
      <c r="K22" s="75">
        <v>21</v>
      </c>
      <c r="L22" s="77">
        <f t="shared" si="1"/>
        <v>47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5</v>
      </c>
      <c r="H23" s="75">
        <v>0</v>
      </c>
      <c r="I23" s="76">
        <f>G23+'10.08'!I23</f>
        <v>53</v>
      </c>
      <c r="J23" s="76">
        <f>H23+'10.08'!J23</f>
        <v>0</v>
      </c>
      <c r="K23" s="75">
        <v>10</v>
      </c>
      <c r="L23" s="77">
        <f t="shared" si="1"/>
        <v>43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71</v>
      </c>
      <c r="H24" s="75">
        <v>0</v>
      </c>
      <c r="I24" s="76">
        <f>G24+'10.08'!I24</f>
        <v>740</v>
      </c>
      <c r="J24" s="76">
        <f>H24+'10.08'!J24</f>
        <v>0</v>
      </c>
      <c r="K24" s="75">
        <v>201</v>
      </c>
      <c r="L24" s="77">
        <f t="shared" si="1"/>
        <v>539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105</v>
      </c>
      <c r="H25" s="88">
        <f>SUM(H20:H24)</f>
        <v>0</v>
      </c>
      <c r="I25" s="76">
        <f>G25+'10.08'!I25</f>
        <v>1052</v>
      </c>
      <c r="J25" s="76">
        <f>H25+'10.08'!J25</f>
        <v>0</v>
      </c>
      <c r="K25" s="88">
        <f>SUM(K20:K24)</f>
        <v>285</v>
      </c>
      <c r="L25" s="86">
        <f t="shared" si="1"/>
        <v>767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8</v>
      </c>
      <c r="H26" s="75">
        <v>0</v>
      </c>
      <c r="I26" s="76">
        <f>G26+'10.08'!I26</f>
        <v>227</v>
      </c>
      <c r="J26" s="76">
        <f>H26+'10.08'!J26</f>
        <v>0</v>
      </c>
      <c r="K26" s="75">
        <v>85</v>
      </c>
      <c r="L26" s="77">
        <f t="shared" si="1"/>
        <v>142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21</v>
      </c>
      <c r="H27" s="75">
        <v>0</v>
      </c>
      <c r="I27" s="76">
        <f>G27+'10.08'!I27</f>
        <v>310</v>
      </c>
      <c r="J27" s="76">
        <f>H27+'10.08'!J27</f>
        <v>0</v>
      </c>
      <c r="K27" s="75">
        <v>87</v>
      </c>
      <c r="L27" s="77">
        <f t="shared" si="1"/>
        <v>223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48</v>
      </c>
      <c r="H28" s="75">
        <v>0</v>
      </c>
      <c r="I28" s="76">
        <f>G28+'10.08'!I28</f>
        <v>435</v>
      </c>
      <c r="J28" s="76">
        <f>H28+'10.08'!J28</f>
        <v>0</v>
      </c>
      <c r="K28" s="75">
        <v>134</v>
      </c>
      <c r="L28" s="77">
        <f t="shared" si="1"/>
        <v>301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41</v>
      </c>
      <c r="H29" s="75">
        <v>0</v>
      </c>
      <c r="I29" s="76">
        <f>G29+'10.08'!I29</f>
        <v>465</v>
      </c>
      <c r="J29" s="76">
        <f>H29+'10.08'!J29</f>
        <v>0</v>
      </c>
      <c r="K29" s="75">
        <v>102</v>
      </c>
      <c r="L29" s="77">
        <f t="shared" si="1"/>
        <v>363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24</v>
      </c>
      <c r="H30" s="75">
        <v>0</v>
      </c>
      <c r="I30" s="76">
        <f>G30+'10.08'!I30</f>
        <v>208</v>
      </c>
      <c r="J30" s="76">
        <f>H30+'10.08'!J30</f>
        <v>0</v>
      </c>
      <c r="K30" s="75">
        <v>61</v>
      </c>
      <c r="L30" s="77">
        <f t="shared" si="1"/>
        <v>147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41</v>
      </c>
      <c r="H31" s="75">
        <v>0</v>
      </c>
      <c r="I31" s="76">
        <f>G31+'10.08'!I31</f>
        <v>296</v>
      </c>
      <c r="J31" s="76">
        <f>H31+'10.08'!J31</f>
        <v>0</v>
      </c>
      <c r="K31" s="75">
        <v>69</v>
      </c>
      <c r="L31" s="77">
        <f t="shared" si="1"/>
        <v>227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G32+'10.08'!I32</f>
        <v>101</v>
      </c>
      <c r="J32" s="76">
        <f>H32+'10.08'!J32</f>
        <v>0</v>
      </c>
      <c r="K32" s="75">
        <v>32</v>
      </c>
      <c r="L32" s="77">
        <f t="shared" si="1"/>
        <v>69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11</v>
      </c>
      <c r="H33" s="75">
        <v>0</v>
      </c>
      <c r="I33" s="76">
        <f>G33+'10.08'!I33</f>
        <v>163</v>
      </c>
      <c r="J33" s="76">
        <f>H33+'10.08'!J33</f>
        <v>0</v>
      </c>
      <c r="K33" s="75">
        <v>38</v>
      </c>
      <c r="L33" s="77">
        <f t="shared" si="1"/>
        <v>125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5</v>
      </c>
      <c r="H34" s="75">
        <v>0</v>
      </c>
      <c r="I34" s="76">
        <f>G34+'10.08'!I34</f>
        <v>63</v>
      </c>
      <c r="J34" s="76">
        <f>H34+'10.08'!J34</f>
        <v>0</v>
      </c>
      <c r="K34" s="75">
        <v>34</v>
      </c>
      <c r="L34" s="77">
        <f t="shared" si="1"/>
        <v>29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G35+'10.08'!I35</f>
        <v>33</v>
      </c>
      <c r="J35" s="76">
        <f>H35+'10.08'!J35</f>
        <v>0</v>
      </c>
      <c r="K35" s="75">
        <v>12</v>
      </c>
      <c r="L35" s="77">
        <f t="shared" si="1"/>
        <v>21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G36+'10.08'!I36</f>
        <v>12</v>
      </c>
      <c r="J36" s="76">
        <f>H36+'10.08'!J36</f>
        <v>0</v>
      </c>
      <c r="K36" s="75">
        <v>4</v>
      </c>
      <c r="L36" s="77">
        <f t="shared" si="1"/>
        <v>8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24</v>
      </c>
      <c r="H37" s="75">
        <v>0</v>
      </c>
      <c r="I37" s="76">
        <f>G37+'10.08'!I37</f>
        <v>348</v>
      </c>
      <c r="J37" s="76">
        <f>H37+'10.08'!J37</f>
        <v>0</v>
      </c>
      <c r="K37" s="75">
        <v>104</v>
      </c>
      <c r="L37" s="77">
        <f t="shared" si="1"/>
        <v>244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237</v>
      </c>
      <c r="H38" s="88">
        <v>0</v>
      </c>
      <c r="I38" s="76">
        <f>G38+'10.08'!I38</f>
        <v>2661</v>
      </c>
      <c r="J38" s="76">
        <f>H38+'10.08'!J38</f>
        <v>0</v>
      </c>
      <c r="K38" s="88">
        <f>SUM(K26:K37)</f>
        <v>762</v>
      </c>
      <c r="L38" s="86">
        <f t="shared" si="1"/>
        <v>1899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37</v>
      </c>
      <c r="H39" s="75">
        <v>0</v>
      </c>
      <c r="I39" s="76">
        <f>G39+'10.08'!I39</f>
        <v>387</v>
      </c>
      <c r="J39" s="76">
        <f>H39+'10.08'!J39</f>
        <v>1</v>
      </c>
      <c r="K39" s="75">
        <v>140</v>
      </c>
      <c r="L39" s="77">
        <f t="shared" si="1"/>
        <v>247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19</v>
      </c>
      <c r="H40" s="75">
        <v>0</v>
      </c>
      <c r="I40" s="76">
        <f>G40+'10.08'!I40</f>
        <v>276</v>
      </c>
      <c r="J40" s="76">
        <f>H40+'10.08'!J40</f>
        <v>0</v>
      </c>
      <c r="K40" s="75">
        <v>52</v>
      </c>
      <c r="L40" s="77">
        <f t="shared" si="1"/>
        <v>224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15</v>
      </c>
      <c r="H41" s="75">
        <v>0</v>
      </c>
      <c r="I41" s="76">
        <f>G41+'10.08'!I41</f>
        <v>96</v>
      </c>
      <c r="J41" s="76">
        <f>H41+'10.08'!J41</f>
        <v>0</v>
      </c>
      <c r="K41" s="75">
        <v>35</v>
      </c>
      <c r="L41" s="77">
        <f t="shared" si="1"/>
        <v>61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G42+'10.08'!I42</f>
        <v>88</v>
      </c>
      <c r="J42" s="76">
        <f>H42+'10.08'!J42</f>
        <v>0</v>
      </c>
      <c r="K42" s="75">
        <v>21</v>
      </c>
      <c r="L42" s="77">
        <f t="shared" si="1"/>
        <v>67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54</v>
      </c>
      <c r="H43" s="75">
        <v>0</v>
      </c>
      <c r="I43" s="76">
        <f>G43+'10.08'!I43</f>
        <v>403</v>
      </c>
      <c r="J43" s="76">
        <f>H43+'10.08'!J43</f>
        <v>0</v>
      </c>
      <c r="K43" s="75">
        <v>161</v>
      </c>
      <c r="L43" s="77">
        <f t="shared" si="1"/>
        <v>242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G44+'10.08'!I44</f>
        <v>127</v>
      </c>
      <c r="J44" s="76">
        <f>H44+'10.08'!J44</f>
        <v>0</v>
      </c>
      <c r="K44" s="75">
        <v>36</v>
      </c>
      <c r="L44" s="77">
        <f t="shared" si="1"/>
        <v>91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6</v>
      </c>
      <c r="H45" s="75">
        <v>0</v>
      </c>
      <c r="I45" s="76">
        <f>G45+'10.08'!I45</f>
        <v>53</v>
      </c>
      <c r="J45" s="76">
        <f>H45+'10.08'!J45</f>
        <v>0</v>
      </c>
      <c r="K45" s="75">
        <v>14</v>
      </c>
      <c r="L45" s="77">
        <f t="shared" si="1"/>
        <v>39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22</v>
      </c>
      <c r="H46" s="75">
        <v>0</v>
      </c>
      <c r="I46" s="76">
        <f>G46+'10.08'!I46</f>
        <v>138</v>
      </c>
      <c r="J46" s="76">
        <f>H46+'10.08'!J46</f>
        <v>0</v>
      </c>
      <c r="K46" s="75">
        <v>45</v>
      </c>
      <c r="L46" s="77">
        <f t="shared" si="1"/>
        <v>93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7</v>
      </c>
      <c r="H47" s="75">
        <v>0</v>
      </c>
      <c r="I47" s="76">
        <f>G47+'10.08'!I47</f>
        <v>64</v>
      </c>
      <c r="J47" s="76">
        <f>H47+'10.08'!J47</f>
        <v>0</v>
      </c>
      <c r="K47" s="75">
        <v>9</v>
      </c>
      <c r="L47" s="77">
        <f t="shared" si="1"/>
        <v>55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3</v>
      </c>
      <c r="H48" s="75">
        <v>0</v>
      </c>
      <c r="I48" s="76">
        <f>G48+'10.08'!I48</f>
        <v>59</v>
      </c>
      <c r="J48" s="76">
        <f>H48+'10.08'!J48</f>
        <v>0</v>
      </c>
      <c r="K48" s="75">
        <v>13</v>
      </c>
      <c r="L48" s="77">
        <f t="shared" si="1"/>
        <v>46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29</v>
      </c>
      <c r="H49" s="75">
        <v>0</v>
      </c>
      <c r="I49" s="76">
        <f>G49+'10.08'!I49</f>
        <v>282</v>
      </c>
      <c r="J49" s="76">
        <f>H49+'10.08'!J49</f>
        <v>0</v>
      </c>
      <c r="K49" s="75">
        <v>119</v>
      </c>
      <c r="L49" s="77">
        <f t="shared" si="1"/>
        <v>163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209</v>
      </c>
      <c r="H50" s="88">
        <f>SUM(H39:H49)</f>
        <v>0</v>
      </c>
      <c r="I50" s="76">
        <f>G50+'10.08'!I50</f>
        <v>1973</v>
      </c>
      <c r="J50" s="76">
        <f>H50+'10.08'!J50</f>
        <v>1</v>
      </c>
      <c r="K50" s="88">
        <f>SUM(K39:K49)</f>
        <v>645</v>
      </c>
      <c r="L50" s="86">
        <f t="shared" si="1"/>
        <v>1328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G51+'10.08'!I51</f>
        <v>0</v>
      </c>
      <c r="J51" s="76">
        <f>H51+'10.08'!J51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37</v>
      </c>
      <c r="H52" s="75">
        <v>0</v>
      </c>
      <c r="I52" s="76">
        <f>G52+'10.08'!I52</f>
        <v>437</v>
      </c>
      <c r="J52" s="76">
        <f>H52+'10.08'!J52</f>
        <v>0</v>
      </c>
      <c r="K52" s="75">
        <v>113</v>
      </c>
      <c r="L52" s="77">
        <f t="shared" si="1"/>
        <v>324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21</v>
      </c>
      <c r="H53" s="75">
        <v>0</v>
      </c>
      <c r="I53" s="76">
        <f>G53+'10.08'!I53</f>
        <v>175</v>
      </c>
      <c r="J53" s="76">
        <f>H53+'10.08'!J53</f>
        <v>0</v>
      </c>
      <c r="K53" s="75">
        <v>60</v>
      </c>
      <c r="L53" s="77">
        <f t="shared" si="1"/>
        <v>115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27</v>
      </c>
      <c r="H54" s="75">
        <v>0</v>
      </c>
      <c r="I54" s="76">
        <f>G54+'10.08'!I54</f>
        <v>259</v>
      </c>
      <c r="J54" s="76">
        <f>H54+'10.08'!J54</f>
        <v>0</v>
      </c>
      <c r="K54" s="75">
        <v>71</v>
      </c>
      <c r="L54" s="77">
        <f t="shared" si="1"/>
        <v>188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12</v>
      </c>
      <c r="H55" s="75">
        <v>0</v>
      </c>
      <c r="I55" s="76">
        <f>G55+'10.08'!I55</f>
        <v>98</v>
      </c>
      <c r="J55" s="76">
        <f>H55+'10.08'!J55</f>
        <v>0</v>
      </c>
      <c r="K55" s="75">
        <v>22</v>
      </c>
      <c r="L55" s="77">
        <f t="shared" si="1"/>
        <v>76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G56+'10.08'!I56</f>
        <v>103</v>
      </c>
      <c r="J56" s="76">
        <f>H56+'10.08'!J56</f>
        <v>0</v>
      </c>
      <c r="K56" s="75">
        <v>28</v>
      </c>
      <c r="L56" s="77">
        <f t="shared" si="1"/>
        <v>75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G57+'10.08'!I57</f>
        <v>59</v>
      </c>
      <c r="J57" s="76">
        <f>H57+'10.08'!J57</f>
        <v>0</v>
      </c>
      <c r="K57" s="75">
        <v>20</v>
      </c>
      <c r="L57" s="77">
        <f t="shared" si="1"/>
        <v>39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G58+'10.08'!I58</f>
        <v>50</v>
      </c>
      <c r="J58" s="76">
        <f>H58+'10.08'!J58</f>
        <v>0</v>
      </c>
      <c r="K58" s="75">
        <v>8</v>
      </c>
      <c r="L58" s="77">
        <f t="shared" si="1"/>
        <v>42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27</v>
      </c>
      <c r="H59" s="75">
        <v>0</v>
      </c>
      <c r="I59" s="76">
        <f>G59+'10.08'!I59</f>
        <v>321</v>
      </c>
      <c r="J59" s="76">
        <f>H59+'10.08'!J59</f>
        <v>0</v>
      </c>
      <c r="K59" s="75">
        <v>110</v>
      </c>
      <c r="L59" s="77">
        <f t="shared" si="1"/>
        <v>211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147</v>
      </c>
      <c r="H60" s="88">
        <f>SUM(H51:H59)</f>
        <v>0</v>
      </c>
      <c r="I60" s="76">
        <f>G60+'10.08'!I60</f>
        <v>1502</v>
      </c>
      <c r="J60" s="76">
        <f>H60+'10.08'!J60</f>
        <v>0</v>
      </c>
      <c r="K60" s="88">
        <f>SUM(K52:K59)</f>
        <v>432</v>
      </c>
      <c r="L60" s="86">
        <f t="shared" si="1"/>
        <v>1070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G61+'10.08'!I61</f>
        <v>79</v>
      </c>
      <c r="J61" s="76">
        <f>H61+'10.08'!J61</f>
        <v>0</v>
      </c>
      <c r="K61" s="75">
        <v>29</v>
      </c>
      <c r="L61" s="77">
        <f t="shared" si="1"/>
        <v>50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G62+'10.08'!I62</f>
        <v>42</v>
      </c>
      <c r="J62" s="76">
        <f>H62+'10.08'!J62</f>
        <v>0</v>
      </c>
      <c r="K62" s="75">
        <v>10</v>
      </c>
      <c r="L62" s="77">
        <f t="shared" si="1"/>
        <v>32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G63+'10.08'!I63</f>
        <v>82</v>
      </c>
      <c r="J63" s="76">
        <f>H63+'10.08'!J63</f>
        <v>0</v>
      </c>
      <c r="K63" s="75">
        <v>26</v>
      </c>
      <c r="L63" s="77">
        <f t="shared" si="1"/>
        <v>56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G64+'10.08'!I64</f>
        <v>71</v>
      </c>
      <c r="J64" s="76">
        <f>H64+'10.08'!J64</f>
        <v>0</v>
      </c>
      <c r="K64" s="75">
        <v>16</v>
      </c>
      <c r="L64" s="77">
        <f t="shared" si="1"/>
        <v>55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12</v>
      </c>
      <c r="H65" s="75">
        <v>0</v>
      </c>
      <c r="I65" s="76">
        <f>G65+'10.08'!I65</f>
        <v>75</v>
      </c>
      <c r="J65" s="76">
        <f>H65+'10.08'!J65</f>
        <v>0</v>
      </c>
      <c r="K65" s="75">
        <v>12</v>
      </c>
      <c r="L65" s="77">
        <f t="shared" si="1"/>
        <v>63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2</v>
      </c>
      <c r="H66" s="75">
        <v>0</v>
      </c>
      <c r="I66" s="76">
        <f>G66+'10.08'!I66</f>
        <v>91</v>
      </c>
      <c r="J66" s="76">
        <f>H66+'10.08'!J66</f>
        <v>0</v>
      </c>
      <c r="K66" s="75">
        <v>60</v>
      </c>
      <c r="L66" s="77">
        <f t="shared" si="1"/>
        <v>31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G67+'10.08'!I67</f>
        <v>12</v>
      </c>
      <c r="J67" s="76">
        <f>H67+'10.08'!J67</f>
        <v>0</v>
      </c>
      <c r="K67" s="75">
        <v>2</v>
      </c>
      <c r="L67" s="77">
        <f t="shared" si="1"/>
        <v>10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3</v>
      </c>
      <c r="H68" s="75">
        <v>0</v>
      </c>
      <c r="I68" s="76">
        <f>G68+'10.08'!I68</f>
        <v>72</v>
      </c>
      <c r="J68" s="76">
        <f>H68+'10.08'!J68</f>
        <v>0</v>
      </c>
      <c r="K68" s="75">
        <v>23</v>
      </c>
      <c r="L68" s="77">
        <f t="shared" si="1"/>
        <v>49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32</v>
      </c>
      <c r="H69" s="75">
        <v>0</v>
      </c>
      <c r="I69" s="76">
        <f>G69+'10.08'!I69</f>
        <v>312</v>
      </c>
      <c r="J69" s="76">
        <f>H69+'10.08'!J69</f>
        <v>0</v>
      </c>
      <c r="K69" s="75">
        <v>113</v>
      </c>
      <c r="L69" s="77">
        <f t="shared" si="1"/>
        <v>199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75</v>
      </c>
      <c r="H70" s="88">
        <f>SUM(H61:H69)</f>
        <v>0</v>
      </c>
      <c r="I70" s="76">
        <f>G70+'10.08'!I70</f>
        <v>840</v>
      </c>
      <c r="J70" s="76">
        <f>H70+'10.08'!J70</f>
        <v>0</v>
      </c>
      <c r="K70" s="88">
        <f>SUM(K61:K69)</f>
        <v>291</v>
      </c>
      <c r="L70" s="86">
        <f t="shared" ref="L70:L85" si="2">I70-K70</f>
        <v>549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24</v>
      </c>
      <c r="H71" s="75">
        <v>0</v>
      </c>
      <c r="I71" s="76">
        <f>G71+'10.08'!I71</f>
        <v>184</v>
      </c>
      <c r="J71" s="76">
        <f>H71+'10.08'!J71</f>
        <v>0</v>
      </c>
      <c r="K71" s="75">
        <v>93</v>
      </c>
      <c r="L71" s="77">
        <f t="shared" si="2"/>
        <v>91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25</v>
      </c>
      <c r="H72" s="75">
        <v>0</v>
      </c>
      <c r="I72" s="76">
        <f>G72+'10.08'!I72</f>
        <v>164</v>
      </c>
      <c r="J72" s="76">
        <f>H72+'10.08'!J72</f>
        <v>0</v>
      </c>
      <c r="K72" s="75">
        <v>85</v>
      </c>
      <c r="L72" s="77">
        <f t="shared" si="2"/>
        <v>79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18</v>
      </c>
      <c r="H73" s="75">
        <v>0</v>
      </c>
      <c r="I73" s="76">
        <f>G73+'10.08'!I73</f>
        <v>133</v>
      </c>
      <c r="J73" s="76">
        <f>H73+'10.08'!J73</f>
        <v>0</v>
      </c>
      <c r="K73" s="75">
        <v>41</v>
      </c>
      <c r="L73" s="77">
        <f t="shared" si="2"/>
        <v>92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G74+'10.08'!I74</f>
        <v>105</v>
      </c>
      <c r="J74" s="76">
        <f>H74+'10.08'!J74</f>
        <v>0</v>
      </c>
      <c r="K74" s="75">
        <v>27</v>
      </c>
      <c r="L74" s="77">
        <f t="shared" si="2"/>
        <v>78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G75+'10.08'!I75</f>
        <v>35</v>
      </c>
      <c r="J75" s="76">
        <f>H75+'10.08'!J75</f>
        <v>0</v>
      </c>
      <c r="K75" s="75">
        <v>7</v>
      </c>
      <c r="L75" s="77">
        <f t="shared" si="2"/>
        <v>28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20</v>
      </c>
      <c r="H76" s="75">
        <v>0</v>
      </c>
      <c r="I76" s="76">
        <f>G76+'10.08'!I76</f>
        <v>147</v>
      </c>
      <c r="J76" s="76">
        <f>H76+'10.08'!J76</f>
        <v>0</v>
      </c>
      <c r="K76" s="75">
        <v>33</v>
      </c>
      <c r="L76" s="77">
        <f t="shared" si="2"/>
        <v>114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80</v>
      </c>
      <c r="H77" s="75">
        <v>0</v>
      </c>
      <c r="I77" s="76">
        <f>G77+'10.08'!I77</f>
        <v>782</v>
      </c>
      <c r="J77" s="76">
        <f>H77+'10.08'!J77</f>
        <v>0</v>
      </c>
      <c r="K77" s="75">
        <v>314</v>
      </c>
      <c r="L77" s="77">
        <f t="shared" si="2"/>
        <v>468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184</v>
      </c>
      <c r="H78" s="88">
        <f>SUM(H71:H77)</f>
        <v>0</v>
      </c>
      <c r="I78" s="76">
        <f>G78+'10.08'!I78</f>
        <v>1555</v>
      </c>
      <c r="J78" s="76">
        <f>H78+'10.08'!J78</f>
        <v>0</v>
      </c>
      <c r="K78" s="88">
        <f>SUM(K71:K77)</f>
        <v>600</v>
      </c>
      <c r="L78" s="86">
        <f t="shared" si="2"/>
        <v>955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6</v>
      </c>
      <c r="H79" s="75">
        <v>0</v>
      </c>
      <c r="I79" s="76">
        <f>G79+'10.08'!I79</f>
        <v>98</v>
      </c>
      <c r="J79" s="76">
        <f>H79+'10.08'!J79</f>
        <v>0</v>
      </c>
      <c r="K79" s="75">
        <v>31</v>
      </c>
      <c r="L79" s="77">
        <f t="shared" si="2"/>
        <v>67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G80+'10.08'!I80</f>
        <v>25</v>
      </c>
      <c r="J80" s="76">
        <f>H80+'10.08'!J80</f>
        <v>0</v>
      </c>
      <c r="K80" s="75">
        <v>4</v>
      </c>
      <c r="L80" s="77">
        <f t="shared" si="2"/>
        <v>21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13</v>
      </c>
      <c r="H81" s="75">
        <v>0</v>
      </c>
      <c r="I81" s="76">
        <f>G81+'10.08'!I81</f>
        <v>69</v>
      </c>
      <c r="J81" s="76">
        <f>H81+'10.08'!J81</f>
        <v>0</v>
      </c>
      <c r="K81" s="75">
        <v>25</v>
      </c>
      <c r="L81" s="77">
        <f t="shared" si="2"/>
        <v>44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G82+'10.08'!I82</f>
        <v>59</v>
      </c>
      <c r="J82" s="76">
        <f>H82+'10.08'!J82</f>
        <v>0</v>
      </c>
      <c r="K82" s="75">
        <v>12</v>
      </c>
      <c r="L82" s="77">
        <f t="shared" si="2"/>
        <v>47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15</v>
      </c>
      <c r="H83" s="75">
        <v>0</v>
      </c>
      <c r="I83" s="76">
        <f>G83+'10.08'!I83</f>
        <v>225</v>
      </c>
      <c r="J83" s="76">
        <f>H83+'10.08'!J83</f>
        <v>0</v>
      </c>
      <c r="K83" s="75">
        <v>38</v>
      </c>
      <c r="L83" s="77">
        <f t="shared" si="2"/>
        <v>187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39</v>
      </c>
      <c r="H84" s="88">
        <f>SUM(H79:H83)</f>
        <v>0</v>
      </c>
      <c r="I84" s="76">
        <f>G84+'10.08'!I84</f>
        <v>476</v>
      </c>
      <c r="J84" s="76">
        <f>H84+'10.08'!J84</f>
        <v>0</v>
      </c>
      <c r="K84" s="88">
        <f>SUM(K79:K83)</f>
        <v>110</v>
      </c>
      <c r="L84" s="86">
        <f t="shared" si="2"/>
        <v>366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1353</v>
      </c>
      <c r="H85" s="78">
        <f>H84+H78+H70+H60+H50+H38+H25+H19</f>
        <v>0</v>
      </c>
      <c r="I85" s="78">
        <f>I84+I78+I70+I60+I50+I38+I25+I19</f>
        <v>13549</v>
      </c>
      <c r="J85" s="78">
        <f t="shared" ref="J85:K85" si="4">J84+J78+J70+J60+J50+J38+J25+J19</f>
        <v>2</v>
      </c>
      <c r="K85" s="78">
        <f t="shared" si="4"/>
        <v>4083</v>
      </c>
      <c r="L85" s="77">
        <f t="shared" si="2"/>
        <v>9466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8F00-000000000000}">
  <dimension ref="A1:O113"/>
  <sheetViews>
    <sheetView topLeftCell="C1" zoomScale="70" zoomScaleNormal="70" workbookViewId="0">
      <pane xSplit="3" ySplit="4" topLeftCell="F26" activePane="bottomRight" state="frozen"/>
      <selection activeCell="C1" sqref="C1"/>
      <selection pane="topRight" activeCell="F1" sqref="F1"/>
      <selection pane="bottomLeft" activeCell="C5" sqref="C5"/>
      <selection pane="bottomRight" activeCell="K60" sqref="K60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252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100" t="s">
        <v>140</v>
      </c>
      <c r="J4" s="100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41</v>
      </c>
      <c r="H5" s="75">
        <v>0</v>
      </c>
      <c r="I5" s="76">
        <f>G5+'09.08'!I5</f>
        <v>649</v>
      </c>
      <c r="J5" s="76">
        <f>H5+'09.08'!J5</f>
        <v>1</v>
      </c>
      <c r="K5" s="75">
        <v>142</v>
      </c>
      <c r="L5" s="77">
        <f>I5-K5</f>
        <v>507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G6+'09.08'!I6</f>
        <v>25</v>
      </c>
      <c r="J6" s="76">
        <f>H6+'09.08'!J6</f>
        <v>0</v>
      </c>
      <c r="K6" s="75">
        <v>6</v>
      </c>
      <c r="L6" s="77">
        <f t="shared" ref="L6:L69" si="1">I6-K6</f>
        <v>19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17</v>
      </c>
      <c r="H7" s="75">
        <v>0</v>
      </c>
      <c r="I7" s="76">
        <f>G7+'09.08'!I7</f>
        <v>134</v>
      </c>
      <c r="J7" s="76">
        <f>H7+'09.08'!J7</f>
        <v>0</v>
      </c>
      <c r="K7" s="75">
        <v>52</v>
      </c>
      <c r="L7" s="77">
        <f t="shared" si="1"/>
        <v>82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45</v>
      </c>
      <c r="H8" s="75">
        <v>0</v>
      </c>
      <c r="I8" s="76">
        <f>G8+'09.08'!I8</f>
        <v>438</v>
      </c>
      <c r="J8" s="76">
        <f>H8+'09.08'!J8</f>
        <v>0</v>
      </c>
      <c r="K8" s="75">
        <v>140</v>
      </c>
      <c r="L8" s="77">
        <f t="shared" si="1"/>
        <v>298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11</v>
      </c>
      <c r="H9" s="75">
        <v>0</v>
      </c>
      <c r="I9" s="76">
        <f>G9+'09.08'!I9</f>
        <v>190</v>
      </c>
      <c r="J9" s="76">
        <f>H9+'09.08'!J9</f>
        <v>0</v>
      </c>
      <c r="K9" s="75">
        <v>42</v>
      </c>
      <c r="L9" s="77">
        <f t="shared" si="1"/>
        <v>148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17</v>
      </c>
      <c r="H10" s="75">
        <v>0</v>
      </c>
      <c r="I10" s="76">
        <f>G10+'09.08'!I10</f>
        <v>127</v>
      </c>
      <c r="J10" s="76">
        <f>H10+'09.08'!J10</f>
        <v>0</v>
      </c>
      <c r="K10" s="75">
        <v>50</v>
      </c>
      <c r="L10" s="77">
        <f t="shared" si="1"/>
        <v>77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17</v>
      </c>
      <c r="H11" s="75">
        <v>0</v>
      </c>
      <c r="I11" s="76">
        <f>G11+'09.08'!I11</f>
        <v>181</v>
      </c>
      <c r="J11" s="76">
        <f>H11+'09.08'!J11</f>
        <v>0</v>
      </c>
      <c r="K11" s="75">
        <v>70</v>
      </c>
      <c r="L11" s="77">
        <f t="shared" si="1"/>
        <v>111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25</v>
      </c>
      <c r="H12" s="75">
        <v>0</v>
      </c>
      <c r="I12" s="76">
        <f>G12+'09.08'!I12</f>
        <v>304</v>
      </c>
      <c r="J12" s="76">
        <f>H12+'09.08'!J12</f>
        <v>0</v>
      </c>
      <c r="K12" s="75">
        <v>119</v>
      </c>
      <c r="L12" s="77">
        <f t="shared" si="1"/>
        <v>185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21</v>
      </c>
      <c r="H13" s="75">
        <v>0</v>
      </c>
      <c r="I13" s="76">
        <f>G13+'09.08'!I13</f>
        <v>163</v>
      </c>
      <c r="J13" s="76">
        <f>H13+'09.08'!J13</f>
        <v>0</v>
      </c>
      <c r="K13" s="75">
        <v>55</v>
      </c>
      <c r="L13" s="77">
        <f t="shared" si="1"/>
        <v>108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G14+'09.08'!I14</f>
        <v>147</v>
      </c>
      <c r="J14" s="76">
        <f>H14+'09.08'!J14</f>
        <v>0</v>
      </c>
      <c r="K14" s="75">
        <v>34</v>
      </c>
      <c r="L14" s="77">
        <f t="shared" si="1"/>
        <v>113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14</v>
      </c>
      <c r="H15" s="75">
        <v>0</v>
      </c>
      <c r="I15" s="76">
        <f>G15+'09.08'!I15</f>
        <v>147</v>
      </c>
      <c r="J15" s="76">
        <f>H15+'09.08'!J15</f>
        <v>0</v>
      </c>
      <c r="K15" s="75">
        <v>51</v>
      </c>
      <c r="L15" s="77">
        <f t="shared" si="1"/>
        <v>96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G16+'09.08'!I16</f>
        <v>257</v>
      </c>
      <c r="J16" s="76">
        <f>H16+'09.08'!J16</f>
        <v>0</v>
      </c>
      <c r="K16" s="75">
        <v>55</v>
      </c>
      <c r="L16" s="77">
        <f t="shared" si="1"/>
        <v>202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26</v>
      </c>
      <c r="H17" s="75">
        <v>0</v>
      </c>
      <c r="I17" s="76">
        <f>G17+'09.08'!I17</f>
        <v>93</v>
      </c>
      <c r="J17" s="76">
        <f>H17+'09.08'!J17</f>
        <v>0</v>
      </c>
      <c r="K17" s="75">
        <v>42</v>
      </c>
      <c r="L17" s="77">
        <f t="shared" si="1"/>
        <v>51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G18+'09.08'!I18</f>
        <v>278</v>
      </c>
      <c r="J18" s="76">
        <f>H18+'09.08'!J18</f>
        <v>0</v>
      </c>
      <c r="K18" s="75">
        <v>54</v>
      </c>
      <c r="L18" s="77">
        <f t="shared" si="1"/>
        <v>224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277</v>
      </c>
      <c r="H19" s="88">
        <f>SUM(H5:H18)</f>
        <v>0</v>
      </c>
      <c r="I19" s="76">
        <f>G19+'09.08'!I19</f>
        <v>3133</v>
      </c>
      <c r="J19" s="76">
        <f>H19+'09.08'!J19</f>
        <v>1</v>
      </c>
      <c r="K19" s="88">
        <f>SUM(K5:K18)</f>
        <v>912</v>
      </c>
      <c r="L19" s="86">
        <f t="shared" si="1"/>
        <v>2221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G20+'09.08'!I20</f>
        <v>8</v>
      </c>
      <c r="J20" s="76">
        <f>H20+'09.08'!J20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17</v>
      </c>
      <c r="H21" s="75">
        <v>0</v>
      </c>
      <c r="I21" s="76">
        <f>G21+'09.08'!I21</f>
        <v>165</v>
      </c>
      <c r="J21" s="76">
        <f>H21+'09.08'!J21</f>
        <v>0</v>
      </c>
      <c r="K21" s="75">
        <v>57</v>
      </c>
      <c r="L21" s="77">
        <f t="shared" si="1"/>
        <v>108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G22+'09.08'!I22</f>
        <v>57</v>
      </c>
      <c r="J22" s="76">
        <f>H22+'09.08'!J22</f>
        <v>0</v>
      </c>
      <c r="K22" s="75">
        <v>25</v>
      </c>
      <c r="L22" s="77">
        <f t="shared" si="1"/>
        <v>32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7</v>
      </c>
      <c r="H23" s="75">
        <v>0</v>
      </c>
      <c r="I23" s="76">
        <f>G23+'09.08'!I23</f>
        <v>48</v>
      </c>
      <c r="J23" s="76">
        <f>H23+'09.08'!J23</f>
        <v>0</v>
      </c>
      <c r="K23" s="75">
        <v>13</v>
      </c>
      <c r="L23" s="77">
        <f t="shared" si="1"/>
        <v>35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57</v>
      </c>
      <c r="H24" s="75">
        <v>0</v>
      </c>
      <c r="I24" s="76">
        <f>G24+'09.08'!I24</f>
        <v>669</v>
      </c>
      <c r="J24" s="76">
        <f>H24+'09.08'!J24</f>
        <v>0</v>
      </c>
      <c r="K24" s="75">
        <v>207</v>
      </c>
      <c r="L24" s="77">
        <f t="shared" si="1"/>
        <v>462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87</v>
      </c>
      <c r="H25" s="88">
        <f>SUM(H20:H24)</f>
        <v>0</v>
      </c>
      <c r="I25" s="76">
        <f>G25+'09.08'!I25</f>
        <v>947</v>
      </c>
      <c r="J25" s="76">
        <f>H25+'09.08'!J25</f>
        <v>0</v>
      </c>
      <c r="K25" s="88">
        <f>SUM(K20:K24)</f>
        <v>302</v>
      </c>
      <c r="L25" s="86">
        <f t="shared" si="1"/>
        <v>645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11</v>
      </c>
      <c r="H26" s="75">
        <v>0</v>
      </c>
      <c r="I26" s="76">
        <f>G26+'09.08'!I26</f>
        <v>219</v>
      </c>
      <c r="J26" s="76">
        <f>H26+'09.08'!J26</f>
        <v>0</v>
      </c>
      <c r="K26" s="75">
        <v>86</v>
      </c>
      <c r="L26" s="77">
        <f t="shared" si="1"/>
        <v>133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23</v>
      </c>
      <c r="H27" s="75">
        <v>0</v>
      </c>
      <c r="I27" s="76">
        <f>G27+'09.08'!I27</f>
        <v>289</v>
      </c>
      <c r="J27" s="76">
        <f>H27+'09.08'!J27</f>
        <v>0</v>
      </c>
      <c r="K27" s="75">
        <v>80</v>
      </c>
      <c r="L27" s="77">
        <f t="shared" si="1"/>
        <v>209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46</v>
      </c>
      <c r="H28" s="75">
        <v>0</v>
      </c>
      <c r="I28" s="76">
        <f>G28+'09.08'!I28</f>
        <v>387</v>
      </c>
      <c r="J28" s="76">
        <f>H28+'09.08'!J28</f>
        <v>0</v>
      </c>
      <c r="K28" s="75">
        <v>121</v>
      </c>
      <c r="L28" s="77">
        <f t="shared" si="1"/>
        <v>266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44</v>
      </c>
      <c r="H29" s="75">
        <v>0</v>
      </c>
      <c r="I29" s="76">
        <f>G29+'09.08'!I29</f>
        <v>424</v>
      </c>
      <c r="J29" s="76">
        <f>H29+'09.08'!J29</f>
        <v>0</v>
      </c>
      <c r="K29" s="75">
        <v>103</v>
      </c>
      <c r="L29" s="77">
        <f t="shared" si="1"/>
        <v>321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20</v>
      </c>
      <c r="H30" s="75">
        <v>0</v>
      </c>
      <c r="I30" s="76">
        <f>G30+'09.08'!I30</f>
        <v>184</v>
      </c>
      <c r="J30" s="76">
        <f>H30+'09.08'!J30</f>
        <v>0</v>
      </c>
      <c r="K30" s="75">
        <v>66</v>
      </c>
      <c r="L30" s="77">
        <f t="shared" si="1"/>
        <v>118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20</v>
      </c>
      <c r="H31" s="75">
        <v>0</v>
      </c>
      <c r="I31" s="76">
        <f>G31+'09.08'!I31</f>
        <v>255</v>
      </c>
      <c r="J31" s="76">
        <f>H31+'09.08'!J31</f>
        <v>0</v>
      </c>
      <c r="K31" s="75">
        <v>66</v>
      </c>
      <c r="L31" s="77">
        <f t="shared" si="1"/>
        <v>189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G32+'09.08'!I32</f>
        <v>92</v>
      </c>
      <c r="J32" s="76">
        <f>H32+'09.08'!J32</f>
        <v>0</v>
      </c>
      <c r="K32" s="75">
        <v>28</v>
      </c>
      <c r="L32" s="77">
        <f t="shared" si="1"/>
        <v>64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19</v>
      </c>
      <c r="H33" s="75">
        <v>0</v>
      </c>
      <c r="I33" s="76">
        <f>G33+'09.08'!I33</f>
        <v>152</v>
      </c>
      <c r="J33" s="76">
        <f>H33+'09.08'!J33</f>
        <v>0</v>
      </c>
      <c r="K33" s="75">
        <v>46</v>
      </c>
      <c r="L33" s="77">
        <f t="shared" si="1"/>
        <v>106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11</v>
      </c>
      <c r="H34" s="75">
        <v>0</v>
      </c>
      <c r="I34" s="76">
        <f>G34+'09.08'!I34</f>
        <v>58</v>
      </c>
      <c r="J34" s="76">
        <f>H34+'09.08'!J34</f>
        <v>0</v>
      </c>
      <c r="K34" s="75">
        <v>35</v>
      </c>
      <c r="L34" s="77">
        <f t="shared" si="1"/>
        <v>23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3</v>
      </c>
      <c r="H35" s="75">
        <v>0</v>
      </c>
      <c r="I35" s="76">
        <f>G35+'09.08'!I35</f>
        <v>30</v>
      </c>
      <c r="J35" s="76">
        <f>H35+'09.08'!J35</f>
        <v>0</v>
      </c>
      <c r="K35" s="75">
        <v>14</v>
      </c>
      <c r="L35" s="77">
        <f t="shared" si="1"/>
        <v>16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3</v>
      </c>
      <c r="H36" s="75">
        <v>0</v>
      </c>
      <c r="I36" s="76">
        <f>G36+'09.08'!I36</f>
        <v>10</v>
      </c>
      <c r="J36" s="76">
        <f>H36+'09.08'!J36</f>
        <v>0</v>
      </c>
      <c r="K36" s="75">
        <v>4</v>
      </c>
      <c r="L36" s="77">
        <f t="shared" si="1"/>
        <v>6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18</v>
      </c>
      <c r="H37" s="75">
        <v>0</v>
      </c>
      <c r="I37" s="76">
        <f>G37+'09.08'!I37</f>
        <v>324</v>
      </c>
      <c r="J37" s="76">
        <f>H37+'09.08'!J37</f>
        <v>0</v>
      </c>
      <c r="K37" s="75">
        <v>118</v>
      </c>
      <c r="L37" s="77">
        <f t="shared" si="1"/>
        <v>206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226</v>
      </c>
      <c r="H38" s="88">
        <v>0</v>
      </c>
      <c r="I38" s="76">
        <f>G38+'09.08'!I38</f>
        <v>2424</v>
      </c>
      <c r="J38" s="76">
        <f>H38+'09.08'!J38</f>
        <v>0</v>
      </c>
      <c r="K38" s="88">
        <f>SUM(K26:K37)</f>
        <v>767</v>
      </c>
      <c r="L38" s="86">
        <f t="shared" si="1"/>
        <v>1657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24</v>
      </c>
      <c r="H39" s="75">
        <v>0</v>
      </c>
      <c r="I39" s="76">
        <f>G39+'09.08'!I39</f>
        <v>350</v>
      </c>
      <c r="J39" s="76">
        <f>H39+'09.08'!J39</f>
        <v>1</v>
      </c>
      <c r="K39" s="75">
        <v>150</v>
      </c>
      <c r="L39" s="77">
        <f t="shared" si="1"/>
        <v>200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16</v>
      </c>
      <c r="H40" s="75">
        <v>0</v>
      </c>
      <c r="I40" s="76">
        <f>G40+'09.08'!I40</f>
        <v>257</v>
      </c>
      <c r="J40" s="76">
        <f>H40+'09.08'!J40</f>
        <v>0</v>
      </c>
      <c r="K40" s="75">
        <v>61</v>
      </c>
      <c r="L40" s="77">
        <f t="shared" si="1"/>
        <v>196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G41+'09.08'!I41</f>
        <v>81</v>
      </c>
      <c r="J41" s="76">
        <f>H41+'09.08'!J41</f>
        <v>0</v>
      </c>
      <c r="K41" s="75">
        <v>30</v>
      </c>
      <c r="L41" s="77">
        <f t="shared" si="1"/>
        <v>51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8</v>
      </c>
      <c r="H42" s="75">
        <v>0</v>
      </c>
      <c r="I42" s="76">
        <f>G42+'09.08'!I42</f>
        <v>80</v>
      </c>
      <c r="J42" s="76">
        <f>H42+'09.08'!J42</f>
        <v>0</v>
      </c>
      <c r="K42" s="75">
        <v>26</v>
      </c>
      <c r="L42" s="77">
        <f t="shared" si="1"/>
        <v>54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19</v>
      </c>
      <c r="H43" s="75">
        <v>0</v>
      </c>
      <c r="I43" s="76">
        <f>G43+'09.08'!I43</f>
        <v>349</v>
      </c>
      <c r="J43" s="76">
        <f>H43+'09.08'!J43</f>
        <v>0</v>
      </c>
      <c r="K43" s="75">
        <v>150</v>
      </c>
      <c r="L43" s="77">
        <f t="shared" si="1"/>
        <v>199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G44+'09.08'!I44</f>
        <v>118</v>
      </c>
      <c r="J44" s="76">
        <f>H44+'09.08'!J44</f>
        <v>0</v>
      </c>
      <c r="K44" s="75">
        <v>40</v>
      </c>
      <c r="L44" s="77">
        <f t="shared" si="1"/>
        <v>78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G45+'09.08'!I45</f>
        <v>47</v>
      </c>
      <c r="J45" s="76">
        <f>H45+'09.08'!J45</f>
        <v>0</v>
      </c>
      <c r="K45" s="75">
        <v>11</v>
      </c>
      <c r="L45" s="77">
        <f t="shared" si="1"/>
        <v>36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7</v>
      </c>
      <c r="H46" s="75">
        <v>0</v>
      </c>
      <c r="I46" s="76">
        <f>G46+'09.08'!I46</f>
        <v>116</v>
      </c>
      <c r="J46" s="76">
        <f>H46+'09.08'!J46</f>
        <v>0</v>
      </c>
      <c r="K46" s="75">
        <v>43</v>
      </c>
      <c r="L46" s="77">
        <f t="shared" si="1"/>
        <v>73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11</v>
      </c>
      <c r="H47" s="75">
        <v>0</v>
      </c>
      <c r="I47" s="76">
        <f>G47+'09.08'!I47</f>
        <v>57</v>
      </c>
      <c r="J47" s="76">
        <f>H47+'09.08'!J47</f>
        <v>0</v>
      </c>
      <c r="K47" s="75">
        <v>9</v>
      </c>
      <c r="L47" s="77">
        <f t="shared" si="1"/>
        <v>48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G48+'09.08'!I48</f>
        <v>56</v>
      </c>
      <c r="J48" s="76">
        <f>H48+'09.08'!J48</f>
        <v>0</v>
      </c>
      <c r="K48" s="75">
        <v>21</v>
      </c>
      <c r="L48" s="77">
        <f t="shared" si="1"/>
        <v>35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G49+'09.08'!I49</f>
        <v>253</v>
      </c>
      <c r="J49" s="76">
        <f>H49+'09.08'!J49</f>
        <v>0</v>
      </c>
      <c r="K49" s="75">
        <v>124</v>
      </c>
      <c r="L49" s="77">
        <f t="shared" si="1"/>
        <v>129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126</v>
      </c>
      <c r="H50" s="88">
        <f>SUM(H39:H49)</f>
        <v>0</v>
      </c>
      <c r="I50" s="76">
        <f>G50+'09.08'!I50</f>
        <v>1764</v>
      </c>
      <c r="J50" s="76">
        <f>H50+'09.08'!J50</f>
        <v>1</v>
      </c>
      <c r="K50" s="88">
        <f>SUM(K39:K49)</f>
        <v>665</v>
      </c>
      <c r="L50" s="86">
        <f t="shared" si="1"/>
        <v>1099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G51+'09.08'!I51</f>
        <v>0</v>
      </c>
      <c r="J51" s="76">
        <f>H51+'09.08'!J51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37</v>
      </c>
      <c r="H52" s="75">
        <v>0</v>
      </c>
      <c r="I52" s="76">
        <f>G52+'09.08'!I52</f>
        <v>400</v>
      </c>
      <c r="J52" s="76">
        <f>H52+'09.08'!J52</f>
        <v>0</v>
      </c>
      <c r="K52" s="75">
        <v>144</v>
      </c>
      <c r="L52" s="77">
        <f t="shared" si="1"/>
        <v>256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5</v>
      </c>
      <c r="H53" s="75">
        <v>0</v>
      </c>
      <c r="I53" s="76">
        <f>G53+'09.08'!I53</f>
        <v>154</v>
      </c>
      <c r="J53" s="76">
        <f>H53+'09.08'!J53</f>
        <v>0</v>
      </c>
      <c r="K53" s="75">
        <v>50</v>
      </c>
      <c r="L53" s="77">
        <f t="shared" si="1"/>
        <v>104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G54+'09.08'!I54</f>
        <v>232</v>
      </c>
      <c r="J54" s="76">
        <f>H54+'09.08'!J54</f>
        <v>0</v>
      </c>
      <c r="K54" s="75">
        <v>84</v>
      </c>
      <c r="L54" s="77">
        <f t="shared" si="1"/>
        <v>148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6</v>
      </c>
      <c r="H55" s="75">
        <v>0</v>
      </c>
      <c r="I55" s="76">
        <f>G55+'09.08'!I55</f>
        <v>86</v>
      </c>
      <c r="J55" s="76">
        <f>H55+'09.08'!J55</f>
        <v>0</v>
      </c>
      <c r="K55" s="75">
        <v>18</v>
      </c>
      <c r="L55" s="77">
        <f t="shared" si="1"/>
        <v>68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G56+'09.08'!I56</f>
        <v>93</v>
      </c>
      <c r="J56" s="76">
        <f>H56+'09.08'!J56</f>
        <v>0</v>
      </c>
      <c r="K56" s="75">
        <v>38</v>
      </c>
      <c r="L56" s="77">
        <f t="shared" si="1"/>
        <v>55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10</v>
      </c>
      <c r="H57" s="75">
        <v>0</v>
      </c>
      <c r="I57" s="76">
        <f>G57+'09.08'!I57</f>
        <v>53</v>
      </c>
      <c r="J57" s="76">
        <f>H57+'09.08'!J57</f>
        <v>0</v>
      </c>
      <c r="K57" s="75">
        <v>51</v>
      </c>
      <c r="L57" s="77">
        <f t="shared" si="1"/>
        <v>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G58+'09.08'!I58</f>
        <v>43</v>
      </c>
      <c r="J58" s="76">
        <f>H58+'09.08'!J58</f>
        <v>0</v>
      </c>
      <c r="K58" s="75">
        <v>8</v>
      </c>
      <c r="L58" s="77">
        <f t="shared" si="1"/>
        <v>35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22</v>
      </c>
      <c r="H59" s="75">
        <v>0</v>
      </c>
      <c r="I59" s="76">
        <f>G59+'09.08'!I59</f>
        <v>294</v>
      </c>
      <c r="J59" s="76">
        <f>H59+'09.08'!J59</f>
        <v>0</v>
      </c>
      <c r="K59" s="75">
        <v>113</v>
      </c>
      <c r="L59" s="77">
        <f t="shared" si="1"/>
        <v>181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114</v>
      </c>
      <c r="H60" s="88">
        <f>SUM(H51:H59)</f>
        <v>0</v>
      </c>
      <c r="I60" s="76">
        <f>G60+'09.08'!I60</f>
        <v>1355</v>
      </c>
      <c r="J60" s="76">
        <f>H60+'09.08'!J60</f>
        <v>0</v>
      </c>
      <c r="K60" s="88">
        <f>SUM(K52:K59)</f>
        <v>506</v>
      </c>
      <c r="L60" s="86">
        <f t="shared" si="1"/>
        <v>849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G61+'09.08'!I61</f>
        <v>71</v>
      </c>
      <c r="J61" s="76">
        <f>H61+'09.08'!J61</f>
        <v>0</v>
      </c>
      <c r="K61" s="75">
        <v>23</v>
      </c>
      <c r="L61" s="77">
        <f t="shared" si="1"/>
        <v>48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3</v>
      </c>
      <c r="H62" s="75">
        <v>0</v>
      </c>
      <c r="I62" s="76">
        <f>G62+'09.08'!I62</f>
        <v>38</v>
      </c>
      <c r="J62" s="76">
        <f>H62+'09.08'!J62</f>
        <v>0</v>
      </c>
      <c r="K62" s="75">
        <v>12</v>
      </c>
      <c r="L62" s="77">
        <f t="shared" si="1"/>
        <v>26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4</v>
      </c>
      <c r="H63" s="75">
        <v>0</v>
      </c>
      <c r="I63" s="76">
        <f>G63+'09.08'!I63</f>
        <v>77</v>
      </c>
      <c r="J63" s="76">
        <f>H63+'09.08'!J63</f>
        <v>0</v>
      </c>
      <c r="K63" s="75">
        <v>29</v>
      </c>
      <c r="L63" s="77">
        <f t="shared" si="1"/>
        <v>48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G64+'09.08'!I64</f>
        <v>63</v>
      </c>
      <c r="J64" s="76">
        <f>H64+'09.08'!J64</f>
        <v>0</v>
      </c>
      <c r="K64" s="75">
        <v>18</v>
      </c>
      <c r="L64" s="77">
        <f t="shared" si="1"/>
        <v>45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G65+'09.08'!I65</f>
        <v>63</v>
      </c>
      <c r="J65" s="76">
        <f>H65+'09.08'!J65</f>
        <v>0</v>
      </c>
      <c r="K65" s="75">
        <v>8</v>
      </c>
      <c r="L65" s="77">
        <f t="shared" si="1"/>
        <v>55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9</v>
      </c>
      <c r="H66" s="75">
        <v>0</v>
      </c>
      <c r="I66" s="76">
        <f>G66+'09.08'!I66</f>
        <v>89</v>
      </c>
      <c r="J66" s="76">
        <f>H66+'09.08'!J66</f>
        <v>0</v>
      </c>
      <c r="K66" s="75">
        <v>66</v>
      </c>
      <c r="L66" s="77">
        <f t="shared" si="1"/>
        <v>23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6</v>
      </c>
      <c r="H67" s="75">
        <v>0</v>
      </c>
      <c r="I67" s="76">
        <f>G67+'09.08'!I67</f>
        <v>11</v>
      </c>
      <c r="J67" s="76">
        <f>H67+'09.08'!J67</f>
        <v>0</v>
      </c>
      <c r="K67" s="75">
        <v>6</v>
      </c>
      <c r="L67" s="77">
        <f t="shared" si="1"/>
        <v>5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7</v>
      </c>
      <c r="H68" s="75">
        <v>0</v>
      </c>
      <c r="I68" s="76">
        <f>G68+'09.08'!I68</f>
        <v>69</v>
      </c>
      <c r="J68" s="76">
        <f>H68+'09.08'!J68</f>
        <v>0</v>
      </c>
      <c r="K68" s="75">
        <v>30</v>
      </c>
      <c r="L68" s="77">
        <f t="shared" si="1"/>
        <v>39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24</v>
      </c>
      <c r="H69" s="75">
        <v>0</v>
      </c>
      <c r="I69" s="76">
        <f>G69+'09.08'!I69</f>
        <v>280</v>
      </c>
      <c r="J69" s="76">
        <f>H69+'09.08'!J69</f>
        <v>0</v>
      </c>
      <c r="K69" s="75">
        <v>111</v>
      </c>
      <c r="L69" s="77">
        <f t="shared" si="1"/>
        <v>169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71</v>
      </c>
      <c r="H70" s="88">
        <f>SUM(H61:H69)</f>
        <v>0</v>
      </c>
      <c r="I70" s="76">
        <f>G70+'09.08'!I70</f>
        <v>765</v>
      </c>
      <c r="J70" s="76">
        <f>H70+'09.08'!J70</f>
        <v>0</v>
      </c>
      <c r="K70" s="88">
        <f>SUM(K61:K69)</f>
        <v>303</v>
      </c>
      <c r="L70" s="86">
        <f t="shared" ref="L70:L85" si="2">I70-K70</f>
        <v>462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19</v>
      </c>
      <c r="H71" s="75">
        <v>0</v>
      </c>
      <c r="I71" s="76">
        <f>G71+'09.08'!I71</f>
        <v>160</v>
      </c>
      <c r="J71" s="76">
        <f>H71+'09.08'!J71</f>
        <v>0</v>
      </c>
      <c r="K71" s="75">
        <v>89</v>
      </c>
      <c r="L71" s="77">
        <f t="shared" si="2"/>
        <v>71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17</v>
      </c>
      <c r="H72" s="75">
        <v>0</v>
      </c>
      <c r="I72" s="76">
        <f>G72+'09.08'!I72</f>
        <v>139</v>
      </c>
      <c r="J72" s="76">
        <f>H72+'09.08'!J72</f>
        <v>0</v>
      </c>
      <c r="K72" s="75">
        <v>63</v>
      </c>
      <c r="L72" s="77">
        <f t="shared" si="2"/>
        <v>76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19</v>
      </c>
      <c r="H73" s="75">
        <v>0</v>
      </c>
      <c r="I73" s="76">
        <f>G73+'09.08'!I73</f>
        <v>115</v>
      </c>
      <c r="J73" s="76">
        <f>H73+'09.08'!J73</f>
        <v>0</v>
      </c>
      <c r="K73" s="75">
        <v>38</v>
      </c>
      <c r="L73" s="77">
        <f t="shared" si="2"/>
        <v>77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G74+'09.08'!I74</f>
        <v>91</v>
      </c>
      <c r="J74" s="76">
        <f>H74+'09.08'!J74</f>
        <v>0</v>
      </c>
      <c r="K74" s="75">
        <v>31</v>
      </c>
      <c r="L74" s="77">
        <f t="shared" si="2"/>
        <v>60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G75+'09.08'!I75</f>
        <v>32</v>
      </c>
      <c r="J75" s="76">
        <f>H75+'09.08'!J75</f>
        <v>0</v>
      </c>
      <c r="K75" s="75">
        <v>12</v>
      </c>
      <c r="L75" s="77">
        <f t="shared" si="2"/>
        <v>20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G76+'09.08'!I76</f>
        <v>127</v>
      </c>
      <c r="J76" s="76">
        <f>H76+'09.08'!J76</f>
        <v>0</v>
      </c>
      <c r="K76" s="75">
        <v>27</v>
      </c>
      <c r="L76" s="77">
        <f t="shared" si="2"/>
        <v>100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98</v>
      </c>
      <c r="H77" s="75">
        <v>0</v>
      </c>
      <c r="I77" s="76">
        <f>G77+'09.08'!I77</f>
        <v>702</v>
      </c>
      <c r="J77" s="76">
        <f>H77+'09.08'!J77</f>
        <v>0</v>
      </c>
      <c r="K77" s="75">
        <v>340</v>
      </c>
      <c r="L77" s="77">
        <f t="shared" si="2"/>
        <v>362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178</v>
      </c>
      <c r="H78" s="88">
        <f>SUM(H71:H77)</f>
        <v>0</v>
      </c>
      <c r="I78" s="76">
        <f>G78+'09.08'!I78</f>
        <v>1371</v>
      </c>
      <c r="J78" s="76">
        <f>H78+'09.08'!J78</f>
        <v>0</v>
      </c>
      <c r="K78" s="88">
        <f>SUM(K71:K77)</f>
        <v>600</v>
      </c>
      <c r="L78" s="86">
        <f t="shared" si="2"/>
        <v>771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9</v>
      </c>
      <c r="H79" s="75">
        <v>0</v>
      </c>
      <c r="I79" s="76">
        <f>G79+'09.08'!I79</f>
        <v>92</v>
      </c>
      <c r="J79" s="76">
        <f>H79+'09.08'!J79</f>
        <v>0</v>
      </c>
      <c r="K79" s="75">
        <v>27</v>
      </c>
      <c r="L79" s="77">
        <f t="shared" si="2"/>
        <v>65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G80+'09.08'!I80</f>
        <v>21</v>
      </c>
      <c r="J80" s="76">
        <f>H80+'09.08'!J80</f>
        <v>0</v>
      </c>
      <c r="K80" s="75">
        <v>1</v>
      </c>
      <c r="L80" s="77">
        <f t="shared" si="2"/>
        <v>20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12</v>
      </c>
      <c r="H81" s="75">
        <v>0</v>
      </c>
      <c r="I81" s="76">
        <f>G81+'09.08'!I81</f>
        <v>56</v>
      </c>
      <c r="J81" s="76">
        <f>H81+'09.08'!J81</f>
        <v>0</v>
      </c>
      <c r="K81" s="75">
        <v>18</v>
      </c>
      <c r="L81" s="77">
        <f t="shared" si="2"/>
        <v>38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G82+'09.08'!I82</f>
        <v>58</v>
      </c>
      <c r="J82" s="76">
        <f>H82+'09.08'!J82</f>
        <v>0</v>
      </c>
      <c r="K82" s="75">
        <v>15</v>
      </c>
      <c r="L82" s="77">
        <f t="shared" si="2"/>
        <v>43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8</v>
      </c>
      <c r="H83" s="75">
        <v>0</v>
      </c>
      <c r="I83" s="76">
        <f>G83+'09.08'!I83</f>
        <v>210</v>
      </c>
      <c r="J83" s="76">
        <f>H83+'09.08'!J83</f>
        <v>0</v>
      </c>
      <c r="K83" s="75">
        <v>46</v>
      </c>
      <c r="L83" s="77">
        <f t="shared" si="2"/>
        <v>164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32</v>
      </c>
      <c r="H84" s="88">
        <f>SUM(H79:H83)</f>
        <v>0</v>
      </c>
      <c r="I84" s="76">
        <f>G84+'09.08'!I84</f>
        <v>437</v>
      </c>
      <c r="J84" s="76">
        <f>H84+'09.08'!J84</f>
        <v>0</v>
      </c>
      <c r="K84" s="88">
        <f>SUM(K79:K83)</f>
        <v>107</v>
      </c>
      <c r="L84" s="86">
        <f t="shared" si="2"/>
        <v>330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1111</v>
      </c>
      <c r="H85" s="78">
        <f>H84+H78+H70+H60+H50+H38+H25+H19</f>
        <v>0</v>
      </c>
      <c r="I85" s="78">
        <f>I84+I78+I70+I60+I50+I38+I25+I19</f>
        <v>12196</v>
      </c>
      <c r="J85" s="78">
        <f t="shared" ref="J85:K85" si="4">J84+J78+J70+J60+J50+J38+J25+J19</f>
        <v>2</v>
      </c>
      <c r="K85" s="78">
        <f t="shared" si="4"/>
        <v>4162</v>
      </c>
      <c r="L85" s="77">
        <f t="shared" si="2"/>
        <v>8034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000-000000000000}">
  <dimension ref="A1:O113"/>
  <sheetViews>
    <sheetView topLeftCell="C1" zoomScale="70" zoomScaleNormal="70" workbookViewId="0">
      <pane xSplit="3" ySplit="4" topLeftCell="F20" activePane="bottomRight" state="frozen"/>
      <selection activeCell="C1" sqref="C1"/>
      <selection pane="topRight" activeCell="F1" sqref="F1"/>
      <selection pane="bottomLeft" activeCell="C5" sqref="C5"/>
      <selection pane="bottomRight" activeCell="I66" sqref="I6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251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9" t="s">
        <v>140</v>
      </c>
      <c r="J4" s="99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24</v>
      </c>
      <c r="H5" s="75">
        <v>0</v>
      </c>
      <c r="I5" s="76">
        <f>G5+'08.08'!I5</f>
        <v>608</v>
      </c>
      <c r="J5" s="76">
        <f>H5+'08.08'!J5</f>
        <v>1</v>
      </c>
      <c r="K5" s="75">
        <v>133</v>
      </c>
      <c r="L5" s="77">
        <f>I5-K5</f>
        <v>475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4</v>
      </c>
      <c r="H6" s="75">
        <v>0</v>
      </c>
      <c r="I6" s="76">
        <f>G6+'08.08'!I6</f>
        <v>24</v>
      </c>
      <c r="J6" s="76">
        <f>H6+'08.08'!J6</f>
        <v>0</v>
      </c>
      <c r="K6" s="75">
        <v>7</v>
      </c>
      <c r="L6" s="77">
        <f t="shared" ref="L6:L69" si="1">I6-K6</f>
        <v>17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21</v>
      </c>
      <c r="H7" s="75">
        <v>0</v>
      </c>
      <c r="I7" s="76">
        <f>G7+'08.08'!I7</f>
        <v>117</v>
      </c>
      <c r="J7" s="76">
        <f>H7+'08.08'!J7</f>
        <v>0</v>
      </c>
      <c r="K7" s="75">
        <v>36</v>
      </c>
      <c r="L7" s="77">
        <f t="shared" si="1"/>
        <v>81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47</v>
      </c>
      <c r="H8" s="75">
        <v>0</v>
      </c>
      <c r="I8" s="76">
        <f>G8+'08.08'!I8</f>
        <v>393</v>
      </c>
      <c r="J8" s="76">
        <f>H8+'08.08'!J8</f>
        <v>0</v>
      </c>
      <c r="K8" s="75">
        <v>122</v>
      </c>
      <c r="L8" s="77">
        <f t="shared" si="1"/>
        <v>271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5</v>
      </c>
      <c r="H9" s="75">
        <v>0</v>
      </c>
      <c r="I9" s="76">
        <f>G9+'08.08'!I9</f>
        <v>179</v>
      </c>
      <c r="J9" s="76">
        <f>H9+'08.08'!J9</f>
        <v>0</v>
      </c>
      <c r="K9" s="75">
        <v>46</v>
      </c>
      <c r="L9" s="77">
        <f t="shared" si="1"/>
        <v>133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13</v>
      </c>
      <c r="H10" s="75">
        <v>0</v>
      </c>
      <c r="I10" s="76">
        <f>G10+'08.08'!I10</f>
        <v>110</v>
      </c>
      <c r="J10" s="76">
        <f>H10+'08.08'!J10</f>
        <v>0</v>
      </c>
      <c r="K10" s="75">
        <v>34</v>
      </c>
      <c r="L10" s="77">
        <f t="shared" si="1"/>
        <v>76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G11+'08.08'!I11</f>
        <v>164</v>
      </c>
      <c r="J11" s="76">
        <f>H11+'08.08'!J11</f>
        <v>0</v>
      </c>
      <c r="K11" s="75">
        <v>61</v>
      </c>
      <c r="L11" s="77">
        <f t="shared" si="1"/>
        <v>103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G12+'08.08'!I12</f>
        <v>279</v>
      </c>
      <c r="J12" s="76">
        <f>H12+'08.08'!J12</f>
        <v>0</v>
      </c>
      <c r="K12" s="75">
        <v>100</v>
      </c>
      <c r="L12" s="77">
        <f t="shared" si="1"/>
        <v>179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13</v>
      </c>
      <c r="H13" s="75">
        <v>0</v>
      </c>
      <c r="I13" s="76">
        <f>G13+'08.08'!I13</f>
        <v>142</v>
      </c>
      <c r="J13" s="76">
        <f>H13+'08.08'!J13</f>
        <v>0</v>
      </c>
      <c r="K13" s="75">
        <v>39</v>
      </c>
      <c r="L13" s="77">
        <f t="shared" si="1"/>
        <v>103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17</v>
      </c>
      <c r="H14" s="75">
        <v>0</v>
      </c>
      <c r="I14" s="76">
        <f>G14+'08.08'!I14</f>
        <v>137</v>
      </c>
      <c r="J14" s="76">
        <f>H14+'08.08'!J14</f>
        <v>0</v>
      </c>
      <c r="K14" s="75">
        <v>34</v>
      </c>
      <c r="L14" s="77">
        <f t="shared" si="1"/>
        <v>103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12</v>
      </c>
      <c r="H15" s="75">
        <v>0</v>
      </c>
      <c r="I15" s="76">
        <f>G15+'08.08'!I15</f>
        <v>133</v>
      </c>
      <c r="J15" s="76">
        <f>H15+'08.08'!J15</f>
        <v>0</v>
      </c>
      <c r="K15" s="75">
        <v>41</v>
      </c>
      <c r="L15" s="77">
        <f t="shared" si="1"/>
        <v>92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18</v>
      </c>
      <c r="H16" s="75">
        <v>0</v>
      </c>
      <c r="I16" s="76">
        <f>G16+'08.08'!I16</f>
        <v>242</v>
      </c>
      <c r="J16" s="76">
        <f>H16+'08.08'!J16</f>
        <v>0</v>
      </c>
      <c r="K16" s="75">
        <v>53</v>
      </c>
      <c r="L16" s="77">
        <f t="shared" si="1"/>
        <v>189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12</v>
      </c>
      <c r="H17" s="75">
        <v>0</v>
      </c>
      <c r="I17" s="76">
        <f>G17+'08.08'!I17</f>
        <v>67</v>
      </c>
      <c r="J17" s="76">
        <f>H17+'08.08'!J17</f>
        <v>0</v>
      </c>
      <c r="K17" s="75">
        <v>32</v>
      </c>
      <c r="L17" s="77">
        <f t="shared" si="1"/>
        <v>35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G18+'08.08'!I18</f>
        <v>261</v>
      </c>
      <c r="J18" s="76">
        <f>H18+'08.08'!J18</f>
        <v>0</v>
      </c>
      <c r="K18" s="75">
        <v>46</v>
      </c>
      <c r="L18" s="77">
        <f t="shared" si="1"/>
        <v>215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238</v>
      </c>
      <c r="H19" s="88">
        <f>SUM(H5:H18)</f>
        <v>0</v>
      </c>
      <c r="I19" s="76">
        <f>G19+'08.08'!I19</f>
        <v>2856</v>
      </c>
      <c r="J19" s="76">
        <f>H19+'08.08'!J19</f>
        <v>1</v>
      </c>
      <c r="K19" s="88">
        <f>SUM(K5:K18)</f>
        <v>784</v>
      </c>
      <c r="L19" s="86">
        <f t="shared" si="1"/>
        <v>2072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G20+'08.08'!I20</f>
        <v>8</v>
      </c>
      <c r="J20" s="76">
        <f>H20+'08.08'!J20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18</v>
      </c>
      <c r="H21" s="75">
        <v>0</v>
      </c>
      <c r="I21" s="76">
        <f>G21+'08.08'!I21</f>
        <v>148</v>
      </c>
      <c r="J21" s="76">
        <f>H21+'08.08'!J21</f>
        <v>0</v>
      </c>
      <c r="K21" s="75">
        <v>46</v>
      </c>
      <c r="L21" s="77">
        <f t="shared" si="1"/>
        <v>102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G22+'08.08'!I22</f>
        <v>51</v>
      </c>
      <c r="J22" s="76">
        <f>H22+'08.08'!J22</f>
        <v>0</v>
      </c>
      <c r="K22" s="75">
        <v>20</v>
      </c>
      <c r="L22" s="77">
        <f t="shared" si="1"/>
        <v>31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7</v>
      </c>
      <c r="H23" s="75">
        <v>0</v>
      </c>
      <c r="I23" s="76">
        <f>G23+'08.08'!I23</f>
        <v>41</v>
      </c>
      <c r="J23" s="76">
        <f>H23+'08.08'!J23</f>
        <v>0</v>
      </c>
      <c r="K23" s="75">
        <v>11</v>
      </c>
      <c r="L23" s="77">
        <f t="shared" si="1"/>
        <v>30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39</v>
      </c>
      <c r="H24" s="75">
        <v>0</v>
      </c>
      <c r="I24" s="76">
        <f>G24+'08.08'!I24</f>
        <v>612</v>
      </c>
      <c r="J24" s="76">
        <f>H24+'08.08'!J24</f>
        <v>0</v>
      </c>
      <c r="K24" s="75">
        <v>157</v>
      </c>
      <c r="L24" s="77">
        <f t="shared" si="1"/>
        <v>455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G25+'08.08'!I25</f>
        <v>860</v>
      </c>
      <c r="J25" s="76">
        <f>H25+'08.08'!J25</f>
        <v>0</v>
      </c>
      <c r="K25" s="88">
        <f>SUM(K20:K24)</f>
        <v>234</v>
      </c>
      <c r="L25" s="86">
        <f t="shared" si="1"/>
        <v>626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G26+'08.08'!I26</f>
        <v>208</v>
      </c>
      <c r="J26" s="76">
        <f>H26+'08.08'!J26</f>
        <v>0</v>
      </c>
      <c r="K26" s="75">
        <v>69</v>
      </c>
      <c r="L26" s="77">
        <f t="shared" si="1"/>
        <v>139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14</v>
      </c>
      <c r="H27" s="75">
        <v>0</v>
      </c>
      <c r="I27" s="76">
        <f>G27+'08.08'!I27</f>
        <v>266</v>
      </c>
      <c r="J27" s="76">
        <f>H27+'08.08'!J27</f>
        <v>0</v>
      </c>
      <c r="K27" s="75">
        <v>64</v>
      </c>
      <c r="L27" s="77">
        <f t="shared" si="1"/>
        <v>202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55</v>
      </c>
      <c r="H28" s="75">
        <v>0</v>
      </c>
      <c r="I28" s="76">
        <f>G28+'08.08'!I28</f>
        <v>341</v>
      </c>
      <c r="J28" s="76">
        <f>H28+'08.08'!J28</f>
        <v>0</v>
      </c>
      <c r="K28" s="75">
        <v>141</v>
      </c>
      <c r="L28" s="77">
        <f t="shared" si="1"/>
        <v>200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39</v>
      </c>
      <c r="H29" s="75">
        <v>0</v>
      </c>
      <c r="I29" s="76">
        <f>G29+'08.08'!I29</f>
        <v>380</v>
      </c>
      <c r="J29" s="76">
        <f>H29+'08.08'!J29</f>
        <v>0</v>
      </c>
      <c r="K29" s="75">
        <v>105</v>
      </c>
      <c r="L29" s="77">
        <f t="shared" si="1"/>
        <v>275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21</v>
      </c>
      <c r="H30" s="75">
        <v>0</v>
      </c>
      <c r="I30" s="76">
        <f>G30+'08.08'!I30</f>
        <v>164</v>
      </c>
      <c r="J30" s="76">
        <f>H30+'08.08'!J30</f>
        <v>0</v>
      </c>
      <c r="K30" s="75">
        <v>56</v>
      </c>
      <c r="L30" s="77">
        <f t="shared" si="1"/>
        <v>108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29</v>
      </c>
      <c r="H31" s="75">
        <v>0</v>
      </c>
      <c r="I31" s="76">
        <f>G31+'08.08'!I31</f>
        <v>235</v>
      </c>
      <c r="J31" s="76">
        <f>H31+'08.08'!J31</f>
        <v>0</v>
      </c>
      <c r="K31" s="75">
        <v>61</v>
      </c>
      <c r="L31" s="77">
        <f t="shared" si="1"/>
        <v>174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10</v>
      </c>
      <c r="H32" s="75">
        <v>0</v>
      </c>
      <c r="I32" s="76">
        <f>G32+'08.08'!I32</f>
        <v>84</v>
      </c>
      <c r="J32" s="76">
        <f>H32+'08.08'!J32</f>
        <v>0</v>
      </c>
      <c r="K32" s="75">
        <v>24</v>
      </c>
      <c r="L32" s="77">
        <f t="shared" si="1"/>
        <v>60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16</v>
      </c>
      <c r="H33" s="75">
        <v>0</v>
      </c>
      <c r="I33" s="76">
        <f>G33+'08.08'!I33</f>
        <v>133</v>
      </c>
      <c r="J33" s="76">
        <f>H33+'08.08'!J33</f>
        <v>0</v>
      </c>
      <c r="K33" s="75">
        <v>36</v>
      </c>
      <c r="L33" s="77">
        <f t="shared" si="1"/>
        <v>97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G34+'08.08'!I34</f>
        <v>47</v>
      </c>
      <c r="J34" s="76">
        <f>H34+'08.08'!J34</f>
        <v>0</v>
      </c>
      <c r="K34" s="75">
        <v>27</v>
      </c>
      <c r="L34" s="77">
        <f t="shared" si="1"/>
        <v>20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6</v>
      </c>
      <c r="H35" s="75">
        <v>0</v>
      </c>
      <c r="I35" s="76">
        <f>G35+'08.08'!I35</f>
        <v>27</v>
      </c>
      <c r="J35" s="76">
        <f>H35+'08.08'!J35</f>
        <v>0</v>
      </c>
      <c r="K35" s="75">
        <v>11</v>
      </c>
      <c r="L35" s="77">
        <f t="shared" si="1"/>
        <v>16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G36+'08.08'!I36</f>
        <v>7</v>
      </c>
      <c r="J36" s="76">
        <f>H36+'08.08'!J36</f>
        <v>0</v>
      </c>
      <c r="K36" s="75">
        <v>3</v>
      </c>
      <c r="L36" s="77">
        <f t="shared" si="1"/>
        <v>4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22</v>
      </c>
      <c r="H37" s="75">
        <v>0</v>
      </c>
      <c r="I37" s="76">
        <f>G37+'08.08'!I37</f>
        <v>306</v>
      </c>
      <c r="J37" s="76">
        <f>H37+'08.08'!J37</f>
        <v>0</v>
      </c>
      <c r="K37" s="75">
        <v>108</v>
      </c>
      <c r="L37" s="77">
        <f t="shared" si="1"/>
        <v>198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223</v>
      </c>
      <c r="H38" s="88">
        <v>0</v>
      </c>
      <c r="I38" s="76">
        <f>G38+'08.08'!I38</f>
        <v>2198</v>
      </c>
      <c r="J38" s="76">
        <f>H38+'08.08'!J38</f>
        <v>0</v>
      </c>
      <c r="K38" s="88">
        <f>SUM(K26:K37)</f>
        <v>705</v>
      </c>
      <c r="L38" s="86">
        <f t="shared" si="1"/>
        <v>1493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G39+'08.08'!I39</f>
        <v>326</v>
      </c>
      <c r="J39" s="76">
        <f>H39+'08.08'!J39</f>
        <v>1</v>
      </c>
      <c r="K39" s="75">
        <v>145</v>
      </c>
      <c r="L39" s="77">
        <f t="shared" si="1"/>
        <v>181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25</v>
      </c>
      <c r="H40" s="75">
        <v>0</v>
      </c>
      <c r="I40" s="76">
        <f>G40+'08.08'!I40</f>
        <v>241</v>
      </c>
      <c r="J40" s="76">
        <f>H40+'08.08'!J40</f>
        <v>0</v>
      </c>
      <c r="K40" s="75">
        <v>62</v>
      </c>
      <c r="L40" s="77">
        <f t="shared" si="1"/>
        <v>179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10</v>
      </c>
      <c r="H41" s="75">
        <v>0</v>
      </c>
      <c r="I41" s="76">
        <f>G41+'08.08'!I41</f>
        <v>76</v>
      </c>
      <c r="J41" s="76">
        <f>H41+'08.08'!J41</f>
        <v>0</v>
      </c>
      <c r="K41" s="75">
        <v>27</v>
      </c>
      <c r="L41" s="77">
        <f t="shared" si="1"/>
        <v>49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13</v>
      </c>
      <c r="H42" s="75">
        <v>0</v>
      </c>
      <c r="I42" s="76">
        <f>G42+'08.08'!I42</f>
        <v>72</v>
      </c>
      <c r="J42" s="76">
        <f>H42+'08.08'!J42</f>
        <v>0</v>
      </c>
      <c r="K42" s="75">
        <v>28</v>
      </c>
      <c r="L42" s="77">
        <f t="shared" si="1"/>
        <v>44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20</v>
      </c>
      <c r="H43" s="75">
        <v>0</v>
      </c>
      <c r="I43" s="76">
        <f>G43+'08.08'!I43</f>
        <v>330</v>
      </c>
      <c r="J43" s="76">
        <f>H43+'08.08'!J43</f>
        <v>0</v>
      </c>
      <c r="K43" s="75">
        <v>131</v>
      </c>
      <c r="L43" s="77">
        <f t="shared" si="1"/>
        <v>199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G44+'08.08'!I44</f>
        <v>111</v>
      </c>
      <c r="J44" s="76">
        <f>H44+'08.08'!J44</f>
        <v>0</v>
      </c>
      <c r="K44" s="75">
        <v>36</v>
      </c>
      <c r="L44" s="77">
        <f t="shared" si="1"/>
        <v>75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G45+'08.08'!I45</f>
        <v>43</v>
      </c>
      <c r="J45" s="76">
        <f>H45+'08.08'!J45</f>
        <v>0</v>
      </c>
      <c r="K45" s="75">
        <v>9</v>
      </c>
      <c r="L45" s="77">
        <f t="shared" si="1"/>
        <v>34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8</v>
      </c>
      <c r="H46" s="75">
        <v>0</v>
      </c>
      <c r="I46" s="76">
        <f>G46+'08.08'!I46</f>
        <v>109</v>
      </c>
      <c r="J46" s="76">
        <f>H46+'08.08'!J46</f>
        <v>0</v>
      </c>
      <c r="K46" s="75">
        <v>44</v>
      </c>
      <c r="L46" s="77">
        <f t="shared" si="1"/>
        <v>65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f>G47+'08.08'!I47</f>
        <v>46</v>
      </c>
      <c r="J47" s="76">
        <f>H47+'08.08'!J47</f>
        <v>0</v>
      </c>
      <c r="K47" s="75">
        <v>3</v>
      </c>
      <c r="L47" s="77">
        <f t="shared" si="1"/>
        <v>43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7</v>
      </c>
      <c r="H48" s="75">
        <v>0</v>
      </c>
      <c r="I48" s="76">
        <f>G48+'08.08'!I48</f>
        <v>49</v>
      </c>
      <c r="J48" s="76">
        <f>H48+'08.08'!J48</f>
        <v>0</v>
      </c>
      <c r="K48" s="75">
        <v>15</v>
      </c>
      <c r="L48" s="77">
        <f t="shared" si="1"/>
        <v>34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26</v>
      </c>
      <c r="H49" s="75">
        <v>0</v>
      </c>
      <c r="I49" s="76">
        <f>G49+'08.08'!I49</f>
        <v>235</v>
      </c>
      <c r="J49" s="76">
        <f>H49+'08.08'!J49</f>
        <v>0</v>
      </c>
      <c r="K49" s="75">
        <v>119</v>
      </c>
      <c r="L49" s="77">
        <f t="shared" si="1"/>
        <v>116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149</v>
      </c>
      <c r="H50" s="88">
        <f>SUM(H39:H49)</f>
        <v>0</v>
      </c>
      <c r="I50" s="76">
        <f>G50+'08.08'!I50</f>
        <v>1638</v>
      </c>
      <c r="J50" s="76">
        <f>H50+'08.08'!J50</f>
        <v>1</v>
      </c>
      <c r="K50" s="88">
        <f>SUM(K39:K49)</f>
        <v>619</v>
      </c>
      <c r="L50" s="86">
        <f t="shared" si="1"/>
        <v>1019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G51+'08.08'!I51</f>
        <v>0</v>
      </c>
      <c r="J51" s="76">
        <f>H51+'08.08'!J51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21</v>
      </c>
      <c r="H52" s="75">
        <v>0</v>
      </c>
      <c r="I52" s="76">
        <f>G52+'08.08'!I52</f>
        <v>363</v>
      </c>
      <c r="J52" s="76">
        <f>H52+'08.08'!J52</f>
        <v>0</v>
      </c>
      <c r="K52" s="75">
        <v>127</v>
      </c>
      <c r="L52" s="77">
        <f t="shared" si="1"/>
        <v>236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G53+'08.08'!I53</f>
        <v>149</v>
      </c>
      <c r="J53" s="76">
        <f>H53+'08.08'!J53</f>
        <v>0</v>
      </c>
      <c r="K53" s="75">
        <v>86</v>
      </c>
      <c r="L53" s="77">
        <f t="shared" si="1"/>
        <v>63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12</v>
      </c>
      <c r="H54" s="75">
        <v>0</v>
      </c>
      <c r="I54" s="76">
        <f>G54+'08.08'!I54</f>
        <v>207</v>
      </c>
      <c r="J54" s="76">
        <f>H54+'08.08'!J54</f>
        <v>0</v>
      </c>
      <c r="K54" s="75">
        <v>63</v>
      </c>
      <c r="L54" s="77">
        <f t="shared" si="1"/>
        <v>144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7</v>
      </c>
      <c r="H55" s="75">
        <v>0</v>
      </c>
      <c r="I55" s="76">
        <f>G55+'08.08'!I55</f>
        <v>80</v>
      </c>
      <c r="J55" s="76">
        <f>H55+'08.08'!J55</f>
        <v>0</v>
      </c>
      <c r="K55" s="75">
        <v>15</v>
      </c>
      <c r="L55" s="77">
        <f t="shared" si="1"/>
        <v>65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11</v>
      </c>
      <c r="H56" s="75">
        <v>0</v>
      </c>
      <c r="I56" s="76">
        <f>G56+'08.08'!I56</f>
        <v>88</v>
      </c>
      <c r="J56" s="76">
        <f>H56+'08.08'!J56</f>
        <v>0</v>
      </c>
      <c r="K56" s="75">
        <v>34</v>
      </c>
      <c r="L56" s="77">
        <f t="shared" si="1"/>
        <v>54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3</v>
      </c>
      <c r="H57" s="75">
        <v>0</v>
      </c>
      <c r="I57" s="76">
        <f>G57+'08.08'!I57</f>
        <v>43</v>
      </c>
      <c r="J57" s="76">
        <f>H57+'08.08'!J57</f>
        <v>0</v>
      </c>
      <c r="K57" s="75">
        <v>20</v>
      </c>
      <c r="L57" s="77">
        <f t="shared" si="1"/>
        <v>23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7</v>
      </c>
      <c r="H58" s="75">
        <v>0</v>
      </c>
      <c r="I58" s="76">
        <f>G58+'08.08'!I58</f>
        <v>39</v>
      </c>
      <c r="J58" s="76">
        <f>H58+'08.08'!J58</f>
        <v>0</v>
      </c>
      <c r="K58" s="75">
        <v>9</v>
      </c>
      <c r="L58" s="77">
        <f t="shared" si="1"/>
        <v>30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G59+'08.08'!I59</f>
        <v>272</v>
      </c>
      <c r="J59" s="76">
        <f>H59+'08.08'!J59</f>
        <v>0</v>
      </c>
      <c r="K59" s="75">
        <v>100</v>
      </c>
      <c r="L59" s="77">
        <f t="shared" si="1"/>
        <v>172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104</v>
      </c>
      <c r="H60" s="88">
        <f>SUM(H51:H59)</f>
        <v>0</v>
      </c>
      <c r="I60" s="76">
        <f>G60+'08.08'!I60</f>
        <v>1241</v>
      </c>
      <c r="J60" s="76">
        <f>H60+'08.08'!J60</f>
        <v>0</v>
      </c>
      <c r="K60" s="88">
        <f>SUM(K52:K59)</f>
        <v>454</v>
      </c>
      <c r="L60" s="86">
        <f t="shared" si="1"/>
        <v>787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G61+'08.08'!I61</f>
        <v>65</v>
      </c>
      <c r="J61" s="76">
        <f>H61+'08.08'!J61</f>
        <v>0</v>
      </c>
      <c r="K61" s="75">
        <v>31</v>
      </c>
      <c r="L61" s="77">
        <f t="shared" si="1"/>
        <v>34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3</v>
      </c>
      <c r="H62" s="75">
        <v>0</v>
      </c>
      <c r="I62" s="76">
        <f>G62+'08.08'!I62</f>
        <v>35</v>
      </c>
      <c r="J62" s="76">
        <f>H62+'08.08'!J62</f>
        <v>0</v>
      </c>
      <c r="K62" s="75">
        <v>11</v>
      </c>
      <c r="L62" s="77">
        <f t="shared" si="1"/>
        <v>24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9</v>
      </c>
      <c r="H63" s="75">
        <v>0</v>
      </c>
      <c r="I63" s="76">
        <f>G63+'08.08'!I63</f>
        <v>73</v>
      </c>
      <c r="J63" s="76">
        <f>H63+'08.08'!J63</f>
        <v>0</v>
      </c>
      <c r="K63" s="75">
        <v>31</v>
      </c>
      <c r="L63" s="77">
        <f t="shared" si="1"/>
        <v>42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10</v>
      </c>
      <c r="H64" s="75">
        <v>0</v>
      </c>
      <c r="I64" s="76">
        <f>G64+'08.08'!I64</f>
        <v>58</v>
      </c>
      <c r="J64" s="76">
        <f>H64+'08.08'!J64</f>
        <v>0</v>
      </c>
      <c r="K64" s="75">
        <v>13</v>
      </c>
      <c r="L64" s="77">
        <f t="shared" si="1"/>
        <v>45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4</v>
      </c>
      <c r="H65" s="75">
        <v>0</v>
      </c>
      <c r="I65" s="76">
        <f>G65+'08.08'!I65</f>
        <v>56</v>
      </c>
      <c r="J65" s="76">
        <f>H65+'08.08'!J65</f>
        <v>0</v>
      </c>
      <c r="K65" s="75">
        <v>5</v>
      </c>
      <c r="L65" s="77">
        <f t="shared" si="1"/>
        <v>51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G66+'08.08'!I66</f>
        <v>80</v>
      </c>
      <c r="J66" s="76">
        <f>H66+'08.08'!J66</f>
        <v>0</v>
      </c>
      <c r="K66" s="75">
        <v>49</v>
      </c>
      <c r="L66" s="77">
        <f t="shared" si="1"/>
        <v>31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G67+'08.08'!I67</f>
        <v>5</v>
      </c>
      <c r="J67" s="76">
        <f>H67+'08.08'!J67</f>
        <v>0</v>
      </c>
      <c r="K67" s="75">
        <v>1</v>
      </c>
      <c r="L67" s="77">
        <f t="shared" si="1"/>
        <v>4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G68+'08.08'!I68</f>
        <v>62</v>
      </c>
      <c r="J68" s="76">
        <f>H68+'08.08'!J68</f>
        <v>0</v>
      </c>
      <c r="K68" s="75">
        <v>28</v>
      </c>
      <c r="L68" s="77">
        <f t="shared" si="1"/>
        <v>34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36</v>
      </c>
      <c r="H69" s="75">
        <v>0</v>
      </c>
      <c r="I69" s="76">
        <f>G69+'08.08'!I69</f>
        <v>256</v>
      </c>
      <c r="J69" s="76">
        <f>H69+'08.08'!J69</f>
        <v>0</v>
      </c>
      <c r="K69" s="75">
        <v>100</v>
      </c>
      <c r="L69" s="77">
        <f t="shared" si="1"/>
        <v>156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75</v>
      </c>
      <c r="H70" s="88">
        <f>SUM(H61:H69)</f>
        <v>0</v>
      </c>
      <c r="I70" s="76">
        <f>G70+'08.08'!I70</f>
        <v>694</v>
      </c>
      <c r="J70" s="76">
        <f>H70+'08.08'!J70</f>
        <v>0</v>
      </c>
      <c r="K70" s="88">
        <f>SUM(K61:K69)</f>
        <v>269</v>
      </c>
      <c r="L70" s="86">
        <f t="shared" ref="L70:L85" si="2">I70-K70</f>
        <v>425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27</v>
      </c>
      <c r="H71" s="75">
        <v>0</v>
      </c>
      <c r="I71" s="76">
        <f>G71+'08.08'!I71</f>
        <v>141</v>
      </c>
      <c r="J71" s="76">
        <f>H71+'08.08'!J71</f>
        <v>0</v>
      </c>
      <c r="K71" s="75">
        <v>91</v>
      </c>
      <c r="L71" s="77">
        <f t="shared" si="2"/>
        <v>50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14</v>
      </c>
      <c r="H72" s="75">
        <v>0</v>
      </c>
      <c r="I72" s="76">
        <f>G72+'08.08'!I72</f>
        <v>122</v>
      </c>
      <c r="J72" s="76">
        <f>H72+'08.08'!J72</f>
        <v>0</v>
      </c>
      <c r="K72" s="75">
        <v>55</v>
      </c>
      <c r="L72" s="77">
        <f t="shared" si="2"/>
        <v>67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17</v>
      </c>
      <c r="H73" s="75">
        <v>0</v>
      </c>
      <c r="I73" s="76">
        <f>G73+'08.08'!I73</f>
        <v>96</v>
      </c>
      <c r="J73" s="76">
        <f>H73+'08.08'!J73</f>
        <v>0</v>
      </c>
      <c r="K73" s="75">
        <v>37</v>
      </c>
      <c r="L73" s="77">
        <f t="shared" si="2"/>
        <v>59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12</v>
      </c>
      <c r="H74" s="75">
        <v>0</v>
      </c>
      <c r="I74" s="76">
        <f>G74+'08.08'!I74</f>
        <v>77</v>
      </c>
      <c r="J74" s="76">
        <f>H74+'08.08'!J74</f>
        <v>0</v>
      </c>
      <c r="K74" s="75">
        <v>23</v>
      </c>
      <c r="L74" s="77">
        <f t="shared" si="2"/>
        <v>54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4</v>
      </c>
      <c r="H75" s="75">
        <v>0</v>
      </c>
      <c r="I75" s="76">
        <f>G75+'08.08'!I75</f>
        <v>30</v>
      </c>
      <c r="J75" s="76">
        <f>H75+'08.08'!J75</f>
        <v>0</v>
      </c>
      <c r="K75" s="75">
        <v>12</v>
      </c>
      <c r="L75" s="77">
        <f t="shared" si="2"/>
        <v>18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9</v>
      </c>
      <c r="H76" s="75">
        <v>0</v>
      </c>
      <c r="I76" s="76">
        <f>G76+'08.08'!I76</f>
        <v>118</v>
      </c>
      <c r="J76" s="76">
        <f>H76+'08.08'!J76</f>
        <v>0</v>
      </c>
      <c r="K76" s="75">
        <v>30</v>
      </c>
      <c r="L76" s="77">
        <f t="shared" si="2"/>
        <v>88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84</v>
      </c>
      <c r="H77" s="75">
        <v>0</v>
      </c>
      <c r="I77" s="76">
        <f>G77+'08.08'!I77</f>
        <v>604</v>
      </c>
      <c r="J77" s="76">
        <f>H77+'08.08'!J77</f>
        <v>0</v>
      </c>
      <c r="K77" s="75">
        <v>275</v>
      </c>
      <c r="L77" s="77">
        <f t="shared" si="2"/>
        <v>329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167</v>
      </c>
      <c r="H78" s="88">
        <f>SUM(H71:H77)</f>
        <v>0</v>
      </c>
      <c r="I78" s="76">
        <f>G78+'08.08'!I78</f>
        <v>1193</v>
      </c>
      <c r="J78" s="76">
        <f>H78+'08.08'!J78</f>
        <v>0</v>
      </c>
      <c r="K78" s="88">
        <f>SUM(K71:K77)</f>
        <v>523</v>
      </c>
      <c r="L78" s="86">
        <f t="shared" si="2"/>
        <v>670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G79+'08.08'!I79</f>
        <v>83</v>
      </c>
      <c r="J79" s="76">
        <f>H79+'08.08'!J79</f>
        <v>0</v>
      </c>
      <c r="K79" s="75">
        <v>21</v>
      </c>
      <c r="L79" s="77">
        <f t="shared" si="2"/>
        <v>62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G80+'08.08'!I80</f>
        <v>21</v>
      </c>
      <c r="J80" s="76">
        <f>H80+'08.08'!J80</f>
        <v>0</v>
      </c>
      <c r="K80" s="75">
        <v>1</v>
      </c>
      <c r="L80" s="77">
        <f t="shared" si="2"/>
        <v>20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8</v>
      </c>
      <c r="H81" s="75">
        <v>0</v>
      </c>
      <c r="I81" s="76">
        <f>G81+'08.08'!I81</f>
        <v>44</v>
      </c>
      <c r="J81" s="76">
        <f>H81+'08.08'!J81</f>
        <v>0</v>
      </c>
      <c r="K81" s="75">
        <v>12</v>
      </c>
      <c r="L81" s="77">
        <f t="shared" si="2"/>
        <v>32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G82+'08.08'!I82</f>
        <v>55</v>
      </c>
      <c r="J82" s="76">
        <f>H82+'08.08'!J82</f>
        <v>0</v>
      </c>
      <c r="K82" s="75">
        <v>13</v>
      </c>
      <c r="L82" s="77">
        <f t="shared" si="2"/>
        <v>42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G83+'08.08'!I83</f>
        <v>202</v>
      </c>
      <c r="J83" s="76">
        <f>H83+'08.08'!J83</f>
        <v>0</v>
      </c>
      <c r="K83" s="75">
        <v>52</v>
      </c>
      <c r="L83" s="77">
        <f t="shared" si="2"/>
        <v>150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29</v>
      </c>
      <c r="H84" s="88">
        <f>SUM(H79:H83)</f>
        <v>0</v>
      </c>
      <c r="I84" s="76">
        <f>G84+'08.08'!I84</f>
        <v>405</v>
      </c>
      <c r="J84" s="76">
        <f>H84+'08.08'!J84</f>
        <v>0</v>
      </c>
      <c r="K84" s="88">
        <f>SUM(K79:K83)</f>
        <v>99</v>
      </c>
      <c r="L84" s="86">
        <f t="shared" si="2"/>
        <v>306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1055</v>
      </c>
      <c r="H85" s="78">
        <f>H84+H78+H70+H60+H50+H38+H25+H19</f>
        <v>0</v>
      </c>
      <c r="I85" s="78">
        <f>I84+I78+I70+I60+I50+I38+I25+I19</f>
        <v>11085</v>
      </c>
      <c r="J85" s="78">
        <f t="shared" ref="J85:K85" si="4">J84+J78+J70+J60+J50+J38+J25+J19</f>
        <v>2</v>
      </c>
      <c r="K85" s="78">
        <f t="shared" si="4"/>
        <v>3687</v>
      </c>
      <c r="L85" s="77">
        <f t="shared" si="2"/>
        <v>7398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100-000000000000}">
  <dimension ref="A1:O113"/>
  <sheetViews>
    <sheetView view="pageBreakPreview" topLeftCell="C1" zoomScale="60" zoomScaleNormal="70" workbookViewId="0">
      <pane xSplit="3" ySplit="4" topLeftCell="F80" activePane="bottomRight" state="frozen"/>
      <selection activeCell="C1" sqref="C1"/>
      <selection pane="topRight" activeCell="F1" sqref="F1"/>
      <selection pane="bottomLeft" activeCell="C5" sqref="C5"/>
      <selection pane="bottomRight" activeCell="G59" sqref="G5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249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8" t="s">
        <v>140</v>
      </c>
      <c r="J4" s="98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45</v>
      </c>
      <c r="H5" s="75">
        <v>0</v>
      </c>
      <c r="I5" s="76">
        <f>G5+'07.08 '!I5</f>
        <v>584</v>
      </c>
      <c r="J5" s="76">
        <f>H5+'07.08 '!J5</f>
        <v>1</v>
      </c>
      <c r="K5" s="75">
        <v>185</v>
      </c>
      <c r="L5" s="77">
        <f>I5-K5</f>
        <v>399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G6+'07.08 '!I6</f>
        <v>20</v>
      </c>
      <c r="J6" s="76">
        <f>H6+'07.08 '!J6</f>
        <v>0</v>
      </c>
      <c r="K6" s="75">
        <v>2</v>
      </c>
      <c r="L6" s="77">
        <f t="shared" ref="L6:L69" si="1">I6-K6</f>
        <v>18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G7+'07.08 '!I7</f>
        <v>96</v>
      </c>
      <c r="J7" s="76">
        <f>H7+'07.08 '!J7</f>
        <v>0</v>
      </c>
      <c r="K7" s="75">
        <v>26</v>
      </c>
      <c r="L7" s="77">
        <f t="shared" si="1"/>
        <v>70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34</v>
      </c>
      <c r="H8" s="75">
        <v>0</v>
      </c>
      <c r="I8" s="76">
        <f>G8+'07.08 '!I8</f>
        <v>346</v>
      </c>
      <c r="J8" s="76">
        <f>H8+'07.08 '!J8</f>
        <v>0</v>
      </c>
      <c r="K8" s="75">
        <v>110</v>
      </c>
      <c r="L8" s="77">
        <f t="shared" si="1"/>
        <v>236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26</v>
      </c>
      <c r="H9" s="75">
        <v>0</v>
      </c>
      <c r="I9" s="76">
        <f>G9+'07.08 '!I9</f>
        <v>174</v>
      </c>
      <c r="J9" s="76">
        <f>H9+'07.08 '!J9</f>
        <v>0</v>
      </c>
      <c r="K9" s="75">
        <v>62</v>
      </c>
      <c r="L9" s="77">
        <f t="shared" si="1"/>
        <v>112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14</v>
      </c>
      <c r="H10" s="75">
        <v>0</v>
      </c>
      <c r="I10" s="76">
        <f>G10+'07.08 '!I10</f>
        <v>97</v>
      </c>
      <c r="J10" s="76">
        <f>H10+'07.08 '!J10</f>
        <v>0</v>
      </c>
      <c r="K10" s="75">
        <v>35</v>
      </c>
      <c r="L10" s="77">
        <f t="shared" si="1"/>
        <v>62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16</v>
      </c>
      <c r="H11" s="75">
        <v>0</v>
      </c>
      <c r="I11" s="76">
        <f>G11+'07.08 '!I11</f>
        <v>144</v>
      </c>
      <c r="J11" s="76">
        <f>H11+'07.08 '!J11</f>
        <v>0</v>
      </c>
      <c r="K11" s="75">
        <v>52</v>
      </c>
      <c r="L11" s="77">
        <f t="shared" si="1"/>
        <v>92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36</v>
      </c>
      <c r="H12" s="75">
        <v>0</v>
      </c>
      <c r="I12" s="76">
        <f>G12+'07.08 '!I12</f>
        <v>262</v>
      </c>
      <c r="J12" s="76">
        <f>H12+'07.08 '!J12</f>
        <v>0</v>
      </c>
      <c r="K12" s="75">
        <v>107</v>
      </c>
      <c r="L12" s="77">
        <f t="shared" si="1"/>
        <v>155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14</v>
      </c>
      <c r="H13" s="75">
        <v>0</v>
      </c>
      <c r="I13" s="76">
        <f>G13+'07.08 '!I13</f>
        <v>129</v>
      </c>
      <c r="J13" s="76">
        <f>H13+'07.08 '!J13</f>
        <v>0</v>
      </c>
      <c r="K13" s="75">
        <v>34</v>
      </c>
      <c r="L13" s="77">
        <f t="shared" si="1"/>
        <v>95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15</v>
      </c>
      <c r="H14" s="75">
        <v>0</v>
      </c>
      <c r="I14" s="76">
        <f>G14+'07.08 '!I14</f>
        <v>120</v>
      </c>
      <c r="J14" s="76">
        <f>H14+'07.08 '!J14</f>
        <v>0</v>
      </c>
      <c r="K14" s="75">
        <v>26</v>
      </c>
      <c r="L14" s="77">
        <f t="shared" si="1"/>
        <v>94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20</v>
      </c>
      <c r="H15" s="75">
        <v>0</v>
      </c>
      <c r="I15" s="76">
        <f>G15+'07.08 '!I15</f>
        <v>121</v>
      </c>
      <c r="J15" s="76">
        <f>H15+'07.08 '!J15</f>
        <v>0</v>
      </c>
      <c r="K15" s="75">
        <v>44</v>
      </c>
      <c r="L15" s="77">
        <f t="shared" si="1"/>
        <v>77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21</v>
      </c>
      <c r="H16" s="75">
        <v>0</v>
      </c>
      <c r="I16" s="76">
        <f>G16+'07.08 '!I16</f>
        <v>224</v>
      </c>
      <c r="J16" s="76">
        <f>H16+'07.08 '!J16</f>
        <v>0</v>
      </c>
      <c r="K16" s="75">
        <v>50</v>
      </c>
      <c r="L16" s="77">
        <f t="shared" si="1"/>
        <v>174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16</v>
      </c>
      <c r="H17" s="75">
        <v>0</v>
      </c>
      <c r="I17" s="76">
        <f>G17+'07.08 '!I17</f>
        <v>55</v>
      </c>
      <c r="J17" s="76">
        <f>H17+'07.08 '!J17</f>
        <v>0</v>
      </c>
      <c r="K17" s="75">
        <v>31</v>
      </c>
      <c r="L17" s="77">
        <f t="shared" si="1"/>
        <v>24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15</v>
      </c>
      <c r="H18" s="75">
        <v>0</v>
      </c>
      <c r="I18" s="76">
        <f>G18+'07.08 '!I18</f>
        <v>246</v>
      </c>
      <c r="J18" s="76">
        <f>H18+'07.08 '!J18</f>
        <v>0</v>
      </c>
      <c r="K18" s="75">
        <v>44</v>
      </c>
      <c r="L18" s="77">
        <f t="shared" si="1"/>
        <v>202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283</v>
      </c>
      <c r="H19" s="88">
        <f>SUM(H5:H18)</f>
        <v>0</v>
      </c>
      <c r="I19" s="76">
        <f>G19+'07.08 '!I19</f>
        <v>2618</v>
      </c>
      <c r="J19" s="76">
        <f>H19+'07.08 '!J19</f>
        <v>1</v>
      </c>
      <c r="K19" s="88">
        <f>SUM(K5:K18)</f>
        <v>808</v>
      </c>
      <c r="L19" s="86">
        <f t="shared" si="1"/>
        <v>1810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G20+'07.08 '!I20</f>
        <v>8</v>
      </c>
      <c r="J20" s="76">
        <f>H20+'07.08 '!J20</f>
        <v>0</v>
      </c>
      <c r="K20" s="75">
        <v>0</v>
      </c>
      <c r="L20" s="77">
        <f t="shared" si="1"/>
        <v>8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G21+'07.08 '!I21</f>
        <v>130</v>
      </c>
      <c r="J21" s="76">
        <f>H21+'07.08 '!J21</f>
        <v>0</v>
      </c>
      <c r="K21" s="75">
        <v>41</v>
      </c>
      <c r="L21" s="77">
        <f t="shared" si="1"/>
        <v>89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3</v>
      </c>
      <c r="H22" s="75">
        <v>0</v>
      </c>
      <c r="I22" s="76">
        <f>G22+'07.08 '!I22</f>
        <v>45</v>
      </c>
      <c r="J22" s="76">
        <f>H22+'07.08 '!J22</f>
        <v>0</v>
      </c>
      <c r="K22" s="75">
        <v>17</v>
      </c>
      <c r="L22" s="77">
        <f t="shared" si="1"/>
        <v>28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G23+'07.08 '!I23</f>
        <v>34</v>
      </c>
      <c r="J23" s="76">
        <f>H23+'07.08 '!J23</f>
        <v>0</v>
      </c>
      <c r="K23" s="75">
        <v>9</v>
      </c>
      <c r="L23" s="77">
        <f t="shared" si="1"/>
        <v>25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46</v>
      </c>
      <c r="H24" s="75">
        <v>0</v>
      </c>
      <c r="I24" s="76">
        <f>G24+'07.08 '!I24</f>
        <v>573</v>
      </c>
      <c r="J24" s="76">
        <f>H24+'07.08 '!J24</f>
        <v>0</v>
      </c>
      <c r="K24" s="75">
        <v>161</v>
      </c>
      <c r="L24" s="77">
        <f t="shared" si="1"/>
        <v>412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71</v>
      </c>
      <c r="H25" s="88">
        <f>SUM(H20:H24)</f>
        <v>0</v>
      </c>
      <c r="I25" s="76">
        <f>G25+'07.08 '!I25</f>
        <v>790</v>
      </c>
      <c r="J25" s="76">
        <f>H25+'07.08 '!J25</f>
        <v>0</v>
      </c>
      <c r="K25" s="88">
        <f>SUM(K20:K24)</f>
        <v>228</v>
      </c>
      <c r="L25" s="86">
        <f t="shared" si="1"/>
        <v>562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17</v>
      </c>
      <c r="H26" s="75">
        <v>0</v>
      </c>
      <c r="I26" s="76">
        <f>G26+'07.08 '!I26</f>
        <v>205</v>
      </c>
      <c r="J26" s="76">
        <f>H26+'07.08 '!J26</f>
        <v>0</v>
      </c>
      <c r="K26" s="75">
        <v>84</v>
      </c>
      <c r="L26" s="77">
        <f t="shared" si="1"/>
        <v>121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G27+'07.08 '!I27</f>
        <v>252</v>
      </c>
      <c r="J27" s="76">
        <f>H27+'07.08 '!J27</f>
        <v>0</v>
      </c>
      <c r="K27" s="75">
        <v>72</v>
      </c>
      <c r="L27" s="77">
        <f t="shared" si="1"/>
        <v>180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50</v>
      </c>
      <c r="H28" s="75">
        <v>0</v>
      </c>
      <c r="I28" s="76">
        <f>G28+'07.08 '!I28</f>
        <v>286</v>
      </c>
      <c r="J28" s="76">
        <f>H28+'07.08 '!J28</f>
        <v>0</v>
      </c>
      <c r="K28" s="75">
        <v>136</v>
      </c>
      <c r="L28" s="77">
        <f t="shared" si="1"/>
        <v>150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52</v>
      </c>
      <c r="H29" s="75">
        <v>0</v>
      </c>
      <c r="I29" s="76">
        <f>G29+'07.08 '!I29</f>
        <v>341</v>
      </c>
      <c r="J29" s="76">
        <f>H29+'07.08 '!J29</f>
        <v>0</v>
      </c>
      <c r="K29" s="75">
        <v>103</v>
      </c>
      <c r="L29" s="77">
        <f t="shared" si="1"/>
        <v>238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28</v>
      </c>
      <c r="H30" s="75">
        <v>0</v>
      </c>
      <c r="I30" s="76">
        <f>G30+'07.08 '!I30</f>
        <v>143</v>
      </c>
      <c r="J30" s="76">
        <f>H30+'07.08 '!J30</f>
        <v>0</v>
      </c>
      <c r="K30" s="75">
        <v>57</v>
      </c>
      <c r="L30" s="77">
        <f t="shared" si="1"/>
        <v>86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12</v>
      </c>
      <c r="H31" s="75">
        <v>0</v>
      </c>
      <c r="I31" s="76">
        <f>G31+'07.08 '!I31</f>
        <v>206</v>
      </c>
      <c r="J31" s="76">
        <f>H31+'07.08 '!J31</f>
        <v>0</v>
      </c>
      <c r="K31" s="75">
        <v>67</v>
      </c>
      <c r="L31" s="77">
        <f t="shared" si="1"/>
        <v>139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13</v>
      </c>
      <c r="H32" s="75">
        <v>0</v>
      </c>
      <c r="I32" s="76">
        <f>G32+'07.08 '!I32</f>
        <v>74</v>
      </c>
      <c r="J32" s="76">
        <f>H32+'07.08 '!J32</f>
        <v>0</v>
      </c>
      <c r="K32" s="75">
        <v>22</v>
      </c>
      <c r="L32" s="77">
        <f t="shared" si="1"/>
        <v>52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13</v>
      </c>
      <c r="H33" s="75">
        <v>0</v>
      </c>
      <c r="I33" s="76">
        <f>G33+'07.08 '!I33</f>
        <v>117</v>
      </c>
      <c r="J33" s="76">
        <f>H33+'07.08 '!J33</f>
        <v>0</v>
      </c>
      <c r="K33" s="75">
        <v>37</v>
      </c>
      <c r="L33" s="77">
        <f t="shared" si="1"/>
        <v>80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f>G34+'07.08 '!I34</f>
        <v>40</v>
      </c>
      <c r="J34" s="76">
        <f>H34+'07.08 '!J34</f>
        <v>0</v>
      </c>
      <c r="K34" s="75">
        <v>24</v>
      </c>
      <c r="L34" s="77">
        <f t="shared" si="1"/>
        <v>16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G35+'07.08 '!I35</f>
        <v>21</v>
      </c>
      <c r="J35" s="76">
        <f>H35+'07.08 '!J35</f>
        <v>0</v>
      </c>
      <c r="K35" s="75">
        <v>8</v>
      </c>
      <c r="L35" s="77">
        <f t="shared" si="1"/>
        <v>13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2</v>
      </c>
      <c r="H36" s="75">
        <v>0</v>
      </c>
      <c r="I36" s="76">
        <f>G36+'07.08 '!I36</f>
        <v>6</v>
      </c>
      <c r="J36" s="76">
        <f>H36+'07.08 '!J36</f>
        <v>0</v>
      </c>
      <c r="K36" s="75">
        <v>2</v>
      </c>
      <c r="L36" s="77">
        <f t="shared" si="1"/>
        <v>4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G37+'07.08 '!I37</f>
        <v>284</v>
      </c>
      <c r="J37" s="76">
        <f>H37+'07.08 '!J37</f>
        <v>0</v>
      </c>
      <c r="K37" s="75">
        <v>115</v>
      </c>
      <c r="L37" s="77">
        <f t="shared" si="1"/>
        <v>169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227</v>
      </c>
      <c r="H38" s="88">
        <v>0</v>
      </c>
      <c r="I38" s="76">
        <f>G38+'07.08 '!I38</f>
        <v>1975</v>
      </c>
      <c r="J38" s="76">
        <f>H38+'07.08 '!J38</f>
        <v>0</v>
      </c>
      <c r="K38" s="88">
        <f>SUM(K26:K37)</f>
        <v>727</v>
      </c>
      <c r="L38" s="86">
        <f t="shared" si="1"/>
        <v>1248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36</v>
      </c>
      <c r="H39" s="75">
        <v>0</v>
      </c>
      <c r="I39" s="76">
        <f>G39+'07.08 '!I39</f>
        <v>295</v>
      </c>
      <c r="J39" s="76">
        <f>H39+'07.08 '!J39</f>
        <v>1</v>
      </c>
      <c r="K39" s="75">
        <v>127</v>
      </c>
      <c r="L39" s="77">
        <f t="shared" si="1"/>
        <v>168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22</v>
      </c>
      <c r="H40" s="75">
        <v>0</v>
      </c>
      <c r="I40" s="76">
        <f>G40+'07.08 '!I40</f>
        <v>216</v>
      </c>
      <c r="J40" s="76">
        <f>H40+'07.08 '!J40</f>
        <v>0</v>
      </c>
      <c r="K40" s="75">
        <v>55</v>
      </c>
      <c r="L40" s="77">
        <f t="shared" si="1"/>
        <v>161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4</v>
      </c>
      <c r="H41" s="75">
        <v>0</v>
      </c>
      <c r="I41" s="76">
        <f>G41+'07.08 '!I41</f>
        <v>66</v>
      </c>
      <c r="J41" s="76">
        <f>H41+'07.08 '!J41</f>
        <v>0</v>
      </c>
      <c r="K41" s="75">
        <v>18</v>
      </c>
      <c r="L41" s="77">
        <f t="shared" si="1"/>
        <v>48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11</v>
      </c>
      <c r="H42" s="75">
        <v>0</v>
      </c>
      <c r="I42" s="76">
        <f>G42+'07.08 '!I42</f>
        <v>59</v>
      </c>
      <c r="J42" s="76">
        <f>H42+'07.08 '!J42</f>
        <v>0</v>
      </c>
      <c r="K42" s="75">
        <v>23</v>
      </c>
      <c r="L42" s="77">
        <f t="shared" si="1"/>
        <v>36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37</v>
      </c>
      <c r="H43" s="75">
        <v>0</v>
      </c>
      <c r="I43" s="76">
        <f>G43+'07.08 '!I43</f>
        <v>310</v>
      </c>
      <c r="J43" s="76">
        <f>H43+'07.08 '!J43</f>
        <v>0</v>
      </c>
      <c r="K43" s="75">
        <v>125</v>
      </c>
      <c r="L43" s="77">
        <f t="shared" si="1"/>
        <v>185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15</v>
      </c>
      <c r="H44" s="75">
        <v>0</v>
      </c>
      <c r="I44" s="76">
        <f>G44+'07.08 '!I44</f>
        <v>106</v>
      </c>
      <c r="J44" s="76">
        <f>H44+'07.08 '!J44</f>
        <v>0</v>
      </c>
      <c r="K44" s="75">
        <v>43</v>
      </c>
      <c r="L44" s="77">
        <f t="shared" si="1"/>
        <v>63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4</v>
      </c>
      <c r="H45" s="75">
        <v>0</v>
      </c>
      <c r="I45" s="76">
        <f>G45+'07.08 '!I45</f>
        <v>39</v>
      </c>
      <c r="J45" s="76">
        <f>H45+'07.08 '!J45</f>
        <v>0</v>
      </c>
      <c r="K45" s="75">
        <v>9</v>
      </c>
      <c r="L45" s="77">
        <f t="shared" si="1"/>
        <v>30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13</v>
      </c>
      <c r="H46" s="75">
        <v>0</v>
      </c>
      <c r="I46" s="76">
        <f>G46+'07.08 '!I46</f>
        <v>101</v>
      </c>
      <c r="J46" s="76">
        <f>H46+'07.08 '!J46</f>
        <v>0</v>
      </c>
      <c r="K46" s="75">
        <v>48</v>
      </c>
      <c r="L46" s="77">
        <f t="shared" si="1"/>
        <v>53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G47+'07.08 '!I47</f>
        <v>46</v>
      </c>
      <c r="J47" s="76">
        <f>H47+'07.08 '!J47</f>
        <v>0</v>
      </c>
      <c r="K47" s="75">
        <v>10</v>
      </c>
      <c r="L47" s="77">
        <f t="shared" si="1"/>
        <v>36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G48+'07.08 '!I48</f>
        <v>42</v>
      </c>
      <c r="J48" s="76">
        <f>H48+'07.08 '!J48</f>
        <v>0</v>
      </c>
      <c r="K48" s="75">
        <v>18</v>
      </c>
      <c r="L48" s="77">
        <f t="shared" si="1"/>
        <v>24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31</v>
      </c>
      <c r="H49" s="75">
        <v>0</v>
      </c>
      <c r="I49" s="76">
        <f>G49+'07.08 '!I49</f>
        <v>209</v>
      </c>
      <c r="J49" s="76">
        <f>H49+'07.08 '!J49</f>
        <v>0</v>
      </c>
      <c r="K49" s="75">
        <v>97</v>
      </c>
      <c r="L49" s="77">
        <f t="shared" si="1"/>
        <v>112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179</v>
      </c>
      <c r="H50" s="88">
        <f>SUM(H39:H49)</f>
        <v>0</v>
      </c>
      <c r="I50" s="76">
        <f>G50+'07.08 '!I50</f>
        <v>1489</v>
      </c>
      <c r="J50" s="76">
        <f>H50+'07.08 '!J50</f>
        <v>1</v>
      </c>
      <c r="K50" s="88">
        <f>SUM(K39:K49)</f>
        <v>573</v>
      </c>
      <c r="L50" s="86">
        <f t="shared" si="1"/>
        <v>916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G51+'07.08 '!I51</f>
        <v>0</v>
      </c>
      <c r="J51" s="76">
        <f>H51+'07.08 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25</v>
      </c>
      <c r="H52" s="75">
        <v>0</v>
      </c>
      <c r="I52" s="76">
        <f>G52+'07.08 '!I52</f>
        <v>342</v>
      </c>
      <c r="J52" s="76">
        <f>H52+'07.08 '!J52</f>
        <v>0</v>
      </c>
      <c r="K52" s="75">
        <v>129</v>
      </c>
      <c r="L52" s="77">
        <f t="shared" si="1"/>
        <v>213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G53+'07.08 '!I53</f>
        <v>130</v>
      </c>
      <c r="J53" s="76">
        <f>H53+'07.08 '!J53</f>
        <v>0</v>
      </c>
      <c r="K53" s="75">
        <v>82</v>
      </c>
      <c r="L53" s="77">
        <f t="shared" si="1"/>
        <v>48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26</v>
      </c>
      <c r="H54" s="75">
        <v>0</v>
      </c>
      <c r="I54" s="76">
        <f>G54+'07.08 '!I54</f>
        <v>195</v>
      </c>
      <c r="J54" s="76">
        <f>H54+'07.08 '!J54</f>
        <v>0</v>
      </c>
      <c r="K54" s="75">
        <v>60</v>
      </c>
      <c r="L54" s="77">
        <f t="shared" si="1"/>
        <v>135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G55+'07.08 '!I55</f>
        <v>73</v>
      </c>
      <c r="J55" s="76">
        <f>H55+'07.08 '!J55</f>
        <v>0</v>
      </c>
      <c r="K55" s="75">
        <v>17</v>
      </c>
      <c r="L55" s="77">
        <f t="shared" si="1"/>
        <v>56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14</v>
      </c>
      <c r="H56" s="75">
        <v>0</v>
      </c>
      <c r="I56" s="76">
        <f>G56+'07.08 '!I56</f>
        <v>77</v>
      </c>
      <c r="J56" s="76">
        <f>H56+'07.08 '!J56</f>
        <v>0</v>
      </c>
      <c r="K56" s="75">
        <v>34</v>
      </c>
      <c r="L56" s="77">
        <f t="shared" si="1"/>
        <v>43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G57+'07.08 '!I57</f>
        <v>40</v>
      </c>
      <c r="J57" s="76">
        <f>H57+'07.08 '!J57</f>
        <v>0</v>
      </c>
      <c r="K57" s="75">
        <v>18</v>
      </c>
      <c r="L57" s="77">
        <f t="shared" si="1"/>
        <v>22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5</v>
      </c>
      <c r="H58" s="75">
        <v>0</v>
      </c>
      <c r="I58" s="76">
        <f>G58+'07.08 '!I58</f>
        <v>32</v>
      </c>
      <c r="J58" s="76">
        <f>H58+'07.08 '!J58</f>
        <v>0</v>
      </c>
      <c r="K58" s="75">
        <v>32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26</v>
      </c>
      <c r="H59" s="75">
        <v>0</v>
      </c>
      <c r="I59" s="76">
        <f>G59+'07.08 '!I59</f>
        <v>248</v>
      </c>
      <c r="J59" s="76">
        <f>H59+'07.08 '!J59</f>
        <v>0</v>
      </c>
      <c r="K59" s="75">
        <v>98</v>
      </c>
      <c r="L59" s="77">
        <f t="shared" si="1"/>
        <v>150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130</v>
      </c>
      <c r="H60" s="88">
        <f>SUM(H51:H59)</f>
        <v>0</v>
      </c>
      <c r="I60" s="76">
        <f>G60+'07.08 '!I60</f>
        <v>1137</v>
      </c>
      <c r="J60" s="76">
        <f>H60+'07.08 '!J60</f>
        <v>0</v>
      </c>
      <c r="K60" s="88">
        <f>SUM(K52:K59)</f>
        <v>470</v>
      </c>
      <c r="L60" s="86">
        <f t="shared" si="1"/>
        <v>667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G61+'07.08 '!I61</f>
        <v>57</v>
      </c>
      <c r="J61" s="76">
        <f>H61+'07.08 '!J61</f>
        <v>0</v>
      </c>
      <c r="K61" s="75">
        <v>31</v>
      </c>
      <c r="L61" s="77">
        <f t="shared" si="1"/>
        <v>26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6</v>
      </c>
      <c r="H62" s="75">
        <v>0</v>
      </c>
      <c r="I62" s="76">
        <f>G62+'07.08 '!I62</f>
        <v>32</v>
      </c>
      <c r="J62" s="76">
        <f>H62+'07.08 '!J62</f>
        <v>0</v>
      </c>
      <c r="K62" s="75">
        <v>12</v>
      </c>
      <c r="L62" s="77">
        <f t="shared" si="1"/>
        <v>20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7</v>
      </c>
      <c r="H63" s="75">
        <v>0</v>
      </c>
      <c r="I63" s="76">
        <f>G63+'07.08 '!I63</f>
        <v>64</v>
      </c>
      <c r="J63" s="76">
        <f>H63+'07.08 '!J63</f>
        <v>0</v>
      </c>
      <c r="K63" s="75">
        <v>25</v>
      </c>
      <c r="L63" s="77">
        <f t="shared" si="1"/>
        <v>39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12</v>
      </c>
      <c r="H64" s="75">
        <v>0</v>
      </c>
      <c r="I64" s="76">
        <f>G64+'07.08 '!I64</f>
        <v>48</v>
      </c>
      <c r="J64" s="76">
        <f>H64+'07.08 '!J64</f>
        <v>0</v>
      </c>
      <c r="K64" s="75">
        <v>20</v>
      </c>
      <c r="L64" s="77">
        <f t="shared" si="1"/>
        <v>28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2</v>
      </c>
      <c r="H65" s="75">
        <v>0</v>
      </c>
      <c r="I65" s="76">
        <f>G65+'07.08 '!I65</f>
        <v>52</v>
      </c>
      <c r="J65" s="76">
        <f>H65+'07.08 '!J65</f>
        <v>0</v>
      </c>
      <c r="K65" s="75">
        <v>5</v>
      </c>
      <c r="L65" s="77">
        <f t="shared" si="1"/>
        <v>47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G66+'07.08 '!I66</f>
        <v>80</v>
      </c>
      <c r="J66" s="76">
        <f>H66+'07.08 '!J66</f>
        <v>0</v>
      </c>
      <c r="K66" s="75">
        <v>49</v>
      </c>
      <c r="L66" s="77">
        <f t="shared" si="1"/>
        <v>31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G67+'07.08 '!I67</f>
        <v>5</v>
      </c>
      <c r="J67" s="76">
        <f>H67+'07.08 '!J67</f>
        <v>0</v>
      </c>
      <c r="K67" s="75">
        <v>1</v>
      </c>
      <c r="L67" s="77">
        <f t="shared" si="1"/>
        <v>4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G68+'07.08 '!I68</f>
        <v>57</v>
      </c>
      <c r="J68" s="76">
        <f>H68+'07.08 '!J68</f>
        <v>0</v>
      </c>
      <c r="K68" s="75">
        <v>29</v>
      </c>
      <c r="L68" s="77">
        <f t="shared" si="1"/>
        <v>28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30</v>
      </c>
      <c r="H69" s="75">
        <v>0</v>
      </c>
      <c r="I69" s="76">
        <f>G69+'07.08 '!I69</f>
        <v>220</v>
      </c>
      <c r="J69" s="76">
        <f>H69+'07.08 '!J69</f>
        <v>0</v>
      </c>
      <c r="K69" s="75">
        <v>90</v>
      </c>
      <c r="L69" s="77">
        <f t="shared" si="1"/>
        <v>130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66</v>
      </c>
      <c r="H70" s="88">
        <f>SUM(H61:H69)</f>
        <v>0</v>
      </c>
      <c r="I70" s="76">
        <f>G70+'07.08 '!I70</f>
        <v>619</v>
      </c>
      <c r="J70" s="76">
        <f>H70+'07.08 '!J70</f>
        <v>0</v>
      </c>
      <c r="K70" s="88">
        <f>SUM(K61:K69)</f>
        <v>262</v>
      </c>
      <c r="L70" s="86">
        <f t="shared" ref="L70:L85" si="2">I70-K70</f>
        <v>357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23</v>
      </c>
      <c r="H71" s="75">
        <v>0</v>
      </c>
      <c r="I71" s="76">
        <f>G71+'07.08 '!I71</f>
        <v>114</v>
      </c>
      <c r="J71" s="76">
        <f>H71+'07.08 '!J71</f>
        <v>0</v>
      </c>
      <c r="K71" s="75">
        <v>61</v>
      </c>
      <c r="L71" s="77">
        <f t="shared" si="2"/>
        <v>53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18</v>
      </c>
      <c r="H72" s="75">
        <v>0</v>
      </c>
      <c r="I72" s="76">
        <f>G72+'07.08 '!I72</f>
        <v>108</v>
      </c>
      <c r="J72" s="76">
        <f>H72+'07.08 '!J72</f>
        <v>0</v>
      </c>
      <c r="K72" s="75">
        <v>56</v>
      </c>
      <c r="L72" s="77">
        <f t="shared" si="2"/>
        <v>52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19</v>
      </c>
      <c r="H73" s="75">
        <v>0</v>
      </c>
      <c r="I73" s="76">
        <f>G73+'07.08 '!I73</f>
        <v>79</v>
      </c>
      <c r="J73" s="76">
        <f>H73+'07.08 '!J73</f>
        <v>0</v>
      </c>
      <c r="K73" s="75">
        <v>25</v>
      </c>
      <c r="L73" s="77">
        <f t="shared" si="2"/>
        <v>54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9</v>
      </c>
      <c r="H74" s="75">
        <v>0</v>
      </c>
      <c r="I74" s="76">
        <f>G74+'07.08 '!I74</f>
        <v>65</v>
      </c>
      <c r="J74" s="76">
        <f>H74+'07.08 '!J74</f>
        <v>0</v>
      </c>
      <c r="K74" s="75">
        <v>20</v>
      </c>
      <c r="L74" s="77">
        <f t="shared" si="2"/>
        <v>45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5</v>
      </c>
      <c r="H75" s="75">
        <v>0</v>
      </c>
      <c r="I75" s="76">
        <f>G75+'07.08 '!I75</f>
        <v>26</v>
      </c>
      <c r="J75" s="76">
        <f>H75+'07.08 '!J75</f>
        <v>0</v>
      </c>
      <c r="K75" s="75">
        <v>10</v>
      </c>
      <c r="L75" s="77">
        <f t="shared" si="2"/>
        <v>16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30</v>
      </c>
      <c r="H76" s="75">
        <v>0</v>
      </c>
      <c r="I76" s="76">
        <f>G76+'07.08 '!I76</f>
        <v>109</v>
      </c>
      <c r="J76" s="76">
        <f>H76+'07.08 '!J76</f>
        <v>0</v>
      </c>
      <c r="K76" s="75">
        <v>31</v>
      </c>
      <c r="L76" s="77">
        <f t="shared" si="2"/>
        <v>78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74</v>
      </c>
      <c r="H77" s="75">
        <v>0</v>
      </c>
      <c r="I77" s="76">
        <f>G77+'07.08 '!I77</f>
        <v>520</v>
      </c>
      <c r="J77" s="76">
        <f>H77+'07.08 '!J77</f>
        <v>0</v>
      </c>
      <c r="K77" s="75">
        <v>257</v>
      </c>
      <c r="L77" s="77">
        <f t="shared" si="2"/>
        <v>263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178</v>
      </c>
      <c r="H78" s="88">
        <f>SUM(H71:H77)</f>
        <v>0</v>
      </c>
      <c r="I78" s="76">
        <f>G78+'07.08 '!I78</f>
        <v>1026</v>
      </c>
      <c r="J78" s="76">
        <f>H78+'07.08 '!J78</f>
        <v>0</v>
      </c>
      <c r="K78" s="88">
        <f>SUM(K71:K77)</f>
        <v>460</v>
      </c>
      <c r="L78" s="86">
        <f t="shared" si="2"/>
        <v>566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G79+'07.08 '!I79</f>
        <v>80</v>
      </c>
      <c r="J79" s="76">
        <f>H79+'07.08 '!J79</f>
        <v>0</v>
      </c>
      <c r="K79" s="75">
        <v>23</v>
      </c>
      <c r="L79" s="77">
        <f t="shared" si="2"/>
        <v>57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G80+'07.08 '!I80</f>
        <v>21</v>
      </c>
      <c r="J80" s="76">
        <f>H80+'07.08 '!J80</f>
        <v>0</v>
      </c>
      <c r="K80" s="75">
        <v>2</v>
      </c>
      <c r="L80" s="77">
        <f t="shared" si="2"/>
        <v>19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4</v>
      </c>
      <c r="H81" s="75">
        <v>0</v>
      </c>
      <c r="I81" s="76">
        <f>G81+'07.08 '!I81</f>
        <v>36</v>
      </c>
      <c r="J81" s="76">
        <f>H81+'07.08 '!J81</f>
        <v>0</v>
      </c>
      <c r="K81" s="75">
        <v>4</v>
      </c>
      <c r="L81" s="77">
        <f t="shared" si="2"/>
        <v>32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G82+'07.08 '!I82</f>
        <v>51</v>
      </c>
      <c r="J82" s="76">
        <f>H82+'07.08 '!J82</f>
        <v>0</v>
      </c>
      <c r="K82" s="75">
        <v>10</v>
      </c>
      <c r="L82" s="77">
        <f t="shared" si="2"/>
        <v>41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22</v>
      </c>
      <c r="H83" s="75">
        <v>0</v>
      </c>
      <c r="I83" s="76">
        <f>G83+'07.08 '!I83</f>
        <v>188</v>
      </c>
      <c r="J83" s="76">
        <f>H83+'07.08 '!J83</f>
        <v>0</v>
      </c>
      <c r="K83" s="75">
        <v>58</v>
      </c>
      <c r="L83" s="77">
        <f t="shared" si="2"/>
        <v>130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33</v>
      </c>
      <c r="H84" s="88">
        <f>SUM(H79:H83)</f>
        <v>0</v>
      </c>
      <c r="I84" s="76">
        <f>G84+'07.08 '!I84</f>
        <v>376</v>
      </c>
      <c r="J84" s="76">
        <f>H84+'07.08 '!J84</f>
        <v>0</v>
      </c>
      <c r="K84" s="88">
        <f>SUM(K79:K83)</f>
        <v>97</v>
      </c>
      <c r="L84" s="86">
        <f t="shared" si="2"/>
        <v>279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1167</v>
      </c>
      <c r="H85" s="78">
        <f>H84+H78+H70+H60+H50+H38+H25+H19</f>
        <v>0</v>
      </c>
      <c r="I85" s="78">
        <f>I84+I78+I70+I60+I50+I38+I25+I19</f>
        <v>10030</v>
      </c>
      <c r="J85" s="78">
        <f t="shared" ref="J85:K85" si="4">J84+J78+J70+J60+J50+J38+J25+J19</f>
        <v>2</v>
      </c>
      <c r="K85" s="78">
        <f t="shared" si="4"/>
        <v>3625</v>
      </c>
      <c r="L85" s="77">
        <f t="shared" si="2"/>
        <v>6405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250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300" r:id="rId1"/>
  <drawing r:id="rId2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200-000000000000}">
  <dimension ref="A1:O113"/>
  <sheetViews>
    <sheetView topLeftCell="C1" zoomScale="70" zoomScaleNormal="70" workbookViewId="0">
      <pane xSplit="3" ySplit="4" topLeftCell="F62" activePane="bottomRight" state="frozen"/>
      <selection activeCell="C1" sqref="C1"/>
      <selection pane="topRight" activeCell="F1" sqref="F1"/>
      <selection pane="bottomLeft" activeCell="C5" sqref="C5"/>
      <selection pane="bottomRight" activeCell="G79" sqref="G7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248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7" t="s">
        <v>140</v>
      </c>
      <c r="J4" s="97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58</v>
      </c>
      <c r="H5" s="75">
        <v>0</v>
      </c>
      <c r="I5" s="76">
        <f>G5+'06.08 '!I5</f>
        <v>539</v>
      </c>
      <c r="J5" s="76">
        <f>H5+'06.08 '!J5</f>
        <v>1</v>
      </c>
      <c r="K5" s="75">
        <v>74</v>
      </c>
      <c r="L5" s="77">
        <f>I5-K5</f>
        <v>465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G6+'06.08 '!I6</f>
        <v>20</v>
      </c>
      <c r="J6" s="76">
        <f>H6+'06.08 '!J6</f>
        <v>0</v>
      </c>
      <c r="K6" s="75">
        <v>15</v>
      </c>
      <c r="L6" s="77">
        <f t="shared" ref="L6:L69" si="1">I6-K6</f>
        <v>5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6</v>
      </c>
      <c r="H7" s="75">
        <v>0</v>
      </c>
      <c r="I7" s="76">
        <f>G7+'06.08 '!I7</f>
        <v>85</v>
      </c>
      <c r="J7" s="76">
        <f>H7+'06.08 '!J7</f>
        <v>0</v>
      </c>
      <c r="K7" s="75">
        <v>23</v>
      </c>
      <c r="L7" s="77">
        <f t="shared" si="1"/>
        <v>62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42</v>
      </c>
      <c r="H8" s="75">
        <v>0</v>
      </c>
      <c r="I8" s="76">
        <f>G8+'06.08 '!I8</f>
        <v>312</v>
      </c>
      <c r="J8" s="76">
        <f>H8+'06.08 '!J8</f>
        <v>0</v>
      </c>
      <c r="K8" s="75">
        <v>112</v>
      </c>
      <c r="L8" s="77">
        <f t="shared" si="1"/>
        <v>200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G9+'06.08 '!I9</f>
        <v>148</v>
      </c>
      <c r="J9" s="76">
        <f>H9+'06.08 '!J9</f>
        <v>0</v>
      </c>
      <c r="K9" s="75">
        <v>43</v>
      </c>
      <c r="L9" s="77">
        <f t="shared" si="1"/>
        <v>105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15</v>
      </c>
      <c r="H10" s="75">
        <v>0</v>
      </c>
      <c r="I10" s="76">
        <f>G10+'06.08 '!I10</f>
        <v>83</v>
      </c>
      <c r="J10" s="76">
        <f>H10+'06.08 '!J10</f>
        <v>0</v>
      </c>
      <c r="K10" s="75">
        <v>37</v>
      </c>
      <c r="L10" s="77">
        <f t="shared" si="1"/>
        <v>46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27</v>
      </c>
      <c r="H11" s="75">
        <v>0</v>
      </c>
      <c r="I11" s="76">
        <f>G11+'06.08 '!I11</f>
        <v>128</v>
      </c>
      <c r="J11" s="76">
        <f>H11+'06.08 '!J11</f>
        <v>0</v>
      </c>
      <c r="K11" s="75">
        <v>50</v>
      </c>
      <c r="L11" s="77">
        <f t="shared" si="1"/>
        <v>78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33</v>
      </c>
      <c r="H12" s="75">
        <v>0</v>
      </c>
      <c r="I12" s="76">
        <f>G12+'06.08 '!I12</f>
        <v>226</v>
      </c>
      <c r="J12" s="76">
        <f>H12+'06.08 '!J12</f>
        <v>0</v>
      </c>
      <c r="K12" s="75">
        <v>102</v>
      </c>
      <c r="L12" s="77">
        <f t="shared" si="1"/>
        <v>124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G13+'06.08 '!I13</f>
        <v>115</v>
      </c>
      <c r="J13" s="76">
        <f>H13+'06.08 '!J13</f>
        <v>0</v>
      </c>
      <c r="K13" s="75">
        <v>39</v>
      </c>
      <c r="L13" s="77">
        <f t="shared" si="1"/>
        <v>76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13</v>
      </c>
      <c r="H14" s="75">
        <v>0</v>
      </c>
      <c r="I14" s="76">
        <f>G14+'06.08 '!I14</f>
        <v>105</v>
      </c>
      <c r="J14" s="76">
        <f>H14+'06.08 '!J14</f>
        <v>0</v>
      </c>
      <c r="K14" s="75">
        <v>29</v>
      </c>
      <c r="L14" s="77">
        <f t="shared" si="1"/>
        <v>76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25</v>
      </c>
      <c r="H15" s="75">
        <v>0</v>
      </c>
      <c r="I15" s="76">
        <f>G15+'06.08 '!I15</f>
        <v>101</v>
      </c>
      <c r="J15" s="76">
        <f>H15+'06.08 '!J15</f>
        <v>0</v>
      </c>
      <c r="K15" s="75">
        <v>22</v>
      </c>
      <c r="L15" s="77">
        <f t="shared" si="1"/>
        <v>79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21</v>
      </c>
      <c r="H16" s="75">
        <v>0</v>
      </c>
      <c r="I16" s="76">
        <f>G16+'06.08 '!I16</f>
        <v>203</v>
      </c>
      <c r="J16" s="76">
        <f>H16+'06.08 '!J16</f>
        <v>0</v>
      </c>
      <c r="K16" s="75">
        <v>52</v>
      </c>
      <c r="L16" s="77">
        <f t="shared" si="1"/>
        <v>151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10</v>
      </c>
      <c r="H17" s="75">
        <v>0</v>
      </c>
      <c r="I17" s="76">
        <f>G17+'06.08 '!I17</f>
        <v>39</v>
      </c>
      <c r="J17" s="76">
        <f>H17+'06.08 '!J17</f>
        <v>0</v>
      </c>
      <c r="K17" s="75">
        <v>50</v>
      </c>
      <c r="L17" s="77">
        <f t="shared" si="1"/>
        <v>-11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G18+'06.08 '!I18</f>
        <v>231</v>
      </c>
      <c r="J18" s="76">
        <f>H18+'06.08 '!J18</f>
        <v>0</v>
      </c>
      <c r="K18" s="75">
        <v>52</v>
      </c>
      <c r="L18" s="77">
        <f t="shared" si="1"/>
        <v>179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299</v>
      </c>
      <c r="H19" s="88">
        <f>SUM(H5:H18)</f>
        <v>0</v>
      </c>
      <c r="I19" s="76">
        <f>G19+'06.08 '!I19</f>
        <v>2335</v>
      </c>
      <c r="J19" s="76">
        <f>H19+'06.08 '!J19</f>
        <v>1</v>
      </c>
      <c r="K19" s="88">
        <f>SUM(K5:K18)</f>
        <v>700</v>
      </c>
      <c r="L19" s="86">
        <f t="shared" si="1"/>
        <v>1635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G20+'06.08 '!I20</f>
        <v>8</v>
      </c>
      <c r="J20" s="76">
        <f>H20+'06.08 '!J20</f>
        <v>0</v>
      </c>
      <c r="K20" s="75">
        <v>1</v>
      </c>
      <c r="L20" s="77">
        <f t="shared" si="1"/>
        <v>7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10</v>
      </c>
      <c r="H21" s="75">
        <v>0</v>
      </c>
      <c r="I21" s="76">
        <f>G21+'06.08 '!I21</f>
        <v>116</v>
      </c>
      <c r="J21" s="76">
        <f>H21+'06.08 '!J21</f>
        <v>0</v>
      </c>
      <c r="K21" s="75">
        <v>38</v>
      </c>
      <c r="L21" s="77">
        <f t="shared" si="1"/>
        <v>78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7</v>
      </c>
      <c r="H22" s="75">
        <v>0</v>
      </c>
      <c r="I22" s="76">
        <f>G22+'06.08 '!I22</f>
        <v>42</v>
      </c>
      <c r="J22" s="76">
        <f>H22+'06.08 '!J22</f>
        <v>0</v>
      </c>
      <c r="K22" s="75">
        <v>20</v>
      </c>
      <c r="L22" s="77">
        <f t="shared" si="1"/>
        <v>22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3</v>
      </c>
      <c r="H23" s="75">
        <v>0</v>
      </c>
      <c r="I23" s="76">
        <f>G23+'06.08 '!I23</f>
        <v>26</v>
      </c>
      <c r="J23" s="76">
        <f>H23+'06.08 '!J23</f>
        <v>0</v>
      </c>
      <c r="K23" s="75">
        <v>5</v>
      </c>
      <c r="L23" s="77">
        <f t="shared" si="1"/>
        <v>21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49</v>
      </c>
      <c r="H24" s="75">
        <v>0</v>
      </c>
      <c r="I24" s="76">
        <f>G24+'06.08 '!I24</f>
        <v>527</v>
      </c>
      <c r="J24" s="76">
        <f>H24+'06.08 '!J24</f>
        <v>0</v>
      </c>
      <c r="K24" s="75">
        <v>163</v>
      </c>
      <c r="L24" s="77">
        <f t="shared" si="1"/>
        <v>364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69</v>
      </c>
      <c r="H25" s="88">
        <f>SUM(H20:H24)</f>
        <v>0</v>
      </c>
      <c r="I25" s="76">
        <f>G25+'06.08 '!I25</f>
        <v>719</v>
      </c>
      <c r="J25" s="76">
        <f>H25+'06.08 '!J25</f>
        <v>0</v>
      </c>
      <c r="K25" s="88">
        <f>SUM(K20:K24)</f>
        <v>227</v>
      </c>
      <c r="L25" s="86">
        <f t="shared" si="1"/>
        <v>492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3</v>
      </c>
      <c r="H26" s="75">
        <v>0</v>
      </c>
      <c r="I26" s="76">
        <f>G26+'06.08 '!I26</f>
        <v>188</v>
      </c>
      <c r="J26" s="76">
        <f>H26+'06.08 '!J26</f>
        <v>0</v>
      </c>
      <c r="K26" s="75">
        <v>69</v>
      </c>
      <c r="L26" s="77">
        <f t="shared" si="1"/>
        <v>119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26</v>
      </c>
      <c r="H27" s="75">
        <v>0</v>
      </c>
      <c r="I27" s="76">
        <f>G27+'06.08 '!I27</f>
        <v>237</v>
      </c>
      <c r="J27" s="76">
        <f>H27+'06.08 '!J27</f>
        <v>0</v>
      </c>
      <c r="K27" s="75">
        <v>80</v>
      </c>
      <c r="L27" s="77">
        <f t="shared" si="1"/>
        <v>157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31</v>
      </c>
      <c r="H28" s="75">
        <v>0</v>
      </c>
      <c r="I28" s="76">
        <f>G28+'06.08 '!I28</f>
        <v>236</v>
      </c>
      <c r="J28" s="76">
        <f>H28+'06.08 '!J28</f>
        <v>0</v>
      </c>
      <c r="K28" s="75">
        <v>120</v>
      </c>
      <c r="L28" s="77">
        <f t="shared" si="1"/>
        <v>116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49</v>
      </c>
      <c r="H29" s="75">
        <v>0</v>
      </c>
      <c r="I29" s="76">
        <f>G29+'06.08 '!I29</f>
        <v>289</v>
      </c>
      <c r="J29" s="76">
        <f>H29+'06.08 '!J29</f>
        <v>0</v>
      </c>
      <c r="K29" s="75">
        <v>94</v>
      </c>
      <c r="L29" s="77">
        <f t="shared" si="1"/>
        <v>195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16</v>
      </c>
      <c r="H30" s="75">
        <v>0</v>
      </c>
      <c r="I30" s="76">
        <f>G30+'06.08 '!I30</f>
        <v>115</v>
      </c>
      <c r="J30" s="76">
        <f>H30+'06.08 '!J30</f>
        <v>0</v>
      </c>
      <c r="K30" s="75">
        <v>51</v>
      </c>
      <c r="L30" s="77">
        <f t="shared" si="1"/>
        <v>64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13</v>
      </c>
      <c r="H31" s="75">
        <v>0</v>
      </c>
      <c r="I31" s="76">
        <f>G31+'06.08 '!I31</f>
        <v>194</v>
      </c>
      <c r="J31" s="76">
        <f>H31+'06.08 '!J31</f>
        <v>0</v>
      </c>
      <c r="K31" s="75">
        <v>66</v>
      </c>
      <c r="L31" s="77">
        <f t="shared" si="1"/>
        <v>128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6</v>
      </c>
      <c r="H32" s="75">
        <v>0</v>
      </c>
      <c r="I32" s="76">
        <f>G32+'06.08 '!I32</f>
        <v>61</v>
      </c>
      <c r="J32" s="76">
        <f>H32+'06.08 '!J32</f>
        <v>0</v>
      </c>
      <c r="K32" s="75">
        <v>21</v>
      </c>
      <c r="L32" s="77">
        <f t="shared" si="1"/>
        <v>40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12</v>
      </c>
      <c r="H33" s="75">
        <v>0</v>
      </c>
      <c r="I33" s="76">
        <f>G33+'06.08 '!I33</f>
        <v>104</v>
      </c>
      <c r="J33" s="76">
        <f>H33+'06.08 '!J33</f>
        <v>0</v>
      </c>
      <c r="K33" s="75">
        <v>30</v>
      </c>
      <c r="L33" s="77">
        <f t="shared" si="1"/>
        <v>74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6</v>
      </c>
      <c r="H34" s="75">
        <v>0</v>
      </c>
      <c r="I34" s="76">
        <f>G34+'06.08 '!I34</f>
        <v>40</v>
      </c>
      <c r="J34" s="76">
        <f>H34+'06.08 '!J34</f>
        <v>0</v>
      </c>
      <c r="K34" s="75">
        <v>24</v>
      </c>
      <c r="L34" s="77">
        <f t="shared" si="1"/>
        <v>16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2</v>
      </c>
      <c r="H35" s="75">
        <v>0</v>
      </c>
      <c r="I35" s="76">
        <f>G35+'06.08 '!I35</f>
        <v>19</v>
      </c>
      <c r="J35" s="76">
        <f>H35+'06.08 '!J35</f>
        <v>0</v>
      </c>
      <c r="K35" s="75">
        <v>8</v>
      </c>
      <c r="L35" s="77">
        <f t="shared" si="1"/>
        <v>11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G36+'06.08 '!I36</f>
        <v>4</v>
      </c>
      <c r="J36" s="76">
        <f>H36+'06.08 '!J36</f>
        <v>0</v>
      </c>
      <c r="K36" s="75">
        <v>1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23</v>
      </c>
      <c r="H37" s="75">
        <v>0</v>
      </c>
      <c r="I37" s="76">
        <f>G37+'06.08 '!I37</f>
        <v>261</v>
      </c>
      <c r="J37" s="76">
        <f>H37+'06.08 '!J37</f>
        <v>0</v>
      </c>
      <c r="K37" s="75">
        <v>108</v>
      </c>
      <c r="L37" s="77">
        <f t="shared" si="1"/>
        <v>153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187</v>
      </c>
      <c r="H38" s="88">
        <v>0</v>
      </c>
      <c r="I38" s="76">
        <f>G38+'06.08 '!I38</f>
        <v>1748</v>
      </c>
      <c r="J38" s="76">
        <f>H38+'06.08 '!J38</f>
        <v>0</v>
      </c>
      <c r="K38" s="88">
        <f>SUM(K26:K37)</f>
        <v>672</v>
      </c>
      <c r="L38" s="86">
        <f t="shared" si="1"/>
        <v>1076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G39+'06.08 '!I39</f>
        <v>259</v>
      </c>
      <c r="J39" s="76">
        <f>H39+'06.08 '!J39</f>
        <v>1</v>
      </c>
      <c r="K39" s="75">
        <v>115</v>
      </c>
      <c r="L39" s="77">
        <f t="shared" si="1"/>
        <v>144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31</v>
      </c>
      <c r="H40" s="75">
        <v>0</v>
      </c>
      <c r="I40" s="76">
        <f>G40+'06.08 '!I40</f>
        <v>194</v>
      </c>
      <c r="J40" s="76">
        <f>H40+'06.08 '!J40</f>
        <v>0</v>
      </c>
      <c r="K40" s="75">
        <v>68</v>
      </c>
      <c r="L40" s="77">
        <f t="shared" si="1"/>
        <v>126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9</v>
      </c>
      <c r="H41" s="75">
        <v>0</v>
      </c>
      <c r="I41" s="76">
        <f>G41+'06.08 '!I41</f>
        <v>62</v>
      </c>
      <c r="J41" s="76">
        <f>H41+'06.08 '!J41</f>
        <v>0</v>
      </c>
      <c r="K41" s="75">
        <v>17</v>
      </c>
      <c r="L41" s="77">
        <f t="shared" si="1"/>
        <v>45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9</v>
      </c>
      <c r="H42" s="75">
        <v>0</v>
      </c>
      <c r="I42" s="76">
        <f>G42+'06.08 '!I42</f>
        <v>48</v>
      </c>
      <c r="J42" s="76">
        <f>H42+'06.08 '!J42</f>
        <v>0</v>
      </c>
      <c r="K42" s="75">
        <v>18</v>
      </c>
      <c r="L42" s="77">
        <f t="shared" si="1"/>
        <v>30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25</v>
      </c>
      <c r="H43" s="75">
        <v>0</v>
      </c>
      <c r="I43" s="76">
        <f>G43+'06.08 '!I43</f>
        <v>273</v>
      </c>
      <c r="J43" s="76">
        <f>H43+'06.08 '!J43</f>
        <v>0</v>
      </c>
      <c r="K43" s="75">
        <v>107</v>
      </c>
      <c r="L43" s="77">
        <f t="shared" si="1"/>
        <v>166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10</v>
      </c>
      <c r="H44" s="75">
        <v>0</v>
      </c>
      <c r="I44" s="76">
        <f>G44+'06.08 '!I44</f>
        <v>91</v>
      </c>
      <c r="J44" s="76">
        <f>H44+'06.08 '!J44</f>
        <v>0</v>
      </c>
      <c r="K44" s="75">
        <v>30</v>
      </c>
      <c r="L44" s="77">
        <f t="shared" si="1"/>
        <v>61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11</v>
      </c>
      <c r="H45" s="75">
        <v>0</v>
      </c>
      <c r="I45" s="76">
        <f>G45+'06.08 '!I45</f>
        <v>35</v>
      </c>
      <c r="J45" s="76">
        <f>H45+'06.08 '!J45</f>
        <v>0</v>
      </c>
      <c r="K45" s="75">
        <v>11</v>
      </c>
      <c r="L45" s="77">
        <f t="shared" si="1"/>
        <v>24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17</v>
      </c>
      <c r="H46" s="75">
        <v>0</v>
      </c>
      <c r="I46" s="76">
        <f>G46+'06.08 '!I46</f>
        <v>88</v>
      </c>
      <c r="J46" s="76">
        <f>H46+'06.08 '!J46</f>
        <v>0</v>
      </c>
      <c r="K46" s="75">
        <v>43</v>
      </c>
      <c r="L46" s="77">
        <f t="shared" si="1"/>
        <v>45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G47+'06.08 '!I47</f>
        <v>44</v>
      </c>
      <c r="J47" s="76">
        <f>H47+'06.08 '!J47</f>
        <v>0</v>
      </c>
      <c r="K47" s="75">
        <v>17</v>
      </c>
      <c r="L47" s="77">
        <f t="shared" si="1"/>
        <v>27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11</v>
      </c>
      <c r="H48" s="75">
        <v>0</v>
      </c>
      <c r="I48" s="76">
        <f>G48+'06.08 '!I48</f>
        <v>38</v>
      </c>
      <c r="J48" s="76">
        <f>H48+'06.08 '!J48</f>
        <v>0</v>
      </c>
      <c r="K48" s="75">
        <v>21</v>
      </c>
      <c r="L48" s="77">
        <f t="shared" si="1"/>
        <v>17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28</v>
      </c>
      <c r="H49" s="75">
        <v>0</v>
      </c>
      <c r="I49" s="76">
        <f>G49+'06.08 '!I49</f>
        <v>178</v>
      </c>
      <c r="J49" s="76">
        <f>H49+'06.08 '!J49</f>
        <v>0</v>
      </c>
      <c r="K49" s="75">
        <v>89</v>
      </c>
      <c r="L49" s="77">
        <f t="shared" si="1"/>
        <v>89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186</v>
      </c>
      <c r="H50" s="88">
        <f>SUM(H39:H49)</f>
        <v>0</v>
      </c>
      <c r="I50" s="76">
        <f>G50+'06.08 '!I50</f>
        <v>1310</v>
      </c>
      <c r="J50" s="76">
        <f>H50+'06.08 '!J50</f>
        <v>1</v>
      </c>
      <c r="K50" s="88">
        <f>SUM(K39:K49)</f>
        <v>536</v>
      </c>
      <c r="L50" s="86">
        <f t="shared" si="1"/>
        <v>774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G51+'06.08 '!I51</f>
        <v>0</v>
      </c>
      <c r="J51" s="76">
        <f>H51+'06.08 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35</v>
      </c>
      <c r="H52" s="75">
        <v>0</v>
      </c>
      <c r="I52" s="76">
        <f>G52+'06.08 '!I52</f>
        <v>317</v>
      </c>
      <c r="J52" s="76">
        <f>H52+'06.08 '!J52</f>
        <v>0</v>
      </c>
      <c r="K52" s="75">
        <v>121</v>
      </c>
      <c r="L52" s="77">
        <f t="shared" si="1"/>
        <v>196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19</v>
      </c>
      <c r="H53" s="75">
        <v>0</v>
      </c>
      <c r="I53" s="76">
        <f>G53+'06.08 '!I53</f>
        <v>111</v>
      </c>
      <c r="J53" s="76">
        <f>H53+'06.08 '!J53</f>
        <v>0</v>
      </c>
      <c r="K53" s="75">
        <v>85</v>
      </c>
      <c r="L53" s="77">
        <f t="shared" si="1"/>
        <v>26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7</v>
      </c>
      <c r="H54" s="75">
        <v>0</v>
      </c>
      <c r="I54" s="76">
        <f>G54+'06.08 '!I54</f>
        <v>169</v>
      </c>
      <c r="J54" s="76">
        <f>H54+'06.08 '!J54</f>
        <v>0</v>
      </c>
      <c r="K54" s="75">
        <v>58</v>
      </c>
      <c r="L54" s="77">
        <f t="shared" si="1"/>
        <v>111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G55+'06.08 '!I55</f>
        <v>64</v>
      </c>
      <c r="J55" s="76">
        <f>H55+'06.08 '!J55</f>
        <v>0</v>
      </c>
      <c r="K55" s="75">
        <v>16</v>
      </c>
      <c r="L55" s="77">
        <f t="shared" si="1"/>
        <v>48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9</v>
      </c>
      <c r="H56" s="75">
        <v>0</v>
      </c>
      <c r="I56" s="76">
        <f>G56+'06.08 '!I56</f>
        <v>63</v>
      </c>
      <c r="J56" s="76">
        <f>H56+'06.08 '!J56</f>
        <v>0</v>
      </c>
      <c r="K56" s="75">
        <v>31</v>
      </c>
      <c r="L56" s="77">
        <f t="shared" si="1"/>
        <v>32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8</v>
      </c>
      <c r="H57" s="75">
        <v>0</v>
      </c>
      <c r="I57" s="76">
        <f>G57+'06.08 '!I57</f>
        <v>34</v>
      </c>
      <c r="J57" s="76">
        <f>H57+'06.08 '!J57</f>
        <v>0</v>
      </c>
      <c r="K57" s="75">
        <v>15</v>
      </c>
      <c r="L57" s="77">
        <f t="shared" si="1"/>
        <v>19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8</v>
      </c>
      <c r="H58" s="75">
        <v>0</v>
      </c>
      <c r="I58" s="76">
        <f>G58+'06.08 '!I58</f>
        <v>27</v>
      </c>
      <c r="J58" s="76">
        <f>H58+'06.08 '!J58</f>
        <v>0</v>
      </c>
      <c r="K58" s="75">
        <v>11</v>
      </c>
      <c r="L58" s="77">
        <f t="shared" si="1"/>
        <v>16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33</v>
      </c>
      <c r="H59" s="75">
        <v>0</v>
      </c>
      <c r="I59" s="76">
        <f>G59+'06.08 '!I59</f>
        <v>222</v>
      </c>
      <c r="J59" s="76">
        <f>H59+'06.08 '!J59</f>
        <v>0</v>
      </c>
      <c r="K59" s="75">
        <v>88</v>
      </c>
      <c r="L59" s="77">
        <f t="shared" si="1"/>
        <v>134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128</v>
      </c>
      <c r="H60" s="88">
        <f>SUM(H51:H59)</f>
        <v>0</v>
      </c>
      <c r="I60" s="76">
        <f>G60+'06.08 '!I60</f>
        <v>1007</v>
      </c>
      <c r="J60" s="76">
        <f>H60+'06.08 '!J60</f>
        <v>0</v>
      </c>
      <c r="K60" s="88">
        <f>SUM(K52:K59)</f>
        <v>425</v>
      </c>
      <c r="L60" s="86">
        <f t="shared" si="1"/>
        <v>582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8</v>
      </c>
      <c r="H61" s="75">
        <v>0</v>
      </c>
      <c r="I61" s="76">
        <f>G61+'06.08 '!I61</f>
        <v>57</v>
      </c>
      <c r="J61" s="76">
        <f>H61+'06.08 '!J61</f>
        <v>0</v>
      </c>
      <c r="K61" s="75">
        <v>31</v>
      </c>
      <c r="L61" s="77">
        <f t="shared" si="1"/>
        <v>26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4</v>
      </c>
      <c r="H62" s="75">
        <v>0</v>
      </c>
      <c r="I62" s="76">
        <f>G62+'06.08 '!I62</f>
        <v>26</v>
      </c>
      <c r="J62" s="76">
        <f>H62+'06.08 '!J62</f>
        <v>0</v>
      </c>
      <c r="K62" s="75">
        <v>12</v>
      </c>
      <c r="L62" s="77">
        <f t="shared" si="1"/>
        <v>14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5</v>
      </c>
      <c r="H63" s="75">
        <v>0</v>
      </c>
      <c r="I63" s="76">
        <f>G63+'06.08 '!I63</f>
        <v>57</v>
      </c>
      <c r="J63" s="76">
        <f>H63+'06.08 '!J63</f>
        <v>0</v>
      </c>
      <c r="K63" s="75">
        <v>30</v>
      </c>
      <c r="L63" s="77">
        <f t="shared" si="1"/>
        <v>27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8</v>
      </c>
      <c r="H64" s="75">
        <v>0</v>
      </c>
      <c r="I64" s="76">
        <f>G64+'06.08 '!I64</f>
        <v>36</v>
      </c>
      <c r="J64" s="76">
        <f>H64+'06.08 '!J64</f>
        <v>0</v>
      </c>
      <c r="K64" s="75">
        <v>14</v>
      </c>
      <c r="L64" s="77">
        <f t="shared" si="1"/>
        <v>22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10</v>
      </c>
      <c r="H65" s="75">
        <v>0</v>
      </c>
      <c r="I65" s="76">
        <f>G65+'06.08 '!I65</f>
        <v>50</v>
      </c>
      <c r="J65" s="76">
        <f>H65+'06.08 '!J65</f>
        <v>0</v>
      </c>
      <c r="K65" s="75">
        <v>17</v>
      </c>
      <c r="L65" s="77">
        <f t="shared" si="1"/>
        <v>33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17</v>
      </c>
      <c r="H66" s="75">
        <v>0</v>
      </c>
      <c r="I66" s="76">
        <f>G66+'06.08 '!I66</f>
        <v>77</v>
      </c>
      <c r="J66" s="76">
        <f>H66+'06.08 '!J66</f>
        <v>0</v>
      </c>
      <c r="K66" s="75">
        <v>49</v>
      </c>
      <c r="L66" s="77">
        <f t="shared" si="1"/>
        <v>28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G67+'06.08 '!I67</f>
        <v>4</v>
      </c>
      <c r="J67" s="76">
        <f>H67+'06.08 '!J67</f>
        <v>0</v>
      </c>
      <c r="K67" s="75">
        <v>2</v>
      </c>
      <c r="L67" s="77">
        <f t="shared" si="1"/>
        <v>2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7</v>
      </c>
      <c r="H68" s="75">
        <v>0</v>
      </c>
      <c r="I68" s="76">
        <f>G68+'06.08 '!I68</f>
        <v>52</v>
      </c>
      <c r="J68" s="76">
        <f>H68+'06.08 '!J68</f>
        <v>0</v>
      </c>
      <c r="K68" s="75">
        <v>29</v>
      </c>
      <c r="L68" s="77">
        <f t="shared" si="1"/>
        <v>23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28</v>
      </c>
      <c r="H69" s="75">
        <v>0</v>
      </c>
      <c r="I69" s="76">
        <f>G69+'06.08 '!I69</f>
        <v>190</v>
      </c>
      <c r="J69" s="76">
        <f>H69+'06.08 '!J69</f>
        <v>0</v>
      </c>
      <c r="K69" s="75">
        <v>80</v>
      </c>
      <c r="L69" s="77">
        <f t="shared" si="1"/>
        <v>110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v>91</v>
      </c>
      <c r="H70" s="88">
        <f>SUM(H61:H69)</f>
        <v>0</v>
      </c>
      <c r="I70" s="76">
        <f>G70+'06.08 '!I70</f>
        <v>553</v>
      </c>
      <c r="J70" s="76">
        <f>H70+'06.08 '!J70</f>
        <v>0</v>
      </c>
      <c r="K70" s="88">
        <f>SUM(K61:K69)</f>
        <v>264</v>
      </c>
      <c r="L70" s="86">
        <f t="shared" ref="L70:L85" si="2">I70-K70</f>
        <v>289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22</v>
      </c>
      <c r="H71" s="75">
        <v>0</v>
      </c>
      <c r="I71" s="76">
        <f>G71+'06.08 '!I71</f>
        <v>91</v>
      </c>
      <c r="J71" s="76">
        <f>H71+'06.08 '!J71</f>
        <v>0</v>
      </c>
      <c r="K71" s="75">
        <v>38</v>
      </c>
      <c r="L71" s="77">
        <f t="shared" si="2"/>
        <v>53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17</v>
      </c>
      <c r="H72" s="75">
        <v>0</v>
      </c>
      <c r="I72" s="76">
        <f>G72+'06.08 '!I72</f>
        <v>90</v>
      </c>
      <c r="J72" s="76">
        <f>H72+'06.08 '!J72</f>
        <v>0</v>
      </c>
      <c r="K72" s="75">
        <v>48</v>
      </c>
      <c r="L72" s="77">
        <f t="shared" si="2"/>
        <v>42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11</v>
      </c>
      <c r="H73" s="75">
        <v>0</v>
      </c>
      <c r="I73" s="76">
        <f>G73+'06.08 '!I73</f>
        <v>60</v>
      </c>
      <c r="J73" s="76">
        <f>H73+'06.08 '!J73</f>
        <v>0</v>
      </c>
      <c r="K73" s="75">
        <v>19</v>
      </c>
      <c r="L73" s="77">
        <f t="shared" si="2"/>
        <v>41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14</v>
      </c>
      <c r="H74" s="75">
        <v>0</v>
      </c>
      <c r="I74" s="76">
        <f>G74+'06.08 '!I74</f>
        <v>56</v>
      </c>
      <c r="J74" s="76">
        <f>H74+'06.08 '!J74</f>
        <v>0</v>
      </c>
      <c r="K74" s="75">
        <v>18</v>
      </c>
      <c r="L74" s="77">
        <f t="shared" si="2"/>
        <v>38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6</v>
      </c>
      <c r="H75" s="75">
        <v>0</v>
      </c>
      <c r="I75" s="76">
        <f>G75+'06.08 '!I75</f>
        <v>21</v>
      </c>
      <c r="J75" s="76">
        <f>H75+'06.08 '!J75</f>
        <v>0</v>
      </c>
      <c r="K75" s="75">
        <v>10</v>
      </c>
      <c r="L75" s="77">
        <f t="shared" si="2"/>
        <v>11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15</v>
      </c>
      <c r="H76" s="75">
        <v>0</v>
      </c>
      <c r="I76" s="76">
        <f>G76+'06.08 '!I76</f>
        <v>79</v>
      </c>
      <c r="J76" s="76">
        <f>H76+'06.08 '!J76</f>
        <v>0</v>
      </c>
      <c r="K76" s="75">
        <v>33</v>
      </c>
      <c r="L76" s="77">
        <f t="shared" si="2"/>
        <v>46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69</v>
      </c>
      <c r="H77" s="75">
        <v>0</v>
      </c>
      <c r="I77" s="76">
        <f>G77+'06.08 '!I77</f>
        <v>446</v>
      </c>
      <c r="J77" s="76">
        <f>H77+'06.08 '!J77</f>
        <v>0</v>
      </c>
      <c r="K77" s="75">
        <v>236</v>
      </c>
      <c r="L77" s="77">
        <f t="shared" si="2"/>
        <v>210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v>159</v>
      </c>
      <c r="H78" s="88">
        <f>SUM(H71:H77)</f>
        <v>0</v>
      </c>
      <c r="I78" s="76">
        <f>G78+'06.08 '!I78</f>
        <v>848</v>
      </c>
      <c r="J78" s="76">
        <f>H78+'06.08 '!J78</f>
        <v>0</v>
      </c>
      <c r="K78" s="88">
        <f>SUM(K71:K77)</f>
        <v>402</v>
      </c>
      <c r="L78" s="86">
        <f t="shared" si="2"/>
        <v>446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G79+'06.08 '!I79</f>
        <v>75</v>
      </c>
      <c r="J79" s="76">
        <f>H79+'06.08 '!J79</f>
        <v>0</v>
      </c>
      <c r="K79" s="75">
        <v>21</v>
      </c>
      <c r="L79" s="77">
        <f t="shared" si="2"/>
        <v>54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G80+'06.08 '!I80</f>
        <v>21</v>
      </c>
      <c r="J80" s="76">
        <f>H80+'06.08 '!J80</f>
        <v>0</v>
      </c>
      <c r="K80" s="75">
        <v>5</v>
      </c>
      <c r="L80" s="77">
        <f t="shared" si="2"/>
        <v>16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G81+'06.08 '!I81</f>
        <v>32</v>
      </c>
      <c r="J81" s="76">
        <f>H81+'06.08 '!J81</f>
        <v>0</v>
      </c>
      <c r="K81" s="75">
        <v>6</v>
      </c>
      <c r="L81" s="77">
        <f t="shared" si="2"/>
        <v>26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4</v>
      </c>
      <c r="H82" s="75">
        <v>0</v>
      </c>
      <c r="I82" s="76">
        <f>G82+'06.08 '!I82</f>
        <v>49</v>
      </c>
      <c r="J82" s="76">
        <f>H82+'06.08 '!J82</f>
        <v>0</v>
      </c>
      <c r="K82" s="75">
        <v>8</v>
      </c>
      <c r="L82" s="77">
        <f t="shared" si="2"/>
        <v>41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21</v>
      </c>
      <c r="H83" s="75">
        <v>0</v>
      </c>
      <c r="I83" s="76">
        <f>G83+'06.08 '!I83</f>
        <v>166</v>
      </c>
      <c r="J83" s="76">
        <f>H83+'06.08 '!J83</f>
        <v>0</v>
      </c>
      <c r="K83" s="75">
        <v>52</v>
      </c>
      <c r="L83" s="77">
        <f t="shared" si="2"/>
        <v>114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34</v>
      </c>
      <c r="H84" s="88">
        <f>SUM(H79:H83)</f>
        <v>0</v>
      </c>
      <c r="I84" s="76">
        <f>G84+'06.08 '!I84</f>
        <v>343</v>
      </c>
      <c r="J84" s="76">
        <f>H84+'06.08 '!J84</f>
        <v>0</v>
      </c>
      <c r="K84" s="88">
        <f>SUM(K79:K83)</f>
        <v>92</v>
      </c>
      <c r="L84" s="86">
        <f t="shared" si="2"/>
        <v>251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1153</v>
      </c>
      <c r="H85" s="78">
        <f>H84+H78+H70+H60+H50+H38+H25+H19</f>
        <v>0</v>
      </c>
      <c r="I85" s="78">
        <f>I84+I78+I70+I60+I50+I38+I25+I19</f>
        <v>8863</v>
      </c>
      <c r="J85" s="78">
        <f t="shared" ref="J85:K85" si="4">J84+J78+J70+J60+J50+J38+J25+J19</f>
        <v>2</v>
      </c>
      <c r="K85" s="78">
        <f t="shared" si="4"/>
        <v>3318</v>
      </c>
      <c r="L85" s="77">
        <f t="shared" si="2"/>
        <v>5545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300-000000000000}">
  <dimension ref="A1:O113"/>
  <sheetViews>
    <sheetView topLeftCell="C1" zoomScale="70" zoomScaleNormal="70" workbookViewId="0">
      <selection activeCell="G16" sqref="G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247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6" t="s">
        <v>140</v>
      </c>
      <c r="J4" s="96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56</v>
      </c>
      <c r="H5" s="75">
        <v>0</v>
      </c>
      <c r="I5" s="76">
        <f>G5+'05.08'!I5</f>
        <v>481</v>
      </c>
      <c r="J5" s="76">
        <f>H5+'05.08'!J5</f>
        <v>1</v>
      </c>
      <c r="K5" s="75">
        <v>49</v>
      </c>
      <c r="L5" s="77">
        <f>I5-K5</f>
        <v>432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G6+'05.08'!I6</f>
        <v>17</v>
      </c>
      <c r="J6" s="76">
        <f>H6+'05.08'!J6</f>
        <v>0</v>
      </c>
      <c r="K6" s="75">
        <v>15</v>
      </c>
      <c r="L6" s="77">
        <f t="shared" ref="L6:L69" si="1">I6-K6</f>
        <v>2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15</v>
      </c>
      <c r="H7" s="75">
        <v>0</v>
      </c>
      <c r="I7" s="76">
        <f>G7+'05.08'!I7</f>
        <v>79</v>
      </c>
      <c r="J7" s="76">
        <f>H7+'05.08'!J7</f>
        <v>0</v>
      </c>
      <c r="K7" s="75">
        <v>34</v>
      </c>
      <c r="L7" s="77">
        <f t="shared" si="1"/>
        <v>45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29</v>
      </c>
      <c r="H8" s="75">
        <v>0</v>
      </c>
      <c r="I8" s="76">
        <f>G8+'05.08'!I8</f>
        <v>270</v>
      </c>
      <c r="J8" s="76">
        <f>H8+'05.08'!J8</f>
        <v>0</v>
      </c>
      <c r="K8" s="75">
        <v>66</v>
      </c>
      <c r="L8" s="77">
        <f t="shared" si="1"/>
        <v>204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18</v>
      </c>
      <c r="H9" s="75">
        <v>0</v>
      </c>
      <c r="I9" s="76">
        <f>G9+'05.08'!I9</f>
        <v>131</v>
      </c>
      <c r="J9" s="76">
        <f>H9+'05.08'!J9</f>
        <v>0</v>
      </c>
      <c r="K9" s="75">
        <v>34</v>
      </c>
      <c r="L9" s="77">
        <f t="shared" si="1"/>
        <v>97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20</v>
      </c>
      <c r="H10" s="75">
        <v>0</v>
      </c>
      <c r="I10" s="76">
        <f>G10+'05.08'!I10</f>
        <v>68</v>
      </c>
      <c r="J10" s="76">
        <f>H10+'05.08'!J10</f>
        <v>0</v>
      </c>
      <c r="K10" s="75">
        <v>30</v>
      </c>
      <c r="L10" s="77">
        <f t="shared" si="1"/>
        <v>38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G11+'05.08'!I11</f>
        <v>101</v>
      </c>
      <c r="J11" s="76">
        <f>H11+'05.08'!J11</f>
        <v>0</v>
      </c>
      <c r="K11" s="75">
        <v>37</v>
      </c>
      <c r="L11" s="77">
        <f t="shared" si="1"/>
        <v>64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36</v>
      </c>
      <c r="H12" s="75">
        <v>0</v>
      </c>
      <c r="I12" s="76">
        <f>G12+'05.08'!I12</f>
        <v>193</v>
      </c>
      <c r="J12" s="76">
        <f>H12+'05.08'!J12</f>
        <v>0</v>
      </c>
      <c r="K12" s="75">
        <v>85</v>
      </c>
      <c r="L12" s="77">
        <f t="shared" si="1"/>
        <v>108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G13+'05.08'!I13</f>
        <v>103</v>
      </c>
      <c r="J13" s="76">
        <f>H13+'05.08'!J13</f>
        <v>0</v>
      </c>
      <c r="K13" s="75">
        <v>31</v>
      </c>
      <c r="L13" s="77">
        <f t="shared" si="1"/>
        <v>72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11</v>
      </c>
      <c r="H14" s="75">
        <v>0</v>
      </c>
      <c r="I14" s="76">
        <f>G14+'05.08'!I14</f>
        <v>92</v>
      </c>
      <c r="J14" s="76">
        <f>H14+'05.08'!J14</f>
        <v>0</v>
      </c>
      <c r="K14" s="75">
        <v>26</v>
      </c>
      <c r="L14" s="77">
        <f t="shared" si="1"/>
        <v>66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14</v>
      </c>
      <c r="H15" s="75">
        <v>0</v>
      </c>
      <c r="I15" s="76">
        <f>G15+'05.08'!I15</f>
        <v>76</v>
      </c>
      <c r="J15" s="76">
        <f>H15+'05.08'!J15</f>
        <v>0</v>
      </c>
      <c r="K15" s="75">
        <v>8</v>
      </c>
      <c r="L15" s="77">
        <f t="shared" si="1"/>
        <v>68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24</v>
      </c>
      <c r="H16" s="75">
        <v>0</v>
      </c>
      <c r="I16" s="76">
        <f>G16+'05.08'!I16</f>
        <v>182</v>
      </c>
      <c r="J16" s="76">
        <f>H16+'05.08'!J16</f>
        <v>0</v>
      </c>
      <c r="K16" s="75">
        <v>63</v>
      </c>
      <c r="L16" s="77">
        <f t="shared" si="1"/>
        <v>119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G17+'05.08'!I17</f>
        <v>29</v>
      </c>
      <c r="J17" s="76">
        <f>H17+'05.08'!J17</f>
        <v>0</v>
      </c>
      <c r="K17" s="75">
        <v>10</v>
      </c>
      <c r="L17" s="77">
        <f t="shared" si="1"/>
        <v>19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12</v>
      </c>
      <c r="H18" s="75">
        <v>0</v>
      </c>
      <c r="I18" s="76">
        <f>G18+'05.08'!I18</f>
        <v>214</v>
      </c>
      <c r="J18" s="76">
        <f>H18+'05.08'!J18</f>
        <v>0</v>
      </c>
      <c r="K18" s="75">
        <v>52</v>
      </c>
      <c r="L18" s="77">
        <f t="shared" si="1"/>
        <v>162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273</v>
      </c>
      <c r="H19" s="88">
        <f>SUM(H5:H18)</f>
        <v>0</v>
      </c>
      <c r="I19" s="76">
        <f>G19+'05.08'!I19</f>
        <v>2036</v>
      </c>
      <c r="J19" s="76">
        <f>H19+'05.08'!J19</f>
        <v>1</v>
      </c>
      <c r="K19" s="88">
        <f>SUM(K5:K18)</f>
        <v>540</v>
      </c>
      <c r="L19" s="86">
        <f t="shared" si="1"/>
        <v>1496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G20+'05.08'!I20</f>
        <v>8</v>
      </c>
      <c r="J20" s="76">
        <f>H20+'05.08'!J20</f>
        <v>0</v>
      </c>
      <c r="K20" s="75">
        <v>1</v>
      </c>
      <c r="L20" s="77">
        <f t="shared" si="1"/>
        <v>7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12</v>
      </c>
      <c r="H21" s="75">
        <v>0</v>
      </c>
      <c r="I21" s="76">
        <f>G21+'05.08'!I21</f>
        <v>106</v>
      </c>
      <c r="J21" s="76">
        <f>H21+'05.08'!J21</f>
        <v>0</v>
      </c>
      <c r="K21" s="75">
        <v>39</v>
      </c>
      <c r="L21" s="77">
        <f t="shared" si="1"/>
        <v>67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6</v>
      </c>
      <c r="H22" s="75">
        <v>0</v>
      </c>
      <c r="I22" s="76">
        <f>G22+'05.08'!I22</f>
        <v>35</v>
      </c>
      <c r="J22" s="76">
        <f>H22+'05.08'!J22</f>
        <v>0</v>
      </c>
      <c r="K22" s="75">
        <v>17</v>
      </c>
      <c r="L22" s="77">
        <f t="shared" si="1"/>
        <v>18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6</v>
      </c>
      <c r="H23" s="75">
        <v>0</v>
      </c>
      <c r="I23" s="76">
        <f>G23+'05.08'!I23</f>
        <v>23</v>
      </c>
      <c r="J23" s="76">
        <f>H23+'05.08'!J23</f>
        <v>0</v>
      </c>
      <c r="K23" s="75">
        <v>6</v>
      </c>
      <c r="L23" s="77">
        <f t="shared" si="1"/>
        <v>17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43</v>
      </c>
      <c r="H24" s="75">
        <v>0</v>
      </c>
      <c r="I24" s="76">
        <f>G24+'05.08'!I24</f>
        <v>478</v>
      </c>
      <c r="J24" s="76">
        <f>H24+'05.08'!J24</f>
        <v>0</v>
      </c>
      <c r="K24" s="75">
        <v>173</v>
      </c>
      <c r="L24" s="77">
        <f t="shared" si="1"/>
        <v>305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68</v>
      </c>
      <c r="H25" s="88">
        <f>SUM(H20:H24)</f>
        <v>0</v>
      </c>
      <c r="I25" s="76">
        <f>G25+'05.08'!I25</f>
        <v>650</v>
      </c>
      <c r="J25" s="76">
        <f>H25+'05.08'!J25</f>
        <v>0</v>
      </c>
      <c r="K25" s="88">
        <f>SUM(K20:K24)</f>
        <v>236</v>
      </c>
      <c r="L25" s="86">
        <f t="shared" si="1"/>
        <v>414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13</v>
      </c>
      <c r="H26" s="75">
        <v>0</v>
      </c>
      <c r="I26" s="76">
        <f>G26+'05.08'!I26</f>
        <v>185</v>
      </c>
      <c r="J26" s="76">
        <f>H26+'05.08'!J26</f>
        <v>0</v>
      </c>
      <c r="K26" s="75">
        <v>69</v>
      </c>
      <c r="L26" s="77">
        <f t="shared" si="1"/>
        <v>116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24</v>
      </c>
      <c r="H27" s="75">
        <v>0</v>
      </c>
      <c r="I27" s="76">
        <f>G27+'05.08'!I27</f>
        <v>211</v>
      </c>
      <c r="J27" s="76">
        <f>H27+'05.08'!J27</f>
        <v>0</v>
      </c>
      <c r="K27" s="75">
        <v>78</v>
      </c>
      <c r="L27" s="77">
        <f t="shared" si="1"/>
        <v>133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48</v>
      </c>
      <c r="H28" s="75">
        <v>0</v>
      </c>
      <c r="I28" s="76">
        <f>G28+'05.08'!I28</f>
        <v>205</v>
      </c>
      <c r="J28" s="76">
        <f>H28+'05.08'!J28</f>
        <v>0</v>
      </c>
      <c r="K28" s="75">
        <v>107</v>
      </c>
      <c r="L28" s="77">
        <f t="shared" si="1"/>
        <v>98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36</v>
      </c>
      <c r="H29" s="75">
        <v>0</v>
      </c>
      <c r="I29" s="76">
        <f>G29+'05.08'!I29</f>
        <v>240</v>
      </c>
      <c r="J29" s="76">
        <f>H29+'05.08'!J29</f>
        <v>0</v>
      </c>
      <c r="K29" s="75">
        <v>78</v>
      </c>
      <c r="L29" s="77">
        <f t="shared" si="1"/>
        <v>162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20</v>
      </c>
      <c r="H30" s="75">
        <v>0</v>
      </c>
      <c r="I30" s="76">
        <f>G30+'05.08'!I30</f>
        <v>99</v>
      </c>
      <c r="J30" s="76">
        <f>H30+'05.08'!J30</f>
        <v>0</v>
      </c>
      <c r="K30" s="75">
        <v>47</v>
      </c>
      <c r="L30" s="77">
        <f t="shared" si="1"/>
        <v>52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45</v>
      </c>
      <c r="H31" s="75">
        <v>0</v>
      </c>
      <c r="I31" s="76">
        <f>G31+'05.08'!I31</f>
        <v>181</v>
      </c>
      <c r="J31" s="76">
        <f>H31+'05.08'!J31</f>
        <v>0</v>
      </c>
      <c r="K31" s="75">
        <v>72</v>
      </c>
      <c r="L31" s="77">
        <f t="shared" si="1"/>
        <v>109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3</v>
      </c>
      <c r="H32" s="75">
        <v>0</v>
      </c>
      <c r="I32" s="76">
        <f>G32+'05.08'!I32</f>
        <v>55</v>
      </c>
      <c r="J32" s="76">
        <f>H32+'05.08'!J32</f>
        <v>0</v>
      </c>
      <c r="K32" s="75">
        <v>3</v>
      </c>
      <c r="L32" s="77">
        <f t="shared" si="1"/>
        <v>52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13</v>
      </c>
      <c r="H33" s="75">
        <v>0</v>
      </c>
      <c r="I33" s="76">
        <f>G33+'05.08'!I33</f>
        <v>92</v>
      </c>
      <c r="J33" s="76">
        <f>H33+'05.08'!J33</f>
        <v>0</v>
      </c>
      <c r="K33" s="75">
        <v>33</v>
      </c>
      <c r="L33" s="77">
        <f t="shared" si="1"/>
        <v>59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G34+'05.08'!I34</f>
        <v>34</v>
      </c>
      <c r="J34" s="76">
        <f>H34+'05.08'!J34</f>
        <v>0</v>
      </c>
      <c r="K34" s="75">
        <v>20</v>
      </c>
      <c r="L34" s="77">
        <f t="shared" si="1"/>
        <v>14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4</v>
      </c>
      <c r="H35" s="75">
        <v>0</v>
      </c>
      <c r="I35" s="76">
        <f>G35+'05.08'!I35</f>
        <v>17</v>
      </c>
      <c r="J35" s="76">
        <f>H35+'05.08'!J35</f>
        <v>0</v>
      </c>
      <c r="K35" s="75">
        <v>9</v>
      </c>
      <c r="L35" s="77">
        <f t="shared" si="1"/>
        <v>8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1</v>
      </c>
      <c r="H36" s="75">
        <v>0</v>
      </c>
      <c r="I36" s="76">
        <f>G36+'05.08'!I36</f>
        <v>4</v>
      </c>
      <c r="J36" s="76">
        <f>H36+'05.08'!J36</f>
        <v>0</v>
      </c>
      <c r="K36" s="75">
        <v>1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17</v>
      </c>
      <c r="H37" s="75">
        <v>0</v>
      </c>
      <c r="I37" s="76">
        <f>G37+'05.08'!I37</f>
        <v>238</v>
      </c>
      <c r="J37" s="76">
        <f>H37+'05.08'!J37</f>
        <v>0</v>
      </c>
      <c r="K37" s="75">
        <v>103</v>
      </c>
      <c r="L37" s="77">
        <f t="shared" si="1"/>
        <v>135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231</v>
      </c>
      <c r="H38" s="88">
        <v>0</v>
      </c>
      <c r="I38" s="76">
        <f>G38+'05.08'!I38</f>
        <v>1561</v>
      </c>
      <c r="J38" s="76">
        <f>H38+'05.08'!J38</f>
        <v>0</v>
      </c>
      <c r="K38" s="88">
        <f>SUM(K26:K37)</f>
        <v>620</v>
      </c>
      <c r="L38" s="86">
        <f t="shared" si="1"/>
        <v>941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37</v>
      </c>
      <c r="H39" s="75">
        <v>0</v>
      </c>
      <c r="I39" s="76">
        <f>G39+'05.08'!I39</f>
        <v>228</v>
      </c>
      <c r="J39" s="76">
        <f>H39+'05.08'!J39</f>
        <v>1</v>
      </c>
      <c r="K39" s="75">
        <v>108</v>
      </c>
      <c r="L39" s="77">
        <f t="shared" si="1"/>
        <v>120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18</v>
      </c>
      <c r="H40" s="75">
        <v>0</v>
      </c>
      <c r="I40" s="76">
        <f>G40+'05.08'!I40</f>
        <v>163</v>
      </c>
      <c r="J40" s="76">
        <f>H40+'05.08'!J40</f>
        <v>0</v>
      </c>
      <c r="K40" s="75">
        <v>45</v>
      </c>
      <c r="L40" s="77">
        <f t="shared" si="1"/>
        <v>118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G41+'05.08'!I41</f>
        <v>53</v>
      </c>
      <c r="J41" s="76">
        <f>H41+'05.08'!J41</f>
        <v>0</v>
      </c>
      <c r="K41" s="75">
        <v>16</v>
      </c>
      <c r="L41" s="77">
        <f t="shared" si="1"/>
        <v>37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2</v>
      </c>
      <c r="H42" s="75">
        <v>0</v>
      </c>
      <c r="I42" s="76">
        <f>G42+'05.08'!I42</f>
        <v>39</v>
      </c>
      <c r="J42" s="76">
        <f>H42+'05.08'!J42</f>
        <v>0</v>
      </c>
      <c r="K42" s="75">
        <v>22</v>
      </c>
      <c r="L42" s="77">
        <f t="shared" si="1"/>
        <v>17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32</v>
      </c>
      <c r="H43" s="75">
        <v>0</v>
      </c>
      <c r="I43" s="76">
        <f>G43+'05.08'!I43</f>
        <v>248</v>
      </c>
      <c r="J43" s="76">
        <f>H43+'05.08'!J43</f>
        <v>0</v>
      </c>
      <c r="K43" s="75">
        <v>107</v>
      </c>
      <c r="L43" s="77">
        <f t="shared" si="1"/>
        <v>141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14</v>
      </c>
      <c r="H44" s="75">
        <v>0</v>
      </c>
      <c r="I44" s="76">
        <f>G44+'05.08'!I44</f>
        <v>81</v>
      </c>
      <c r="J44" s="76">
        <f>H44+'05.08'!J44</f>
        <v>0</v>
      </c>
      <c r="K44" s="75">
        <v>34</v>
      </c>
      <c r="L44" s="77">
        <f t="shared" si="1"/>
        <v>47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6</v>
      </c>
      <c r="H45" s="75">
        <v>0</v>
      </c>
      <c r="I45" s="76">
        <f>G45+'05.08'!I45</f>
        <v>24</v>
      </c>
      <c r="J45" s="76">
        <f>H45+'05.08'!J45</f>
        <v>0</v>
      </c>
      <c r="K45" s="75">
        <v>7</v>
      </c>
      <c r="L45" s="77">
        <f t="shared" si="1"/>
        <v>17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12</v>
      </c>
      <c r="H46" s="75">
        <v>0</v>
      </c>
      <c r="I46" s="76">
        <f>G46+'05.08'!I46</f>
        <v>71</v>
      </c>
      <c r="J46" s="76">
        <f>H46+'05.08'!J46</f>
        <v>0</v>
      </c>
      <c r="K46" s="75">
        <v>30</v>
      </c>
      <c r="L46" s="77">
        <f t="shared" si="1"/>
        <v>41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8</v>
      </c>
      <c r="H47" s="75">
        <v>0</v>
      </c>
      <c r="I47" s="76">
        <f>G47+'05.08'!I47</f>
        <v>40</v>
      </c>
      <c r="J47" s="76">
        <f>H47+'05.08'!J47</f>
        <v>0</v>
      </c>
      <c r="K47" s="75">
        <v>16</v>
      </c>
      <c r="L47" s="77">
        <f t="shared" si="1"/>
        <v>24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4</v>
      </c>
      <c r="H48" s="75">
        <v>0</v>
      </c>
      <c r="I48" s="76">
        <f>G48+'05.08'!I48</f>
        <v>27</v>
      </c>
      <c r="J48" s="76">
        <f>H48+'05.08'!J48</f>
        <v>0</v>
      </c>
      <c r="K48" s="75">
        <v>10</v>
      </c>
      <c r="L48" s="77">
        <f t="shared" si="1"/>
        <v>17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24</v>
      </c>
      <c r="H49" s="75">
        <v>0</v>
      </c>
      <c r="I49" s="76">
        <f>G49+'05.08'!I49</f>
        <v>150</v>
      </c>
      <c r="J49" s="76">
        <f>H49+'05.08'!J49</f>
        <v>0</v>
      </c>
      <c r="K49" s="75">
        <v>78</v>
      </c>
      <c r="L49" s="77">
        <f t="shared" si="1"/>
        <v>72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164</v>
      </c>
      <c r="H50" s="88">
        <f>SUM(H39:H49)</f>
        <v>0</v>
      </c>
      <c r="I50" s="76">
        <f>G50+'05.08'!I50</f>
        <v>1124</v>
      </c>
      <c r="J50" s="76">
        <f>H50+'05.08'!J50</f>
        <v>1</v>
      </c>
      <c r="K50" s="88">
        <f>SUM(K39:K49)</f>
        <v>473</v>
      </c>
      <c r="L50" s="86">
        <f t="shared" si="1"/>
        <v>651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G51+'05.08'!I51</f>
        <v>0</v>
      </c>
      <c r="J51" s="76">
        <f>H51+'05.08'!J51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25</v>
      </c>
      <c r="H52" s="75">
        <v>0</v>
      </c>
      <c r="I52" s="76">
        <f>G52+'05.08'!I52</f>
        <v>282</v>
      </c>
      <c r="J52" s="76">
        <f>H52+'05.08'!J52</f>
        <v>0</v>
      </c>
      <c r="K52" s="75">
        <v>94</v>
      </c>
      <c r="L52" s="77">
        <f t="shared" si="1"/>
        <v>188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24</v>
      </c>
      <c r="H53" s="75">
        <v>0</v>
      </c>
      <c r="I53" s="76">
        <f>G53+'05.08'!I53</f>
        <v>92</v>
      </c>
      <c r="J53" s="76">
        <f>H53+'05.08'!J53</f>
        <v>0</v>
      </c>
      <c r="K53" s="75">
        <v>40</v>
      </c>
      <c r="L53" s="77">
        <f t="shared" si="1"/>
        <v>52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20</v>
      </c>
      <c r="H54" s="75">
        <v>0</v>
      </c>
      <c r="I54" s="76">
        <f>G54+'05.08'!I54</f>
        <v>162</v>
      </c>
      <c r="J54" s="76">
        <f>H54+'05.08'!J54</f>
        <v>0</v>
      </c>
      <c r="K54" s="75">
        <v>59</v>
      </c>
      <c r="L54" s="77">
        <f t="shared" si="1"/>
        <v>103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8</v>
      </c>
      <c r="H55" s="75">
        <v>0</v>
      </c>
      <c r="I55" s="76">
        <f>G55+'05.08'!I55</f>
        <v>55</v>
      </c>
      <c r="J55" s="76">
        <f>H55+'05.08'!J55</f>
        <v>0</v>
      </c>
      <c r="K55" s="75">
        <v>11</v>
      </c>
      <c r="L55" s="77">
        <f t="shared" si="1"/>
        <v>44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G56+'05.08'!I56</f>
        <v>54</v>
      </c>
      <c r="J56" s="76">
        <f>H56+'05.08'!J56</f>
        <v>0</v>
      </c>
      <c r="K56" s="75">
        <v>28</v>
      </c>
      <c r="L56" s="77">
        <f t="shared" si="1"/>
        <v>26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4</v>
      </c>
      <c r="H57" s="75">
        <v>0</v>
      </c>
      <c r="I57" s="76">
        <f>G57+'05.08'!I57</f>
        <v>26</v>
      </c>
      <c r="J57" s="76">
        <f>H57+'05.08'!J57</f>
        <v>0</v>
      </c>
      <c r="K57" s="75">
        <v>9</v>
      </c>
      <c r="L57" s="77">
        <f t="shared" si="1"/>
        <v>17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G58+'05.08'!I58</f>
        <v>19</v>
      </c>
      <c r="J58" s="76">
        <f>H58+'05.08'!J58</f>
        <v>0</v>
      </c>
      <c r="K58" s="75">
        <v>8</v>
      </c>
      <c r="L58" s="77">
        <f t="shared" si="1"/>
        <v>11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16</v>
      </c>
      <c r="H59" s="75">
        <v>0</v>
      </c>
      <c r="I59" s="76">
        <f>G59+'05.08'!I59</f>
        <v>189</v>
      </c>
      <c r="J59" s="76">
        <f>H59+'05.08'!J59</f>
        <v>0</v>
      </c>
      <c r="K59" s="75">
        <v>80</v>
      </c>
      <c r="L59" s="77">
        <f t="shared" si="1"/>
        <v>109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106</v>
      </c>
      <c r="H60" s="88">
        <f>SUM(H51:H59)</f>
        <v>0</v>
      </c>
      <c r="I60" s="76">
        <f>G60+'05.08'!I60</f>
        <v>879</v>
      </c>
      <c r="J60" s="76">
        <f>H60+'05.08'!J60</f>
        <v>0</v>
      </c>
      <c r="K60" s="88">
        <f>SUM(K52:K59)</f>
        <v>329</v>
      </c>
      <c r="L60" s="86">
        <f t="shared" si="1"/>
        <v>550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G61+'05.08'!I61</f>
        <v>49</v>
      </c>
      <c r="J61" s="76">
        <f>H61+'05.08'!J61</f>
        <v>0</v>
      </c>
      <c r="K61" s="75">
        <v>28</v>
      </c>
      <c r="L61" s="77">
        <f t="shared" si="1"/>
        <v>21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8</v>
      </c>
      <c r="H62" s="75">
        <v>0</v>
      </c>
      <c r="I62" s="76">
        <f>G62+'05.08'!I62</f>
        <v>22</v>
      </c>
      <c r="J62" s="76">
        <f>H62+'05.08'!J62</f>
        <v>0</v>
      </c>
      <c r="K62" s="75">
        <v>9</v>
      </c>
      <c r="L62" s="77">
        <f t="shared" si="1"/>
        <v>13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13</v>
      </c>
      <c r="H63" s="75">
        <v>0</v>
      </c>
      <c r="I63" s="76">
        <f>G63+'05.08'!I63</f>
        <v>52</v>
      </c>
      <c r="J63" s="76">
        <f>H63+'05.08'!J63</f>
        <v>0</v>
      </c>
      <c r="K63" s="75">
        <v>29</v>
      </c>
      <c r="L63" s="77">
        <f t="shared" si="1"/>
        <v>23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3</v>
      </c>
      <c r="H64" s="75">
        <v>0</v>
      </c>
      <c r="I64" s="76">
        <f>G64+'05.08'!I64</f>
        <v>28</v>
      </c>
      <c r="J64" s="76">
        <f>H64+'05.08'!J64</f>
        <v>0</v>
      </c>
      <c r="K64" s="75">
        <v>9</v>
      </c>
      <c r="L64" s="77">
        <f t="shared" si="1"/>
        <v>19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6</v>
      </c>
      <c r="H65" s="75">
        <v>0</v>
      </c>
      <c r="I65" s="76">
        <f>G65+'05.08'!I65</f>
        <v>40</v>
      </c>
      <c r="J65" s="76">
        <f>H65+'05.08'!J65</f>
        <v>0</v>
      </c>
      <c r="K65" s="75">
        <v>6</v>
      </c>
      <c r="L65" s="77">
        <f t="shared" si="1"/>
        <v>34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G66+'05.08'!I66</f>
        <v>60</v>
      </c>
      <c r="J66" s="76">
        <f>H66+'05.08'!J66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G67+'05.08'!I67</f>
        <v>4</v>
      </c>
      <c r="J67" s="76">
        <f>H67+'05.08'!J67</f>
        <v>0</v>
      </c>
      <c r="K67" s="75">
        <v>2</v>
      </c>
      <c r="L67" s="77">
        <f t="shared" si="1"/>
        <v>2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10</v>
      </c>
      <c r="H68" s="75">
        <v>0</v>
      </c>
      <c r="I68" s="76">
        <f>G68+'05.08'!I68</f>
        <v>45</v>
      </c>
      <c r="J68" s="76">
        <f>H68+'05.08'!J68</f>
        <v>0</v>
      </c>
      <c r="K68" s="75">
        <v>24</v>
      </c>
      <c r="L68" s="77">
        <f t="shared" si="1"/>
        <v>21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19</v>
      </c>
      <c r="H69" s="75">
        <v>0</v>
      </c>
      <c r="I69" s="76">
        <f>G69+'05.08'!I69</f>
        <v>162</v>
      </c>
      <c r="J69" s="76">
        <f>H69+'05.08'!J69</f>
        <v>0</v>
      </c>
      <c r="K69" s="75">
        <v>63</v>
      </c>
      <c r="L69" s="77">
        <f t="shared" si="1"/>
        <v>99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66</v>
      </c>
      <c r="H70" s="88">
        <f>SUM(H61:H69)</f>
        <v>0</v>
      </c>
      <c r="I70" s="76">
        <f>G70+'05.08'!I70</f>
        <v>462</v>
      </c>
      <c r="J70" s="76">
        <f>H70+'05.08'!J70</f>
        <v>0</v>
      </c>
      <c r="K70" s="88">
        <f>SUM(K61:K69)</f>
        <v>227</v>
      </c>
      <c r="L70" s="86">
        <f t="shared" ref="L70:L85" si="2">I70-K70</f>
        <v>235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11</v>
      </c>
      <c r="H71" s="75">
        <v>0</v>
      </c>
      <c r="I71" s="76">
        <f>G71+'05.08'!I71</f>
        <v>69</v>
      </c>
      <c r="J71" s="76">
        <f>H71+'05.08'!J71</f>
        <v>0</v>
      </c>
      <c r="K71" s="75">
        <v>26</v>
      </c>
      <c r="L71" s="77">
        <f t="shared" si="2"/>
        <v>43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13</v>
      </c>
      <c r="H72" s="75">
        <v>0</v>
      </c>
      <c r="I72" s="76">
        <f>G72+'05.08'!I72</f>
        <v>73</v>
      </c>
      <c r="J72" s="76">
        <f>H72+'05.08'!J72</f>
        <v>0</v>
      </c>
      <c r="K72" s="75">
        <v>40</v>
      </c>
      <c r="L72" s="77">
        <f t="shared" si="2"/>
        <v>33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7</v>
      </c>
      <c r="H73" s="75">
        <v>0</v>
      </c>
      <c r="I73" s="76">
        <f>G73+'05.08'!I73</f>
        <v>49</v>
      </c>
      <c r="J73" s="76">
        <f>H73+'05.08'!J73</f>
        <v>0</v>
      </c>
      <c r="K73" s="75">
        <v>18</v>
      </c>
      <c r="L73" s="77">
        <f t="shared" si="2"/>
        <v>31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13</v>
      </c>
      <c r="H74" s="75">
        <v>0</v>
      </c>
      <c r="I74" s="76">
        <f>G74+'05.08'!I74</f>
        <v>42</v>
      </c>
      <c r="J74" s="76">
        <f>H74+'05.08'!J74</f>
        <v>0</v>
      </c>
      <c r="K74" s="75">
        <v>12</v>
      </c>
      <c r="L74" s="77">
        <f t="shared" si="2"/>
        <v>30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3</v>
      </c>
      <c r="H75" s="75">
        <v>0</v>
      </c>
      <c r="I75" s="76">
        <f>G75+'05.08'!I75</f>
        <v>15</v>
      </c>
      <c r="J75" s="76">
        <f>H75+'05.08'!J75</f>
        <v>0</v>
      </c>
      <c r="K75" s="75">
        <v>5</v>
      </c>
      <c r="L75" s="77">
        <f t="shared" si="2"/>
        <v>10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6</v>
      </c>
      <c r="H76" s="75">
        <v>0</v>
      </c>
      <c r="I76" s="76">
        <f>G76+'05.08'!I76</f>
        <v>64</v>
      </c>
      <c r="J76" s="76">
        <f>H76+'05.08'!J76</f>
        <v>0</v>
      </c>
      <c r="K76" s="75">
        <v>22</v>
      </c>
      <c r="L76" s="77">
        <f t="shared" si="2"/>
        <v>42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71</v>
      </c>
      <c r="H77" s="75">
        <v>0</v>
      </c>
      <c r="I77" s="76">
        <f>G77+'05.08'!I77</f>
        <v>377</v>
      </c>
      <c r="J77" s="76">
        <f>H77+'05.08'!J77</f>
        <v>0</v>
      </c>
      <c r="K77" s="75">
        <v>193</v>
      </c>
      <c r="L77" s="77">
        <f t="shared" si="2"/>
        <v>184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124</v>
      </c>
      <c r="H78" s="88">
        <f>SUM(H71:H77)</f>
        <v>0</v>
      </c>
      <c r="I78" s="76">
        <f>G78+'05.08'!I78</f>
        <v>689</v>
      </c>
      <c r="J78" s="76">
        <f>H78+'05.08'!J78</f>
        <v>0</v>
      </c>
      <c r="K78" s="88">
        <f>SUM(K71:K77)</f>
        <v>316</v>
      </c>
      <c r="L78" s="86">
        <f t="shared" si="2"/>
        <v>373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G79+'05.08'!I79</f>
        <v>72</v>
      </c>
      <c r="J79" s="76">
        <f>H79+'05.08'!J79</f>
        <v>0</v>
      </c>
      <c r="K79" s="75">
        <v>24</v>
      </c>
      <c r="L79" s="77">
        <f t="shared" si="2"/>
        <v>48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4</v>
      </c>
      <c r="H80" s="75">
        <v>0</v>
      </c>
      <c r="I80" s="76">
        <f>G80+'05.08'!I80</f>
        <v>17</v>
      </c>
      <c r="J80" s="76">
        <f>H80+'05.08'!J80</f>
        <v>0</v>
      </c>
      <c r="K80" s="75">
        <v>4</v>
      </c>
      <c r="L80" s="77">
        <f t="shared" si="2"/>
        <v>13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6</v>
      </c>
      <c r="H81" s="75">
        <v>0</v>
      </c>
      <c r="I81" s="76">
        <f>G81+'05.08'!I81</f>
        <v>30</v>
      </c>
      <c r="J81" s="76">
        <f>H81+'05.08'!J81</f>
        <v>0</v>
      </c>
      <c r="K81" s="75">
        <v>9</v>
      </c>
      <c r="L81" s="77">
        <f t="shared" si="2"/>
        <v>21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3</v>
      </c>
      <c r="H82" s="75">
        <v>0</v>
      </c>
      <c r="I82" s="76">
        <f>G82+'05.08'!I82</f>
        <v>45</v>
      </c>
      <c r="J82" s="76">
        <f>H82+'05.08'!J82</f>
        <v>0</v>
      </c>
      <c r="K82" s="75">
        <v>9</v>
      </c>
      <c r="L82" s="77">
        <f t="shared" si="2"/>
        <v>36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G83+'05.08'!I83</f>
        <v>145</v>
      </c>
      <c r="J83" s="76">
        <f>H83+'05.08'!J83</f>
        <v>0</v>
      </c>
      <c r="K83" s="75">
        <v>45</v>
      </c>
      <c r="L83" s="77">
        <f t="shared" si="2"/>
        <v>100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32</v>
      </c>
      <c r="H84" s="88">
        <f>SUM(H79:H83)</f>
        <v>0</v>
      </c>
      <c r="I84" s="76">
        <f>G84+'05.08'!I84</f>
        <v>309</v>
      </c>
      <c r="J84" s="76">
        <f>H84+'05.08'!J84</f>
        <v>0</v>
      </c>
      <c r="K84" s="88">
        <f>SUM(K79:K83)</f>
        <v>91</v>
      </c>
      <c r="L84" s="86">
        <f t="shared" si="2"/>
        <v>218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1064</v>
      </c>
      <c r="H85" s="78">
        <f>H84+H78+H70+H60+H50+H38+H25+H19</f>
        <v>0</v>
      </c>
      <c r="I85" s="78">
        <f>I84+I78+I70+I60+I50+I38+I25+I19</f>
        <v>7710</v>
      </c>
      <c r="J85" s="78">
        <f t="shared" ref="J85:K85" si="4">J84+J78+J70+J60+J50+J38+J25+J19</f>
        <v>2</v>
      </c>
      <c r="K85" s="78">
        <f t="shared" si="4"/>
        <v>2832</v>
      </c>
      <c r="L85" s="77">
        <f t="shared" si="2"/>
        <v>4878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400-000000000000}">
  <dimension ref="A1:O113"/>
  <sheetViews>
    <sheetView topLeftCell="C1" zoomScale="70" zoomScaleNormal="70" workbookViewId="0">
      <selection activeCell="G26" sqref="G2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246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5" t="s">
        <v>140</v>
      </c>
      <c r="J4" s="95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36</v>
      </c>
      <c r="H5" s="75">
        <v>0</v>
      </c>
      <c r="I5" s="76">
        <f>G5+'04.08'!I5</f>
        <v>425</v>
      </c>
      <c r="J5" s="76">
        <f>H5+'04.08'!J5</f>
        <v>1</v>
      </c>
      <c r="K5" s="75">
        <v>41</v>
      </c>
      <c r="L5" s="77">
        <f>I5-K5</f>
        <v>384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G6+'04.08'!I6</f>
        <v>17</v>
      </c>
      <c r="J6" s="76">
        <f>H6+'04.08'!J6</f>
        <v>0</v>
      </c>
      <c r="K6" s="75">
        <v>15</v>
      </c>
      <c r="L6" s="77">
        <f t="shared" ref="L6:L69" si="1">I6-K6</f>
        <v>2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11</v>
      </c>
      <c r="H7" s="75">
        <v>0</v>
      </c>
      <c r="I7" s="76">
        <f>G7+'04.08'!I7</f>
        <v>64</v>
      </c>
      <c r="J7" s="76">
        <f>H7+'04.08'!J7</f>
        <v>0</v>
      </c>
      <c r="K7" s="75">
        <v>21</v>
      </c>
      <c r="L7" s="77">
        <f t="shared" si="1"/>
        <v>43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26</v>
      </c>
      <c r="H8" s="75">
        <v>0</v>
      </c>
      <c r="I8" s="76">
        <f>G8+'04.08'!I8</f>
        <v>241</v>
      </c>
      <c r="J8" s="76">
        <f>H8+'04.08'!J8</f>
        <v>0</v>
      </c>
      <c r="K8" s="75">
        <v>61</v>
      </c>
      <c r="L8" s="77">
        <f t="shared" si="1"/>
        <v>180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27</v>
      </c>
      <c r="H9" s="75">
        <v>0</v>
      </c>
      <c r="I9" s="76">
        <f>G9+'04.08'!I9</f>
        <v>113</v>
      </c>
      <c r="J9" s="76">
        <f>H9+'04.08'!J9</f>
        <v>0</v>
      </c>
      <c r="K9" s="75">
        <v>37</v>
      </c>
      <c r="L9" s="77">
        <f t="shared" si="1"/>
        <v>76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10</v>
      </c>
      <c r="H10" s="75">
        <v>0</v>
      </c>
      <c r="I10" s="76">
        <f>G10+'04.08'!I10</f>
        <v>48</v>
      </c>
      <c r="J10" s="76">
        <f>H10+'04.08'!J10</f>
        <v>0</v>
      </c>
      <c r="K10" s="75">
        <v>21</v>
      </c>
      <c r="L10" s="77">
        <f t="shared" si="1"/>
        <v>27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20</v>
      </c>
      <c r="H11" s="75">
        <v>0</v>
      </c>
      <c r="I11" s="76">
        <f>G11+'04.08'!I11</f>
        <v>81</v>
      </c>
      <c r="J11" s="76">
        <f>H11+'04.08'!J11</f>
        <v>0</v>
      </c>
      <c r="K11" s="75">
        <v>25</v>
      </c>
      <c r="L11" s="77">
        <f t="shared" si="1"/>
        <v>56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19</v>
      </c>
      <c r="H12" s="75">
        <v>0</v>
      </c>
      <c r="I12" s="76">
        <f>G12+'04.08'!I12</f>
        <v>157</v>
      </c>
      <c r="J12" s="76">
        <f>H12+'04.08'!J12</f>
        <v>0</v>
      </c>
      <c r="K12" s="75">
        <v>66</v>
      </c>
      <c r="L12" s="77">
        <f t="shared" si="1"/>
        <v>91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13</v>
      </c>
      <c r="H13" s="75">
        <v>0</v>
      </c>
      <c r="I13" s="76">
        <f>G13+'04.08'!I13</f>
        <v>91</v>
      </c>
      <c r="J13" s="76">
        <f>H13+'04.08'!J13</f>
        <v>0</v>
      </c>
      <c r="K13" s="75">
        <v>12</v>
      </c>
      <c r="L13" s="77">
        <f t="shared" si="1"/>
        <v>79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G14+'04.08'!I14</f>
        <v>81</v>
      </c>
      <c r="J14" s="76">
        <f>H14+'04.08'!J14</f>
        <v>0</v>
      </c>
      <c r="K14" s="75">
        <v>22</v>
      </c>
      <c r="L14" s="77">
        <f t="shared" si="1"/>
        <v>59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10</v>
      </c>
      <c r="H15" s="75">
        <v>0</v>
      </c>
      <c r="I15" s="76">
        <f>G15+'04.08'!I15</f>
        <v>62</v>
      </c>
      <c r="J15" s="76">
        <f>H15+'04.08'!J15</f>
        <v>0</v>
      </c>
      <c r="K15" s="75">
        <v>8</v>
      </c>
      <c r="L15" s="77">
        <f t="shared" si="1"/>
        <v>54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18</v>
      </c>
      <c r="H16" s="75">
        <v>0</v>
      </c>
      <c r="I16" s="76">
        <f>G16+'04.08'!I16</f>
        <v>158</v>
      </c>
      <c r="J16" s="76">
        <f>H16+'04.08'!J16</f>
        <v>0</v>
      </c>
      <c r="K16" s="75">
        <v>48</v>
      </c>
      <c r="L16" s="77">
        <f t="shared" si="1"/>
        <v>110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G17+'04.08'!I17</f>
        <v>23</v>
      </c>
      <c r="J17" s="76">
        <f>H17+'04.08'!J17</f>
        <v>0</v>
      </c>
      <c r="K17" s="75">
        <v>10</v>
      </c>
      <c r="L17" s="77">
        <f t="shared" si="1"/>
        <v>13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12</v>
      </c>
      <c r="H18" s="75">
        <v>0</v>
      </c>
      <c r="I18" s="76">
        <f>G18+'04.08'!I18</f>
        <v>202</v>
      </c>
      <c r="J18" s="76">
        <f>H18+'04.08'!J18</f>
        <v>0</v>
      </c>
      <c r="K18" s="75">
        <v>51</v>
      </c>
      <c r="L18" s="77">
        <f t="shared" si="1"/>
        <v>151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221</v>
      </c>
      <c r="H19" s="88">
        <f>SUM(H5:H18)</f>
        <v>0</v>
      </c>
      <c r="I19" s="76">
        <f>G19+'04.08'!I19</f>
        <v>1763</v>
      </c>
      <c r="J19" s="76">
        <f>H19+'04.08'!J19</f>
        <v>1</v>
      </c>
      <c r="K19" s="88">
        <f>SUM(K5:K18)</f>
        <v>438</v>
      </c>
      <c r="L19" s="86">
        <f t="shared" si="1"/>
        <v>1325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2</v>
      </c>
      <c r="H20" s="75">
        <v>0</v>
      </c>
      <c r="I20" s="76">
        <f>G20+'04.08'!I20</f>
        <v>7</v>
      </c>
      <c r="J20" s="76">
        <f>H20+'04.08'!J20</f>
        <v>0</v>
      </c>
      <c r="K20" s="75">
        <v>0</v>
      </c>
      <c r="L20" s="77">
        <f t="shared" si="1"/>
        <v>7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9</v>
      </c>
      <c r="H21" s="75">
        <v>0</v>
      </c>
      <c r="I21" s="76">
        <f>G21+'04.08'!I21</f>
        <v>94</v>
      </c>
      <c r="J21" s="76">
        <f>H21+'04.08'!J21</f>
        <v>0</v>
      </c>
      <c r="K21" s="75">
        <v>39</v>
      </c>
      <c r="L21" s="77">
        <f t="shared" si="1"/>
        <v>55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G22+'04.08'!I22</f>
        <v>29</v>
      </c>
      <c r="J22" s="76">
        <f>H22+'04.08'!J22</f>
        <v>0</v>
      </c>
      <c r="K22" s="75">
        <v>15</v>
      </c>
      <c r="L22" s="77">
        <f t="shared" si="1"/>
        <v>14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3</v>
      </c>
      <c r="H23" s="75">
        <v>0</v>
      </c>
      <c r="I23" s="76">
        <f>G23+'04.08'!I23</f>
        <v>17</v>
      </c>
      <c r="J23" s="76">
        <f>H23+'04.08'!J23</f>
        <v>0</v>
      </c>
      <c r="K23" s="75">
        <v>3</v>
      </c>
      <c r="L23" s="77">
        <f t="shared" si="1"/>
        <v>14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43</v>
      </c>
      <c r="H24" s="75">
        <v>0</v>
      </c>
      <c r="I24" s="76">
        <f>G24+'04.08'!I24</f>
        <v>435</v>
      </c>
      <c r="J24" s="76">
        <f>H24+'04.08'!J24</f>
        <v>0</v>
      </c>
      <c r="K24" s="75">
        <v>178</v>
      </c>
      <c r="L24" s="77">
        <f t="shared" si="1"/>
        <v>257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61</v>
      </c>
      <c r="H25" s="88">
        <f>SUM(H20:H24)</f>
        <v>0</v>
      </c>
      <c r="I25" s="76">
        <f>G25+'04.08'!I25</f>
        <v>582</v>
      </c>
      <c r="J25" s="76">
        <f>H25+'04.08'!J25</f>
        <v>0</v>
      </c>
      <c r="K25" s="88">
        <f>SUM(K20:K24)</f>
        <v>235</v>
      </c>
      <c r="L25" s="86">
        <f t="shared" si="1"/>
        <v>347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10</v>
      </c>
      <c r="H26" s="75">
        <v>0</v>
      </c>
      <c r="I26" s="76">
        <f>G26+'04.08'!I26</f>
        <v>172</v>
      </c>
      <c r="J26" s="76">
        <f>H26+'04.08'!J26</f>
        <v>0</v>
      </c>
      <c r="K26" s="75">
        <v>56</v>
      </c>
      <c r="L26" s="77">
        <f t="shared" si="1"/>
        <v>116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16</v>
      </c>
      <c r="H27" s="75">
        <v>0</v>
      </c>
      <c r="I27" s="76">
        <f>G27+'04.08'!I27</f>
        <v>187</v>
      </c>
      <c r="J27" s="76">
        <f>H27+'04.08'!J27</f>
        <v>0</v>
      </c>
      <c r="K27" s="75">
        <v>75</v>
      </c>
      <c r="L27" s="77">
        <f t="shared" si="1"/>
        <v>112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35</v>
      </c>
      <c r="H28" s="75">
        <v>0</v>
      </c>
      <c r="I28" s="76">
        <f>G28+'04.08'!I28</f>
        <v>157</v>
      </c>
      <c r="J28" s="76">
        <f>H28+'04.08'!J28</f>
        <v>0</v>
      </c>
      <c r="K28" s="75">
        <v>98</v>
      </c>
      <c r="L28" s="77">
        <f t="shared" si="1"/>
        <v>59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21</v>
      </c>
      <c r="H29" s="75">
        <v>0</v>
      </c>
      <c r="I29" s="76">
        <f>G29+'04.08'!I29</f>
        <v>204</v>
      </c>
      <c r="J29" s="76">
        <f>H29+'04.08'!J29</f>
        <v>0</v>
      </c>
      <c r="K29" s="75">
        <v>61</v>
      </c>
      <c r="L29" s="77">
        <f t="shared" si="1"/>
        <v>143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17</v>
      </c>
      <c r="H30" s="75">
        <v>0</v>
      </c>
      <c r="I30" s="76">
        <f>G30+'04.08'!I30</f>
        <v>79</v>
      </c>
      <c r="J30" s="76">
        <f>H30+'04.08'!J30</f>
        <v>0</v>
      </c>
      <c r="K30" s="75">
        <v>30</v>
      </c>
      <c r="L30" s="77">
        <f t="shared" si="1"/>
        <v>49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23</v>
      </c>
      <c r="H31" s="75">
        <v>0</v>
      </c>
      <c r="I31" s="76">
        <f>G31+'04.08'!I31</f>
        <v>136</v>
      </c>
      <c r="J31" s="76">
        <f>H31+'04.08'!J31</f>
        <v>0</v>
      </c>
      <c r="K31" s="75">
        <v>46</v>
      </c>
      <c r="L31" s="77">
        <f t="shared" si="1"/>
        <v>90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9</v>
      </c>
      <c r="H32" s="75">
        <v>0</v>
      </c>
      <c r="I32" s="76">
        <f>G32+'04.08'!I32</f>
        <v>52</v>
      </c>
      <c r="J32" s="76">
        <f>H32+'04.08'!J32</f>
        <v>0</v>
      </c>
      <c r="K32" s="75">
        <v>9</v>
      </c>
      <c r="L32" s="77">
        <f t="shared" si="1"/>
        <v>43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7</v>
      </c>
      <c r="H33" s="75">
        <v>0</v>
      </c>
      <c r="I33" s="76">
        <f>G33+'04.08'!I33</f>
        <v>79</v>
      </c>
      <c r="J33" s="76">
        <f>H33+'04.08'!J33</f>
        <v>0</v>
      </c>
      <c r="K33" s="75">
        <v>22</v>
      </c>
      <c r="L33" s="77">
        <f t="shared" si="1"/>
        <v>57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7</v>
      </c>
      <c r="H34" s="75">
        <v>0</v>
      </c>
      <c r="I34" s="76">
        <f>G34+'04.08'!I34</f>
        <v>27</v>
      </c>
      <c r="J34" s="76">
        <f>H34+'04.08'!J34</f>
        <v>0</v>
      </c>
      <c r="K34" s="75">
        <v>15</v>
      </c>
      <c r="L34" s="77">
        <f t="shared" si="1"/>
        <v>12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6</v>
      </c>
      <c r="H35" s="75">
        <v>0</v>
      </c>
      <c r="I35" s="76">
        <f>G35+'04.08'!I35</f>
        <v>13</v>
      </c>
      <c r="J35" s="76">
        <f>H35+'04.08'!J35</f>
        <v>0</v>
      </c>
      <c r="K35" s="75">
        <v>7</v>
      </c>
      <c r="L35" s="77">
        <f t="shared" si="1"/>
        <v>6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G36+'04.08'!I36</f>
        <v>3</v>
      </c>
      <c r="J36" s="76">
        <f>H36+'04.08'!J36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29</v>
      </c>
      <c r="H37" s="75">
        <v>0</v>
      </c>
      <c r="I37" s="76">
        <f>G37+'04.08'!I37</f>
        <v>221</v>
      </c>
      <c r="J37" s="76">
        <f>H37+'04.08'!J37</f>
        <v>0</v>
      </c>
      <c r="K37" s="75">
        <v>106</v>
      </c>
      <c r="L37" s="77">
        <f t="shared" si="1"/>
        <v>115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180</v>
      </c>
      <c r="H38" s="88">
        <v>0</v>
      </c>
      <c r="I38" s="76">
        <f>G38+'04.08'!I38</f>
        <v>1330</v>
      </c>
      <c r="J38" s="76">
        <f>H38+'04.08'!J38</f>
        <v>0</v>
      </c>
      <c r="K38" s="88">
        <f>SUM(K26:K37)</f>
        <v>525</v>
      </c>
      <c r="L38" s="86">
        <f t="shared" si="1"/>
        <v>805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31</v>
      </c>
      <c r="H39" s="75">
        <v>0</v>
      </c>
      <c r="I39" s="76">
        <f>G39+'04.08'!I39</f>
        <v>191</v>
      </c>
      <c r="J39" s="76">
        <f>H39+'04.08'!J39</f>
        <v>1</v>
      </c>
      <c r="K39" s="75">
        <v>107</v>
      </c>
      <c r="L39" s="77">
        <f t="shared" si="1"/>
        <v>84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19</v>
      </c>
      <c r="H40" s="75">
        <v>0</v>
      </c>
      <c r="I40" s="76">
        <f>G40+'04.08'!I40</f>
        <v>145</v>
      </c>
      <c r="J40" s="76">
        <f>H40+'04.08'!J40</f>
        <v>0</v>
      </c>
      <c r="K40" s="75">
        <v>127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14</v>
      </c>
      <c r="H41" s="75">
        <v>0</v>
      </c>
      <c r="I41" s="76">
        <f>G41+'04.08'!I41</f>
        <v>46</v>
      </c>
      <c r="J41" s="76">
        <f>H41+'04.08'!J41</f>
        <v>0</v>
      </c>
      <c r="K41" s="75">
        <v>20</v>
      </c>
      <c r="L41" s="77">
        <f t="shared" si="1"/>
        <v>26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6</v>
      </c>
      <c r="H42" s="75">
        <v>0</v>
      </c>
      <c r="I42" s="76">
        <f>G42+'04.08'!I42</f>
        <v>37</v>
      </c>
      <c r="J42" s="76">
        <f>H42+'04.08'!J42</f>
        <v>0</v>
      </c>
      <c r="K42" s="75">
        <v>17</v>
      </c>
      <c r="L42" s="77">
        <f t="shared" si="1"/>
        <v>20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31</v>
      </c>
      <c r="H43" s="75">
        <v>0</v>
      </c>
      <c r="I43" s="76">
        <f>G43+'04.08'!I43</f>
        <v>216</v>
      </c>
      <c r="J43" s="76">
        <f>H43+'04.08'!J43</f>
        <v>0</v>
      </c>
      <c r="K43" s="75">
        <v>92</v>
      </c>
      <c r="L43" s="77">
        <f t="shared" si="1"/>
        <v>124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G44+'04.08'!I44</f>
        <v>67</v>
      </c>
      <c r="J44" s="76">
        <f>H44+'04.08'!J44</f>
        <v>0</v>
      </c>
      <c r="K44" s="75">
        <v>33</v>
      </c>
      <c r="L44" s="77">
        <f t="shared" si="1"/>
        <v>34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1</v>
      </c>
      <c r="H45" s="75">
        <v>0</v>
      </c>
      <c r="I45" s="76">
        <f>G45+'04.08'!I45</f>
        <v>18</v>
      </c>
      <c r="J45" s="76">
        <f>H45+'04.08'!J45</f>
        <v>0</v>
      </c>
      <c r="K45" s="75">
        <v>4</v>
      </c>
      <c r="L45" s="77">
        <f t="shared" si="1"/>
        <v>14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14</v>
      </c>
      <c r="H46" s="75">
        <v>0</v>
      </c>
      <c r="I46" s="76">
        <f>G46+'04.08'!I46</f>
        <v>59</v>
      </c>
      <c r="J46" s="76">
        <f>H46+'04.08'!J46</f>
        <v>0</v>
      </c>
      <c r="K46" s="75">
        <v>29</v>
      </c>
      <c r="L46" s="77">
        <f t="shared" si="1"/>
        <v>30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3</v>
      </c>
      <c r="H47" s="75">
        <v>0</v>
      </c>
      <c r="I47" s="76">
        <f>G47+'04.08'!I47</f>
        <v>32</v>
      </c>
      <c r="J47" s="76">
        <f>H47+'04.08'!J47</f>
        <v>0</v>
      </c>
      <c r="K47" s="75">
        <v>14</v>
      </c>
      <c r="L47" s="77">
        <f t="shared" si="1"/>
        <v>18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6</v>
      </c>
      <c r="H48" s="75">
        <v>0</v>
      </c>
      <c r="I48" s="76">
        <f>G48+'04.08'!I48</f>
        <v>23</v>
      </c>
      <c r="J48" s="76">
        <f>H48+'04.08'!J48</f>
        <v>0</v>
      </c>
      <c r="K48" s="75">
        <v>15</v>
      </c>
      <c r="L48" s="77">
        <f t="shared" si="1"/>
        <v>8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18</v>
      </c>
      <c r="H49" s="75">
        <v>0</v>
      </c>
      <c r="I49" s="76">
        <f>G49+'04.08'!I49</f>
        <v>126</v>
      </c>
      <c r="J49" s="76">
        <f>H49+'04.08'!J49</f>
        <v>0</v>
      </c>
      <c r="K49" s="75">
        <v>63</v>
      </c>
      <c r="L49" s="77">
        <f t="shared" si="1"/>
        <v>63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150</v>
      </c>
      <c r="H50" s="88">
        <f>SUM(H39:H49)</f>
        <v>0</v>
      </c>
      <c r="I50" s="76">
        <f>G50+'04.08'!I50</f>
        <v>960</v>
      </c>
      <c r="J50" s="76">
        <f>H50+'04.08'!J50</f>
        <v>1</v>
      </c>
      <c r="K50" s="88">
        <f>SUM(K39:K49)</f>
        <v>521</v>
      </c>
      <c r="L50" s="86">
        <f t="shared" si="1"/>
        <v>439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G51+'04.08'!I51</f>
        <v>0</v>
      </c>
      <c r="J51" s="76">
        <f>H51+'04.08'!J51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34</v>
      </c>
      <c r="H52" s="75">
        <v>0</v>
      </c>
      <c r="I52" s="76">
        <f>G52+'04.08'!I52</f>
        <v>257</v>
      </c>
      <c r="J52" s="76">
        <f>H52+'04.08'!J52</f>
        <v>0</v>
      </c>
      <c r="K52" s="75">
        <v>102</v>
      </c>
      <c r="L52" s="77">
        <f t="shared" si="1"/>
        <v>155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1</v>
      </c>
      <c r="H53" s="75">
        <v>0</v>
      </c>
      <c r="I53" s="76">
        <f>G53+'04.08'!I53</f>
        <v>68</v>
      </c>
      <c r="J53" s="76">
        <f>H53+'04.08'!J53</f>
        <v>0</v>
      </c>
      <c r="K53" s="75">
        <v>64</v>
      </c>
      <c r="L53" s="77">
        <f t="shared" si="1"/>
        <v>4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23</v>
      </c>
      <c r="H54" s="75">
        <v>0</v>
      </c>
      <c r="I54" s="76">
        <f>G54+'04.08'!I54</f>
        <v>142</v>
      </c>
      <c r="J54" s="76">
        <f>H54+'04.08'!J54</f>
        <v>0</v>
      </c>
      <c r="K54" s="75">
        <v>66</v>
      </c>
      <c r="L54" s="77">
        <f t="shared" si="1"/>
        <v>76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8</v>
      </c>
      <c r="H55" s="75">
        <v>0</v>
      </c>
      <c r="I55" s="76">
        <f>G55+'04.08'!I55</f>
        <v>47</v>
      </c>
      <c r="J55" s="76">
        <f>H55+'04.08'!J55</f>
        <v>0</v>
      </c>
      <c r="K55" s="75">
        <v>24</v>
      </c>
      <c r="L55" s="77">
        <f t="shared" si="1"/>
        <v>23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11</v>
      </c>
      <c r="H56" s="75">
        <v>0</v>
      </c>
      <c r="I56" s="76">
        <f>G56+'04.08'!I56</f>
        <v>49</v>
      </c>
      <c r="J56" s="76">
        <f>H56+'04.08'!J56</f>
        <v>0</v>
      </c>
      <c r="K56" s="75">
        <v>26</v>
      </c>
      <c r="L56" s="77">
        <f t="shared" si="1"/>
        <v>23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G57+'04.08'!I57</f>
        <v>22</v>
      </c>
      <c r="J57" s="76">
        <f>H57+'04.08'!J57</f>
        <v>0</v>
      </c>
      <c r="K57" s="75">
        <v>10</v>
      </c>
      <c r="L57" s="77">
        <f t="shared" si="1"/>
        <v>12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G58+'04.08'!I58</f>
        <v>15</v>
      </c>
      <c r="J58" s="76">
        <f>H58+'04.08'!J58</f>
        <v>0</v>
      </c>
      <c r="K58" s="75">
        <v>15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25</v>
      </c>
      <c r="H59" s="75">
        <v>0</v>
      </c>
      <c r="I59" s="76">
        <f>G59+'04.08'!I59</f>
        <v>173</v>
      </c>
      <c r="J59" s="76">
        <f>H59+'04.08'!J59</f>
        <v>0</v>
      </c>
      <c r="K59" s="75">
        <v>82</v>
      </c>
      <c r="L59" s="77">
        <f t="shared" si="1"/>
        <v>91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112</v>
      </c>
      <c r="H60" s="88">
        <f>SUM(H51:H59)</f>
        <v>0</v>
      </c>
      <c r="I60" s="76">
        <f>G60+'04.08'!I60</f>
        <v>773</v>
      </c>
      <c r="J60" s="76">
        <f>H60+'04.08'!J60</f>
        <v>0</v>
      </c>
      <c r="K60" s="88">
        <f>SUM(K52:K59)</f>
        <v>389</v>
      </c>
      <c r="L60" s="86">
        <f t="shared" si="1"/>
        <v>384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5</v>
      </c>
      <c r="H61" s="75">
        <v>0</v>
      </c>
      <c r="I61" s="76">
        <f>G61+'04.08'!I61</f>
        <v>43</v>
      </c>
      <c r="J61" s="76">
        <f>H61+'04.08'!J61</f>
        <v>0</v>
      </c>
      <c r="K61" s="75">
        <v>24</v>
      </c>
      <c r="L61" s="77">
        <f t="shared" si="1"/>
        <v>19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5</v>
      </c>
      <c r="H62" s="75">
        <v>0</v>
      </c>
      <c r="I62" s="76">
        <f>G62+'04.08'!I62</f>
        <v>14</v>
      </c>
      <c r="J62" s="76">
        <f>H62+'04.08'!J62</f>
        <v>0</v>
      </c>
      <c r="K62" s="75">
        <v>7</v>
      </c>
      <c r="L62" s="77">
        <f t="shared" si="1"/>
        <v>7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10</v>
      </c>
      <c r="H63" s="75">
        <v>0</v>
      </c>
      <c r="I63" s="76">
        <f>G63+'04.08'!I63</f>
        <v>39</v>
      </c>
      <c r="J63" s="76">
        <f>H63+'04.08'!J63</f>
        <v>0</v>
      </c>
      <c r="K63" s="75">
        <v>22</v>
      </c>
      <c r="L63" s="77">
        <f t="shared" si="1"/>
        <v>17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G64+'04.08'!I64</f>
        <v>25</v>
      </c>
      <c r="J64" s="76">
        <f>H64+'04.08'!J64</f>
        <v>0</v>
      </c>
      <c r="K64" s="75">
        <v>8</v>
      </c>
      <c r="L64" s="77">
        <f t="shared" si="1"/>
        <v>17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5</v>
      </c>
      <c r="H65" s="75">
        <v>0</v>
      </c>
      <c r="I65" s="76">
        <f>G65+'04.08'!I65</f>
        <v>34</v>
      </c>
      <c r="J65" s="76">
        <f>H65+'04.08'!J65</f>
        <v>0</v>
      </c>
      <c r="K65" s="75">
        <v>7</v>
      </c>
      <c r="L65" s="77">
        <f t="shared" si="1"/>
        <v>27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G66+'04.08'!I66</f>
        <v>60</v>
      </c>
      <c r="J66" s="76">
        <f>H66+'04.08'!J66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G67+'04.08'!I67</f>
        <v>3</v>
      </c>
      <c r="J67" s="76">
        <f>H67+'04.08'!J67</f>
        <v>0</v>
      </c>
      <c r="K67" s="75">
        <v>0</v>
      </c>
      <c r="L67" s="77">
        <f t="shared" si="1"/>
        <v>3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2</v>
      </c>
      <c r="H68" s="75">
        <v>0</v>
      </c>
      <c r="I68" s="76">
        <f>G68+'04.08'!I68</f>
        <v>35</v>
      </c>
      <c r="J68" s="76">
        <f>H68+'04.08'!J68</f>
        <v>0</v>
      </c>
      <c r="K68" s="75">
        <v>23</v>
      </c>
      <c r="L68" s="77">
        <f t="shared" si="1"/>
        <v>12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18</v>
      </c>
      <c r="H69" s="75">
        <v>0</v>
      </c>
      <c r="I69" s="76">
        <f>G69+'04.08'!I69</f>
        <v>143</v>
      </c>
      <c r="J69" s="76">
        <f>H69+'04.08'!J69</f>
        <v>0</v>
      </c>
      <c r="K69" s="75">
        <v>61</v>
      </c>
      <c r="L69" s="77">
        <f t="shared" si="1"/>
        <v>82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47</v>
      </c>
      <c r="H70" s="88">
        <f>SUM(H61:H69)</f>
        <v>0</v>
      </c>
      <c r="I70" s="76">
        <f>G70+'04.08'!I70</f>
        <v>396</v>
      </c>
      <c r="J70" s="76">
        <f>H70+'04.08'!J70</f>
        <v>0</v>
      </c>
      <c r="K70" s="88">
        <f>SUM(K61:K69)</f>
        <v>209</v>
      </c>
      <c r="L70" s="86">
        <f t="shared" ref="L70:L85" si="2">I70-K70</f>
        <v>187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20</v>
      </c>
      <c r="H71" s="75">
        <v>0</v>
      </c>
      <c r="I71" s="76">
        <f>G71+'04.08'!I71</f>
        <v>58</v>
      </c>
      <c r="J71" s="76">
        <f>H71+'04.08'!J71</f>
        <v>0</v>
      </c>
      <c r="K71" s="75">
        <v>40</v>
      </c>
      <c r="L71" s="77">
        <f t="shared" si="2"/>
        <v>18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7</v>
      </c>
      <c r="H72" s="75">
        <v>0</v>
      </c>
      <c r="I72" s="76">
        <f>G72+'04.08'!I72</f>
        <v>60</v>
      </c>
      <c r="J72" s="76">
        <f>H72+'04.08'!J72</f>
        <v>0</v>
      </c>
      <c r="K72" s="75">
        <v>23</v>
      </c>
      <c r="L72" s="77">
        <f t="shared" si="2"/>
        <v>37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9</v>
      </c>
      <c r="H73" s="75">
        <v>0</v>
      </c>
      <c r="I73" s="76">
        <f>G73+'04.08'!I73</f>
        <v>42</v>
      </c>
      <c r="J73" s="76">
        <f>H73+'04.08'!J73</f>
        <v>0</v>
      </c>
      <c r="K73" s="75">
        <v>18</v>
      </c>
      <c r="L73" s="77">
        <f t="shared" si="2"/>
        <v>24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8</v>
      </c>
      <c r="H74" s="75">
        <v>0</v>
      </c>
      <c r="I74" s="76">
        <f>G74+'04.08'!I74</f>
        <v>29</v>
      </c>
      <c r="J74" s="76">
        <f>H74+'04.08'!J74</f>
        <v>0</v>
      </c>
      <c r="K74" s="75">
        <v>14</v>
      </c>
      <c r="L74" s="77">
        <f t="shared" si="2"/>
        <v>15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G75+'04.08'!I75</f>
        <v>12</v>
      </c>
      <c r="J75" s="76">
        <f>H75+'04.08'!J75</f>
        <v>0</v>
      </c>
      <c r="K75" s="75">
        <v>5</v>
      </c>
      <c r="L75" s="77">
        <f t="shared" si="2"/>
        <v>7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8</v>
      </c>
      <c r="H76" s="75">
        <v>0</v>
      </c>
      <c r="I76" s="76">
        <f>G76+'04.08'!I76</f>
        <v>58</v>
      </c>
      <c r="J76" s="76">
        <f>H76+'04.08'!J76</f>
        <v>0</v>
      </c>
      <c r="K76" s="75">
        <v>35</v>
      </c>
      <c r="L76" s="77">
        <f t="shared" si="2"/>
        <v>23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46</v>
      </c>
      <c r="H77" s="75">
        <v>0</v>
      </c>
      <c r="I77" s="76">
        <f>G77+'04.08'!I77</f>
        <v>306</v>
      </c>
      <c r="J77" s="76">
        <f>H77+'04.08'!J77</f>
        <v>0</v>
      </c>
      <c r="K77" s="75">
        <v>154</v>
      </c>
      <c r="L77" s="77">
        <f t="shared" si="2"/>
        <v>152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99</v>
      </c>
      <c r="H78" s="88">
        <f>SUM(H71:H77)</f>
        <v>0</v>
      </c>
      <c r="I78" s="76">
        <f>G78+'04.08'!I78</f>
        <v>565</v>
      </c>
      <c r="J78" s="76">
        <f>H78+'04.08'!J78</f>
        <v>0</v>
      </c>
      <c r="K78" s="88">
        <f>SUM(K71:K77)</f>
        <v>289</v>
      </c>
      <c r="L78" s="86">
        <f t="shared" si="2"/>
        <v>276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5</v>
      </c>
      <c r="H79" s="75">
        <v>0</v>
      </c>
      <c r="I79" s="76">
        <f>G79+'04.08'!I79</f>
        <v>67</v>
      </c>
      <c r="J79" s="76">
        <f>H79+'04.08'!J79</f>
        <v>0</v>
      </c>
      <c r="K79" s="75">
        <v>23</v>
      </c>
      <c r="L79" s="77">
        <f t="shared" si="2"/>
        <v>44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G80+'04.08'!I80</f>
        <v>13</v>
      </c>
      <c r="J80" s="76">
        <f>H80+'04.08'!J80</f>
        <v>0</v>
      </c>
      <c r="K80" s="75">
        <v>2</v>
      </c>
      <c r="L80" s="77">
        <f t="shared" si="2"/>
        <v>11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2</v>
      </c>
      <c r="H81" s="75">
        <v>0</v>
      </c>
      <c r="I81" s="76">
        <f>G81+'04.08'!I81</f>
        <v>24</v>
      </c>
      <c r="J81" s="76">
        <f>H81+'04.08'!J81</f>
        <v>0</v>
      </c>
      <c r="K81" s="75">
        <v>7</v>
      </c>
      <c r="L81" s="77">
        <f t="shared" si="2"/>
        <v>17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5</v>
      </c>
      <c r="H82" s="75">
        <v>0</v>
      </c>
      <c r="I82" s="76">
        <f>G82+'04.08'!I82</f>
        <v>42</v>
      </c>
      <c r="J82" s="76">
        <f>H82+'04.08'!J82</f>
        <v>0</v>
      </c>
      <c r="K82" s="75">
        <v>11</v>
      </c>
      <c r="L82" s="77">
        <f t="shared" si="2"/>
        <v>31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22</v>
      </c>
      <c r="H83" s="75">
        <v>0</v>
      </c>
      <c r="I83" s="76">
        <f>G83+'04.08'!I83</f>
        <v>131</v>
      </c>
      <c r="J83" s="76">
        <f>H83+'04.08'!J83</f>
        <v>0</v>
      </c>
      <c r="K83" s="75">
        <v>47</v>
      </c>
      <c r="L83" s="77">
        <f t="shared" si="2"/>
        <v>84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36</v>
      </c>
      <c r="H84" s="88">
        <f>SUM(H79:H83)</f>
        <v>0</v>
      </c>
      <c r="I84" s="76">
        <f>G84+'04.08'!I84</f>
        <v>277</v>
      </c>
      <c r="J84" s="76">
        <f>H84+'04.08'!J84</f>
        <v>0</v>
      </c>
      <c r="K84" s="88">
        <f>SUM(K79:K83)</f>
        <v>90</v>
      </c>
      <c r="L84" s="86">
        <f t="shared" si="2"/>
        <v>187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906</v>
      </c>
      <c r="H85" s="78">
        <f>H84+H78+H70+H60+H50+H38+H25+H19</f>
        <v>0</v>
      </c>
      <c r="I85" s="78">
        <f>I84+I78+I70+I60+I50+I38+I25+I19</f>
        <v>6646</v>
      </c>
      <c r="J85" s="78">
        <f t="shared" ref="J85:K85" si="4">J84+J78+J70+J60+J50+J38+J25+J19</f>
        <v>2</v>
      </c>
      <c r="K85" s="78">
        <f t="shared" si="4"/>
        <v>2696</v>
      </c>
      <c r="L85" s="77">
        <f t="shared" si="2"/>
        <v>3950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500-000000000000}">
  <dimension ref="A1:O113"/>
  <sheetViews>
    <sheetView topLeftCell="C58" zoomScale="70" zoomScaleNormal="70" workbookViewId="0">
      <selection activeCell="H16" sqref="H1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245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3" t="s">
        <v>140</v>
      </c>
      <c r="J4" s="93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40</v>
      </c>
      <c r="H5" s="75">
        <v>0</v>
      </c>
      <c r="I5" s="76">
        <f>G5+'03.08'!I5</f>
        <v>389</v>
      </c>
      <c r="J5" s="76">
        <f>H5+'03.08'!J5</f>
        <v>1</v>
      </c>
      <c r="K5" s="75">
        <v>48</v>
      </c>
      <c r="L5" s="77">
        <f>I5-K5</f>
        <v>341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G6+'03.08'!I6</f>
        <v>14</v>
      </c>
      <c r="J6" s="76">
        <f>H6+'03.08'!J6</f>
        <v>0</v>
      </c>
      <c r="K6" s="75">
        <v>12</v>
      </c>
      <c r="L6" s="77">
        <f t="shared" ref="L6:L69" si="1">I6-K6</f>
        <v>2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15</v>
      </c>
      <c r="H7" s="75">
        <v>0</v>
      </c>
      <c r="I7" s="76">
        <f>G7+'03.08'!I7</f>
        <v>53</v>
      </c>
      <c r="J7" s="76">
        <f>H7+'03.08'!J7</f>
        <v>0</v>
      </c>
      <c r="K7" s="75">
        <v>14</v>
      </c>
      <c r="L7" s="77">
        <f t="shared" si="1"/>
        <v>39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32</v>
      </c>
      <c r="H8" s="75">
        <v>0</v>
      </c>
      <c r="I8" s="76">
        <f>G8+'03.08'!I8</f>
        <v>215</v>
      </c>
      <c r="J8" s="76">
        <f>H8+'03.08'!J8</f>
        <v>0</v>
      </c>
      <c r="K8" s="75">
        <v>76</v>
      </c>
      <c r="L8" s="77">
        <f t="shared" si="1"/>
        <v>139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17</v>
      </c>
      <c r="H9" s="75">
        <v>0</v>
      </c>
      <c r="I9" s="76">
        <f>G9+'03.08'!I9</f>
        <v>86</v>
      </c>
      <c r="J9" s="76">
        <f>H9+'03.08'!J9</f>
        <v>0</v>
      </c>
      <c r="K9" s="75">
        <v>46</v>
      </c>
      <c r="L9" s="77">
        <f t="shared" si="1"/>
        <v>40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4</v>
      </c>
      <c r="H10" s="75">
        <v>0</v>
      </c>
      <c r="I10" s="76">
        <f>G10+'03.08'!I10</f>
        <v>38</v>
      </c>
      <c r="J10" s="76">
        <f>H10+'03.08'!J10</f>
        <v>0</v>
      </c>
      <c r="K10" s="75">
        <v>16</v>
      </c>
      <c r="L10" s="77">
        <f t="shared" si="1"/>
        <v>22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9</v>
      </c>
      <c r="H11" s="75">
        <v>0</v>
      </c>
      <c r="I11" s="76">
        <f>G11+'03.08'!I11</f>
        <v>61</v>
      </c>
      <c r="J11" s="76">
        <f>H11+'03.08'!J11</f>
        <v>0</v>
      </c>
      <c r="K11" s="75">
        <v>15</v>
      </c>
      <c r="L11" s="77">
        <f t="shared" si="1"/>
        <v>46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G12+'03.08'!I12</f>
        <v>138</v>
      </c>
      <c r="J12" s="76">
        <f>H12+'03.08'!J12</f>
        <v>0</v>
      </c>
      <c r="K12" s="75">
        <v>64</v>
      </c>
      <c r="L12" s="77">
        <f t="shared" si="1"/>
        <v>74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12</v>
      </c>
      <c r="H13" s="75">
        <v>0</v>
      </c>
      <c r="I13" s="76">
        <f>G13+'03.08'!I13</f>
        <v>78</v>
      </c>
      <c r="J13" s="76">
        <f>H13+'03.08'!J13</f>
        <v>0</v>
      </c>
      <c r="K13" s="75">
        <v>11</v>
      </c>
      <c r="L13" s="77">
        <f t="shared" si="1"/>
        <v>67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8</v>
      </c>
      <c r="H14" s="75">
        <v>0</v>
      </c>
      <c r="I14" s="76">
        <f>G14+'03.08'!I14</f>
        <v>71</v>
      </c>
      <c r="J14" s="76">
        <f>H14+'03.08'!J14</f>
        <v>0</v>
      </c>
      <c r="K14" s="75">
        <v>21</v>
      </c>
      <c r="L14" s="77">
        <f t="shared" si="1"/>
        <v>50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15</v>
      </c>
      <c r="H15" s="75">
        <v>0</v>
      </c>
      <c r="I15" s="76">
        <f>G15+'03.08'!I15</f>
        <v>52</v>
      </c>
      <c r="J15" s="76">
        <f>H15+'03.08'!J15</f>
        <v>0</v>
      </c>
      <c r="K15" s="75">
        <v>8</v>
      </c>
      <c r="L15" s="77">
        <f t="shared" si="1"/>
        <v>44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20</v>
      </c>
      <c r="H16" s="75">
        <v>0</v>
      </c>
      <c r="I16" s="76">
        <f>G16+'03.08'!I16</f>
        <v>140</v>
      </c>
      <c r="J16" s="76">
        <f>H16+'03.08'!J16</f>
        <v>0</v>
      </c>
      <c r="K16" s="75">
        <v>47</v>
      </c>
      <c r="L16" s="77">
        <f t="shared" si="1"/>
        <v>93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6</v>
      </c>
      <c r="H17" s="75">
        <v>0</v>
      </c>
      <c r="I17" s="76">
        <f>G17+'03.08'!I17</f>
        <v>17</v>
      </c>
      <c r="J17" s="76">
        <f>H17+'03.08'!J17</f>
        <v>0</v>
      </c>
      <c r="K17" s="75">
        <v>7</v>
      </c>
      <c r="L17" s="77">
        <f t="shared" si="1"/>
        <v>10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18</v>
      </c>
      <c r="H18" s="75">
        <v>0</v>
      </c>
      <c r="I18" s="76">
        <f>G18+'03.08'!I18</f>
        <v>190</v>
      </c>
      <c r="J18" s="76">
        <f>H18+'03.08'!J18</f>
        <v>0</v>
      </c>
      <c r="K18" s="75">
        <v>58</v>
      </c>
      <c r="L18" s="77">
        <f t="shared" si="1"/>
        <v>132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216</v>
      </c>
      <c r="H19" s="88">
        <f>SUM(H5:H18)</f>
        <v>0</v>
      </c>
      <c r="I19" s="76">
        <f>G19+'03.08'!I19</f>
        <v>1542</v>
      </c>
      <c r="J19" s="76">
        <f>H19+'03.08'!J19</f>
        <v>1</v>
      </c>
      <c r="K19" s="88">
        <f>SUM(K5:K18)</f>
        <v>443</v>
      </c>
      <c r="L19" s="86">
        <f t="shared" si="1"/>
        <v>1099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G20+'03.08'!I20</f>
        <v>5</v>
      </c>
      <c r="J20" s="76">
        <f>H20+'03.08'!J20</f>
        <v>0</v>
      </c>
      <c r="K20" s="75">
        <v>0</v>
      </c>
      <c r="L20" s="77">
        <f t="shared" si="1"/>
        <v>5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10</v>
      </c>
      <c r="H21" s="75">
        <v>0</v>
      </c>
      <c r="I21" s="76">
        <f>G21+'03.08'!I21</f>
        <v>85</v>
      </c>
      <c r="J21" s="76">
        <f>H21+'03.08'!J21</f>
        <v>0</v>
      </c>
      <c r="K21" s="75">
        <v>33</v>
      </c>
      <c r="L21" s="77">
        <f t="shared" si="1"/>
        <v>52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2</v>
      </c>
      <c r="H22" s="75">
        <v>0</v>
      </c>
      <c r="I22" s="76">
        <f>G22+'03.08'!I22</f>
        <v>25</v>
      </c>
      <c r="J22" s="76">
        <f>H22+'03.08'!J22</f>
        <v>0</v>
      </c>
      <c r="K22" s="75">
        <v>14</v>
      </c>
      <c r="L22" s="77">
        <f t="shared" si="1"/>
        <v>11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0</v>
      </c>
      <c r="H23" s="75">
        <v>0</v>
      </c>
      <c r="I23" s="76">
        <f>G23+'03.08'!I23</f>
        <v>14</v>
      </c>
      <c r="J23" s="76">
        <f>H23+'03.08'!J23</f>
        <v>0</v>
      </c>
      <c r="K23" s="75">
        <v>4</v>
      </c>
      <c r="L23" s="77">
        <f t="shared" si="1"/>
        <v>10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57</v>
      </c>
      <c r="H24" s="75">
        <v>0</v>
      </c>
      <c r="I24" s="76">
        <f>G24+'03.08'!I24</f>
        <v>392</v>
      </c>
      <c r="J24" s="76">
        <f>H24+'03.08'!J24</f>
        <v>0</v>
      </c>
      <c r="K24" s="75">
        <v>213</v>
      </c>
      <c r="L24" s="77">
        <f t="shared" si="1"/>
        <v>179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70</v>
      </c>
      <c r="H25" s="88">
        <f>SUM(H20:H24)</f>
        <v>0</v>
      </c>
      <c r="I25" s="76">
        <f>G25+'03.08'!I25</f>
        <v>521</v>
      </c>
      <c r="J25" s="76">
        <f>H25+'03.08'!J25</f>
        <v>0</v>
      </c>
      <c r="K25" s="88">
        <f>SUM(K20:K24)</f>
        <v>264</v>
      </c>
      <c r="L25" s="86">
        <f t="shared" si="1"/>
        <v>257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17</v>
      </c>
      <c r="H26" s="75">
        <v>0</v>
      </c>
      <c r="I26" s="76">
        <f>G26+'03.08'!I26</f>
        <v>162</v>
      </c>
      <c r="J26" s="76">
        <f>H26+'03.08'!J26</f>
        <v>0</v>
      </c>
      <c r="K26" s="75">
        <v>29</v>
      </c>
      <c r="L26" s="77">
        <f t="shared" si="1"/>
        <v>133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29</v>
      </c>
      <c r="H27" s="75">
        <v>0</v>
      </c>
      <c r="I27" s="76">
        <f>G27+'03.08'!I27</f>
        <v>171</v>
      </c>
      <c r="J27" s="76">
        <f>H27+'03.08'!J27</f>
        <v>0</v>
      </c>
      <c r="K27" s="75">
        <v>76</v>
      </c>
      <c r="L27" s="77">
        <f t="shared" si="1"/>
        <v>95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26</v>
      </c>
      <c r="H28" s="75">
        <v>0</v>
      </c>
      <c r="I28" s="76">
        <f>G28+'03.08'!I28</f>
        <v>122</v>
      </c>
      <c r="J28" s="76">
        <f>H28+'03.08'!J28</f>
        <v>0</v>
      </c>
      <c r="K28" s="75">
        <v>26</v>
      </c>
      <c r="L28" s="77">
        <f t="shared" si="1"/>
        <v>96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25</v>
      </c>
      <c r="H29" s="75">
        <v>0</v>
      </c>
      <c r="I29" s="76">
        <f>G29+'03.08'!I29</f>
        <v>183</v>
      </c>
      <c r="J29" s="76">
        <f>H29+'03.08'!J29</f>
        <v>0</v>
      </c>
      <c r="K29" s="75">
        <v>59</v>
      </c>
      <c r="L29" s="77">
        <f t="shared" si="1"/>
        <v>124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12</v>
      </c>
      <c r="H30" s="75">
        <v>0</v>
      </c>
      <c r="I30" s="76">
        <f>G30+'03.08'!I30</f>
        <v>62</v>
      </c>
      <c r="J30" s="76">
        <f>H30+'03.08'!J30</f>
        <v>0</v>
      </c>
      <c r="K30" s="75">
        <v>26</v>
      </c>
      <c r="L30" s="77">
        <f t="shared" si="1"/>
        <v>36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14</v>
      </c>
      <c r="H31" s="75">
        <v>0</v>
      </c>
      <c r="I31" s="76">
        <f>G31+'03.08'!I31</f>
        <v>113</v>
      </c>
      <c r="J31" s="76">
        <f>H31+'03.08'!J31</f>
        <v>0</v>
      </c>
      <c r="K31" s="75">
        <v>39</v>
      </c>
      <c r="L31" s="77">
        <f t="shared" si="1"/>
        <v>74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5</v>
      </c>
      <c r="H32" s="75">
        <v>0</v>
      </c>
      <c r="I32" s="76">
        <f>G32+'03.08'!I32</f>
        <v>43</v>
      </c>
      <c r="J32" s="76">
        <f>H32+'03.08'!J32</f>
        <v>0</v>
      </c>
      <c r="K32" s="75">
        <v>24</v>
      </c>
      <c r="L32" s="77">
        <f t="shared" si="1"/>
        <v>19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11</v>
      </c>
      <c r="H33" s="75">
        <v>0</v>
      </c>
      <c r="I33" s="76">
        <f>G33+'03.08'!I33</f>
        <v>72</v>
      </c>
      <c r="J33" s="76">
        <f>H33+'03.08'!J33</f>
        <v>0</v>
      </c>
      <c r="K33" s="75">
        <v>27</v>
      </c>
      <c r="L33" s="77">
        <f t="shared" si="1"/>
        <v>45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f>G34+'03.08'!I34</f>
        <v>20</v>
      </c>
      <c r="J34" s="76">
        <f>H34+'03.08'!J34</f>
        <v>0</v>
      </c>
      <c r="K34" s="75">
        <v>10</v>
      </c>
      <c r="L34" s="77">
        <f t="shared" si="1"/>
        <v>10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G35+'03.08'!I35</f>
        <v>7</v>
      </c>
      <c r="J35" s="76">
        <f>H35+'03.08'!J35</f>
        <v>0</v>
      </c>
      <c r="K35" s="75">
        <v>2</v>
      </c>
      <c r="L35" s="77">
        <f t="shared" si="1"/>
        <v>5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G36+'03.08'!I36</f>
        <v>3</v>
      </c>
      <c r="J36" s="76">
        <f>H36+'03.08'!J36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20</v>
      </c>
      <c r="H37" s="75">
        <v>0</v>
      </c>
      <c r="I37" s="76">
        <f>G37+'03.08'!I37</f>
        <v>192</v>
      </c>
      <c r="J37" s="76">
        <f>H37+'03.08'!J37</f>
        <v>0</v>
      </c>
      <c r="K37" s="75">
        <v>98</v>
      </c>
      <c r="L37" s="77">
        <f t="shared" si="1"/>
        <v>94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159</v>
      </c>
      <c r="H38" s="88">
        <v>0</v>
      </c>
      <c r="I38" s="76">
        <f>G38+'03.08'!I38</f>
        <v>1150</v>
      </c>
      <c r="J38" s="76">
        <f>H38+'03.08'!J38</f>
        <v>0</v>
      </c>
      <c r="K38" s="88">
        <f>SUM(K26:K37)</f>
        <v>416</v>
      </c>
      <c r="L38" s="86">
        <f t="shared" si="1"/>
        <v>734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G39+'03.08'!I39</f>
        <v>160</v>
      </c>
      <c r="J39" s="76">
        <f>H39+'03.08'!J39</f>
        <v>1</v>
      </c>
      <c r="K39" s="75">
        <v>73</v>
      </c>
      <c r="L39" s="77">
        <f t="shared" si="1"/>
        <v>87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G40+'03.08'!I40</f>
        <v>126</v>
      </c>
      <c r="J40" s="76">
        <f>H40+'03.08'!J40</f>
        <v>0</v>
      </c>
      <c r="K40" s="75">
        <v>108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4</v>
      </c>
      <c r="H41" s="75">
        <v>0</v>
      </c>
      <c r="I41" s="76">
        <f>G41+'03.08'!I41</f>
        <v>32</v>
      </c>
      <c r="J41" s="76">
        <f>H41+'03.08'!J41</f>
        <v>0</v>
      </c>
      <c r="K41" s="75">
        <v>18</v>
      </c>
      <c r="L41" s="77">
        <f t="shared" si="1"/>
        <v>14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9</v>
      </c>
      <c r="H42" s="75">
        <v>0</v>
      </c>
      <c r="I42" s="76">
        <f>G42+'03.08'!I42</f>
        <v>31</v>
      </c>
      <c r="J42" s="76">
        <f>H42+'03.08'!J42</f>
        <v>0</v>
      </c>
      <c r="K42" s="75">
        <v>11</v>
      </c>
      <c r="L42" s="77">
        <f t="shared" si="1"/>
        <v>20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37</v>
      </c>
      <c r="H43" s="75">
        <v>0</v>
      </c>
      <c r="I43" s="76">
        <f>G43+'03.08'!I43</f>
        <v>185</v>
      </c>
      <c r="J43" s="76">
        <f>H43+'03.08'!J43</f>
        <v>0</v>
      </c>
      <c r="K43" s="75">
        <v>80</v>
      </c>
      <c r="L43" s="77">
        <f t="shared" si="1"/>
        <v>105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10</v>
      </c>
      <c r="H44" s="75">
        <v>0</v>
      </c>
      <c r="I44" s="76">
        <f>G44+'03.08'!I44</f>
        <v>60</v>
      </c>
      <c r="J44" s="76">
        <f>H44+'03.08'!J44</f>
        <v>0</v>
      </c>
      <c r="K44" s="75">
        <v>32</v>
      </c>
      <c r="L44" s="77">
        <f t="shared" si="1"/>
        <v>28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5</v>
      </c>
      <c r="H45" s="75">
        <v>0</v>
      </c>
      <c r="I45" s="76">
        <f>G45+'03.08'!I45</f>
        <v>17</v>
      </c>
      <c r="J45" s="76">
        <f>H45+'03.08'!J45</f>
        <v>0</v>
      </c>
      <c r="K45" s="75">
        <v>5</v>
      </c>
      <c r="L45" s="77">
        <f t="shared" si="1"/>
        <v>12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6</v>
      </c>
      <c r="H46" s="75">
        <v>0</v>
      </c>
      <c r="I46" s="76">
        <f>G46+'03.08'!I46</f>
        <v>45</v>
      </c>
      <c r="J46" s="76">
        <f>H46+'03.08'!J46</f>
        <v>0</v>
      </c>
      <c r="K46" s="75">
        <v>22</v>
      </c>
      <c r="L46" s="77">
        <f t="shared" si="1"/>
        <v>23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8</v>
      </c>
      <c r="H47" s="75">
        <v>0</v>
      </c>
      <c r="I47" s="76">
        <f>G47+'03.08'!I47</f>
        <v>29</v>
      </c>
      <c r="J47" s="76">
        <f>H47+'03.08'!J47</f>
        <v>0</v>
      </c>
      <c r="K47" s="75">
        <v>13</v>
      </c>
      <c r="L47" s="77">
        <f t="shared" si="1"/>
        <v>16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9</v>
      </c>
      <c r="H48" s="75">
        <v>0</v>
      </c>
      <c r="I48" s="76">
        <f>G48+'03.08'!I48</f>
        <v>17</v>
      </c>
      <c r="J48" s="76">
        <f>H48+'03.08'!J48</f>
        <v>0</v>
      </c>
      <c r="K48" s="75">
        <v>9</v>
      </c>
      <c r="L48" s="77">
        <f t="shared" si="1"/>
        <v>8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10</v>
      </c>
      <c r="H49" s="75">
        <v>0</v>
      </c>
      <c r="I49" s="76">
        <f>G49+'03.08'!I49</f>
        <v>108</v>
      </c>
      <c r="J49" s="76">
        <f>H49+'03.08'!J49</f>
        <v>0</v>
      </c>
      <c r="K49" s="75">
        <v>50</v>
      </c>
      <c r="L49" s="77">
        <f t="shared" si="1"/>
        <v>58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127</v>
      </c>
      <c r="H50" s="88">
        <f>SUM(H39:H49)</f>
        <v>0</v>
      </c>
      <c r="I50" s="76">
        <f>G50+'03.08'!I50</f>
        <v>810</v>
      </c>
      <c r="J50" s="76">
        <f>H50+'03.08'!J50</f>
        <v>1</v>
      </c>
      <c r="K50" s="88">
        <f>SUM(K39:K49)</f>
        <v>421</v>
      </c>
      <c r="L50" s="86">
        <f t="shared" si="1"/>
        <v>389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G51+'03.08'!I51</f>
        <v>0</v>
      </c>
      <c r="J51" s="76">
        <f>H51+'03.08'!J51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18</v>
      </c>
      <c r="H52" s="75">
        <v>0</v>
      </c>
      <c r="I52" s="76">
        <f>G52+'03.08'!I52</f>
        <v>223</v>
      </c>
      <c r="J52" s="76">
        <f>H52+'03.08'!J52</f>
        <v>0</v>
      </c>
      <c r="K52" s="75">
        <v>92</v>
      </c>
      <c r="L52" s="77">
        <f t="shared" si="1"/>
        <v>131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9</v>
      </c>
      <c r="H53" s="75">
        <v>0</v>
      </c>
      <c r="I53" s="76">
        <f>G53+'03.08'!I53</f>
        <v>67</v>
      </c>
      <c r="J53" s="76">
        <f>H53+'03.08'!J53</f>
        <v>0</v>
      </c>
      <c r="K53" s="75">
        <v>64</v>
      </c>
      <c r="L53" s="77">
        <f t="shared" si="1"/>
        <v>3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5</v>
      </c>
      <c r="H54" s="75">
        <v>0</v>
      </c>
      <c r="I54" s="76">
        <f>G54+'03.08'!I54</f>
        <v>119</v>
      </c>
      <c r="J54" s="76">
        <f>H54+'03.08'!J54</f>
        <v>0</v>
      </c>
      <c r="K54" s="75">
        <v>44</v>
      </c>
      <c r="L54" s="77">
        <f t="shared" si="1"/>
        <v>75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13</v>
      </c>
      <c r="H55" s="75">
        <v>0</v>
      </c>
      <c r="I55" s="76">
        <f>G55+'03.08'!I55</f>
        <v>39</v>
      </c>
      <c r="J55" s="76">
        <f>H55+'03.08'!J55</f>
        <v>0</v>
      </c>
      <c r="K55" s="75">
        <v>25</v>
      </c>
      <c r="L55" s="77">
        <f t="shared" si="1"/>
        <v>14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6</v>
      </c>
      <c r="H56" s="75">
        <v>0</v>
      </c>
      <c r="I56" s="76">
        <f>G56+'03.08'!I56</f>
        <v>38</v>
      </c>
      <c r="J56" s="76">
        <f>H56+'03.08'!J56</f>
        <v>0</v>
      </c>
      <c r="K56" s="75">
        <v>25</v>
      </c>
      <c r="L56" s="77">
        <f t="shared" si="1"/>
        <v>13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6</v>
      </c>
      <c r="H57" s="75">
        <v>0</v>
      </c>
      <c r="I57" s="76">
        <f>G57+'03.08'!I57</f>
        <v>16</v>
      </c>
      <c r="J57" s="76">
        <f>H57+'03.08'!J57</f>
        <v>0</v>
      </c>
      <c r="K57" s="75">
        <v>9</v>
      </c>
      <c r="L57" s="77">
        <f t="shared" si="1"/>
        <v>7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2</v>
      </c>
      <c r="H58" s="75">
        <v>0</v>
      </c>
      <c r="I58" s="76">
        <f>G58+'03.08'!I58</f>
        <v>11</v>
      </c>
      <c r="J58" s="76">
        <f>H58+'03.08'!J58</f>
        <v>0</v>
      </c>
      <c r="K58" s="75">
        <v>11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24</v>
      </c>
      <c r="H59" s="75">
        <v>0</v>
      </c>
      <c r="I59" s="76">
        <f>G59+'03.08'!I59</f>
        <v>148</v>
      </c>
      <c r="J59" s="76">
        <f>H59+'03.08'!J59</f>
        <v>0</v>
      </c>
      <c r="K59" s="75">
        <v>72</v>
      </c>
      <c r="L59" s="77">
        <f t="shared" si="1"/>
        <v>76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83</v>
      </c>
      <c r="H60" s="88">
        <f>SUM(H51:H59)</f>
        <v>0</v>
      </c>
      <c r="I60" s="76">
        <f>G60+'03.08'!I60</f>
        <v>661</v>
      </c>
      <c r="J60" s="76">
        <f>H60+'03.08'!J60</f>
        <v>0</v>
      </c>
      <c r="K60" s="88">
        <f>SUM(K52:K59)</f>
        <v>342</v>
      </c>
      <c r="L60" s="86">
        <f t="shared" si="1"/>
        <v>319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4</v>
      </c>
      <c r="H61" s="75">
        <v>0</v>
      </c>
      <c r="I61" s="76">
        <f>G61+'03.08'!I61</f>
        <v>38</v>
      </c>
      <c r="J61" s="76">
        <f>H61+'03.08'!J61</f>
        <v>0</v>
      </c>
      <c r="K61" s="75">
        <v>23</v>
      </c>
      <c r="L61" s="77">
        <f t="shared" si="1"/>
        <v>15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G62+'03.08'!I62</f>
        <v>9</v>
      </c>
      <c r="J62" s="76">
        <f>H62+'03.08'!J62</f>
        <v>0</v>
      </c>
      <c r="K62" s="75">
        <v>5</v>
      </c>
      <c r="L62" s="77">
        <f t="shared" si="1"/>
        <v>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6</v>
      </c>
      <c r="H63" s="75">
        <v>0</v>
      </c>
      <c r="I63" s="76">
        <f>G63+'03.08'!I63</f>
        <v>29</v>
      </c>
      <c r="J63" s="76">
        <f>H63+'03.08'!J63</f>
        <v>0</v>
      </c>
      <c r="K63" s="75">
        <v>16</v>
      </c>
      <c r="L63" s="77">
        <f t="shared" si="1"/>
        <v>13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5</v>
      </c>
      <c r="H64" s="75">
        <v>0</v>
      </c>
      <c r="I64" s="76">
        <f>G64+'03.08'!I64</f>
        <v>23</v>
      </c>
      <c r="J64" s="76">
        <f>H64+'03.08'!J64</f>
        <v>0</v>
      </c>
      <c r="K64" s="75">
        <v>7</v>
      </c>
      <c r="L64" s="77">
        <f t="shared" si="1"/>
        <v>16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10</v>
      </c>
      <c r="H65" s="75">
        <v>0</v>
      </c>
      <c r="I65" s="76">
        <f>G65+'03.08'!I65</f>
        <v>29</v>
      </c>
      <c r="J65" s="76">
        <f>H65+'03.08'!J65</f>
        <v>0</v>
      </c>
      <c r="K65" s="75">
        <v>7</v>
      </c>
      <c r="L65" s="77">
        <f t="shared" si="1"/>
        <v>22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f>G66+'03.08'!I66</f>
        <v>60</v>
      </c>
      <c r="J66" s="76">
        <f>H66+'03.08'!J66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G67+'03.08'!I67</f>
        <v>3</v>
      </c>
      <c r="J67" s="76">
        <f>H67+'03.08'!J67</f>
        <v>0</v>
      </c>
      <c r="K67" s="75">
        <v>0</v>
      </c>
      <c r="L67" s="77">
        <f t="shared" si="1"/>
        <v>3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14</v>
      </c>
      <c r="H68" s="75">
        <v>0</v>
      </c>
      <c r="I68" s="76">
        <f>G68+'03.08'!I68</f>
        <v>33</v>
      </c>
      <c r="J68" s="76">
        <f>H68+'03.08'!J68</f>
        <v>0</v>
      </c>
      <c r="K68" s="75">
        <v>21</v>
      </c>
      <c r="L68" s="77">
        <f t="shared" si="1"/>
        <v>12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13</v>
      </c>
      <c r="H69" s="75">
        <v>0</v>
      </c>
      <c r="I69" s="76">
        <f>G69+'03.08'!I69</f>
        <v>125</v>
      </c>
      <c r="J69" s="76">
        <f>H69+'03.08'!J69</f>
        <v>0</v>
      </c>
      <c r="K69" s="75">
        <v>79</v>
      </c>
      <c r="L69" s="77">
        <f t="shared" si="1"/>
        <v>46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53</v>
      </c>
      <c r="H70" s="88">
        <f>SUM(H61:H69)</f>
        <v>0</v>
      </c>
      <c r="I70" s="76">
        <f>G70+'03.08'!I70</f>
        <v>349</v>
      </c>
      <c r="J70" s="76">
        <f>H70+'03.08'!J70</f>
        <v>0</v>
      </c>
      <c r="K70" s="88">
        <f>SUM(K61:K69)</f>
        <v>215</v>
      </c>
      <c r="L70" s="86">
        <f t="shared" ref="L70:L85" si="2">I70-K70</f>
        <v>134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12</v>
      </c>
      <c r="H71" s="75">
        <v>0</v>
      </c>
      <c r="I71" s="76">
        <f>G71+'03.08'!I71</f>
        <v>38</v>
      </c>
      <c r="J71" s="76">
        <f>H71+'03.08'!J71</f>
        <v>0</v>
      </c>
      <c r="K71" s="75">
        <v>13</v>
      </c>
      <c r="L71" s="77">
        <f t="shared" si="2"/>
        <v>25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8</v>
      </c>
      <c r="H72" s="75">
        <v>0</v>
      </c>
      <c r="I72" s="76">
        <f>G72+'03.08'!I72</f>
        <v>53</v>
      </c>
      <c r="J72" s="76">
        <f>H72+'03.08'!J72</f>
        <v>0</v>
      </c>
      <c r="K72" s="75">
        <v>24</v>
      </c>
      <c r="L72" s="77">
        <f t="shared" si="2"/>
        <v>29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4</v>
      </c>
      <c r="H73" s="75">
        <v>0</v>
      </c>
      <c r="I73" s="76">
        <f>G73+'03.08'!I73</f>
        <v>33</v>
      </c>
      <c r="J73" s="76">
        <f>H73+'03.08'!J73</f>
        <v>0</v>
      </c>
      <c r="K73" s="75">
        <v>15</v>
      </c>
      <c r="L73" s="77">
        <f t="shared" si="2"/>
        <v>18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</v>
      </c>
      <c r="H74" s="75">
        <v>0</v>
      </c>
      <c r="I74" s="76">
        <f>G74+'03.08'!I74</f>
        <v>21</v>
      </c>
      <c r="J74" s="76">
        <f>H74+'03.08'!J74</f>
        <v>0</v>
      </c>
      <c r="K74" s="75">
        <v>3</v>
      </c>
      <c r="L74" s="77">
        <f t="shared" si="2"/>
        <v>18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G75+'03.08'!I75</f>
        <v>11</v>
      </c>
      <c r="J75" s="76">
        <f>H75+'03.08'!J75</f>
        <v>0</v>
      </c>
      <c r="K75" s="75">
        <v>4</v>
      </c>
      <c r="L75" s="77">
        <f t="shared" si="2"/>
        <v>7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7</v>
      </c>
      <c r="H76" s="75">
        <v>0</v>
      </c>
      <c r="I76" s="76">
        <f>G76+'03.08'!I76</f>
        <v>50</v>
      </c>
      <c r="J76" s="76">
        <f>H76+'03.08'!J76</f>
        <v>0</v>
      </c>
      <c r="K76" s="75">
        <v>22</v>
      </c>
      <c r="L76" s="77">
        <f t="shared" si="2"/>
        <v>28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44</v>
      </c>
      <c r="H77" s="75">
        <v>0</v>
      </c>
      <c r="I77" s="76">
        <f>G77+'03.08'!I77</f>
        <v>260</v>
      </c>
      <c r="J77" s="76">
        <f>H77+'03.08'!J77</f>
        <v>0</v>
      </c>
      <c r="K77" s="75">
        <v>148</v>
      </c>
      <c r="L77" s="77">
        <f t="shared" si="2"/>
        <v>112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78</v>
      </c>
      <c r="H78" s="88">
        <f>SUM(H71:H77)</f>
        <v>0</v>
      </c>
      <c r="I78" s="76">
        <f>G78+'03.08'!I78</f>
        <v>466</v>
      </c>
      <c r="J78" s="76">
        <f>H78+'03.08'!J78</f>
        <v>0</v>
      </c>
      <c r="K78" s="88">
        <f>SUM(K71:K77)</f>
        <v>229</v>
      </c>
      <c r="L78" s="86">
        <f t="shared" si="2"/>
        <v>237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3</v>
      </c>
      <c r="H79" s="75">
        <v>0</v>
      </c>
      <c r="I79" s="76">
        <f>G79+'03.08'!I79</f>
        <v>62</v>
      </c>
      <c r="J79" s="76">
        <f>H79+'03.08'!J79</f>
        <v>0</v>
      </c>
      <c r="K79" s="75">
        <v>44</v>
      </c>
      <c r="L79" s="77">
        <f t="shared" si="2"/>
        <v>18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G80+'03.08'!I80</f>
        <v>11</v>
      </c>
      <c r="J80" s="76">
        <f>H80+'03.08'!J80</f>
        <v>0</v>
      </c>
      <c r="K80" s="75">
        <v>1</v>
      </c>
      <c r="L80" s="77">
        <f t="shared" si="2"/>
        <v>10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4</v>
      </c>
      <c r="H81" s="75">
        <v>0</v>
      </c>
      <c r="I81" s="76">
        <f>G81+'03.08'!I81</f>
        <v>22</v>
      </c>
      <c r="J81" s="76">
        <f>H81+'03.08'!J81</f>
        <v>0</v>
      </c>
      <c r="K81" s="75">
        <v>7</v>
      </c>
      <c r="L81" s="77">
        <f t="shared" si="2"/>
        <v>15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7</v>
      </c>
      <c r="H82" s="75">
        <v>0</v>
      </c>
      <c r="I82" s="76">
        <f>G82+'03.08'!I82</f>
        <v>37</v>
      </c>
      <c r="J82" s="76">
        <f>H82+'03.08'!J82</f>
        <v>0</v>
      </c>
      <c r="K82" s="75">
        <v>11</v>
      </c>
      <c r="L82" s="77">
        <f t="shared" si="2"/>
        <v>26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17</v>
      </c>
      <c r="H83" s="75">
        <v>0</v>
      </c>
      <c r="I83" s="76">
        <f>G83+'03.08'!I83</f>
        <v>109</v>
      </c>
      <c r="J83" s="76">
        <f>H83+'03.08'!J83</f>
        <v>0</v>
      </c>
      <c r="K83" s="75">
        <v>36</v>
      </c>
      <c r="L83" s="77">
        <f t="shared" si="2"/>
        <v>73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G84+'03.08'!I84</f>
        <v>241</v>
      </c>
      <c r="J84" s="76">
        <f>H84+'03.08'!J84</f>
        <v>0</v>
      </c>
      <c r="K84" s="88">
        <f>SUM(K79:K83)</f>
        <v>99</v>
      </c>
      <c r="L84" s="86">
        <f t="shared" si="2"/>
        <v>142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817</v>
      </c>
      <c r="H85" s="78">
        <f>H84+H78+H70+H60+H50+H38+H25+H19</f>
        <v>0</v>
      </c>
      <c r="I85" s="78">
        <f>I84+I78+I70+I60+I50+I38+I25+I19</f>
        <v>5740</v>
      </c>
      <c r="J85" s="78">
        <f t="shared" ref="J85:K85" si="4">J84+J78+J70+J60+J50+J38+J25+J19</f>
        <v>2</v>
      </c>
      <c r="K85" s="78">
        <f t="shared" si="4"/>
        <v>2429</v>
      </c>
      <c r="L85" s="77">
        <f t="shared" si="2"/>
        <v>3311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</mergeCells>
  <pageMargins left="0.25" right="0.25" top="0.75" bottom="0.75" header="0.3" footer="0.3"/>
  <pageSetup scale="50" orientation="portrait" verticalDpi="0" r:id="rId1"/>
  <drawing r:id="rId2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600-000000000000}">
  <dimension ref="A1:O113"/>
  <sheetViews>
    <sheetView topLeftCell="C52" zoomScale="70" zoomScaleNormal="70" workbookViewId="0">
      <selection activeCell="I39" sqref="I3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244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2" t="s">
        <v>140</v>
      </c>
      <c r="J4" s="92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67</v>
      </c>
      <c r="H5" s="75">
        <v>0</v>
      </c>
      <c r="I5" s="76">
        <f>G5+'02.08'!I5</f>
        <v>349</v>
      </c>
      <c r="J5" s="76">
        <f>H5+'02.08'!J5</f>
        <v>1</v>
      </c>
      <c r="K5" s="75">
        <v>47</v>
      </c>
      <c r="L5" s="77">
        <f>I5-K5</f>
        <v>302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1</v>
      </c>
      <c r="H6" s="75">
        <v>0</v>
      </c>
      <c r="I6" s="76">
        <f>G6+'02.08'!I6</f>
        <v>11</v>
      </c>
      <c r="J6" s="76">
        <f>H6+'02.08'!J6</f>
        <v>0</v>
      </c>
      <c r="K6" s="75">
        <v>3</v>
      </c>
      <c r="L6" s="77">
        <f t="shared" ref="L6:L69" si="1">I6-K6</f>
        <v>8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1</v>
      </c>
      <c r="H7" s="75">
        <v>0</v>
      </c>
      <c r="I7" s="76">
        <f>G7+'02.08'!I7</f>
        <v>38</v>
      </c>
      <c r="J7" s="76">
        <f>H7+'02.08'!J7</f>
        <v>0</v>
      </c>
      <c r="K7" s="75">
        <v>9</v>
      </c>
      <c r="L7" s="77">
        <f t="shared" si="1"/>
        <v>29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21</v>
      </c>
      <c r="H8" s="75">
        <v>0</v>
      </c>
      <c r="I8" s="76">
        <f>G8+'02.08'!I8</f>
        <v>183</v>
      </c>
      <c r="J8" s="76">
        <f>H8+'02.08'!J8</f>
        <v>0</v>
      </c>
      <c r="K8" s="75">
        <v>62</v>
      </c>
      <c r="L8" s="77">
        <f t="shared" si="1"/>
        <v>121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11</v>
      </c>
      <c r="H9" s="75">
        <v>0</v>
      </c>
      <c r="I9" s="76">
        <f>G9+'02.08'!I9</f>
        <v>69</v>
      </c>
      <c r="J9" s="76">
        <f>H9+'02.08'!J9</f>
        <v>0</v>
      </c>
      <c r="K9" s="75">
        <v>38</v>
      </c>
      <c r="L9" s="77">
        <f t="shared" si="1"/>
        <v>31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3</v>
      </c>
      <c r="H10" s="75">
        <v>0</v>
      </c>
      <c r="I10" s="76">
        <f>G10+'02.08'!I10</f>
        <v>34</v>
      </c>
      <c r="J10" s="76">
        <f>H10+'02.08'!J10</f>
        <v>0</v>
      </c>
      <c r="K10" s="75">
        <v>18</v>
      </c>
      <c r="L10" s="77">
        <f t="shared" si="1"/>
        <v>16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2</v>
      </c>
      <c r="H11" s="75">
        <v>0</v>
      </c>
      <c r="I11" s="76">
        <f>G11+'02.08'!I11</f>
        <v>52</v>
      </c>
      <c r="J11" s="76">
        <f>H11+'02.08'!J11</f>
        <v>0</v>
      </c>
      <c r="K11" s="75">
        <v>16</v>
      </c>
      <c r="L11" s="77">
        <f t="shared" si="1"/>
        <v>36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34</v>
      </c>
      <c r="H12" s="75">
        <v>0</v>
      </c>
      <c r="I12" s="76">
        <f>G12+'02.08'!I12</f>
        <v>121</v>
      </c>
      <c r="J12" s="76">
        <f>H12+'02.08'!J12</f>
        <v>0</v>
      </c>
      <c r="K12" s="75">
        <v>59</v>
      </c>
      <c r="L12" s="77">
        <f t="shared" si="1"/>
        <v>62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8</v>
      </c>
      <c r="H13" s="75">
        <v>0</v>
      </c>
      <c r="I13" s="76">
        <f>G13+'02.08'!I13</f>
        <v>66</v>
      </c>
      <c r="J13" s="76">
        <f>H13+'02.08'!J13</f>
        <v>0</v>
      </c>
      <c r="K13" s="75">
        <v>7</v>
      </c>
      <c r="L13" s="77">
        <f t="shared" si="1"/>
        <v>59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7</v>
      </c>
      <c r="H14" s="75">
        <v>0</v>
      </c>
      <c r="I14" s="76">
        <f>G14+'02.08'!I14</f>
        <v>63</v>
      </c>
      <c r="J14" s="76">
        <f>H14+'02.08'!J14</f>
        <v>0</v>
      </c>
      <c r="K14" s="75">
        <v>22</v>
      </c>
      <c r="L14" s="77">
        <f t="shared" si="1"/>
        <v>41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G15+'02.08'!I15</f>
        <v>37</v>
      </c>
      <c r="J15" s="76">
        <f>H15+'02.08'!J15</f>
        <v>0</v>
      </c>
      <c r="K15" s="75">
        <v>7</v>
      </c>
      <c r="L15" s="77">
        <f t="shared" si="1"/>
        <v>30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30</v>
      </c>
      <c r="H16" s="75">
        <v>0</v>
      </c>
      <c r="I16" s="76">
        <f>G16+'02.08'!I16</f>
        <v>120</v>
      </c>
      <c r="J16" s="76">
        <f>H16+'02.08'!J16</f>
        <v>0</v>
      </c>
      <c r="K16" s="75">
        <v>67</v>
      </c>
      <c r="L16" s="77">
        <f t="shared" si="1"/>
        <v>53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f>G17+'02.08'!I17</f>
        <v>11</v>
      </c>
      <c r="J17" s="76">
        <f>H17+'02.08'!J17</f>
        <v>0</v>
      </c>
      <c r="K17" s="75">
        <v>2</v>
      </c>
      <c r="L17" s="77">
        <f t="shared" si="1"/>
        <v>9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22</v>
      </c>
      <c r="H18" s="75">
        <v>0</v>
      </c>
      <c r="I18" s="76">
        <f>G18+'02.08'!I18</f>
        <v>172</v>
      </c>
      <c r="J18" s="76">
        <f>H18+'02.08'!J18</f>
        <v>0</v>
      </c>
      <c r="K18" s="75">
        <v>71</v>
      </c>
      <c r="L18" s="77">
        <f t="shared" si="1"/>
        <v>101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215</v>
      </c>
      <c r="H19" s="88">
        <f>SUM(H5:H18)</f>
        <v>0</v>
      </c>
      <c r="I19" s="76">
        <f>G19+'02.08'!I19</f>
        <v>1326</v>
      </c>
      <c r="J19" s="76">
        <f>H19+'02.08'!J19</f>
        <v>1</v>
      </c>
      <c r="K19" s="88">
        <f>SUM(K5:K18)</f>
        <v>428</v>
      </c>
      <c r="L19" s="86">
        <f t="shared" si="1"/>
        <v>898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G20+'02.08'!I20</f>
        <v>4</v>
      </c>
      <c r="J20" s="76">
        <f>H20+'02.08'!J20</f>
        <v>0</v>
      </c>
      <c r="K20" s="75">
        <v>0</v>
      </c>
      <c r="L20" s="77">
        <f t="shared" si="1"/>
        <v>4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14</v>
      </c>
      <c r="H21" s="75">
        <v>0</v>
      </c>
      <c r="I21" s="76">
        <f>G21+'02.08'!I21</f>
        <v>75</v>
      </c>
      <c r="J21" s="76">
        <f>H21+'02.08'!J21</f>
        <v>0</v>
      </c>
      <c r="K21" s="75">
        <v>38</v>
      </c>
      <c r="L21" s="77">
        <f t="shared" si="1"/>
        <v>37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f>G22+'02.08'!I22</f>
        <v>23</v>
      </c>
      <c r="J22" s="76">
        <f>H22+'02.08'!J22</f>
        <v>0</v>
      </c>
      <c r="K22" s="75">
        <v>14</v>
      </c>
      <c r="L22" s="77">
        <f t="shared" si="1"/>
        <v>9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1</v>
      </c>
      <c r="H23" s="75">
        <v>0</v>
      </c>
      <c r="I23" s="76">
        <f>G23+'02.08'!I23</f>
        <v>14</v>
      </c>
      <c r="J23" s="76">
        <f>H23+'02.08'!J23</f>
        <v>0</v>
      </c>
      <c r="K23" s="75">
        <v>4</v>
      </c>
      <c r="L23" s="77">
        <f t="shared" si="1"/>
        <v>10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36</v>
      </c>
      <c r="H24" s="75">
        <v>0</v>
      </c>
      <c r="I24" s="76">
        <f>G24+'02.08'!I24</f>
        <v>335</v>
      </c>
      <c r="J24" s="76">
        <f>H24+'02.08'!J24</f>
        <v>0</v>
      </c>
      <c r="K24" s="75">
        <v>221</v>
      </c>
      <c r="L24" s="77">
        <f t="shared" si="1"/>
        <v>114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52</v>
      </c>
      <c r="H25" s="88">
        <f>SUM(H20:H24)</f>
        <v>0</v>
      </c>
      <c r="I25" s="76">
        <f>G25+'02.08'!I25</f>
        <v>451</v>
      </c>
      <c r="J25" s="76">
        <f>H25+'02.08'!J25</f>
        <v>0</v>
      </c>
      <c r="K25" s="88">
        <f>SUM(K20:K24)</f>
        <v>277</v>
      </c>
      <c r="L25" s="86">
        <f t="shared" si="1"/>
        <v>174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5</v>
      </c>
      <c r="H26" s="75">
        <v>0</v>
      </c>
      <c r="I26" s="76">
        <f>G26+'02.08'!I26</f>
        <v>145</v>
      </c>
      <c r="J26" s="76">
        <f>H26+'02.08'!J26</f>
        <v>0</v>
      </c>
      <c r="K26" s="75">
        <v>29</v>
      </c>
      <c r="L26" s="77">
        <f t="shared" si="1"/>
        <v>116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20</v>
      </c>
      <c r="H27" s="75">
        <v>0</v>
      </c>
      <c r="I27" s="76">
        <f>G27+'02.08'!I27</f>
        <v>142</v>
      </c>
      <c r="J27" s="76">
        <f>H27+'02.08'!J27</f>
        <v>0</v>
      </c>
      <c r="K27" s="75">
        <v>49</v>
      </c>
      <c r="L27" s="77">
        <f t="shared" si="1"/>
        <v>93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10</v>
      </c>
      <c r="H28" s="75">
        <v>0</v>
      </c>
      <c r="I28" s="76">
        <f>G28+'02.08'!I28</f>
        <v>96</v>
      </c>
      <c r="J28" s="76">
        <f>H28+'02.08'!J28</f>
        <v>0</v>
      </c>
      <c r="K28" s="75">
        <v>93</v>
      </c>
      <c r="L28" s="77">
        <f t="shared" si="1"/>
        <v>3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9</v>
      </c>
      <c r="H29" s="75">
        <v>0</v>
      </c>
      <c r="I29" s="76">
        <f>G29+'02.08'!I29</f>
        <v>158</v>
      </c>
      <c r="J29" s="76">
        <f>H29+'02.08'!J29</f>
        <v>0</v>
      </c>
      <c r="K29" s="75">
        <v>41</v>
      </c>
      <c r="L29" s="77">
        <f t="shared" si="1"/>
        <v>117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9</v>
      </c>
      <c r="H30" s="75">
        <v>0</v>
      </c>
      <c r="I30" s="76">
        <f>G30+'02.08'!I30</f>
        <v>50</v>
      </c>
      <c r="J30" s="76">
        <f>H30+'02.08'!J30</f>
        <v>0</v>
      </c>
      <c r="K30" s="75">
        <v>23</v>
      </c>
      <c r="L30" s="77">
        <f t="shared" si="1"/>
        <v>27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27</v>
      </c>
      <c r="H31" s="75">
        <v>0</v>
      </c>
      <c r="I31" s="76">
        <f>G31+'02.08'!I31</f>
        <v>99</v>
      </c>
      <c r="J31" s="76">
        <f>H31+'02.08'!J31</f>
        <v>0</v>
      </c>
      <c r="K31" s="75">
        <v>36</v>
      </c>
      <c r="L31" s="77">
        <f t="shared" si="1"/>
        <v>63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8</v>
      </c>
      <c r="H32" s="75">
        <v>0</v>
      </c>
      <c r="I32" s="76">
        <f>G32+'02.08'!I32</f>
        <v>38</v>
      </c>
      <c r="J32" s="76">
        <f>H32+'02.08'!J32</f>
        <v>0</v>
      </c>
      <c r="K32" s="75">
        <v>23</v>
      </c>
      <c r="L32" s="77">
        <f t="shared" si="1"/>
        <v>15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9</v>
      </c>
      <c r="H33" s="75">
        <v>0</v>
      </c>
      <c r="I33" s="76">
        <f>G33+'02.08'!I33</f>
        <v>61</v>
      </c>
      <c r="J33" s="76">
        <f>H33+'02.08'!J33</f>
        <v>0</v>
      </c>
      <c r="K33" s="75">
        <v>26</v>
      </c>
      <c r="L33" s="77">
        <f t="shared" si="1"/>
        <v>35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3</v>
      </c>
      <c r="H34" s="75">
        <v>0</v>
      </c>
      <c r="I34" s="76">
        <f>G34+'02.08'!I34</f>
        <v>20</v>
      </c>
      <c r="J34" s="76">
        <f>H34+'02.08'!J34</f>
        <v>0</v>
      </c>
      <c r="K34" s="75">
        <v>11</v>
      </c>
      <c r="L34" s="77">
        <f t="shared" si="1"/>
        <v>9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G35+'02.08'!I35</f>
        <v>7</v>
      </c>
      <c r="J35" s="76">
        <f>H35+'02.08'!J35</f>
        <v>0</v>
      </c>
      <c r="K35" s="75">
        <v>2</v>
      </c>
      <c r="L35" s="77">
        <f t="shared" si="1"/>
        <v>5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G36+'02.08'!I36</f>
        <v>3</v>
      </c>
      <c r="J36" s="76">
        <f>H36+'02.08'!J36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28</v>
      </c>
      <c r="H37" s="75">
        <v>0</v>
      </c>
      <c r="I37" s="76">
        <f>G37+'02.08'!I37</f>
        <v>172</v>
      </c>
      <c r="J37" s="76">
        <f>H37+'02.08'!J37</f>
        <v>0</v>
      </c>
      <c r="K37" s="75">
        <v>99</v>
      </c>
      <c r="L37" s="77">
        <f t="shared" si="1"/>
        <v>73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129</v>
      </c>
      <c r="H38" s="88">
        <v>0</v>
      </c>
      <c r="I38" s="76">
        <f>G38+'02.08'!I38</f>
        <v>991</v>
      </c>
      <c r="J38" s="76">
        <f>H38+'02.08'!J38</f>
        <v>0</v>
      </c>
      <c r="K38" s="88">
        <f>SUM(K26:K37)</f>
        <v>432</v>
      </c>
      <c r="L38" s="86">
        <f t="shared" si="1"/>
        <v>559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0</v>
      </c>
      <c r="H39" s="75">
        <v>1</v>
      </c>
      <c r="I39" s="76">
        <f>G39+'02.08'!I39</f>
        <v>145</v>
      </c>
      <c r="J39" s="76">
        <f>H39+'02.08'!J39</f>
        <v>1</v>
      </c>
      <c r="K39" s="75">
        <v>80</v>
      </c>
      <c r="L39" s="77">
        <f t="shared" si="1"/>
        <v>65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15</v>
      </c>
      <c r="H40" s="75">
        <v>0</v>
      </c>
      <c r="I40" s="76">
        <f>G40+'02.08'!I40</f>
        <v>112</v>
      </c>
      <c r="J40" s="76">
        <f>H40+'02.08'!J40</f>
        <v>0</v>
      </c>
      <c r="K40" s="75">
        <v>94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8</v>
      </c>
      <c r="H41" s="75">
        <v>0</v>
      </c>
      <c r="I41" s="76">
        <f>G41+'02.08'!I41</f>
        <v>28</v>
      </c>
      <c r="J41" s="76">
        <f>H41+'02.08'!J41</f>
        <v>0</v>
      </c>
      <c r="K41" s="75">
        <v>16</v>
      </c>
      <c r="L41" s="77">
        <f t="shared" si="1"/>
        <v>12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</v>
      </c>
      <c r="H42" s="75">
        <v>0</v>
      </c>
      <c r="I42" s="76">
        <f>G42+'02.08'!I42</f>
        <v>22</v>
      </c>
      <c r="J42" s="76">
        <f>H42+'02.08'!J42</f>
        <v>0</v>
      </c>
      <c r="K42" s="75">
        <v>10</v>
      </c>
      <c r="L42" s="77">
        <f t="shared" si="1"/>
        <v>12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14</v>
      </c>
      <c r="H43" s="75">
        <v>0</v>
      </c>
      <c r="I43" s="76">
        <f>G43+'02.08'!I43</f>
        <v>148</v>
      </c>
      <c r="J43" s="76">
        <f>H43+'02.08'!J43</f>
        <v>0</v>
      </c>
      <c r="K43" s="75">
        <v>87</v>
      </c>
      <c r="L43" s="77">
        <f t="shared" si="1"/>
        <v>61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7</v>
      </c>
      <c r="H44" s="75">
        <v>0</v>
      </c>
      <c r="I44" s="76">
        <f>G44+'02.08'!I44</f>
        <v>50</v>
      </c>
      <c r="J44" s="76">
        <f>H44+'02.08'!J44</f>
        <v>0</v>
      </c>
      <c r="K44" s="75">
        <v>26</v>
      </c>
      <c r="L44" s="77">
        <f t="shared" si="1"/>
        <v>24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G45+'02.08'!I45</f>
        <v>12</v>
      </c>
      <c r="J45" s="76">
        <f>H45+'02.08'!J45</f>
        <v>0</v>
      </c>
      <c r="K45" s="75">
        <v>2</v>
      </c>
      <c r="L45" s="77">
        <f t="shared" si="1"/>
        <v>10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8</v>
      </c>
      <c r="H46" s="75">
        <v>0</v>
      </c>
      <c r="I46" s="76">
        <f>G46+'02.08'!I46</f>
        <v>39</v>
      </c>
      <c r="J46" s="76">
        <f>H46+'02.08'!J46</f>
        <v>0</v>
      </c>
      <c r="K46" s="75">
        <v>25</v>
      </c>
      <c r="L46" s="77">
        <f t="shared" si="1"/>
        <v>14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G47+'02.08'!I47</f>
        <v>21</v>
      </c>
      <c r="J47" s="76">
        <f>H47+'02.08'!J47</f>
        <v>0</v>
      </c>
      <c r="K47" s="75">
        <v>11</v>
      </c>
      <c r="L47" s="77">
        <f t="shared" si="1"/>
        <v>10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G48+'02.08'!I48</f>
        <v>8</v>
      </c>
      <c r="J48" s="76">
        <f>H48+'02.08'!J48</f>
        <v>0</v>
      </c>
      <c r="K48" s="75">
        <v>8</v>
      </c>
      <c r="L48" s="77">
        <f t="shared" si="1"/>
        <v>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4</v>
      </c>
      <c r="H49" s="75">
        <v>0</v>
      </c>
      <c r="I49" s="76">
        <f>G49+'02.08'!I49</f>
        <v>98</v>
      </c>
      <c r="J49" s="76">
        <f>H49+'02.08'!J49</f>
        <v>0</v>
      </c>
      <c r="K49" s="75">
        <v>50</v>
      </c>
      <c r="L49" s="77">
        <f t="shared" si="1"/>
        <v>48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63</v>
      </c>
      <c r="H50" s="88">
        <f>SUM(H39:H49)</f>
        <v>1</v>
      </c>
      <c r="I50" s="76">
        <f>G50+'02.08'!I50</f>
        <v>683</v>
      </c>
      <c r="J50" s="76">
        <f>H50+'02.08'!J50</f>
        <v>1</v>
      </c>
      <c r="K50" s="88">
        <f>SUM(K39:K49)</f>
        <v>409</v>
      </c>
      <c r="L50" s="86">
        <f t="shared" si="1"/>
        <v>274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G51+'02.08'!I51</f>
        <v>0</v>
      </c>
      <c r="J51" s="76">
        <f>H51+'02.08'!J51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21</v>
      </c>
      <c r="H52" s="75">
        <v>0</v>
      </c>
      <c r="I52" s="76">
        <f>G52+'02.08'!I52</f>
        <v>205</v>
      </c>
      <c r="J52" s="76">
        <f>H52+'02.08'!J52</f>
        <v>0</v>
      </c>
      <c r="K52" s="75">
        <v>91</v>
      </c>
      <c r="L52" s="77">
        <f t="shared" si="1"/>
        <v>114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9</v>
      </c>
      <c r="H53" s="75">
        <v>0</v>
      </c>
      <c r="I53" s="76">
        <f>G53+'02.08'!I53</f>
        <v>58</v>
      </c>
      <c r="J53" s="76">
        <f>H53+'02.08'!J53</f>
        <v>0</v>
      </c>
      <c r="K53" s="75">
        <v>61</v>
      </c>
      <c r="L53" s="77">
        <f t="shared" si="1"/>
        <v>-3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10</v>
      </c>
      <c r="H54" s="75">
        <v>0</v>
      </c>
      <c r="I54" s="76">
        <f>G54+'02.08'!I54</f>
        <v>114</v>
      </c>
      <c r="J54" s="76">
        <f>H54+'02.08'!J54</f>
        <v>0</v>
      </c>
      <c r="K54" s="75">
        <v>56</v>
      </c>
      <c r="L54" s="77">
        <f t="shared" si="1"/>
        <v>58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5</v>
      </c>
      <c r="H55" s="75">
        <v>0</v>
      </c>
      <c r="I55" s="76">
        <f>G55+'02.08'!I55</f>
        <v>26</v>
      </c>
      <c r="J55" s="76">
        <f>H55+'02.08'!J55</f>
        <v>0</v>
      </c>
      <c r="K55" s="75">
        <v>20</v>
      </c>
      <c r="L55" s="77">
        <f t="shared" si="1"/>
        <v>6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5</v>
      </c>
      <c r="H56" s="75">
        <v>0</v>
      </c>
      <c r="I56" s="76">
        <f>G56+'02.08'!I56</f>
        <v>32</v>
      </c>
      <c r="J56" s="76">
        <f>H56+'02.08'!J56</f>
        <v>0</v>
      </c>
      <c r="K56" s="75">
        <v>20</v>
      </c>
      <c r="L56" s="77">
        <f t="shared" si="1"/>
        <v>12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2</v>
      </c>
      <c r="H57" s="75">
        <v>0</v>
      </c>
      <c r="I57" s="76">
        <f>G57+'02.08'!I57</f>
        <v>10</v>
      </c>
      <c r="J57" s="76">
        <f>H57+'02.08'!J57</f>
        <v>0</v>
      </c>
      <c r="K57" s="75">
        <v>5</v>
      </c>
      <c r="L57" s="77">
        <f t="shared" si="1"/>
        <v>5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4</v>
      </c>
      <c r="H58" s="75">
        <v>0</v>
      </c>
      <c r="I58" s="76">
        <f>G58+'02.08'!I58</f>
        <v>9</v>
      </c>
      <c r="J58" s="76">
        <f>H58+'02.08'!J58</f>
        <v>0</v>
      </c>
      <c r="K58" s="75">
        <v>9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13</v>
      </c>
      <c r="H59" s="75">
        <v>0</v>
      </c>
      <c r="I59" s="76">
        <f>G59+'02.08'!I59</f>
        <v>124</v>
      </c>
      <c r="J59" s="76">
        <f>H59+'02.08'!J59</f>
        <v>0</v>
      </c>
      <c r="K59" s="75">
        <v>63</v>
      </c>
      <c r="L59" s="77">
        <f t="shared" si="1"/>
        <v>61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69</v>
      </c>
      <c r="H60" s="88">
        <f>SUM(H51:H59)</f>
        <v>0</v>
      </c>
      <c r="I60" s="76">
        <f>G60+'02.08'!I60</f>
        <v>578</v>
      </c>
      <c r="J60" s="76">
        <f>H60+'02.08'!J60</f>
        <v>0</v>
      </c>
      <c r="K60" s="88">
        <f>SUM(K52:K59)</f>
        <v>325</v>
      </c>
      <c r="L60" s="86">
        <f t="shared" si="1"/>
        <v>253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6</v>
      </c>
      <c r="H61" s="75">
        <v>0</v>
      </c>
      <c r="I61" s="76">
        <f>G61+'02.08'!I61</f>
        <v>34</v>
      </c>
      <c r="J61" s="76">
        <f>H61+'02.08'!J61</f>
        <v>0</v>
      </c>
      <c r="K61" s="75">
        <v>17</v>
      </c>
      <c r="L61" s="77">
        <f t="shared" si="1"/>
        <v>17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G62+'02.08'!I62</f>
        <v>8</v>
      </c>
      <c r="J62" s="76">
        <f>H62+'02.08'!J62</f>
        <v>0</v>
      </c>
      <c r="K62" s="75">
        <v>4</v>
      </c>
      <c r="L62" s="77">
        <f t="shared" si="1"/>
        <v>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6</v>
      </c>
      <c r="H63" s="75">
        <v>0</v>
      </c>
      <c r="I63" s="76">
        <f>G63+'02.08'!I63</f>
        <v>23</v>
      </c>
      <c r="J63" s="76">
        <f>H63+'02.08'!J63</f>
        <v>0</v>
      </c>
      <c r="K63" s="75">
        <v>16</v>
      </c>
      <c r="L63" s="77">
        <f t="shared" si="1"/>
        <v>7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7</v>
      </c>
      <c r="H64" s="75">
        <v>0</v>
      </c>
      <c r="I64" s="76">
        <f>G64+'02.08'!I64</f>
        <v>18</v>
      </c>
      <c r="J64" s="76">
        <f>H64+'02.08'!J64</f>
        <v>0</v>
      </c>
      <c r="K64" s="75">
        <v>7</v>
      </c>
      <c r="L64" s="77">
        <f t="shared" si="1"/>
        <v>11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G65+'02.08'!I65</f>
        <v>19</v>
      </c>
      <c r="J65" s="76">
        <f>H65+'02.08'!J65</f>
        <v>0</v>
      </c>
      <c r="K65" s="75">
        <v>3</v>
      </c>
      <c r="L65" s="77">
        <f t="shared" si="1"/>
        <v>16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8</v>
      </c>
      <c r="H66" s="75">
        <v>0</v>
      </c>
      <c r="I66" s="76">
        <f>G66+'02.08'!I66</f>
        <v>60</v>
      </c>
      <c r="J66" s="76">
        <f>H66+'02.08'!J66</f>
        <v>0</v>
      </c>
      <c r="K66" s="75">
        <v>57</v>
      </c>
      <c r="L66" s="77">
        <f t="shared" si="1"/>
        <v>3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G67+'02.08'!I67</f>
        <v>3</v>
      </c>
      <c r="J67" s="76">
        <f>H67+'02.08'!J67</f>
        <v>0</v>
      </c>
      <c r="K67" s="75">
        <v>3</v>
      </c>
      <c r="L67" s="77">
        <f t="shared" si="1"/>
        <v>0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G68+'02.08'!I68</f>
        <v>19</v>
      </c>
      <c r="J68" s="76">
        <f>H68+'02.08'!J68</f>
        <v>0</v>
      </c>
      <c r="K68" s="75">
        <v>14</v>
      </c>
      <c r="L68" s="77">
        <f t="shared" si="1"/>
        <v>5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21</v>
      </c>
      <c r="H69" s="75">
        <v>0</v>
      </c>
      <c r="I69" s="76">
        <f>G69+'02.08'!I69</f>
        <v>112</v>
      </c>
      <c r="J69" s="76">
        <f>H69+'02.08'!J69</f>
        <v>0</v>
      </c>
      <c r="K69" s="75">
        <v>92</v>
      </c>
      <c r="L69" s="77">
        <f t="shared" si="1"/>
        <v>20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54</v>
      </c>
      <c r="H70" s="88">
        <f>SUM(H61:H69)</f>
        <v>0</v>
      </c>
      <c r="I70" s="76">
        <f>G70+'02.08'!I70</f>
        <v>296</v>
      </c>
      <c r="J70" s="76">
        <f>H70+'02.08'!J70</f>
        <v>0</v>
      </c>
      <c r="K70" s="88">
        <f>SUM(K61:K69)</f>
        <v>213</v>
      </c>
      <c r="L70" s="86">
        <f t="shared" ref="L70:L85" si="2">I70-K70</f>
        <v>83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5</v>
      </c>
      <c r="H71" s="75">
        <v>0</v>
      </c>
      <c r="I71" s="76">
        <f>G71+'02.08'!I71</f>
        <v>26</v>
      </c>
      <c r="J71" s="76">
        <f>H71+'02.08'!J71</f>
        <v>0</v>
      </c>
      <c r="K71" s="75">
        <v>4</v>
      </c>
      <c r="L71" s="77">
        <f t="shared" si="2"/>
        <v>22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94" t="s">
        <v>212</v>
      </c>
      <c r="F72" s="74"/>
      <c r="G72" s="75">
        <v>8</v>
      </c>
      <c r="H72" s="75">
        <v>0</v>
      </c>
      <c r="I72" s="76">
        <f>G72+'02.08'!I72</f>
        <v>45</v>
      </c>
      <c r="J72" s="76">
        <f>H72+'02.08'!J72</f>
        <v>0</v>
      </c>
      <c r="K72" s="75">
        <v>19</v>
      </c>
      <c r="L72" s="77">
        <f t="shared" si="2"/>
        <v>26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6</v>
      </c>
      <c r="H73" s="75">
        <v>0</v>
      </c>
      <c r="I73" s="76">
        <f>G73+'02.08'!I73</f>
        <v>29</v>
      </c>
      <c r="J73" s="76">
        <f>H73+'02.08'!J73</f>
        <v>0</v>
      </c>
      <c r="K73" s="75">
        <v>14</v>
      </c>
      <c r="L73" s="77">
        <f t="shared" si="2"/>
        <v>15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4</v>
      </c>
      <c r="H74" s="75">
        <v>0</v>
      </c>
      <c r="I74" s="76">
        <f>G74+'02.08'!I74</f>
        <v>20</v>
      </c>
      <c r="J74" s="76">
        <f>H74+'02.08'!J74</f>
        <v>0</v>
      </c>
      <c r="K74" s="75">
        <v>4</v>
      </c>
      <c r="L74" s="77">
        <f t="shared" si="2"/>
        <v>16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G75+'02.08'!I75</f>
        <v>9</v>
      </c>
      <c r="J75" s="76">
        <f>H75+'02.08'!J75</f>
        <v>0</v>
      </c>
      <c r="K75" s="75">
        <v>2</v>
      </c>
      <c r="L75" s="77">
        <f t="shared" si="2"/>
        <v>7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8</v>
      </c>
      <c r="H76" s="75">
        <v>0</v>
      </c>
      <c r="I76" s="76">
        <f>G76+'02.08'!I76</f>
        <v>43</v>
      </c>
      <c r="J76" s="76">
        <f>H76+'02.08'!J76</f>
        <v>0</v>
      </c>
      <c r="K76" s="75">
        <v>15</v>
      </c>
      <c r="L76" s="77">
        <f t="shared" si="2"/>
        <v>28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36</v>
      </c>
      <c r="H77" s="75">
        <v>0</v>
      </c>
      <c r="I77" s="76">
        <f>G77+'02.08'!I77</f>
        <v>216</v>
      </c>
      <c r="J77" s="76">
        <f>H77+'02.08'!J77</f>
        <v>0</v>
      </c>
      <c r="K77" s="75">
        <v>139</v>
      </c>
      <c r="L77" s="77">
        <f t="shared" si="2"/>
        <v>77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68</v>
      </c>
      <c r="H78" s="88">
        <f>SUM(H71:H77)</f>
        <v>0</v>
      </c>
      <c r="I78" s="76">
        <f>G78+'02.08'!I78</f>
        <v>388</v>
      </c>
      <c r="J78" s="76">
        <f>H78+'02.08'!J78</f>
        <v>0</v>
      </c>
      <c r="K78" s="88">
        <f>SUM(K71:K77)</f>
        <v>197</v>
      </c>
      <c r="L78" s="86">
        <f t="shared" si="2"/>
        <v>191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G79+'02.08'!I79</f>
        <v>59</v>
      </c>
      <c r="J79" s="76">
        <f>H79+'02.08'!J79</f>
        <v>0</v>
      </c>
      <c r="K79" s="75">
        <v>40</v>
      </c>
      <c r="L79" s="77">
        <f t="shared" si="2"/>
        <v>19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G80+'02.08'!I80</f>
        <v>11</v>
      </c>
      <c r="J80" s="76">
        <f>H80+'02.08'!J80</f>
        <v>0</v>
      </c>
      <c r="K80" s="75">
        <v>2</v>
      </c>
      <c r="L80" s="77">
        <f t="shared" si="2"/>
        <v>9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G81+'02.08'!I81</f>
        <v>18</v>
      </c>
      <c r="J81" s="76">
        <f>H81+'02.08'!J81</f>
        <v>0</v>
      </c>
      <c r="K81" s="75">
        <v>3</v>
      </c>
      <c r="L81" s="77">
        <f t="shared" si="2"/>
        <v>15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G82+'02.08'!I82</f>
        <v>30</v>
      </c>
      <c r="J82" s="76">
        <f>H82+'02.08'!J82</f>
        <v>0</v>
      </c>
      <c r="K82" s="75">
        <v>9</v>
      </c>
      <c r="L82" s="77">
        <f t="shared" si="2"/>
        <v>21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17</v>
      </c>
      <c r="H83" s="75">
        <v>0</v>
      </c>
      <c r="I83" s="76">
        <f>G83+'02.08'!I83</f>
        <v>92</v>
      </c>
      <c r="J83" s="76">
        <f>H83+'02.08'!J83</f>
        <v>0</v>
      </c>
      <c r="K83" s="75">
        <v>46</v>
      </c>
      <c r="L83" s="77">
        <f t="shared" si="2"/>
        <v>46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G84+'02.08'!I84</f>
        <v>210</v>
      </c>
      <c r="J84" s="76">
        <f>H84+'02.08'!J84</f>
        <v>0</v>
      </c>
      <c r="K84" s="88">
        <f>SUM(K79:K83)</f>
        <v>100</v>
      </c>
      <c r="L84" s="86">
        <f t="shared" si="2"/>
        <v>110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681</v>
      </c>
      <c r="H85" s="78">
        <f>H84+H78+H70+H60+H50+H38+H25+H19</f>
        <v>1</v>
      </c>
      <c r="I85" s="78">
        <f>I84+I78+I70+I60+I50+I38+I25+I19</f>
        <v>4923</v>
      </c>
      <c r="J85" s="78">
        <f t="shared" ref="J85:K85" si="4">J84+J78+J70+J60+J50+J38+J25+J19</f>
        <v>2</v>
      </c>
      <c r="K85" s="78">
        <f t="shared" si="4"/>
        <v>2381</v>
      </c>
      <c r="L85" s="77">
        <f t="shared" si="2"/>
        <v>2542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700-000000000000}">
  <dimension ref="A1:O113"/>
  <sheetViews>
    <sheetView topLeftCell="C52" zoomScale="70" zoomScaleNormal="70" workbookViewId="0">
      <selection activeCell="G49" sqref="G49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241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90" t="s">
        <v>140</v>
      </c>
      <c r="J4" s="90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54</v>
      </c>
      <c r="H5" s="75">
        <v>0</v>
      </c>
      <c r="I5" s="76">
        <f>G5+'01.08'!I5</f>
        <v>282</v>
      </c>
      <c r="J5" s="76">
        <f>H5+'01.08'!J5</f>
        <v>1</v>
      </c>
      <c r="K5" s="75">
        <v>31</v>
      </c>
      <c r="L5" s="77">
        <f>I5-K5</f>
        <v>251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3</v>
      </c>
      <c r="H6" s="75">
        <v>0</v>
      </c>
      <c r="I6" s="76">
        <f>G6+'01.08'!I6</f>
        <v>10</v>
      </c>
      <c r="J6" s="76">
        <f>H6+'01.08'!J6</f>
        <v>0</v>
      </c>
      <c r="K6" s="75">
        <v>2</v>
      </c>
      <c r="L6" s="77">
        <f t="shared" ref="L6:L69" si="1">I6-K6</f>
        <v>8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6</v>
      </c>
      <c r="H7" s="75">
        <v>0</v>
      </c>
      <c r="I7" s="76">
        <f>G7+'01.08'!I7</f>
        <v>37</v>
      </c>
      <c r="J7" s="76">
        <f>H7+'01.08'!J7</f>
        <v>0</v>
      </c>
      <c r="K7" s="75">
        <v>14</v>
      </c>
      <c r="L7" s="77">
        <f t="shared" si="1"/>
        <v>23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26</v>
      </c>
      <c r="H8" s="75">
        <v>0</v>
      </c>
      <c r="I8" s="76">
        <f>G8+'01.08'!I8</f>
        <v>162</v>
      </c>
      <c r="J8" s="76">
        <f>H8+'01.08'!J8</f>
        <v>0</v>
      </c>
      <c r="K8" s="75">
        <v>48</v>
      </c>
      <c r="L8" s="77">
        <f t="shared" si="1"/>
        <v>114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6</v>
      </c>
      <c r="H9" s="75">
        <v>0</v>
      </c>
      <c r="I9" s="76">
        <f>G9+'01.08'!I9</f>
        <v>58</v>
      </c>
      <c r="J9" s="76">
        <f>H9+'01.08'!J9</f>
        <v>0</v>
      </c>
      <c r="K9" s="75">
        <v>33</v>
      </c>
      <c r="L9" s="77">
        <f t="shared" si="1"/>
        <v>25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3</v>
      </c>
      <c r="H10" s="75">
        <v>0</v>
      </c>
      <c r="I10" s="76">
        <f>G10+'01.08'!I10</f>
        <v>31</v>
      </c>
      <c r="J10" s="76">
        <f>H10+'01.08'!J10</f>
        <v>0</v>
      </c>
      <c r="K10" s="75">
        <v>18</v>
      </c>
      <c r="L10" s="77">
        <f t="shared" si="1"/>
        <v>13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11</v>
      </c>
      <c r="H11" s="75">
        <v>0</v>
      </c>
      <c r="I11" s="76">
        <f>G11+'01.08'!I11</f>
        <v>50</v>
      </c>
      <c r="J11" s="76">
        <f>H11+'01.08'!J11</f>
        <v>0</v>
      </c>
      <c r="K11" s="75">
        <v>16</v>
      </c>
      <c r="L11" s="77">
        <f t="shared" si="1"/>
        <v>34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17</v>
      </c>
      <c r="H12" s="75">
        <v>0</v>
      </c>
      <c r="I12" s="76">
        <f>G12+'01.08'!I12</f>
        <v>87</v>
      </c>
      <c r="J12" s="76">
        <f>H12+'01.08'!J12</f>
        <v>0</v>
      </c>
      <c r="K12" s="75">
        <v>43</v>
      </c>
      <c r="L12" s="77">
        <f t="shared" si="1"/>
        <v>44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10</v>
      </c>
      <c r="H13" s="75">
        <v>0</v>
      </c>
      <c r="I13" s="76">
        <f>G13+'01.08'!I13</f>
        <v>58</v>
      </c>
      <c r="J13" s="76">
        <f>H13+'01.08'!J13</f>
        <v>0</v>
      </c>
      <c r="K13" s="75">
        <v>9</v>
      </c>
      <c r="L13" s="77">
        <f t="shared" si="1"/>
        <v>49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G14+'01.08'!I14</f>
        <v>56</v>
      </c>
      <c r="J14" s="76">
        <f>H14+'01.08'!J14</f>
        <v>0</v>
      </c>
      <c r="K14" s="75">
        <v>16</v>
      </c>
      <c r="L14" s="77">
        <f t="shared" si="1"/>
        <v>40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G15+'01.08'!I15</f>
        <v>29</v>
      </c>
      <c r="J15" s="76">
        <f>H15+'01.08'!J15</f>
        <v>0</v>
      </c>
      <c r="K15" s="75">
        <v>5</v>
      </c>
      <c r="L15" s="77">
        <f t="shared" si="1"/>
        <v>24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16</v>
      </c>
      <c r="H16" s="75">
        <v>0</v>
      </c>
      <c r="I16" s="76">
        <f>G16+'01.08'!I16</f>
        <v>90</v>
      </c>
      <c r="J16" s="76">
        <f>H16+'01.08'!J16</f>
        <v>0</v>
      </c>
      <c r="K16" s="75">
        <v>37</v>
      </c>
      <c r="L16" s="77">
        <f t="shared" si="1"/>
        <v>53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3</v>
      </c>
      <c r="H17" s="75">
        <v>0</v>
      </c>
      <c r="I17" s="76">
        <f>G17+'01.08'!I17</f>
        <v>11</v>
      </c>
      <c r="J17" s="76">
        <f>H17+'01.08'!J17</f>
        <v>0</v>
      </c>
      <c r="K17" s="75">
        <v>2</v>
      </c>
      <c r="L17" s="77">
        <f t="shared" si="1"/>
        <v>9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17</v>
      </c>
      <c r="H18" s="75">
        <v>0</v>
      </c>
      <c r="I18" s="76">
        <f>G18+'01.08'!I18</f>
        <v>150</v>
      </c>
      <c r="J18" s="76">
        <f>H18+'01.08'!J18</f>
        <v>0</v>
      </c>
      <c r="K18" s="75">
        <v>53</v>
      </c>
      <c r="L18" s="77">
        <f t="shared" si="1"/>
        <v>97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190</v>
      </c>
      <c r="H19" s="88">
        <f>SUM(H5:H18)</f>
        <v>0</v>
      </c>
      <c r="I19" s="76">
        <f>G19+'01.08'!I19</f>
        <v>1111</v>
      </c>
      <c r="J19" s="76">
        <f>H19+'01.08'!J19</f>
        <v>1</v>
      </c>
      <c r="K19" s="88">
        <f>SUM(K5:K18)</f>
        <v>327</v>
      </c>
      <c r="L19" s="86">
        <f t="shared" si="1"/>
        <v>784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2</v>
      </c>
      <c r="H20" s="75">
        <v>0</v>
      </c>
      <c r="I20" s="76">
        <f>G20+'01.08'!I20</f>
        <v>3</v>
      </c>
      <c r="J20" s="76">
        <f>H20+'01.08'!J20</f>
        <v>0</v>
      </c>
      <c r="K20" s="75">
        <v>0</v>
      </c>
      <c r="L20" s="77">
        <f t="shared" si="1"/>
        <v>3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5</v>
      </c>
      <c r="H21" s="75">
        <v>0</v>
      </c>
      <c r="I21" s="76">
        <f>G21+'01.08'!I21</f>
        <v>61</v>
      </c>
      <c r="J21" s="76">
        <f>H21+'01.08'!J21</f>
        <v>0</v>
      </c>
      <c r="K21" s="75">
        <v>29</v>
      </c>
      <c r="L21" s="77">
        <f t="shared" si="1"/>
        <v>32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G22+'01.08'!I22</f>
        <v>23</v>
      </c>
      <c r="J22" s="76">
        <f>H22+'01.08'!J22</f>
        <v>0</v>
      </c>
      <c r="K22" s="75">
        <v>14</v>
      </c>
      <c r="L22" s="77">
        <f t="shared" si="1"/>
        <v>9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5</v>
      </c>
      <c r="H23" s="75">
        <v>0</v>
      </c>
      <c r="I23" s="76">
        <f>G23+'01.08'!I23</f>
        <v>13</v>
      </c>
      <c r="J23" s="76">
        <f>H23+'01.08'!J23</f>
        <v>0</v>
      </c>
      <c r="K23" s="75">
        <v>4</v>
      </c>
      <c r="L23" s="77">
        <f t="shared" si="1"/>
        <v>9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62</v>
      </c>
      <c r="H24" s="75">
        <v>0</v>
      </c>
      <c r="I24" s="76">
        <f>G24+'01.08'!I24</f>
        <v>299</v>
      </c>
      <c r="J24" s="76">
        <f>H24+'01.08'!J24</f>
        <v>0</v>
      </c>
      <c r="K24" s="75">
        <v>198</v>
      </c>
      <c r="L24" s="77">
        <f t="shared" si="1"/>
        <v>101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78</v>
      </c>
      <c r="H25" s="88">
        <f>SUM(H20:H24)</f>
        <v>0</v>
      </c>
      <c r="I25" s="76">
        <f>G25+'01.08'!I25</f>
        <v>399</v>
      </c>
      <c r="J25" s="76">
        <f>H25+'01.08'!J25</f>
        <v>0</v>
      </c>
      <c r="K25" s="88">
        <f>SUM(K20:K24)</f>
        <v>245</v>
      </c>
      <c r="L25" s="86">
        <f t="shared" si="1"/>
        <v>154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12</v>
      </c>
      <c r="H26" s="75">
        <v>0</v>
      </c>
      <c r="I26" s="76">
        <f>G26+'01.08'!I26</f>
        <v>140</v>
      </c>
      <c r="J26" s="76">
        <f>H26+'01.08'!J26</f>
        <v>0</v>
      </c>
      <c r="K26" s="75">
        <v>26</v>
      </c>
      <c r="L26" s="77">
        <f t="shared" si="1"/>
        <v>114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23</v>
      </c>
      <c r="H27" s="75">
        <v>0</v>
      </c>
      <c r="I27" s="76">
        <f>G27+'01.08'!I27</f>
        <v>122</v>
      </c>
      <c r="J27" s="76">
        <f>H27+'01.08'!J27</f>
        <v>0</v>
      </c>
      <c r="K27" s="75">
        <v>45</v>
      </c>
      <c r="L27" s="77">
        <f t="shared" si="1"/>
        <v>77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5</v>
      </c>
      <c r="H28" s="75">
        <v>0</v>
      </c>
      <c r="I28" s="76">
        <f>G28+'01.08'!I28</f>
        <v>86</v>
      </c>
      <c r="J28" s="76">
        <f>H28+'01.08'!J28</f>
        <v>0</v>
      </c>
      <c r="K28" s="75">
        <v>86</v>
      </c>
      <c r="L28" s="77">
        <f t="shared" si="1"/>
        <v>0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21</v>
      </c>
      <c r="H29" s="75">
        <v>0</v>
      </c>
      <c r="I29" s="76">
        <f>G29+'01.08'!I29</f>
        <v>149</v>
      </c>
      <c r="J29" s="76">
        <f>H29+'01.08'!J29</f>
        <v>0</v>
      </c>
      <c r="K29" s="75">
        <v>42</v>
      </c>
      <c r="L29" s="77">
        <f t="shared" si="1"/>
        <v>107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8</v>
      </c>
      <c r="H30" s="75">
        <v>0</v>
      </c>
      <c r="I30" s="76">
        <f>G30+'01.08'!I30</f>
        <v>41</v>
      </c>
      <c r="J30" s="76">
        <f>H30+'01.08'!J30</f>
        <v>0</v>
      </c>
      <c r="K30" s="75">
        <v>32</v>
      </c>
      <c r="L30" s="77">
        <f t="shared" si="1"/>
        <v>9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15</v>
      </c>
      <c r="H31" s="75">
        <v>0</v>
      </c>
      <c r="I31" s="76">
        <f>G31+'01.08'!I31</f>
        <v>72</v>
      </c>
      <c r="J31" s="76">
        <f>H31+'01.08'!J31</f>
        <v>0</v>
      </c>
      <c r="K31" s="75">
        <v>26</v>
      </c>
      <c r="L31" s="77">
        <f t="shared" si="1"/>
        <v>46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3</v>
      </c>
      <c r="H32" s="75">
        <v>0</v>
      </c>
      <c r="I32" s="76">
        <f>G32+'01.08'!I32</f>
        <v>30</v>
      </c>
      <c r="J32" s="76">
        <f>H32+'01.08'!J32</f>
        <v>0</v>
      </c>
      <c r="K32" s="75">
        <v>3</v>
      </c>
      <c r="L32" s="77">
        <f t="shared" si="1"/>
        <v>27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243</v>
      </c>
      <c r="F33" s="74"/>
      <c r="G33" s="75">
        <v>10</v>
      </c>
      <c r="H33" s="75">
        <v>0</v>
      </c>
      <c r="I33" s="76">
        <f>G33+'01.08'!I33</f>
        <v>52</v>
      </c>
      <c r="J33" s="76">
        <f>H33+'01.08'!J33</f>
        <v>0</v>
      </c>
      <c r="K33" s="75">
        <v>20</v>
      </c>
      <c r="L33" s="77">
        <f t="shared" si="1"/>
        <v>32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1</v>
      </c>
      <c r="H34" s="75">
        <v>0</v>
      </c>
      <c r="I34" s="76">
        <f>G34+'01.08'!I34</f>
        <v>17</v>
      </c>
      <c r="J34" s="76">
        <f>H34+'01.08'!J34</f>
        <v>0</v>
      </c>
      <c r="K34" s="75">
        <v>8</v>
      </c>
      <c r="L34" s="77">
        <f t="shared" si="1"/>
        <v>9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G35+'01.08'!I35</f>
        <v>6</v>
      </c>
      <c r="J35" s="76">
        <f>H35+'01.08'!J35</f>
        <v>0</v>
      </c>
      <c r="K35" s="75">
        <v>2</v>
      </c>
      <c r="L35" s="77">
        <f t="shared" si="1"/>
        <v>4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G36+'01.08'!I36</f>
        <v>3</v>
      </c>
      <c r="J36" s="76">
        <f>H36+'01.08'!J36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18</v>
      </c>
      <c r="H37" s="75">
        <v>0</v>
      </c>
      <c r="I37" s="76">
        <f>G37+'01.08'!I37</f>
        <v>144</v>
      </c>
      <c r="J37" s="76">
        <f>H37+'01.08'!J37</f>
        <v>0</v>
      </c>
      <c r="K37" s="75">
        <v>65</v>
      </c>
      <c r="L37" s="77">
        <f t="shared" si="1"/>
        <v>79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116</v>
      </c>
      <c r="H38" s="88">
        <v>0</v>
      </c>
      <c r="I38" s="76">
        <f>G38+'01.08'!I38</f>
        <v>862</v>
      </c>
      <c r="J38" s="76">
        <f>H38+'01.08'!J38</f>
        <v>0</v>
      </c>
      <c r="K38" s="88">
        <f>SUM(K26:K37)</f>
        <v>355</v>
      </c>
      <c r="L38" s="86">
        <f t="shared" si="1"/>
        <v>507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15</v>
      </c>
      <c r="H39" s="75">
        <v>0</v>
      </c>
      <c r="I39" s="76">
        <f>G39+'01.08'!I39</f>
        <v>145</v>
      </c>
      <c r="J39" s="76">
        <f>H39+'01.08'!J39</f>
        <v>0</v>
      </c>
      <c r="K39" s="75">
        <v>73</v>
      </c>
      <c r="L39" s="77">
        <f t="shared" si="1"/>
        <v>72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11</v>
      </c>
      <c r="H40" s="75">
        <v>0</v>
      </c>
      <c r="I40" s="76">
        <f>G40+'01.08'!I40</f>
        <v>97</v>
      </c>
      <c r="J40" s="76">
        <f>H40+'01.08'!J40</f>
        <v>0</v>
      </c>
      <c r="K40" s="75">
        <v>79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7</v>
      </c>
      <c r="H41" s="75">
        <v>0</v>
      </c>
      <c r="I41" s="76">
        <f>G41+'01.08'!I41</f>
        <v>20</v>
      </c>
      <c r="J41" s="76">
        <f>H41+'01.08'!J41</f>
        <v>0</v>
      </c>
      <c r="K41" s="75">
        <v>13</v>
      </c>
      <c r="L41" s="77">
        <f t="shared" si="1"/>
        <v>7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7</v>
      </c>
      <c r="H42" s="75">
        <v>0</v>
      </c>
      <c r="I42" s="76">
        <f>G42+'01.08'!I42</f>
        <v>21</v>
      </c>
      <c r="J42" s="76">
        <f>H42+'01.08'!J42</f>
        <v>0</v>
      </c>
      <c r="K42" s="75">
        <v>9</v>
      </c>
      <c r="L42" s="77">
        <f t="shared" si="1"/>
        <v>12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19</v>
      </c>
      <c r="H43" s="75">
        <v>0</v>
      </c>
      <c r="I43" s="76">
        <f>G43+'01.08'!I43</f>
        <v>134</v>
      </c>
      <c r="J43" s="76">
        <f>H43+'01.08'!J43</f>
        <v>0</v>
      </c>
      <c r="K43" s="75">
        <v>73</v>
      </c>
      <c r="L43" s="77">
        <f t="shared" si="1"/>
        <v>61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8</v>
      </c>
      <c r="H44" s="75">
        <v>0</v>
      </c>
      <c r="I44" s="76">
        <f>G44+'01.08'!I44</f>
        <v>43</v>
      </c>
      <c r="J44" s="76">
        <f>H44+'01.08'!J44</f>
        <v>0</v>
      </c>
      <c r="K44" s="75">
        <v>23</v>
      </c>
      <c r="L44" s="77">
        <f t="shared" si="1"/>
        <v>20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2</v>
      </c>
      <c r="H45" s="75">
        <v>0</v>
      </c>
      <c r="I45" s="76">
        <f>G45+'01.08'!I45</f>
        <v>12</v>
      </c>
      <c r="J45" s="76">
        <f>H45+'01.08'!J45</f>
        <v>0</v>
      </c>
      <c r="K45" s="75">
        <v>3</v>
      </c>
      <c r="L45" s="77">
        <f t="shared" si="1"/>
        <v>9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5</v>
      </c>
      <c r="H46" s="75">
        <v>0</v>
      </c>
      <c r="I46" s="76">
        <f>G46+'01.08'!I46</f>
        <v>31</v>
      </c>
      <c r="J46" s="76">
        <f>H46+'01.08'!J46</f>
        <v>0</v>
      </c>
      <c r="K46" s="75">
        <v>18</v>
      </c>
      <c r="L46" s="77">
        <f t="shared" si="1"/>
        <v>13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4</v>
      </c>
      <c r="H47" s="75">
        <v>0</v>
      </c>
      <c r="I47" s="76">
        <f>G47+'01.08'!I47</f>
        <v>17</v>
      </c>
      <c r="J47" s="76">
        <f>H47+'01.08'!J47</f>
        <v>0</v>
      </c>
      <c r="K47" s="75">
        <v>9</v>
      </c>
      <c r="L47" s="77">
        <f t="shared" si="1"/>
        <v>8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1</v>
      </c>
      <c r="H48" s="75">
        <v>0</v>
      </c>
      <c r="I48" s="76">
        <f>G48+'01.08'!I48</f>
        <v>6</v>
      </c>
      <c r="J48" s="76">
        <f>H48+'01.08'!J48</f>
        <v>0</v>
      </c>
      <c r="K48" s="75">
        <v>6</v>
      </c>
      <c r="L48" s="77">
        <f t="shared" si="1"/>
        <v>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12</v>
      </c>
      <c r="H49" s="75">
        <v>0</v>
      </c>
      <c r="I49" s="76">
        <f>G49+'01.08'!I49</f>
        <v>94</v>
      </c>
      <c r="J49" s="76">
        <f>H49+'01.08'!J49</f>
        <v>0</v>
      </c>
      <c r="K49" s="75">
        <v>58</v>
      </c>
      <c r="L49" s="77">
        <f t="shared" si="1"/>
        <v>36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91</v>
      </c>
      <c r="H50" s="88">
        <f>SUM(H39:H49)</f>
        <v>0</v>
      </c>
      <c r="I50" s="76">
        <f>G50+'01.08'!I50</f>
        <v>620</v>
      </c>
      <c r="J50" s="76">
        <f>H50+'01.08'!J50</f>
        <v>0</v>
      </c>
      <c r="K50" s="88">
        <f>SUM(K39:K49)</f>
        <v>364</v>
      </c>
      <c r="L50" s="86">
        <f t="shared" si="1"/>
        <v>256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G51+'01.08'!I51</f>
        <v>0</v>
      </c>
      <c r="J51" s="76">
        <f>H51+'01.08'!J51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91">
        <v>28</v>
      </c>
      <c r="H52" s="75">
        <v>0</v>
      </c>
      <c r="I52" s="76">
        <f>G52+'01.08'!I52</f>
        <v>184</v>
      </c>
      <c r="J52" s="76">
        <f>H52+'01.08'!J52</f>
        <v>0</v>
      </c>
      <c r="K52" s="75">
        <v>74</v>
      </c>
      <c r="L52" s="77">
        <f t="shared" si="1"/>
        <v>110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91">
        <v>5</v>
      </c>
      <c r="H53" s="75">
        <v>0</v>
      </c>
      <c r="I53" s="76">
        <f>G53+'01.08'!I53</f>
        <v>49</v>
      </c>
      <c r="J53" s="76">
        <f>H53+'01.08'!J53</f>
        <v>0</v>
      </c>
      <c r="K53" s="75">
        <v>50</v>
      </c>
      <c r="L53" s="77">
        <f t="shared" si="1"/>
        <v>-1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91">
        <v>25</v>
      </c>
      <c r="H54" s="75">
        <v>0</v>
      </c>
      <c r="I54" s="76">
        <f>G54+'01.08'!I54</f>
        <v>104</v>
      </c>
      <c r="J54" s="76">
        <f>H54+'01.08'!J54</f>
        <v>0</v>
      </c>
      <c r="K54" s="75">
        <v>43</v>
      </c>
      <c r="L54" s="77">
        <f t="shared" si="1"/>
        <v>61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91">
        <v>9</v>
      </c>
      <c r="H55" s="75">
        <v>0</v>
      </c>
      <c r="I55" s="76">
        <f>G55+'01.08'!I55</f>
        <v>21</v>
      </c>
      <c r="J55" s="76">
        <f>H55+'01.08'!J55</f>
        <v>0</v>
      </c>
      <c r="K55" s="75">
        <v>6</v>
      </c>
      <c r="L55" s="77">
        <f t="shared" si="1"/>
        <v>15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91">
        <v>10</v>
      </c>
      <c r="H56" s="75">
        <v>0</v>
      </c>
      <c r="I56" s="76">
        <f>G56+'01.08'!I56</f>
        <v>27</v>
      </c>
      <c r="J56" s="76">
        <f>H56+'01.08'!J56</f>
        <v>0</v>
      </c>
      <c r="K56" s="75">
        <v>15</v>
      </c>
      <c r="L56" s="77">
        <f t="shared" si="1"/>
        <v>12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91">
        <v>1</v>
      </c>
      <c r="H57" s="75">
        <v>0</v>
      </c>
      <c r="I57" s="76">
        <f>G57+'01.08'!I57</f>
        <v>8</v>
      </c>
      <c r="J57" s="76">
        <f>H57+'01.08'!J57</f>
        <v>0</v>
      </c>
      <c r="K57" s="75">
        <v>6</v>
      </c>
      <c r="L57" s="77">
        <f t="shared" si="1"/>
        <v>2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91">
        <v>1</v>
      </c>
      <c r="H58" s="75">
        <v>0</v>
      </c>
      <c r="I58" s="76">
        <f>G58+'01.08'!I58</f>
        <v>5</v>
      </c>
      <c r="J58" s="76">
        <f>H58+'01.08'!J58</f>
        <v>0</v>
      </c>
      <c r="K58" s="75">
        <v>0</v>
      </c>
      <c r="L58" s="77">
        <f t="shared" si="1"/>
        <v>5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91">
        <v>19</v>
      </c>
      <c r="H59" s="75">
        <v>0</v>
      </c>
      <c r="I59" s="76">
        <f>G59+'01.08'!I59</f>
        <v>111</v>
      </c>
      <c r="J59" s="76">
        <f>H59+'01.08'!J59</f>
        <v>0</v>
      </c>
      <c r="K59" s="75">
        <v>52</v>
      </c>
      <c r="L59" s="77">
        <f t="shared" si="1"/>
        <v>59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98</v>
      </c>
      <c r="H60" s="88">
        <f>SUM(H51:H59)</f>
        <v>0</v>
      </c>
      <c r="I60" s="76">
        <f>G60+'01.08'!I60</f>
        <v>509</v>
      </c>
      <c r="J60" s="76">
        <f>H60+'01.08'!J60</f>
        <v>0</v>
      </c>
      <c r="K60" s="88">
        <f>SUM(K52:K59)</f>
        <v>246</v>
      </c>
      <c r="L60" s="86">
        <f t="shared" si="1"/>
        <v>263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G61+'01.08'!I61</f>
        <v>28</v>
      </c>
      <c r="J61" s="76">
        <f>H61+'01.08'!J61</f>
        <v>0</v>
      </c>
      <c r="K61" s="75">
        <v>11</v>
      </c>
      <c r="L61" s="77">
        <f t="shared" si="1"/>
        <v>17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2</v>
      </c>
      <c r="H62" s="75">
        <v>0</v>
      </c>
      <c r="I62" s="76">
        <f>G62+'01.08'!I62</f>
        <v>6</v>
      </c>
      <c r="J62" s="76">
        <f>H62+'01.08'!J62</f>
        <v>0</v>
      </c>
      <c r="K62" s="75">
        <v>2</v>
      </c>
      <c r="L62" s="77">
        <f t="shared" si="1"/>
        <v>4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f>G63+'01.08'!I63</f>
        <v>17</v>
      </c>
      <c r="J63" s="76">
        <f>H63+'01.08'!J63</f>
        <v>0</v>
      </c>
      <c r="K63" s="75">
        <v>11</v>
      </c>
      <c r="L63" s="77">
        <f t="shared" si="1"/>
        <v>6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4</v>
      </c>
      <c r="H64" s="75">
        <v>0</v>
      </c>
      <c r="I64" s="76">
        <f>G64+'01.08'!I64</f>
        <v>11</v>
      </c>
      <c r="J64" s="76">
        <f>H64+'01.08'!J64</f>
        <v>0</v>
      </c>
      <c r="K64" s="75">
        <v>4</v>
      </c>
      <c r="L64" s="77">
        <f t="shared" si="1"/>
        <v>7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7</v>
      </c>
      <c r="H65" s="75">
        <v>0</v>
      </c>
      <c r="I65" s="76">
        <f>G65+'01.08'!I65</f>
        <v>16</v>
      </c>
      <c r="J65" s="76">
        <f>H65+'01.08'!J65</f>
        <v>0</v>
      </c>
      <c r="K65" s="75">
        <v>4</v>
      </c>
      <c r="L65" s="77">
        <f t="shared" si="1"/>
        <v>12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9</v>
      </c>
      <c r="H66" s="75">
        <v>0</v>
      </c>
      <c r="I66" s="76">
        <f>G66+'01.08'!I66</f>
        <v>52</v>
      </c>
      <c r="J66" s="76">
        <f>H66+'01.08'!J66</f>
        <v>0</v>
      </c>
      <c r="K66" s="75">
        <v>43</v>
      </c>
      <c r="L66" s="77">
        <f t="shared" si="1"/>
        <v>9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1</v>
      </c>
      <c r="H67" s="75">
        <v>0</v>
      </c>
      <c r="I67" s="76">
        <f>G67+'01.08'!I67</f>
        <v>3</v>
      </c>
      <c r="J67" s="76">
        <f>H67+'01.08'!J67</f>
        <v>0</v>
      </c>
      <c r="K67" s="75">
        <v>3</v>
      </c>
      <c r="L67" s="77">
        <f t="shared" si="1"/>
        <v>0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1</v>
      </c>
      <c r="H68" s="75">
        <v>0</v>
      </c>
      <c r="I68" s="76">
        <f>G68+'01.08'!I68</f>
        <v>18</v>
      </c>
      <c r="J68" s="76">
        <f>H68+'01.08'!J68</f>
        <v>0</v>
      </c>
      <c r="K68" s="75">
        <v>14</v>
      </c>
      <c r="L68" s="77">
        <f t="shared" si="1"/>
        <v>4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19</v>
      </c>
      <c r="H69" s="75">
        <v>0</v>
      </c>
      <c r="I69" s="76">
        <f>G69+'01.08'!I69</f>
        <v>91</v>
      </c>
      <c r="J69" s="76">
        <f>H69+'01.08'!J69</f>
        <v>0</v>
      </c>
      <c r="K69" s="75">
        <v>71</v>
      </c>
      <c r="L69" s="77">
        <f t="shared" si="1"/>
        <v>20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43</v>
      </c>
      <c r="H70" s="88">
        <f>SUM(H61:H69)</f>
        <v>0</v>
      </c>
      <c r="I70" s="76">
        <f>G70+'01.08'!I70</f>
        <v>242</v>
      </c>
      <c r="J70" s="76">
        <f>H70+'01.08'!J70</f>
        <v>0</v>
      </c>
      <c r="K70" s="88">
        <f>SUM(K61:K69)</f>
        <v>163</v>
      </c>
      <c r="L70" s="86">
        <f t="shared" ref="L70:L85" si="2">I70-K70</f>
        <v>79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7</v>
      </c>
      <c r="H71" s="75">
        <v>0</v>
      </c>
      <c r="I71" s="76">
        <f>G71+'01.08'!I71</f>
        <v>21</v>
      </c>
      <c r="J71" s="76">
        <f>H71+'01.08'!J71</f>
        <v>0</v>
      </c>
      <c r="K71" s="75">
        <v>18</v>
      </c>
      <c r="L71" s="77">
        <f t="shared" si="2"/>
        <v>3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74" t="s">
        <v>212</v>
      </c>
      <c r="F72" s="74"/>
      <c r="G72" s="75">
        <v>6</v>
      </c>
      <c r="H72" s="75">
        <v>0</v>
      </c>
      <c r="I72" s="76">
        <f>G72+'01.08'!I72</f>
        <v>37</v>
      </c>
      <c r="J72" s="76">
        <f>H72+'01.08'!J72</f>
        <v>0</v>
      </c>
      <c r="K72" s="75">
        <v>20</v>
      </c>
      <c r="L72" s="77">
        <f t="shared" si="2"/>
        <v>17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5</v>
      </c>
      <c r="H73" s="75">
        <v>0</v>
      </c>
      <c r="I73" s="76">
        <f>G73+'01.08'!I73</f>
        <v>23</v>
      </c>
      <c r="J73" s="76">
        <f>H73+'01.08'!J73</f>
        <v>0</v>
      </c>
      <c r="K73" s="75">
        <v>10</v>
      </c>
      <c r="L73" s="77">
        <f t="shared" si="2"/>
        <v>13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6</v>
      </c>
      <c r="H74" s="75">
        <v>0</v>
      </c>
      <c r="I74" s="76">
        <f>G74+'01.08'!I74</f>
        <v>16</v>
      </c>
      <c r="J74" s="76">
        <f>H74+'01.08'!J74</f>
        <v>0</v>
      </c>
      <c r="K74" s="75">
        <v>2</v>
      </c>
      <c r="L74" s="77">
        <f t="shared" si="2"/>
        <v>14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2</v>
      </c>
      <c r="H75" s="75">
        <v>0</v>
      </c>
      <c r="I75" s="76">
        <f>G75+'01.08'!I75</f>
        <v>8</v>
      </c>
      <c r="J75" s="76">
        <f>H75+'01.08'!J75</f>
        <v>0</v>
      </c>
      <c r="K75" s="75">
        <v>6</v>
      </c>
      <c r="L75" s="77">
        <f t="shared" si="2"/>
        <v>2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G76+'01.08'!I76</f>
        <v>35</v>
      </c>
      <c r="J76" s="76">
        <f>H76+'01.08'!J76</f>
        <v>0</v>
      </c>
      <c r="K76" s="75">
        <v>15</v>
      </c>
      <c r="L76" s="77">
        <f t="shared" si="2"/>
        <v>20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46</v>
      </c>
      <c r="H77" s="75">
        <v>0</v>
      </c>
      <c r="I77" s="76">
        <f>G77+'01.08'!I77</f>
        <v>180</v>
      </c>
      <c r="J77" s="76">
        <f>H77+'01.08'!J77</f>
        <v>0</v>
      </c>
      <c r="K77" s="75">
        <v>114</v>
      </c>
      <c r="L77" s="77">
        <f t="shared" si="2"/>
        <v>66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77</v>
      </c>
      <c r="H78" s="88">
        <f>SUM(H71:H77)</f>
        <v>0</v>
      </c>
      <c r="I78" s="76">
        <f>G78+'01.08'!I78</f>
        <v>320</v>
      </c>
      <c r="J78" s="76">
        <f>H78+'01.08'!J78</f>
        <v>0</v>
      </c>
      <c r="K78" s="88">
        <f>SUM(K71:K77)</f>
        <v>185</v>
      </c>
      <c r="L78" s="86">
        <f t="shared" si="2"/>
        <v>135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G79+'01.08'!I79</f>
        <v>51</v>
      </c>
      <c r="J79" s="76">
        <f>H79+'01.08'!J79</f>
        <v>0</v>
      </c>
      <c r="K79" s="75">
        <v>35</v>
      </c>
      <c r="L79" s="77">
        <f t="shared" si="2"/>
        <v>16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1</v>
      </c>
      <c r="H80" s="75">
        <v>0</v>
      </c>
      <c r="I80" s="76">
        <f>G80+'01.08'!I80</f>
        <v>10</v>
      </c>
      <c r="J80" s="76">
        <f>H80+'01.08'!J80</f>
        <v>0</v>
      </c>
      <c r="K80" s="75">
        <v>1</v>
      </c>
      <c r="L80" s="77">
        <f t="shared" si="2"/>
        <v>9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f>G81+'01.08'!I81</f>
        <v>15</v>
      </c>
      <c r="J81" s="76">
        <f>H81+'01.08'!J81</f>
        <v>0</v>
      </c>
      <c r="K81" s="75">
        <v>3</v>
      </c>
      <c r="L81" s="77">
        <f t="shared" si="2"/>
        <v>12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2</v>
      </c>
      <c r="H82" s="75">
        <v>0</v>
      </c>
      <c r="I82" s="76">
        <f>G82+'01.08'!I82</f>
        <v>28</v>
      </c>
      <c r="J82" s="76">
        <f>H82+'01.08'!J82</f>
        <v>0</v>
      </c>
      <c r="K82" s="75">
        <v>12</v>
      </c>
      <c r="L82" s="77">
        <f t="shared" si="2"/>
        <v>16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2</v>
      </c>
      <c r="H83" s="75">
        <v>0</v>
      </c>
      <c r="I83" s="76">
        <f>G83+'01.08'!I83</f>
        <v>75</v>
      </c>
      <c r="J83" s="76">
        <f>H83+'01.08'!J83</f>
        <v>0</v>
      </c>
      <c r="K83" s="75">
        <v>33</v>
      </c>
      <c r="L83" s="77">
        <f t="shared" si="2"/>
        <v>42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13</v>
      </c>
      <c r="H84" s="88">
        <f>SUM(H79:H83)</f>
        <v>0</v>
      </c>
      <c r="I84" s="76">
        <f>G84+'01.08'!I84</f>
        <v>179</v>
      </c>
      <c r="J84" s="76">
        <f>H84+'01.08'!J84</f>
        <v>0</v>
      </c>
      <c r="K84" s="88">
        <f>SUM(K79:K83)</f>
        <v>84</v>
      </c>
      <c r="L84" s="86">
        <f t="shared" si="2"/>
        <v>95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706</v>
      </c>
      <c r="H85" s="78">
        <f>H84+H78+H70+H60+H50+H38+H25+H19</f>
        <v>0</v>
      </c>
      <c r="I85" s="78">
        <f>I84+I78+I70+I60+I50+I38+I25+I19</f>
        <v>4242</v>
      </c>
      <c r="J85" s="78">
        <f t="shared" ref="J85:K85" si="4">J84+J78+J70+J60+J50+J38+J25+J19</f>
        <v>1</v>
      </c>
      <c r="K85" s="78">
        <f t="shared" si="4"/>
        <v>1969</v>
      </c>
      <c r="L85" s="77">
        <f t="shared" si="2"/>
        <v>2273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H93:K93"/>
    <mergeCell ref="H94:K94"/>
    <mergeCell ref="H95:K95"/>
    <mergeCell ref="H96:K96"/>
    <mergeCell ref="C61:C69"/>
    <mergeCell ref="C71:C77"/>
    <mergeCell ref="C79:C83"/>
    <mergeCell ref="C85:F85"/>
    <mergeCell ref="H91:K91"/>
    <mergeCell ref="H92:K92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L3:L4"/>
    <mergeCell ref="C5:C18"/>
    <mergeCell ref="C20:C24"/>
    <mergeCell ref="C26:C37"/>
    <mergeCell ref="C39:C49"/>
  </mergeCells>
  <pageMargins left="0.25" right="0.25" top="0.75" bottom="0.75" header="0.3" footer="0.3"/>
  <pageSetup scale="50" orientation="portrait" verticalDpi="0" r:id="rId1"/>
  <drawing r:id="rId2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800-000000000000}">
  <dimension ref="A1:O113"/>
  <sheetViews>
    <sheetView topLeftCell="C55" zoomScale="70" zoomScaleNormal="70" workbookViewId="0">
      <selection activeCell="G71" sqref="G71:G77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233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89" t="s">
        <v>140</v>
      </c>
      <c r="J4" s="89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33</v>
      </c>
      <c r="H5" s="75">
        <v>0</v>
      </c>
      <c r="I5" s="76">
        <f>G5+'31.07'!I5</f>
        <v>228</v>
      </c>
      <c r="J5" s="76">
        <f>H5+'31.07'!J5</f>
        <v>1</v>
      </c>
      <c r="K5" s="75">
        <v>23</v>
      </c>
      <c r="L5" s="77">
        <f>I5-K5</f>
        <v>205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f>G6+'31.07'!I6</f>
        <v>7</v>
      </c>
      <c r="J6" s="76">
        <f>H6+'31.07'!J6</f>
        <v>0</v>
      </c>
      <c r="K6" s="75">
        <v>0</v>
      </c>
      <c r="L6" s="77">
        <f t="shared" ref="L6:L69" si="1">I6-K6</f>
        <v>7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4</v>
      </c>
      <c r="H7" s="75">
        <v>0</v>
      </c>
      <c r="I7" s="76">
        <f>G7+'31.07'!I7</f>
        <v>31</v>
      </c>
      <c r="J7" s="76">
        <f>H7+'31.07'!J7</f>
        <v>0</v>
      </c>
      <c r="K7" s="75">
        <v>12</v>
      </c>
      <c r="L7" s="77">
        <f t="shared" si="1"/>
        <v>19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18</v>
      </c>
      <c r="H8" s="75">
        <v>0</v>
      </c>
      <c r="I8" s="76">
        <f>G8+'31.07'!I8</f>
        <v>136</v>
      </c>
      <c r="J8" s="76">
        <f>H8+'31.07'!J8</f>
        <v>0</v>
      </c>
      <c r="K8" s="75">
        <v>39</v>
      </c>
      <c r="L8" s="77">
        <f t="shared" si="1"/>
        <v>97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9</v>
      </c>
      <c r="H9" s="75">
        <v>0</v>
      </c>
      <c r="I9" s="76">
        <f>G9+'31.07'!I9</f>
        <v>52</v>
      </c>
      <c r="J9" s="76">
        <f>H9+'31.07'!J9</f>
        <v>0</v>
      </c>
      <c r="K9" s="75">
        <v>9</v>
      </c>
      <c r="L9" s="77">
        <f t="shared" si="1"/>
        <v>43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4</v>
      </c>
      <c r="H10" s="75">
        <v>0</v>
      </c>
      <c r="I10" s="76">
        <f>G10+'31.07'!I10</f>
        <v>28</v>
      </c>
      <c r="J10" s="76">
        <f>H10+'31.07'!J10</f>
        <v>0</v>
      </c>
      <c r="K10" s="75">
        <v>15</v>
      </c>
      <c r="L10" s="77">
        <f t="shared" si="1"/>
        <v>13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10</v>
      </c>
      <c r="H11" s="75">
        <v>0</v>
      </c>
      <c r="I11" s="76">
        <f>G11+'31.07'!I11</f>
        <v>39</v>
      </c>
      <c r="J11" s="76">
        <f>H11+'31.07'!J11</f>
        <v>0</v>
      </c>
      <c r="K11" s="75">
        <v>10</v>
      </c>
      <c r="L11" s="77">
        <f t="shared" si="1"/>
        <v>29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10</v>
      </c>
      <c r="H12" s="75">
        <v>0</v>
      </c>
      <c r="I12" s="76">
        <f>G12+'31.07'!I12</f>
        <v>70</v>
      </c>
      <c r="J12" s="76">
        <f>H12+'31.07'!J12</f>
        <v>0</v>
      </c>
      <c r="K12" s="75">
        <v>41</v>
      </c>
      <c r="L12" s="77">
        <f t="shared" si="1"/>
        <v>29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7</v>
      </c>
      <c r="H13" s="75">
        <v>0</v>
      </c>
      <c r="I13" s="76">
        <f>G13+'31.07'!I13</f>
        <v>48</v>
      </c>
      <c r="J13" s="76">
        <f>H13+'31.07'!J13</f>
        <v>0</v>
      </c>
      <c r="K13" s="75">
        <v>7</v>
      </c>
      <c r="L13" s="77">
        <f t="shared" si="1"/>
        <v>41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3</v>
      </c>
      <c r="H14" s="75">
        <v>0</v>
      </c>
      <c r="I14" s="76">
        <f>G14+'31.07'!I14</f>
        <v>46</v>
      </c>
      <c r="J14" s="76">
        <f>H14+'31.07'!J14</f>
        <v>0</v>
      </c>
      <c r="K14" s="75">
        <v>5</v>
      </c>
      <c r="L14" s="77">
        <f t="shared" si="1"/>
        <v>41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8</v>
      </c>
      <c r="H15" s="75">
        <v>0</v>
      </c>
      <c r="I15" s="76">
        <f>G15+'31.07'!I15</f>
        <v>21</v>
      </c>
      <c r="J15" s="76">
        <f>H15+'31.07'!J15</f>
        <v>0</v>
      </c>
      <c r="K15" s="75">
        <v>5</v>
      </c>
      <c r="L15" s="77">
        <f t="shared" si="1"/>
        <v>16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15</v>
      </c>
      <c r="H16" s="75">
        <v>0</v>
      </c>
      <c r="I16" s="76">
        <f>G16+'31.07'!I16</f>
        <v>74</v>
      </c>
      <c r="J16" s="76">
        <f>H16+'31.07'!J16</f>
        <v>0</v>
      </c>
      <c r="K16" s="75">
        <v>58</v>
      </c>
      <c r="L16" s="77">
        <f t="shared" si="1"/>
        <v>16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4</v>
      </c>
      <c r="H17" s="75">
        <v>0</v>
      </c>
      <c r="I17" s="76">
        <f>G17+'31.07'!I17</f>
        <v>8</v>
      </c>
      <c r="J17" s="76">
        <f>H17+'31.07'!J17</f>
        <v>0</v>
      </c>
      <c r="K17" s="75">
        <v>2</v>
      </c>
      <c r="L17" s="77">
        <f t="shared" si="1"/>
        <v>6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20</v>
      </c>
      <c r="H18" s="75">
        <v>0</v>
      </c>
      <c r="I18" s="76">
        <f>G18+'31.07'!I18</f>
        <v>133</v>
      </c>
      <c r="J18" s="76">
        <f>H18+'31.07'!J18</f>
        <v>0</v>
      </c>
      <c r="K18" s="75">
        <v>50</v>
      </c>
      <c r="L18" s="77">
        <f t="shared" si="1"/>
        <v>83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145</v>
      </c>
      <c r="H19" s="88">
        <f>SUM(H5:H18)</f>
        <v>0</v>
      </c>
      <c r="I19" s="76">
        <f>G19+'31.07'!I19</f>
        <v>921</v>
      </c>
      <c r="J19" s="76">
        <f>H19+'31.07'!J19</f>
        <v>1</v>
      </c>
      <c r="K19" s="88">
        <f>SUM(K5:K18)</f>
        <v>276</v>
      </c>
      <c r="L19" s="86">
        <f t="shared" si="1"/>
        <v>645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1</v>
      </c>
      <c r="H20" s="75">
        <v>0</v>
      </c>
      <c r="I20" s="76">
        <f>G20+'31.07'!I20</f>
        <v>1</v>
      </c>
      <c r="J20" s="76">
        <f>H20+'31.07'!J20</f>
        <v>0</v>
      </c>
      <c r="K20" s="75">
        <v>0</v>
      </c>
      <c r="L20" s="77">
        <f t="shared" si="1"/>
        <v>1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>
        <v>17</v>
      </c>
      <c r="G21" s="75">
        <v>17</v>
      </c>
      <c r="H21" s="75">
        <v>0</v>
      </c>
      <c r="I21" s="76">
        <f>G21+'31.07'!I21</f>
        <v>56</v>
      </c>
      <c r="J21" s="76">
        <f>H21+'31.07'!J21</f>
        <v>0</v>
      </c>
      <c r="K21" s="75">
        <v>31</v>
      </c>
      <c r="L21" s="77">
        <f t="shared" si="1"/>
        <v>25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2</v>
      </c>
      <c r="H22" s="75">
        <v>0</v>
      </c>
      <c r="I22" s="76">
        <f>G22+'31.07'!I22</f>
        <v>19</v>
      </c>
      <c r="J22" s="76">
        <f>H22+'31.07'!J22</f>
        <v>0</v>
      </c>
      <c r="K22" s="75">
        <v>7</v>
      </c>
      <c r="L22" s="77">
        <f t="shared" si="1"/>
        <v>12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8</v>
      </c>
      <c r="H23" s="75">
        <v>0</v>
      </c>
      <c r="I23" s="76">
        <f>G23+'31.07'!I23</f>
        <v>8</v>
      </c>
      <c r="J23" s="76">
        <f>H23+'31.07'!J23</f>
        <v>0</v>
      </c>
      <c r="K23" s="75">
        <v>8</v>
      </c>
      <c r="L23" s="77">
        <f t="shared" si="1"/>
        <v>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242</v>
      </c>
      <c r="G24" s="75">
        <v>34</v>
      </c>
      <c r="H24" s="75">
        <v>0</v>
      </c>
      <c r="I24" s="76">
        <f>G24+'31.07'!I24</f>
        <v>237</v>
      </c>
      <c r="J24" s="76">
        <f>H24+'31.07'!J24</f>
        <v>0</v>
      </c>
      <c r="K24" s="75">
        <v>148</v>
      </c>
      <c r="L24" s="77">
        <f t="shared" si="1"/>
        <v>89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62</v>
      </c>
      <c r="H25" s="88">
        <f>SUM(H20:H24)</f>
        <v>0</v>
      </c>
      <c r="I25" s="76">
        <f>G25+'31.07'!I25</f>
        <v>321</v>
      </c>
      <c r="J25" s="76">
        <f>H25+'31.07'!J25</f>
        <v>0</v>
      </c>
      <c r="K25" s="88">
        <f>SUM(K20:K24)</f>
        <v>194</v>
      </c>
      <c r="L25" s="86">
        <f t="shared" si="1"/>
        <v>127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14</v>
      </c>
      <c r="H26" s="75">
        <v>0</v>
      </c>
      <c r="I26" s="76">
        <f>G26+'31.07'!I26</f>
        <v>128</v>
      </c>
      <c r="J26" s="76">
        <f>H26+'31.07'!J26</f>
        <v>0</v>
      </c>
      <c r="K26" s="75">
        <v>14</v>
      </c>
      <c r="L26" s="77">
        <f t="shared" si="1"/>
        <v>114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8</v>
      </c>
      <c r="H27" s="75">
        <v>0</v>
      </c>
      <c r="I27" s="76">
        <f>G27+'31.07'!I27</f>
        <v>99</v>
      </c>
      <c r="J27" s="76">
        <f>H27+'31.07'!J27</f>
        <v>0</v>
      </c>
      <c r="K27" s="75">
        <v>8</v>
      </c>
      <c r="L27" s="77">
        <f t="shared" si="1"/>
        <v>91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5</v>
      </c>
      <c r="H28" s="75">
        <v>0</v>
      </c>
      <c r="I28" s="76">
        <f>G28+'31.07'!I28</f>
        <v>81</v>
      </c>
      <c r="J28" s="76">
        <f>H28+'31.07'!J28</f>
        <v>0</v>
      </c>
      <c r="K28" s="75">
        <v>5</v>
      </c>
      <c r="L28" s="77">
        <f t="shared" si="1"/>
        <v>76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11</v>
      </c>
      <c r="H29" s="75">
        <v>0</v>
      </c>
      <c r="I29" s="76">
        <f>G29+'31.07'!I29</f>
        <v>128</v>
      </c>
      <c r="J29" s="76">
        <f>H29+'31.07'!J29</f>
        <v>0</v>
      </c>
      <c r="K29" s="75">
        <v>11</v>
      </c>
      <c r="L29" s="77">
        <f t="shared" si="1"/>
        <v>117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6</v>
      </c>
      <c r="H30" s="75">
        <v>0</v>
      </c>
      <c r="I30" s="76">
        <f>G30+'31.07'!I30</f>
        <v>33</v>
      </c>
      <c r="J30" s="76">
        <f>H30+'31.07'!J30</f>
        <v>0</v>
      </c>
      <c r="K30" s="75">
        <v>6</v>
      </c>
      <c r="L30" s="77">
        <f t="shared" si="1"/>
        <v>27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12</v>
      </c>
      <c r="H31" s="75">
        <v>0</v>
      </c>
      <c r="I31" s="76">
        <f>G31+'31.07'!I31</f>
        <v>57</v>
      </c>
      <c r="J31" s="76">
        <f>H31+'31.07'!J31</f>
        <v>0</v>
      </c>
      <c r="K31" s="75">
        <v>12</v>
      </c>
      <c r="L31" s="77">
        <f t="shared" si="1"/>
        <v>45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10</v>
      </c>
      <c r="H32" s="75">
        <v>0</v>
      </c>
      <c r="I32" s="76">
        <f>G32+'31.07'!I32</f>
        <v>27</v>
      </c>
      <c r="J32" s="76">
        <f>H32+'31.07'!J32</f>
        <v>0</v>
      </c>
      <c r="K32" s="75">
        <v>10</v>
      </c>
      <c r="L32" s="77">
        <f t="shared" si="1"/>
        <v>17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184</v>
      </c>
      <c r="F33" s="74"/>
      <c r="G33" s="75">
        <v>9</v>
      </c>
      <c r="H33" s="75">
        <v>0</v>
      </c>
      <c r="I33" s="76">
        <f>G33+'31.07'!I33</f>
        <v>42</v>
      </c>
      <c r="J33" s="76">
        <f>H33+'31.07'!J33</f>
        <v>0</v>
      </c>
      <c r="K33" s="75">
        <v>11</v>
      </c>
      <c r="L33" s="77">
        <f t="shared" si="1"/>
        <v>31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2</v>
      </c>
      <c r="H34" s="75">
        <v>0</v>
      </c>
      <c r="I34" s="76">
        <f>G34+'31.07'!I34</f>
        <v>16</v>
      </c>
      <c r="J34" s="76">
        <f>H34+'31.07'!J34</f>
        <v>0</v>
      </c>
      <c r="K34" s="75">
        <v>2</v>
      </c>
      <c r="L34" s="77">
        <f t="shared" si="1"/>
        <v>14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1</v>
      </c>
      <c r="H35" s="75">
        <v>0</v>
      </c>
      <c r="I35" s="76">
        <f>G35+'31.07'!I35</f>
        <v>6</v>
      </c>
      <c r="J35" s="76">
        <f>H35+'31.07'!J35</f>
        <v>0</v>
      </c>
      <c r="K35" s="75">
        <v>1</v>
      </c>
      <c r="L35" s="77">
        <f t="shared" si="1"/>
        <v>5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G36+'31.07'!I36</f>
        <v>3</v>
      </c>
      <c r="J36" s="76">
        <f>H36+'31.07'!J36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14</v>
      </c>
      <c r="H37" s="75">
        <v>0</v>
      </c>
      <c r="I37" s="76">
        <f>G37+'31.07'!I37</f>
        <v>126</v>
      </c>
      <c r="J37" s="76">
        <f>H37+'31.07'!J37</f>
        <v>0</v>
      </c>
      <c r="K37" s="75">
        <v>73</v>
      </c>
      <c r="L37" s="77">
        <f t="shared" si="1"/>
        <v>53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92</v>
      </c>
      <c r="H38" s="88">
        <v>0</v>
      </c>
      <c r="I38" s="76">
        <f>G38+'31.07'!I38</f>
        <v>746</v>
      </c>
      <c r="J38" s="76">
        <f>H38+'31.07'!J38</f>
        <v>0</v>
      </c>
      <c r="K38" s="88">
        <f>SUM(K26:K37)</f>
        <v>153</v>
      </c>
      <c r="L38" s="86">
        <f t="shared" si="1"/>
        <v>593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14</v>
      </c>
      <c r="H39" s="75">
        <v>0</v>
      </c>
      <c r="I39" s="76">
        <f>G39+'31.07'!I39</f>
        <v>130</v>
      </c>
      <c r="J39" s="76">
        <f>H39+'31.07'!J39</f>
        <v>0</v>
      </c>
      <c r="K39" s="75">
        <v>47</v>
      </c>
      <c r="L39" s="77">
        <f t="shared" si="1"/>
        <v>83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G40+'31.07'!I40</f>
        <v>86</v>
      </c>
      <c r="J40" s="76">
        <f>H40+'31.07'!J40</f>
        <v>0</v>
      </c>
      <c r="K40" s="75">
        <v>68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G41+'31.07'!I41</f>
        <v>13</v>
      </c>
      <c r="J41" s="76">
        <f>H41+'31.07'!J41</f>
        <v>0</v>
      </c>
      <c r="K41" s="75">
        <v>10</v>
      </c>
      <c r="L41" s="77">
        <f t="shared" si="1"/>
        <v>3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1</v>
      </c>
      <c r="H42" s="75">
        <v>0</v>
      </c>
      <c r="I42" s="76">
        <f>G42+'31.07'!I42</f>
        <v>14</v>
      </c>
      <c r="J42" s="76">
        <f>H42+'31.07'!J42</f>
        <v>0</v>
      </c>
      <c r="K42" s="75">
        <v>6</v>
      </c>
      <c r="L42" s="77">
        <f t="shared" si="1"/>
        <v>8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17</v>
      </c>
      <c r="H43" s="75">
        <v>0</v>
      </c>
      <c r="I43" s="76">
        <f>G43+'31.07'!I43</f>
        <v>115</v>
      </c>
      <c r="J43" s="76">
        <f>H43+'31.07'!J43</f>
        <v>0</v>
      </c>
      <c r="K43" s="75">
        <v>66</v>
      </c>
      <c r="L43" s="77">
        <f t="shared" si="1"/>
        <v>49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9</v>
      </c>
      <c r="H44" s="75">
        <v>0</v>
      </c>
      <c r="I44" s="76">
        <f>G44+'31.07'!I44</f>
        <v>35</v>
      </c>
      <c r="J44" s="76">
        <f>H44+'31.07'!J44</f>
        <v>0</v>
      </c>
      <c r="K44" s="75">
        <v>20</v>
      </c>
      <c r="L44" s="77">
        <f t="shared" si="1"/>
        <v>15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G45+'31.07'!I45</f>
        <v>10</v>
      </c>
      <c r="J45" s="76">
        <f>H45+'31.07'!J45</f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0</v>
      </c>
      <c r="H46" s="75">
        <v>0</v>
      </c>
      <c r="I46" s="76">
        <f>G46+'31.07'!I46</f>
        <v>26</v>
      </c>
      <c r="J46" s="76">
        <f>H46+'31.07'!J46</f>
        <v>0</v>
      </c>
      <c r="K46" s="75">
        <v>17</v>
      </c>
      <c r="L46" s="77">
        <f t="shared" si="1"/>
        <v>9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5</v>
      </c>
      <c r="H47" s="75">
        <v>0</v>
      </c>
      <c r="I47" s="76">
        <f>G47+'31.07'!I47</f>
        <v>13</v>
      </c>
      <c r="J47" s="76">
        <f>H47+'31.07'!J47</f>
        <v>0</v>
      </c>
      <c r="K47" s="75">
        <v>13</v>
      </c>
      <c r="L47" s="77">
        <f t="shared" si="1"/>
        <v>0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G48+'31.07'!I48</f>
        <v>5</v>
      </c>
      <c r="J48" s="76">
        <f>H48+'31.07'!J48</f>
        <v>0</v>
      </c>
      <c r="K48" s="75">
        <v>5</v>
      </c>
      <c r="L48" s="77">
        <f t="shared" si="1"/>
        <v>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9</v>
      </c>
      <c r="H49" s="75">
        <v>0</v>
      </c>
      <c r="I49" s="76">
        <f>G49+'31.07'!I49</f>
        <v>82</v>
      </c>
      <c r="J49" s="76">
        <f>H49+'31.07'!J49</f>
        <v>0</v>
      </c>
      <c r="K49" s="75">
        <v>30</v>
      </c>
      <c r="L49" s="77">
        <f t="shared" si="1"/>
        <v>52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76</v>
      </c>
      <c r="H50" s="88">
        <f>SUM(H39:H49)</f>
        <v>0</v>
      </c>
      <c r="I50" s="76">
        <f>G50+'31.07'!I50</f>
        <v>529</v>
      </c>
      <c r="J50" s="76">
        <f>H50+'31.07'!J50</f>
        <v>0</v>
      </c>
      <c r="K50" s="88">
        <f>SUM(K39:K49)</f>
        <v>283</v>
      </c>
      <c r="L50" s="86">
        <f t="shared" si="1"/>
        <v>246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91">
        <v>0</v>
      </c>
      <c r="H51" s="75">
        <v>0</v>
      </c>
      <c r="I51" s="76">
        <f>G51+'31.07'!I51</f>
        <v>0</v>
      </c>
      <c r="J51" s="76">
        <f>H51+'31.07'!J51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 t="s">
        <v>234</v>
      </c>
      <c r="G52" s="75">
        <v>25</v>
      </c>
      <c r="H52" s="75">
        <v>0</v>
      </c>
      <c r="I52" s="76">
        <f>G52+'31.07'!I52</f>
        <v>156</v>
      </c>
      <c r="J52" s="76">
        <f>H52+'31.07'!J52</f>
        <v>0</v>
      </c>
      <c r="K52" s="75">
        <v>77</v>
      </c>
      <c r="L52" s="77">
        <f t="shared" si="1"/>
        <v>79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75">
        <v>0</v>
      </c>
      <c r="H53" s="75">
        <v>0</v>
      </c>
      <c r="I53" s="76">
        <f>G53+'31.07'!I53</f>
        <v>44</v>
      </c>
      <c r="J53" s="76">
        <f>H53+'31.07'!J53</f>
        <v>0</v>
      </c>
      <c r="K53" s="75">
        <v>50</v>
      </c>
      <c r="L53" s="77">
        <f t="shared" si="1"/>
        <v>-6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75">
        <v>5</v>
      </c>
      <c r="H54" s="75">
        <v>0</v>
      </c>
      <c r="I54" s="76">
        <f>G54+'31.07'!I54</f>
        <v>79</v>
      </c>
      <c r="J54" s="76">
        <f>H54+'31.07'!J54</f>
        <v>0</v>
      </c>
      <c r="K54" s="75">
        <v>13</v>
      </c>
      <c r="L54" s="77">
        <f t="shared" si="1"/>
        <v>66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75">
        <v>5</v>
      </c>
      <c r="H55" s="75">
        <v>0</v>
      </c>
      <c r="I55" s="76">
        <f>G55+'31.07'!I55</f>
        <v>12</v>
      </c>
      <c r="J55" s="76">
        <f>H55+'31.07'!J55</f>
        <v>0</v>
      </c>
      <c r="K55" s="75">
        <v>6</v>
      </c>
      <c r="L55" s="77">
        <f t="shared" si="1"/>
        <v>6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75">
        <v>8</v>
      </c>
      <c r="H56" s="75">
        <v>0</v>
      </c>
      <c r="I56" s="76">
        <f>G56+'31.07'!I56</f>
        <v>17</v>
      </c>
      <c r="J56" s="76">
        <f>H56+'31.07'!J56</f>
        <v>0</v>
      </c>
      <c r="K56" s="75">
        <v>18</v>
      </c>
      <c r="L56" s="77">
        <f t="shared" si="1"/>
        <v>-1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75">
        <v>2</v>
      </c>
      <c r="H57" s="75">
        <v>0</v>
      </c>
      <c r="I57" s="76">
        <f>G57+'31.07'!I57</f>
        <v>7</v>
      </c>
      <c r="J57" s="76">
        <f>H57+'31.07'!J57</f>
        <v>0</v>
      </c>
      <c r="K57" s="75">
        <v>2</v>
      </c>
      <c r="L57" s="77">
        <f t="shared" si="1"/>
        <v>5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75">
        <v>3</v>
      </c>
      <c r="H58" s="75">
        <v>0</v>
      </c>
      <c r="I58" s="76">
        <f>G58+'31.07'!I58</f>
        <v>4</v>
      </c>
      <c r="J58" s="76">
        <f>H58+'31.07'!J58</f>
        <v>0</v>
      </c>
      <c r="K58" s="75">
        <v>0</v>
      </c>
      <c r="L58" s="77">
        <f t="shared" si="1"/>
        <v>4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75">
        <v>11</v>
      </c>
      <c r="H59" s="75">
        <v>0</v>
      </c>
      <c r="I59" s="76">
        <f>G59+'31.07'!I59</f>
        <v>92</v>
      </c>
      <c r="J59" s="76">
        <f>H59+'31.07'!J59</f>
        <v>0</v>
      </c>
      <c r="K59" s="75">
        <v>48</v>
      </c>
      <c r="L59" s="77">
        <f t="shared" si="1"/>
        <v>44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59</v>
      </c>
      <c r="H60" s="88">
        <f>SUM(H51:H59)</f>
        <v>0</v>
      </c>
      <c r="I60" s="76">
        <f>G60+'31.07'!I60</f>
        <v>411</v>
      </c>
      <c r="J60" s="76">
        <f>H60+'31.07'!J60</f>
        <v>0</v>
      </c>
      <c r="K60" s="88">
        <f>SUM(K52:K59)</f>
        <v>214</v>
      </c>
      <c r="L60" s="86">
        <f t="shared" si="1"/>
        <v>197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G61+'31.07'!I61</f>
        <v>28</v>
      </c>
      <c r="J61" s="76">
        <f>H61+'31.07'!J61</f>
        <v>0</v>
      </c>
      <c r="K61" s="75">
        <v>8</v>
      </c>
      <c r="L61" s="77">
        <f t="shared" si="1"/>
        <v>20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1</v>
      </c>
      <c r="H62" s="75">
        <v>0</v>
      </c>
      <c r="I62" s="76">
        <f>G62+'31.07'!I62</f>
        <v>4</v>
      </c>
      <c r="J62" s="76">
        <f>H62+'31.07'!J62</f>
        <v>0</v>
      </c>
      <c r="K62" s="75">
        <v>2</v>
      </c>
      <c r="L62" s="77">
        <f t="shared" si="1"/>
        <v>2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7</v>
      </c>
      <c r="H63" s="75">
        <v>0</v>
      </c>
      <c r="I63" s="76">
        <f>G63+'31.07'!I63</f>
        <v>17</v>
      </c>
      <c r="J63" s="76">
        <f>H63+'31.07'!J63</f>
        <v>0</v>
      </c>
      <c r="K63" s="75">
        <v>11</v>
      </c>
      <c r="L63" s="77">
        <f t="shared" si="1"/>
        <v>6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1</v>
      </c>
      <c r="H64" s="75">
        <v>0</v>
      </c>
      <c r="I64" s="76">
        <f>G64+'31.07'!I64</f>
        <v>7</v>
      </c>
      <c r="J64" s="76">
        <f>H64+'31.07'!J64</f>
        <v>0</v>
      </c>
      <c r="K64" s="75">
        <v>1</v>
      </c>
      <c r="L64" s="77">
        <f t="shared" si="1"/>
        <v>6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1</v>
      </c>
      <c r="H65" s="75">
        <v>0</v>
      </c>
      <c r="I65" s="76">
        <f>G65+'31.07'!I65</f>
        <v>9</v>
      </c>
      <c r="J65" s="76">
        <f>H65+'31.07'!J65</f>
        <v>0</v>
      </c>
      <c r="K65" s="75">
        <v>3</v>
      </c>
      <c r="L65" s="77">
        <f t="shared" si="1"/>
        <v>6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6</v>
      </c>
      <c r="H66" s="75">
        <v>0</v>
      </c>
      <c r="I66" s="76">
        <f>G66+'31.07'!I66</f>
        <v>43</v>
      </c>
      <c r="J66" s="76">
        <f>H66+'31.07'!J66</f>
        <v>0</v>
      </c>
      <c r="K66" s="75">
        <v>43</v>
      </c>
      <c r="L66" s="77">
        <f t="shared" si="1"/>
        <v>0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G67+'31.07'!I67</f>
        <v>2</v>
      </c>
      <c r="J67" s="76">
        <f>H67+'31.07'!J67</f>
        <v>0</v>
      </c>
      <c r="K67" s="75">
        <v>0</v>
      </c>
      <c r="L67" s="77">
        <f t="shared" si="1"/>
        <v>2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5</v>
      </c>
      <c r="H68" s="75">
        <v>0</v>
      </c>
      <c r="I68" s="76">
        <f>G68+'31.07'!I68</f>
        <v>17</v>
      </c>
      <c r="J68" s="76">
        <f>H68+'31.07'!J68</f>
        <v>0</v>
      </c>
      <c r="K68" s="75">
        <v>13</v>
      </c>
      <c r="L68" s="77">
        <f t="shared" si="1"/>
        <v>4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12</v>
      </c>
      <c r="H69" s="75">
        <v>0</v>
      </c>
      <c r="I69" s="76">
        <f>G69+'31.07'!I69</f>
        <v>72</v>
      </c>
      <c r="J69" s="76">
        <f>H69+'31.07'!J69</f>
        <v>0</v>
      </c>
      <c r="K69" s="75">
        <v>65</v>
      </c>
      <c r="L69" s="77">
        <f t="shared" si="1"/>
        <v>7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33</v>
      </c>
      <c r="H70" s="88">
        <f>SUM(H61:H69)</f>
        <v>0</v>
      </c>
      <c r="I70" s="76">
        <f>G70+'31.07'!I70</f>
        <v>199</v>
      </c>
      <c r="J70" s="76">
        <f>H70+'31.07'!J70</f>
        <v>0</v>
      </c>
      <c r="K70" s="88">
        <f>SUM(K61:K69)</f>
        <v>146</v>
      </c>
      <c r="L70" s="86">
        <f t="shared" ref="L70:L85" si="2">I70-K70</f>
        <v>53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10</v>
      </c>
      <c r="H71" s="75">
        <v>0</v>
      </c>
      <c r="I71" s="76">
        <f>G71+'31.07'!I71</f>
        <v>14</v>
      </c>
      <c r="J71" s="76">
        <f>H71+'31.07'!J71</f>
        <v>0</v>
      </c>
      <c r="K71" s="75">
        <v>12</v>
      </c>
      <c r="L71" s="77">
        <f t="shared" si="2"/>
        <v>2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74" t="s">
        <v>212</v>
      </c>
      <c r="F72" s="74"/>
      <c r="G72" s="75">
        <v>5</v>
      </c>
      <c r="H72" s="75">
        <v>0</v>
      </c>
      <c r="I72" s="76">
        <f>G72+'31.07'!I72</f>
        <v>31</v>
      </c>
      <c r="J72" s="76">
        <f>H72+'31.07'!J72</f>
        <v>0</v>
      </c>
      <c r="K72" s="75">
        <v>21</v>
      </c>
      <c r="L72" s="77">
        <f t="shared" si="2"/>
        <v>10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7</v>
      </c>
      <c r="H73" s="75">
        <v>0</v>
      </c>
      <c r="I73" s="76">
        <f>G73+'31.07'!I73</f>
        <v>18</v>
      </c>
      <c r="J73" s="76">
        <f>H73+'31.07'!J73</f>
        <v>0</v>
      </c>
      <c r="K73" s="75">
        <v>9</v>
      </c>
      <c r="L73" s="77">
        <f t="shared" si="2"/>
        <v>9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2</v>
      </c>
      <c r="H74" s="75">
        <v>0</v>
      </c>
      <c r="I74" s="76">
        <f>G74+'31.07'!I74</f>
        <v>10</v>
      </c>
      <c r="J74" s="76">
        <f>H74+'31.07'!J74</f>
        <v>0</v>
      </c>
      <c r="K74" s="75">
        <v>6</v>
      </c>
      <c r="L74" s="77">
        <f t="shared" si="2"/>
        <v>4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1</v>
      </c>
      <c r="H75" s="75">
        <v>0</v>
      </c>
      <c r="I75" s="76">
        <f>G75+'31.07'!I75</f>
        <v>6</v>
      </c>
      <c r="J75" s="76">
        <f>H75+'31.07'!J75</f>
        <v>0</v>
      </c>
      <c r="K75" s="75">
        <v>5</v>
      </c>
      <c r="L75" s="77">
        <f t="shared" si="2"/>
        <v>1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5</v>
      </c>
      <c r="H76" s="75">
        <v>0</v>
      </c>
      <c r="I76" s="76">
        <f>G76+'31.07'!I76</f>
        <v>30</v>
      </c>
      <c r="J76" s="76">
        <f>H76+'31.07'!J76</f>
        <v>0</v>
      </c>
      <c r="K76" s="75">
        <v>19</v>
      </c>
      <c r="L76" s="77">
        <f t="shared" si="2"/>
        <v>11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33</v>
      </c>
      <c r="H77" s="75">
        <v>0</v>
      </c>
      <c r="I77" s="76">
        <f>G77+'31.07'!I77</f>
        <v>134</v>
      </c>
      <c r="J77" s="76">
        <f>H77+'31.07'!J77</f>
        <v>0</v>
      </c>
      <c r="K77" s="75">
        <v>79</v>
      </c>
      <c r="L77" s="77">
        <f t="shared" si="2"/>
        <v>55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63</v>
      </c>
      <c r="H78" s="88">
        <f>SUM(H71:H77)</f>
        <v>0</v>
      </c>
      <c r="I78" s="76">
        <f>G78+'31.07'!I78</f>
        <v>243</v>
      </c>
      <c r="J78" s="76">
        <f>H78+'31.07'!J78</f>
        <v>0</v>
      </c>
      <c r="K78" s="88">
        <f>SUM(K71:K77)</f>
        <v>151</v>
      </c>
      <c r="L78" s="86">
        <f t="shared" si="2"/>
        <v>92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11</v>
      </c>
      <c r="H79" s="75">
        <v>0</v>
      </c>
      <c r="I79" s="76">
        <f>G79+'31.07'!I79</f>
        <v>43</v>
      </c>
      <c r="J79" s="76">
        <f>H79+'31.07'!J79</f>
        <v>0</v>
      </c>
      <c r="K79" s="75">
        <v>32</v>
      </c>
      <c r="L79" s="77">
        <f t="shared" si="2"/>
        <v>11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2</v>
      </c>
      <c r="H80" s="75">
        <v>0</v>
      </c>
      <c r="I80" s="76">
        <f>G80+'31.07'!I80</f>
        <v>9</v>
      </c>
      <c r="J80" s="76">
        <f>H80+'31.07'!J80</f>
        <v>0</v>
      </c>
      <c r="K80" s="75">
        <v>2</v>
      </c>
      <c r="L80" s="77">
        <f t="shared" si="2"/>
        <v>7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G81+'31.07'!I81</f>
        <v>15</v>
      </c>
      <c r="J81" s="76">
        <f>H81+'31.07'!J81</f>
        <v>0</v>
      </c>
      <c r="K81" s="75">
        <v>4</v>
      </c>
      <c r="L81" s="77">
        <f t="shared" si="2"/>
        <v>11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1</v>
      </c>
      <c r="H82" s="75">
        <v>0</v>
      </c>
      <c r="I82" s="76">
        <f>G82+'31.07'!I82</f>
        <v>26</v>
      </c>
      <c r="J82" s="76">
        <f>H82+'31.07'!J82</f>
        <v>0</v>
      </c>
      <c r="K82" s="75">
        <v>12</v>
      </c>
      <c r="L82" s="77">
        <f t="shared" si="2"/>
        <v>14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14</v>
      </c>
      <c r="H83" s="75">
        <v>0</v>
      </c>
      <c r="I83" s="76">
        <f>G83+'31.07'!I83</f>
        <v>73</v>
      </c>
      <c r="J83" s="76">
        <f>H83+'31.07'!J83</f>
        <v>0</v>
      </c>
      <c r="K83" s="75">
        <v>39</v>
      </c>
      <c r="L83" s="77">
        <f t="shared" si="2"/>
        <v>34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31</v>
      </c>
      <c r="H84" s="88">
        <f>SUM(H79:H83)</f>
        <v>0</v>
      </c>
      <c r="I84" s="76">
        <f>G84+'31.07'!I84</f>
        <v>166</v>
      </c>
      <c r="J84" s="76">
        <f>H84+'31.07'!J84</f>
        <v>0</v>
      </c>
      <c r="K84" s="88">
        <f>SUM(K79:K83)</f>
        <v>89</v>
      </c>
      <c r="L84" s="86">
        <f t="shared" si="2"/>
        <v>77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561</v>
      </c>
      <c r="H85" s="78">
        <f>H84+H78+H70+H60+H50+H38+H25+H19</f>
        <v>0</v>
      </c>
      <c r="I85" s="78">
        <f>I84+I78+I70+I60+I50+I38+I25+I19</f>
        <v>3536</v>
      </c>
      <c r="J85" s="78">
        <f t="shared" ref="J85:K85" si="4">J84+J78+J70+J60+J50+J38+J25+J19</f>
        <v>1</v>
      </c>
      <c r="K85" s="78">
        <f t="shared" si="4"/>
        <v>1506</v>
      </c>
      <c r="L85" s="77">
        <f t="shared" si="2"/>
        <v>2030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478" t="s">
        <v>235</v>
      </c>
      <c r="I91" s="478"/>
      <c r="J91" s="478"/>
      <c r="K91" s="478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478" t="s">
        <v>236</v>
      </c>
      <c r="I92" s="478"/>
      <c r="J92" s="478"/>
      <c r="K92" s="478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478" t="s">
        <v>237</v>
      </c>
      <c r="I93" s="478"/>
      <c r="J93" s="478"/>
      <c r="K93" s="478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478" t="s">
        <v>238</v>
      </c>
      <c r="I94" s="478"/>
      <c r="J94" s="478"/>
      <c r="K94" s="478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478" t="s">
        <v>239</v>
      </c>
      <c r="I95" s="478"/>
      <c r="J95" s="478"/>
      <c r="K95" s="478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  <c r="H96" s="480" t="s">
        <v>240</v>
      </c>
      <c r="I96" s="480"/>
      <c r="J96" s="480"/>
      <c r="K96" s="480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6">
    <mergeCell ref="C61:C69"/>
    <mergeCell ref="C71:C77"/>
    <mergeCell ref="C79:C83"/>
    <mergeCell ref="C85:F85"/>
    <mergeCell ref="L3:L4"/>
    <mergeCell ref="C5:C18"/>
    <mergeCell ref="C20:C24"/>
    <mergeCell ref="C26:C37"/>
    <mergeCell ref="C39:C49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  <mergeCell ref="H96:K96"/>
    <mergeCell ref="H91:K91"/>
    <mergeCell ref="H92:K92"/>
    <mergeCell ref="H93:K93"/>
    <mergeCell ref="H94:K94"/>
    <mergeCell ref="H95:K95"/>
  </mergeCells>
  <pageMargins left="0.25" right="0.25" top="0.75" bottom="0.75" header="0.3" footer="0.3"/>
  <pageSetup scale="50" orientation="portrait" verticalDpi="0" r:id="rId1"/>
  <drawing r:id="rId2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900-000000000000}">
  <dimension ref="A1:O113"/>
  <sheetViews>
    <sheetView topLeftCell="C52" zoomScale="70" zoomScaleNormal="70" workbookViewId="0">
      <selection activeCell="I20" sqref="I20:J24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226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72" t="s">
        <v>140</v>
      </c>
      <c r="J4" s="72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23</v>
      </c>
      <c r="H5" s="75">
        <v>0</v>
      </c>
      <c r="I5" s="76">
        <f>G5+'30.07'!I5</f>
        <v>195</v>
      </c>
      <c r="J5" s="76">
        <f>H5+'30.07'!J5</f>
        <v>1</v>
      </c>
      <c r="K5" s="75">
        <v>15</v>
      </c>
      <c r="L5" s="77">
        <f>I5-K5</f>
        <v>180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2</v>
      </c>
      <c r="H6" s="75">
        <v>0</v>
      </c>
      <c r="I6" s="76">
        <f>G6+'30.07'!I6</f>
        <v>7</v>
      </c>
      <c r="J6" s="76">
        <f>H6+'30.07'!J6</f>
        <v>0</v>
      </c>
      <c r="K6" s="75">
        <v>2</v>
      </c>
      <c r="L6" s="77">
        <f t="shared" ref="L6:L69" si="1">I6-K6</f>
        <v>5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8</v>
      </c>
      <c r="H7" s="75">
        <v>0</v>
      </c>
      <c r="I7" s="76">
        <f>G7+'30.07'!I7</f>
        <v>27</v>
      </c>
      <c r="J7" s="76">
        <f>H7+'30.07'!J7</f>
        <v>0</v>
      </c>
      <c r="K7" s="75">
        <v>6</v>
      </c>
      <c r="L7" s="77">
        <f t="shared" si="1"/>
        <v>21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18</v>
      </c>
      <c r="H8" s="75">
        <v>0</v>
      </c>
      <c r="I8" s="76">
        <f>G8+'30.07'!I8</f>
        <v>118</v>
      </c>
      <c r="J8" s="76">
        <f>H8+'30.07'!J8</f>
        <v>0</v>
      </c>
      <c r="K8" s="75">
        <v>33</v>
      </c>
      <c r="L8" s="77">
        <f t="shared" si="1"/>
        <v>85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5</v>
      </c>
      <c r="H9" s="75">
        <v>0</v>
      </c>
      <c r="I9" s="76">
        <f>G9+'30.07'!I9</f>
        <v>43</v>
      </c>
      <c r="J9" s="76">
        <f>H9+'30.07'!J9</f>
        <v>0</v>
      </c>
      <c r="K9" s="75">
        <v>19</v>
      </c>
      <c r="L9" s="77">
        <f t="shared" si="1"/>
        <v>24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0</v>
      </c>
      <c r="H10" s="75">
        <v>0</v>
      </c>
      <c r="I10" s="76">
        <f>G10+'30.07'!I10</f>
        <v>24</v>
      </c>
      <c r="J10" s="76">
        <f>H10+'30.07'!J10</f>
        <v>0</v>
      </c>
      <c r="K10" s="75">
        <v>3</v>
      </c>
      <c r="L10" s="77">
        <f t="shared" si="1"/>
        <v>21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1</v>
      </c>
      <c r="H11" s="75">
        <v>0</v>
      </c>
      <c r="I11" s="76">
        <f>G11+'30.07'!I11</f>
        <v>29</v>
      </c>
      <c r="J11" s="76">
        <f>H11+'30.07'!J11</f>
        <v>0</v>
      </c>
      <c r="K11" s="75">
        <v>1</v>
      </c>
      <c r="L11" s="77">
        <f t="shared" si="1"/>
        <v>28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4</v>
      </c>
      <c r="H12" s="75">
        <v>0</v>
      </c>
      <c r="I12" s="76">
        <f>G12+'30.07'!I12</f>
        <v>60</v>
      </c>
      <c r="J12" s="76">
        <f>H12+'30.07'!J12</f>
        <v>0</v>
      </c>
      <c r="K12" s="75">
        <v>29</v>
      </c>
      <c r="L12" s="77">
        <f t="shared" si="1"/>
        <v>31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229</v>
      </c>
      <c r="F13" s="74"/>
      <c r="G13" s="75">
        <v>5</v>
      </c>
      <c r="H13" s="75">
        <v>0</v>
      </c>
      <c r="I13" s="76">
        <f>G13+'30.07'!I13</f>
        <v>41</v>
      </c>
      <c r="J13" s="76">
        <f>H13+'30.07'!J13</f>
        <v>0</v>
      </c>
      <c r="K13" s="75">
        <v>5</v>
      </c>
      <c r="L13" s="77">
        <f t="shared" si="1"/>
        <v>36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10</v>
      </c>
      <c r="H14" s="75">
        <v>0</v>
      </c>
      <c r="I14" s="76">
        <f>G14+'30.07'!I14</f>
        <v>43</v>
      </c>
      <c r="J14" s="76">
        <f>H14+'30.07'!J14</f>
        <v>0</v>
      </c>
      <c r="K14" s="75">
        <v>13</v>
      </c>
      <c r="L14" s="77">
        <f t="shared" si="1"/>
        <v>30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3</v>
      </c>
      <c r="H15" s="75">
        <v>0</v>
      </c>
      <c r="I15" s="76">
        <f>G15+'30.07'!I15</f>
        <v>13</v>
      </c>
      <c r="J15" s="76">
        <f>H15+'30.07'!J15</f>
        <v>0</v>
      </c>
      <c r="K15" s="75">
        <v>2</v>
      </c>
      <c r="L15" s="77">
        <f t="shared" si="1"/>
        <v>11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14</v>
      </c>
      <c r="H16" s="75">
        <v>0</v>
      </c>
      <c r="I16" s="76">
        <f>G16+'30.07'!I16</f>
        <v>59</v>
      </c>
      <c r="J16" s="76">
        <f>H16+'30.07'!J16</f>
        <v>0</v>
      </c>
      <c r="K16" s="75">
        <v>36</v>
      </c>
      <c r="L16" s="77">
        <f t="shared" si="1"/>
        <v>23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f>G17+'30.07'!I17</f>
        <v>4</v>
      </c>
      <c r="J17" s="76">
        <f>H17+'30.07'!J17</f>
        <v>0</v>
      </c>
      <c r="K17" s="75">
        <v>2</v>
      </c>
      <c r="L17" s="77">
        <f t="shared" si="1"/>
        <v>2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19</v>
      </c>
      <c r="H18" s="75">
        <v>0</v>
      </c>
      <c r="I18" s="76">
        <f>G18+'30.07'!I18</f>
        <v>113</v>
      </c>
      <c r="J18" s="76">
        <f>H18+'30.07'!J18</f>
        <v>0</v>
      </c>
      <c r="K18" s="75">
        <v>39</v>
      </c>
      <c r="L18" s="77">
        <f t="shared" si="1"/>
        <v>74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112</v>
      </c>
      <c r="H19" s="88">
        <f>SUM(H5:H18)</f>
        <v>0</v>
      </c>
      <c r="I19" s="76">
        <f>G19+'30.07'!I19</f>
        <v>776</v>
      </c>
      <c r="J19" s="76">
        <f>H19+'30.07'!J19</f>
        <v>1</v>
      </c>
      <c r="K19" s="88">
        <f>SUM(K5:K18)</f>
        <v>205</v>
      </c>
      <c r="L19" s="86">
        <f t="shared" si="1"/>
        <v>571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>
        <f>G20+'30.07'!I20</f>
        <v>0</v>
      </c>
      <c r="J20" s="76">
        <f>H20+'30.07'!J20</f>
        <v>0</v>
      </c>
      <c r="K20" s="75"/>
      <c r="L20" s="77">
        <f t="shared" si="1"/>
        <v>0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13</v>
      </c>
      <c r="H21" s="75">
        <v>0</v>
      </c>
      <c r="I21" s="76">
        <f>G21+'30.07'!I21</f>
        <v>39</v>
      </c>
      <c r="J21" s="76">
        <f>H21+'30.07'!J21</f>
        <v>0</v>
      </c>
      <c r="K21" s="75">
        <v>21</v>
      </c>
      <c r="L21" s="77">
        <f t="shared" si="1"/>
        <v>18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4</v>
      </c>
      <c r="H22" s="75">
        <v>0</v>
      </c>
      <c r="I22" s="76">
        <f>G22+'30.07'!I22</f>
        <v>17</v>
      </c>
      <c r="J22" s="76">
        <f>H22+'30.07'!J22</f>
        <v>0</v>
      </c>
      <c r="K22" s="75">
        <v>7</v>
      </c>
      <c r="L22" s="77">
        <f t="shared" si="1"/>
        <v>10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0</v>
      </c>
      <c r="H23" s="75">
        <v>0</v>
      </c>
      <c r="I23" s="76">
        <f>G23+'30.07'!I23</f>
        <v>0</v>
      </c>
      <c r="J23" s="76">
        <f>H23+'30.07'!J23</f>
        <v>0</v>
      </c>
      <c r="K23" s="75"/>
      <c r="L23" s="77">
        <f t="shared" si="1"/>
        <v>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63</v>
      </c>
      <c r="H24" s="75">
        <v>0</v>
      </c>
      <c r="I24" s="76">
        <f>G24+'30.07'!I24</f>
        <v>203</v>
      </c>
      <c r="J24" s="76">
        <f>H24+'30.07'!J24</f>
        <v>0</v>
      </c>
      <c r="K24" s="75">
        <v>153</v>
      </c>
      <c r="L24" s="77">
        <f t="shared" si="1"/>
        <v>50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80</v>
      </c>
      <c r="H25" s="88">
        <f>SUM(H20:H24)</f>
        <v>0</v>
      </c>
      <c r="I25" s="76">
        <f>G25+'30.07'!I25</f>
        <v>259</v>
      </c>
      <c r="J25" s="76">
        <f>H25+'30.07'!J25</f>
        <v>0</v>
      </c>
      <c r="K25" s="88">
        <f>SUM(K20:K24)</f>
        <v>181</v>
      </c>
      <c r="L25" s="86">
        <f t="shared" si="1"/>
        <v>78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12</v>
      </c>
      <c r="H26" s="75">
        <v>0</v>
      </c>
      <c r="I26" s="76">
        <f>G26+'30.07'!I26</f>
        <v>114</v>
      </c>
      <c r="J26" s="76">
        <f>H26+'30.07'!J26</f>
        <v>0</v>
      </c>
      <c r="K26" s="75">
        <v>12</v>
      </c>
      <c r="L26" s="77">
        <f t="shared" si="1"/>
        <v>102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15</v>
      </c>
      <c r="H27" s="75">
        <v>0</v>
      </c>
      <c r="I27" s="76">
        <f>G27+'30.07'!I27</f>
        <v>91</v>
      </c>
      <c r="J27" s="76">
        <f>H27+'30.07'!J27</f>
        <v>0</v>
      </c>
      <c r="K27" s="75">
        <v>15</v>
      </c>
      <c r="L27" s="77">
        <f t="shared" si="1"/>
        <v>76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14</v>
      </c>
      <c r="H28" s="75">
        <v>0</v>
      </c>
      <c r="I28" s="76">
        <f>G28+'30.07'!I28</f>
        <v>76</v>
      </c>
      <c r="J28" s="76">
        <f>H28+'30.07'!J28</f>
        <v>0</v>
      </c>
      <c r="K28" s="75">
        <v>14</v>
      </c>
      <c r="L28" s="77">
        <f t="shared" si="1"/>
        <v>62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14</v>
      </c>
      <c r="H29" s="75">
        <v>0</v>
      </c>
      <c r="I29" s="76">
        <f>G29+'30.07'!I29</f>
        <v>117</v>
      </c>
      <c r="J29" s="76">
        <f>H29+'30.07'!J29</f>
        <v>0</v>
      </c>
      <c r="K29" s="75">
        <v>14</v>
      </c>
      <c r="L29" s="77">
        <f t="shared" si="1"/>
        <v>103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6</v>
      </c>
      <c r="H30" s="75">
        <v>0</v>
      </c>
      <c r="I30" s="76">
        <f>G30+'30.07'!I30</f>
        <v>27</v>
      </c>
      <c r="J30" s="76">
        <f>H30+'30.07'!J30</f>
        <v>0</v>
      </c>
      <c r="K30" s="75">
        <v>6</v>
      </c>
      <c r="L30" s="77">
        <f t="shared" si="1"/>
        <v>21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11</v>
      </c>
      <c r="H31" s="75">
        <v>0</v>
      </c>
      <c r="I31" s="76">
        <f>G31+'30.07'!I31</f>
        <v>45</v>
      </c>
      <c r="J31" s="76">
        <f>H31+'30.07'!J31</f>
        <v>0</v>
      </c>
      <c r="K31" s="75">
        <v>11</v>
      </c>
      <c r="L31" s="77">
        <f t="shared" si="1"/>
        <v>34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4</v>
      </c>
      <c r="H32" s="75">
        <v>0</v>
      </c>
      <c r="I32" s="76">
        <f>G32+'30.07'!I32</f>
        <v>17</v>
      </c>
      <c r="J32" s="76">
        <f>H32+'30.07'!J32</f>
        <v>0</v>
      </c>
      <c r="K32" s="75">
        <v>4</v>
      </c>
      <c r="L32" s="77">
        <f t="shared" si="1"/>
        <v>13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184</v>
      </c>
      <c r="F33" s="74"/>
      <c r="G33" s="75">
        <v>11</v>
      </c>
      <c r="H33" s="75">
        <v>0</v>
      </c>
      <c r="I33" s="76">
        <f>G33+'30.07'!I33</f>
        <v>33</v>
      </c>
      <c r="J33" s="76">
        <f>H33+'30.07'!J33</f>
        <v>0</v>
      </c>
      <c r="K33" s="75">
        <v>11</v>
      </c>
      <c r="L33" s="77">
        <f t="shared" si="1"/>
        <v>22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5</v>
      </c>
      <c r="H34" s="75">
        <v>0</v>
      </c>
      <c r="I34" s="76">
        <f>G34+'30.07'!I34</f>
        <v>14</v>
      </c>
      <c r="J34" s="76">
        <f>H34+'30.07'!J34</f>
        <v>0</v>
      </c>
      <c r="K34" s="75">
        <v>5</v>
      </c>
      <c r="L34" s="77">
        <f t="shared" si="1"/>
        <v>9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f>G35+'30.07'!I35</f>
        <v>5</v>
      </c>
      <c r="J35" s="76">
        <f>H35+'30.07'!J35</f>
        <v>0</v>
      </c>
      <c r="K35" s="75">
        <v>0</v>
      </c>
      <c r="L35" s="77">
        <f t="shared" si="1"/>
        <v>5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f>G36+'30.07'!I36</f>
        <v>3</v>
      </c>
      <c r="J36" s="76">
        <f>H36+'30.07'!J36</f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14</v>
      </c>
      <c r="H37" s="75">
        <v>0</v>
      </c>
      <c r="I37" s="76">
        <f>G37+'30.07'!I37</f>
        <v>112</v>
      </c>
      <c r="J37" s="76">
        <f>H37+'30.07'!J37</f>
        <v>0</v>
      </c>
      <c r="K37" s="75">
        <v>65</v>
      </c>
      <c r="L37" s="77">
        <f t="shared" si="1"/>
        <v>47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f>G37+G36+G35+G34+G33+G32+G31+G30+G29+G28+G27+G26</f>
        <v>106</v>
      </c>
      <c r="H38" s="88">
        <v>0</v>
      </c>
      <c r="I38" s="76">
        <f>G38+'30.07'!I38</f>
        <v>654</v>
      </c>
      <c r="J38" s="76">
        <f>H38+'30.07'!J38</f>
        <v>0</v>
      </c>
      <c r="K38" s="88">
        <f>SUM(K26:K37)</f>
        <v>157</v>
      </c>
      <c r="L38" s="86">
        <f t="shared" si="1"/>
        <v>497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24</v>
      </c>
      <c r="H39" s="75">
        <v>0</v>
      </c>
      <c r="I39" s="76">
        <f>G39+'30.07'!I39</f>
        <v>116</v>
      </c>
      <c r="J39" s="76">
        <f>H39+'30.07'!J39</f>
        <v>0</v>
      </c>
      <c r="K39" s="75">
        <v>62</v>
      </c>
      <c r="L39" s="77">
        <f t="shared" si="1"/>
        <v>54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14</v>
      </c>
      <c r="H40" s="75">
        <v>0</v>
      </c>
      <c r="I40" s="76">
        <f>G40+'30.07'!I40</f>
        <v>72</v>
      </c>
      <c r="J40" s="76">
        <f>H40+'30.07'!J40</f>
        <v>0</v>
      </c>
      <c r="K40" s="75">
        <v>54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230</v>
      </c>
      <c r="F41" s="74"/>
      <c r="G41" s="75">
        <v>5</v>
      </c>
      <c r="H41" s="75">
        <v>0</v>
      </c>
      <c r="I41" s="76">
        <f>G41+'30.07'!I41</f>
        <v>8</v>
      </c>
      <c r="J41" s="76">
        <f>H41+'30.07'!J41</f>
        <v>0</v>
      </c>
      <c r="K41" s="75">
        <v>5</v>
      </c>
      <c r="L41" s="77">
        <f t="shared" si="1"/>
        <v>3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5</v>
      </c>
      <c r="H42" s="75">
        <v>0</v>
      </c>
      <c r="I42" s="76">
        <f>G42+'30.07'!I42</f>
        <v>13</v>
      </c>
      <c r="J42" s="76">
        <f>H42+'30.07'!J42</f>
        <v>0</v>
      </c>
      <c r="K42" s="75">
        <v>5</v>
      </c>
      <c r="L42" s="77">
        <f t="shared" si="1"/>
        <v>8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27</v>
      </c>
      <c r="H43" s="75">
        <v>0</v>
      </c>
      <c r="I43" s="76">
        <f>G43+'30.07'!I43</f>
        <v>98</v>
      </c>
      <c r="J43" s="76">
        <f>H43+'30.07'!J43</f>
        <v>0</v>
      </c>
      <c r="K43" s="75">
        <v>59</v>
      </c>
      <c r="L43" s="77">
        <f t="shared" si="1"/>
        <v>39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5</v>
      </c>
      <c r="H44" s="75">
        <v>0</v>
      </c>
      <c r="I44" s="76">
        <f>G44+'30.07'!I44</f>
        <v>26</v>
      </c>
      <c r="J44" s="76">
        <f>H44+'30.07'!J44</f>
        <v>0</v>
      </c>
      <c r="K44" s="75">
        <v>10</v>
      </c>
      <c r="L44" s="77">
        <f t="shared" si="1"/>
        <v>16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f>G45+'30.07'!I45</f>
        <v>10</v>
      </c>
      <c r="J45" s="76">
        <f>H45+'30.07'!J45</f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231</v>
      </c>
      <c r="F46" s="74"/>
      <c r="G46" s="75">
        <v>5</v>
      </c>
      <c r="H46" s="75">
        <v>0</v>
      </c>
      <c r="I46" s="76">
        <f>G46+'30.07'!I46</f>
        <v>26</v>
      </c>
      <c r="J46" s="76">
        <f>H46+'30.07'!J46</f>
        <v>0</v>
      </c>
      <c r="K46" s="75">
        <v>17</v>
      </c>
      <c r="L46" s="77">
        <f t="shared" si="1"/>
        <v>9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2</v>
      </c>
      <c r="H47" s="75">
        <v>0</v>
      </c>
      <c r="I47" s="76">
        <f>G47+'30.07'!I47</f>
        <v>8</v>
      </c>
      <c r="J47" s="76">
        <f>H47+'30.07'!J47</f>
        <v>0</v>
      </c>
      <c r="K47" s="75">
        <v>8</v>
      </c>
      <c r="L47" s="77">
        <f t="shared" si="1"/>
        <v>0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2</v>
      </c>
      <c r="H48" s="75">
        <v>0</v>
      </c>
      <c r="I48" s="76">
        <f>G48+'30.07'!I48</f>
        <v>3</v>
      </c>
      <c r="J48" s="76">
        <f>H48+'30.07'!J48</f>
        <v>0</v>
      </c>
      <c r="K48" s="75">
        <v>3</v>
      </c>
      <c r="L48" s="77">
        <f t="shared" si="1"/>
        <v>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19</v>
      </c>
      <c r="H49" s="75">
        <v>0</v>
      </c>
      <c r="I49" s="76">
        <f>G49+'30.07'!I49</f>
        <v>73</v>
      </c>
      <c r="J49" s="76">
        <f>H49+'30.07'!J49</f>
        <v>0</v>
      </c>
      <c r="K49" s="75">
        <v>37</v>
      </c>
      <c r="L49" s="77">
        <f t="shared" si="1"/>
        <v>36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108</v>
      </c>
      <c r="H50" s="88">
        <f>SUM(H39:H49)</f>
        <v>0</v>
      </c>
      <c r="I50" s="76">
        <f>G50+'30.07'!I50</f>
        <v>453</v>
      </c>
      <c r="J50" s="76">
        <f>H50+'30.07'!J50</f>
        <v>0</v>
      </c>
      <c r="K50" s="88">
        <f>SUM(K39:K49)</f>
        <v>261</v>
      </c>
      <c r="L50" s="86">
        <f t="shared" si="1"/>
        <v>192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75">
        <v>0</v>
      </c>
      <c r="H51" s="75">
        <v>0</v>
      </c>
      <c r="I51" s="76">
        <f>G51+'30.07'!I51</f>
        <v>0</v>
      </c>
      <c r="J51" s="76">
        <f>H51+'30.07'!J51</f>
        <v>0</v>
      </c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/>
      <c r="G52" s="75">
        <v>20</v>
      </c>
      <c r="H52" s="75">
        <v>0</v>
      </c>
      <c r="I52" s="76">
        <f>G52+'30.07'!I52</f>
        <v>131</v>
      </c>
      <c r="J52" s="76">
        <f>H52+'30.07'!J52</f>
        <v>0</v>
      </c>
      <c r="K52" s="75">
        <v>52</v>
      </c>
      <c r="L52" s="77">
        <f t="shared" si="1"/>
        <v>79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75">
        <v>6</v>
      </c>
      <c r="H53" s="75">
        <v>0</v>
      </c>
      <c r="I53" s="76">
        <f>G53+'30.07'!I53</f>
        <v>44</v>
      </c>
      <c r="J53" s="76">
        <f>H53+'30.07'!J53</f>
        <v>0</v>
      </c>
      <c r="K53" s="75">
        <v>45</v>
      </c>
      <c r="L53" s="77">
        <f t="shared" si="1"/>
        <v>-1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75">
        <v>0</v>
      </c>
      <c r="H54" s="75">
        <v>0</v>
      </c>
      <c r="I54" s="76">
        <f>G54+'30.07'!I54</f>
        <v>74</v>
      </c>
      <c r="J54" s="76">
        <f>H54+'30.07'!J54</f>
        <v>0</v>
      </c>
      <c r="K54" s="75">
        <v>19</v>
      </c>
      <c r="L54" s="77">
        <f t="shared" si="1"/>
        <v>55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75">
        <v>7</v>
      </c>
      <c r="H55" s="75">
        <v>0</v>
      </c>
      <c r="I55" s="76">
        <f>G55+'30.07'!I55</f>
        <v>7</v>
      </c>
      <c r="J55" s="76">
        <f>H55+'30.07'!J55</f>
        <v>0</v>
      </c>
      <c r="K55" s="75">
        <v>7</v>
      </c>
      <c r="L55" s="77">
        <f t="shared" si="1"/>
        <v>0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75">
        <v>5</v>
      </c>
      <c r="H56" s="75">
        <v>0</v>
      </c>
      <c r="I56" s="76">
        <f>G56+'30.07'!I56</f>
        <v>9</v>
      </c>
      <c r="J56" s="76">
        <f>H56+'30.07'!J56</f>
        <v>0</v>
      </c>
      <c r="K56" s="75">
        <v>18</v>
      </c>
      <c r="L56" s="77">
        <f t="shared" si="1"/>
        <v>-9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75">
        <v>3</v>
      </c>
      <c r="H57" s="75">
        <v>0</v>
      </c>
      <c r="I57" s="76">
        <f>G57+'30.07'!I57</f>
        <v>5</v>
      </c>
      <c r="J57" s="76">
        <f>H57+'30.07'!J57</f>
        <v>0</v>
      </c>
      <c r="K57" s="75">
        <v>4</v>
      </c>
      <c r="L57" s="77">
        <f t="shared" si="1"/>
        <v>1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75">
        <v>1</v>
      </c>
      <c r="H58" s="75">
        <v>0</v>
      </c>
      <c r="I58" s="76">
        <f>G58+'30.07'!I58</f>
        <v>1</v>
      </c>
      <c r="J58" s="76">
        <f>H58+'30.07'!J58</f>
        <v>0</v>
      </c>
      <c r="K58" s="75">
        <v>1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75">
        <v>19</v>
      </c>
      <c r="H59" s="75">
        <v>0</v>
      </c>
      <c r="I59" s="76">
        <f>G59+'30.07'!I59</f>
        <v>81</v>
      </c>
      <c r="J59" s="76">
        <f>H59+'30.07'!J59</f>
        <v>0</v>
      </c>
      <c r="K59" s="75">
        <v>37</v>
      </c>
      <c r="L59" s="77">
        <f t="shared" si="1"/>
        <v>44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61</v>
      </c>
      <c r="H60" s="88">
        <f>SUM(H51:H59)</f>
        <v>0</v>
      </c>
      <c r="I60" s="76">
        <f>G60+'30.07'!I60</f>
        <v>352</v>
      </c>
      <c r="J60" s="76">
        <f>H60+'30.07'!J60</f>
        <v>0</v>
      </c>
      <c r="K60" s="88">
        <f>SUM(K52:K59)</f>
        <v>183</v>
      </c>
      <c r="L60" s="86">
        <f t="shared" si="1"/>
        <v>169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f>G61+'30.07'!I61</f>
        <v>28</v>
      </c>
      <c r="J61" s="76">
        <f>H61+'30.07'!J61</f>
        <v>0</v>
      </c>
      <c r="K61" s="75">
        <v>6</v>
      </c>
      <c r="L61" s="77">
        <f t="shared" si="1"/>
        <v>22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f>G62+'30.07'!I62</f>
        <v>3</v>
      </c>
      <c r="J62" s="76">
        <f>H62+'30.07'!J62</f>
        <v>0</v>
      </c>
      <c r="K62" s="75">
        <v>2</v>
      </c>
      <c r="L62" s="77">
        <f t="shared" si="1"/>
        <v>1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f>G63+'30.07'!I63</f>
        <v>10</v>
      </c>
      <c r="J63" s="76">
        <f>H63+'30.07'!J63</f>
        <v>0</v>
      </c>
      <c r="K63" s="75">
        <v>5</v>
      </c>
      <c r="L63" s="77">
        <f t="shared" si="1"/>
        <v>5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2</v>
      </c>
      <c r="H64" s="75">
        <v>0</v>
      </c>
      <c r="I64" s="76">
        <f>G64+'30.07'!I64</f>
        <v>6</v>
      </c>
      <c r="J64" s="76">
        <f>H64+'30.07'!J64</f>
        <v>0</v>
      </c>
      <c r="K64" s="75">
        <v>6</v>
      </c>
      <c r="L64" s="77">
        <f t="shared" si="1"/>
        <v>0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3</v>
      </c>
      <c r="H65" s="75">
        <v>0</v>
      </c>
      <c r="I65" s="76">
        <f>G65+'30.07'!I65</f>
        <v>8</v>
      </c>
      <c r="J65" s="76">
        <f>H65+'30.07'!J65</f>
        <v>0</v>
      </c>
      <c r="K65" s="75">
        <v>2</v>
      </c>
      <c r="L65" s="77">
        <f t="shared" si="1"/>
        <v>6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3</v>
      </c>
      <c r="H66" s="75">
        <v>0</v>
      </c>
      <c r="I66" s="76">
        <f>G66+'30.07'!I66</f>
        <v>37</v>
      </c>
      <c r="J66" s="76">
        <f>H66+'30.07'!J66</f>
        <v>0</v>
      </c>
      <c r="K66" s="75">
        <v>33</v>
      </c>
      <c r="L66" s="77">
        <f t="shared" si="1"/>
        <v>4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f>G67+'30.07'!I67</f>
        <v>2</v>
      </c>
      <c r="J67" s="76">
        <f>H67+'30.07'!J67</f>
        <v>0</v>
      </c>
      <c r="K67" s="75">
        <v>1</v>
      </c>
      <c r="L67" s="77">
        <f t="shared" si="1"/>
        <v>1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6</v>
      </c>
      <c r="H68" s="75">
        <v>0</v>
      </c>
      <c r="I68" s="76">
        <f>G68+'30.07'!I68</f>
        <v>12</v>
      </c>
      <c r="J68" s="76">
        <f>H68+'30.07'!J68</f>
        <v>0</v>
      </c>
      <c r="K68" s="75">
        <v>9</v>
      </c>
      <c r="L68" s="77">
        <f t="shared" si="1"/>
        <v>3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17</v>
      </c>
      <c r="H69" s="75">
        <v>0</v>
      </c>
      <c r="I69" s="76">
        <f>G69+'30.07'!I69</f>
        <v>60</v>
      </c>
      <c r="J69" s="76">
        <f>H69+'30.07'!J69</f>
        <v>0</v>
      </c>
      <c r="K69" s="75">
        <v>58</v>
      </c>
      <c r="L69" s="77">
        <f t="shared" si="1"/>
        <v>2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31</v>
      </c>
      <c r="H70" s="88">
        <f>SUM(H61:H69)</f>
        <v>0</v>
      </c>
      <c r="I70" s="76">
        <f>G70+'30.07'!I70</f>
        <v>166</v>
      </c>
      <c r="J70" s="76">
        <f>H70+'30.07'!J70</f>
        <v>0</v>
      </c>
      <c r="K70" s="88">
        <f>SUM(K61:K69)</f>
        <v>122</v>
      </c>
      <c r="L70" s="86">
        <f t="shared" ref="L70:L85" si="2">I70-K70</f>
        <v>44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0</v>
      </c>
      <c r="H71" s="75">
        <v>0</v>
      </c>
      <c r="I71" s="76">
        <f>G71+'30.07'!I71</f>
        <v>4</v>
      </c>
      <c r="J71" s="76">
        <f>H71+'30.07'!J71</f>
        <v>0</v>
      </c>
      <c r="K71" s="75">
        <v>0</v>
      </c>
      <c r="L71" s="77">
        <f t="shared" si="2"/>
        <v>4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74" t="s">
        <v>212</v>
      </c>
      <c r="F72" s="74"/>
      <c r="G72" s="75">
        <v>4</v>
      </c>
      <c r="H72" s="75">
        <v>0</v>
      </c>
      <c r="I72" s="76">
        <f>G72+'30.07'!I72</f>
        <v>26</v>
      </c>
      <c r="J72" s="76">
        <f>H72+'30.07'!J72</f>
        <v>0</v>
      </c>
      <c r="K72" s="75">
        <v>6</v>
      </c>
      <c r="L72" s="77">
        <f t="shared" si="2"/>
        <v>20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1</v>
      </c>
      <c r="H73" s="75">
        <v>0</v>
      </c>
      <c r="I73" s="76">
        <f>G73+'30.07'!I73</f>
        <v>11</v>
      </c>
      <c r="J73" s="76">
        <f>H73+'30.07'!J73</f>
        <v>0</v>
      </c>
      <c r="K73" s="75">
        <v>6</v>
      </c>
      <c r="L73" s="77">
        <f t="shared" si="2"/>
        <v>5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1</v>
      </c>
      <c r="H74" s="75">
        <v>0</v>
      </c>
      <c r="I74" s="76">
        <f>G74+'30.07'!I74</f>
        <v>8</v>
      </c>
      <c r="J74" s="76">
        <f>H74+'30.07'!J74</f>
        <v>0</v>
      </c>
      <c r="K74" s="75">
        <v>2</v>
      </c>
      <c r="L74" s="77">
        <f t="shared" si="2"/>
        <v>6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232</v>
      </c>
      <c r="F75" s="74"/>
      <c r="G75" s="75">
        <v>0</v>
      </c>
      <c r="H75" s="75">
        <v>0</v>
      </c>
      <c r="I75" s="76">
        <f>G75+'30.07'!I75</f>
        <v>5</v>
      </c>
      <c r="J75" s="76">
        <f>H75+'30.07'!J75</f>
        <v>0</v>
      </c>
      <c r="K75" s="75">
        <v>1</v>
      </c>
      <c r="L75" s="77">
        <f t="shared" si="2"/>
        <v>4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0</v>
      </c>
      <c r="H76" s="75">
        <v>0</v>
      </c>
      <c r="I76" s="76">
        <f>G76+'30.07'!I76</f>
        <v>25</v>
      </c>
      <c r="J76" s="76">
        <f>H76+'30.07'!J76</f>
        <v>0</v>
      </c>
      <c r="K76" s="75">
        <v>0</v>
      </c>
      <c r="L76" s="77">
        <f t="shared" si="2"/>
        <v>25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227</v>
      </c>
      <c r="G77" s="75">
        <v>16</v>
      </c>
      <c r="H77" s="75">
        <v>0</v>
      </c>
      <c r="I77" s="76">
        <f>G77+'30.07'!I77</f>
        <v>101</v>
      </c>
      <c r="J77" s="76">
        <f>H77+'30.07'!J77</f>
        <v>0</v>
      </c>
      <c r="K77" s="75">
        <v>50</v>
      </c>
      <c r="L77" s="77">
        <f t="shared" si="2"/>
        <v>51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22</v>
      </c>
      <c r="H78" s="88">
        <f>SUM(H71:H77)</f>
        <v>0</v>
      </c>
      <c r="I78" s="76">
        <f>G78+'30.07'!I78</f>
        <v>180</v>
      </c>
      <c r="J78" s="76">
        <f>H78+'30.07'!J78</f>
        <v>0</v>
      </c>
      <c r="K78" s="88">
        <f>SUM(K71:K77)</f>
        <v>65</v>
      </c>
      <c r="L78" s="86">
        <f t="shared" si="2"/>
        <v>115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8</v>
      </c>
      <c r="H79" s="75">
        <v>0</v>
      </c>
      <c r="I79" s="76">
        <f>G79+'30.07'!I79</f>
        <v>32</v>
      </c>
      <c r="J79" s="76">
        <f>H79+'30.07'!J79</f>
        <v>0</v>
      </c>
      <c r="K79" s="75">
        <v>8</v>
      </c>
      <c r="L79" s="77">
        <f t="shared" si="2"/>
        <v>24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f>G80+'30.07'!I80</f>
        <v>7</v>
      </c>
      <c r="J80" s="76">
        <f>H80+'30.07'!J80</f>
        <v>0</v>
      </c>
      <c r="K80" s="75">
        <v>0</v>
      </c>
      <c r="L80" s="77">
        <f t="shared" si="2"/>
        <v>7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3</v>
      </c>
      <c r="H81" s="75">
        <v>0</v>
      </c>
      <c r="I81" s="76">
        <f>G81+'30.07'!I81</f>
        <v>12</v>
      </c>
      <c r="J81" s="76">
        <f>H81+'30.07'!J81</f>
        <v>0</v>
      </c>
      <c r="K81" s="75">
        <v>3</v>
      </c>
      <c r="L81" s="77">
        <f t="shared" si="2"/>
        <v>9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5</v>
      </c>
      <c r="H82" s="75">
        <v>0</v>
      </c>
      <c r="I82" s="76">
        <f>G82+'30.07'!I82</f>
        <v>25</v>
      </c>
      <c r="J82" s="76">
        <f>H82+'30.07'!J82</f>
        <v>0</v>
      </c>
      <c r="K82" s="75">
        <v>5</v>
      </c>
      <c r="L82" s="77">
        <f t="shared" si="2"/>
        <v>20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13</v>
      </c>
      <c r="H83" s="75">
        <v>0</v>
      </c>
      <c r="I83" s="76">
        <f>G83+'30.07'!I83</f>
        <v>59</v>
      </c>
      <c r="J83" s="76">
        <f>H83+'30.07'!J83</f>
        <v>0</v>
      </c>
      <c r="K83" s="75">
        <v>37</v>
      </c>
      <c r="L83" s="77">
        <f t="shared" si="2"/>
        <v>22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29</v>
      </c>
      <c r="H84" s="88">
        <f>SUM(H79:H83)</f>
        <v>0</v>
      </c>
      <c r="I84" s="76">
        <f>G84+'30.07'!I84</f>
        <v>135</v>
      </c>
      <c r="J84" s="76">
        <f>H84+'30.07'!J84</f>
        <v>0</v>
      </c>
      <c r="K84" s="88">
        <f>SUM(K79:K83)</f>
        <v>53</v>
      </c>
      <c r="L84" s="86">
        <f t="shared" si="2"/>
        <v>82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549</v>
      </c>
      <c r="H85" s="78">
        <f>H84+H78+H70+H60+H50+H38+H25+H19</f>
        <v>0</v>
      </c>
      <c r="I85" s="78">
        <f>I84+I78+I70+I60+I50+I38+I25+I19</f>
        <v>2975</v>
      </c>
      <c r="J85" s="78">
        <f t="shared" ref="J85:K85" si="4">J84+J78+J70+J60+J50+J38+J25+J19</f>
        <v>1</v>
      </c>
      <c r="K85" s="78">
        <f t="shared" si="4"/>
        <v>1227</v>
      </c>
      <c r="L85" s="77">
        <f t="shared" si="2"/>
        <v>1748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68"/>
      <c r="I91" s="80"/>
      <c r="J91" s="80"/>
      <c r="K91" s="80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68"/>
      <c r="I92" s="80"/>
      <c r="J92" s="80"/>
      <c r="K92" s="80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68"/>
      <c r="I93" s="80"/>
      <c r="J93" s="80"/>
      <c r="K93" s="80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81"/>
      <c r="I94" s="80"/>
      <c r="J94" s="80"/>
      <c r="K94" s="80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68"/>
      <c r="I95" s="80"/>
      <c r="J95" s="80"/>
      <c r="K95" s="80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0">
    <mergeCell ref="C61:C69"/>
    <mergeCell ref="C71:C77"/>
    <mergeCell ref="C79:C83"/>
    <mergeCell ref="C85:F85"/>
    <mergeCell ref="L3:L4"/>
    <mergeCell ref="C5:C18"/>
    <mergeCell ref="C20:C24"/>
    <mergeCell ref="C26:C37"/>
    <mergeCell ref="C39:C49"/>
    <mergeCell ref="C51:C59"/>
    <mergeCell ref="C1:L1"/>
    <mergeCell ref="K2:L2"/>
    <mergeCell ref="C3:C4"/>
    <mergeCell ref="D3:D4"/>
    <mergeCell ref="E3:E4"/>
    <mergeCell ref="F3:F4"/>
    <mergeCell ref="G3:G4"/>
    <mergeCell ref="H3:H4"/>
    <mergeCell ref="I3:J3"/>
    <mergeCell ref="K3:K4"/>
  </mergeCells>
  <pageMargins left="0.25" right="0.25" top="0.75" bottom="0.75" header="0.3" footer="0.3"/>
  <pageSetup scale="50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A00-000000000000}">
  <dimension ref="A1:O113"/>
  <sheetViews>
    <sheetView topLeftCell="C1" zoomScale="70" zoomScaleNormal="70" workbookViewId="0">
      <selection activeCell="J6" sqref="J6"/>
    </sheetView>
  </sheetViews>
  <sheetFormatPr defaultColWidth="8.85546875" defaultRowHeight="21.75" x14ac:dyDescent="0.25"/>
  <cols>
    <col min="1" max="1" width="0.42578125" style="66" hidden="1" customWidth="1"/>
    <col min="2" max="2" width="0.42578125" style="67" hidden="1" customWidth="1"/>
    <col min="3" max="3" width="19.5703125" style="66" customWidth="1"/>
    <col min="4" max="4" width="10.42578125" style="66" bestFit="1" customWidth="1"/>
    <col min="5" max="5" width="14.5703125" style="66" bestFit="1" customWidth="1"/>
    <col min="6" max="6" width="39.28515625" style="66" bestFit="1" customWidth="1"/>
    <col min="7" max="7" width="23.140625" style="66" bestFit="1" customWidth="1"/>
    <col min="8" max="8" width="19.7109375" style="66" bestFit="1" customWidth="1"/>
    <col min="9" max="12" width="15.85546875" style="66" customWidth="1"/>
    <col min="13" max="16384" width="8.85546875" style="66"/>
  </cols>
  <sheetData>
    <row r="1" spans="1:15" ht="76.900000000000006" customHeight="1" x14ac:dyDescent="0.25">
      <c r="A1" s="66">
        <f t="shared" ref="A1:A5" si="0">$L$2</f>
        <v>0</v>
      </c>
      <c r="B1" s="67">
        <v>1</v>
      </c>
      <c r="C1" s="467" t="s">
        <v>131</v>
      </c>
      <c r="D1" s="467"/>
      <c r="E1" s="467"/>
      <c r="F1" s="467"/>
      <c r="G1" s="467"/>
      <c r="H1" s="467"/>
      <c r="I1" s="467"/>
      <c r="J1" s="467"/>
      <c r="K1" s="467"/>
      <c r="L1" s="467"/>
    </row>
    <row r="2" spans="1:15" x14ac:dyDescent="0.25">
      <c r="A2" s="66">
        <f t="shared" si="0"/>
        <v>0</v>
      </c>
      <c r="B2" s="67">
        <v>1</v>
      </c>
      <c r="C2" s="68"/>
      <c r="D2" s="68"/>
      <c r="E2" s="68"/>
      <c r="F2" s="68"/>
      <c r="G2" s="68"/>
      <c r="H2" s="68"/>
      <c r="I2" s="68"/>
      <c r="K2" s="492" t="s">
        <v>223</v>
      </c>
      <c r="L2" s="492"/>
      <c r="M2" s="68"/>
      <c r="N2" s="68"/>
      <c r="O2" s="68"/>
    </row>
    <row r="3" spans="1:15" ht="19.5" customHeight="1" x14ac:dyDescent="0.25">
      <c r="A3" s="70">
        <f t="shared" si="0"/>
        <v>0</v>
      </c>
      <c r="B3" s="71">
        <v>1</v>
      </c>
      <c r="C3" s="487" t="s">
        <v>145</v>
      </c>
      <c r="D3" s="468" t="s">
        <v>7</v>
      </c>
      <c r="E3" s="487" t="s">
        <v>146</v>
      </c>
      <c r="F3" s="493" t="s">
        <v>144</v>
      </c>
      <c r="G3" s="468" t="s">
        <v>138</v>
      </c>
      <c r="H3" s="468" t="s">
        <v>139</v>
      </c>
      <c r="I3" s="487" t="s">
        <v>9</v>
      </c>
      <c r="J3" s="487"/>
      <c r="K3" s="488" t="s">
        <v>142</v>
      </c>
      <c r="L3" s="488" t="s">
        <v>143</v>
      </c>
      <c r="M3" s="68"/>
      <c r="N3" s="68"/>
      <c r="O3" s="68"/>
    </row>
    <row r="4" spans="1:15" ht="20.45" customHeight="1" x14ac:dyDescent="0.25">
      <c r="A4" s="70">
        <f t="shared" si="0"/>
        <v>0</v>
      </c>
      <c r="B4" s="71">
        <v>1</v>
      </c>
      <c r="C4" s="487"/>
      <c r="D4" s="469"/>
      <c r="E4" s="487"/>
      <c r="F4" s="493"/>
      <c r="G4" s="469"/>
      <c r="H4" s="469"/>
      <c r="I4" s="72" t="s">
        <v>140</v>
      </c>
      <c r="J4" s="72" t="s">
        <v>141</v>
      </c>
      <c r="K4" s="487"/>
      <c r="L4" s="487"/>
      <c r="M4" s="68"/>
      <c r="N4" s="68"/>
      <c r="O4" s="73"/>
    </row>
    <row r="5" spans="1:15" x14ac:dyDescent="0.25">
      <c r="A5" s="70">
        <f t="shared" si="0"/>
        <v>0</v>
      </c>
      <c r="B5" s="71" t="s">
        <v>132</v>
      </c>
      <c r="C5" s="489" t="s">
        <v>225</v>
      </c>
      <c r="D5" s="84">
        <v>1</v>
      </c>
      <c r="E5" s="74" t="s">
        <v>167</v>
      </c>
      <c r="F5" s="74"/>
      <c r="G5" s="75">
        <v>0</v>
      </c>
      <c r="H5" s="75">
        <v>1</v>
      </c>
      <c r="I5" s="76">
        <v>172</v>
      </c>
      <c r="J5" s="76">
        <f>H5</f>
        <v>1</v>
      </c>
      <c r="K5" s="75">
        <v>15</v>
      </c>
      <c r="L5" s="77">
        <f>I5-K5</f>
        <v>157</v>
      </c>
      <c r="M5" s="68"/>
      <c r="N5" s="68"/>
      <c r="O5" s="68"/>
    </row>
    <row r="6" spans="1:15" x14ac:dyDescent="0.25">
      <c r="A6" s="70"/>
      <c r="B6" s="71"/>
      <c r="C6" s="490"/>
      <c r="D6" s="84">
        <v>2</v>
      </c>
      <c r="E6" s="74" t="s">
        <v>147</v>
      </c>
      <c r="F6" s="74"/>
      <c r="G6" s="75">
        <v>0</v>
      </c>
      <c r="H6" s="75">
        <v>0</v>
      </c>
      <c r="I6" s="76">
        <v>5</v>
      </c>
      <c r="J6" s="76">
        <v>0</v>
      </c>
      <c r="K6" s="75">
        <v>2</v>
      </c>
      <c r="L6" s="77">
        <f t="shared" ref="L6:L69" si="1">I6-K6</f>
        <v>3</v>
      </c>
      <c r="M6" s="68"/>
      <c r="N6" s="68"/>
      <c r="O6" s="68"/>
    </row>
    <row r="7" spans="1:15" x14ac:dyDescent="0.25">
      <c r="A7" s="70"/>
      <c r="B7" s="71"/>
      <c r="C7" s="490"/>
      <c r="D7" s="84">
        <v>3</v>
      </c>
      <c r="E7" s="74" t="s">
        <v>148</v>
      </c>
      <c r="F7" s="74"/>
      <c r="G7" s="75">
        <v>0</v>
      </c>
      <c r="H7" s="75">
        <v>0</v>
      </c>
      <c r="I7" s="76">
        <v>19</v>
      </c>
      <c r="J7" s="76">
        <v>0</v>
      </c>
      <c r="K7" s="75">
        <v>6</v>
      </c>
      <c r="L7" s="77">
        <f t="shared" si="1"/>
        <v>13</v>
      </c>
      <c r="M7" s="68"/>
      <c r="N7" s="68"/>
      <c r="O7" s="68"/>
    </row>
    <row r="8" spans="1:15" x14ac:dyDescent="0.25">
      <c r="A8" s="70"/>
      <c r="B8" s="71"/>
      <c r="C8" s="490"/>
      <c r="D8" s="84">
        <v>4</v>
      </c>
      <c r="E8" s="74" t="s">
        <v>149</v>
      </c>
      <c r="F8" s="74"/>
      <c r="G8" s="75">
        <v>0</v>
      </c>
      <c r="H8" s="75">
        <v>0</v>
      </c>
      <c r="I8" s="76">
        <v>100</v>
      </c>
      <c r="J8" s="76">
        <v>0</v>
      </c>
      <c r="K8" s="75">
        <v>33</v>
      </c>
      <c r="L8" s="77">
        <f t="shared" si="1"/>
        <v>67</v>
      </c>
      <c r="M8" s="68"/>
      <c r="N8" s="68"/>
      <c r="O8" s="68"/>
    </row>
    <row r="9" spans="1:15" x14ac:dyDescent="0.25">
      <c r="A9" s="70"/>
      <c r="B9" s="71"/>
      <c r="C9" s="490"/>
      <c r="D9" s="84">
        <v>5</v>
      </c>
      <c r="E9" s="74" t="s">
        <v>150</v>
      </c>
      <c r="F9" s="74"/>
      <c r="G9" s="75">
        <v>0</v>
      </c>
      <c r="H9" s="75">
        <v>0</v>
      </c>
      <c r="I9" s="76">
        <v>38</v>
      </c>
      <c r="J9" s="76">
        <v>0</v>
      </c>
      <c r="K9" s="75">
        <v>19</v>
      </c>
      <c r="L9" s="77">
        <f t="shared" si="1"/>
        <v>19</v>
      </c>
      <c r="M9" s="68"/>
      <c r="N9" s="68"/>
      <c r="O9" s="68"/>
    </row>
    <row r="10" spans="1:15" x14ac:dyDescent="0.25">
      <c r="A10" s="70"/>
      <c r="B10" s="71"/>
      <c r="C10" s="490"/>
      <c r="D10" s="84">
        <v>6</v>
      </c>
      <c r="E10" s="74" t="s">
        <v>169</v>
      </c>
      <c r="F10" s="74"/>
      <c r="G10" s="75">
        <v>0</v>
      </c>
      <c r="H10" s="75">
        <v>0</v>
      </c>
      <c r="I10" s="76">
        <v>24</v>
      </c>
      <c r="J10" s="76">
        <v>0</v>
      </c>
      <c r="K10" s="75">
        <v>0</v>
      </c>
      <c r="L10" s="77">
        <f t="shared" si="1"/>
        <v>24</v>
      </c>
      <c r="M10" s="68"/>
      <c r="N10" s="68"/>
      <c r="O10" s="68"/>
    </row>
    <row r="11" spans="1:15" x14ac:dyDescent="0.25">
      <c r="A11" s="70"/>
      <c r="B11" s="71"/>
      <c r="C11" s="490"/>
      <c r="D11" s="84">
        <v>7</v>
      </c>
      <c r="E11" s="74" t="s">
        <v>170</v>
      </c>
      <c r="F11" s="74"/>
      <c r="G11" s="75">
        <v>0</v>
      </c>
      <c r="H11" s="75">
        <v>0</v>
      </c>
      <c r="I11" s="76">
        <v>28</v>
      </c>
      <c r="J11" s="76">
        <v>0</v>
      </c>
      <c r="K11" s="75">
        <v>1</v>
      </c>
      <c r="L11" s="77">
        <f t="shared" si="1"/>
        <v>27</v>
      </c>
      <c r="M11" s="68"/>
      <c r="N11" s="68"/>
      <c r="O11" s="68"/>
    </row>
    <row r="12" spans="1:15" x14ac:dyDescent="0.25">
      <c r="A12" s="70"/>
      <c r="B12" s="71"/>
      <c r="C12" s="490"/>
      <c r="D12" s="84">
        <v>8</v>
      </c>
      <c r="E12" s="74" t="s">
        <v>171</v>
      </c>
      <c r="F12" s="74"/>
      <c r="G12" s="75">
        <v>0</v>
      </c>
      <c r="H12" s="75">
        <v>0</v>
      </c>
      <c r="I12" s="76">
        <v>56</v>
      </c>
      <c r="J12" s="76">
        <v>0</v>
      </c>
      <c r="K12" s="75">
        <v>29</v>
      </c>
      <c r="L12" s="77">
        <f t="shared" si="1"/>
        <v>27</v>
      </c>
      <c r="M12" s="68"/>
      <c r="N12" s="68"/>
      <c r="O12" s="68"/>
    </row>
    <row r="13" spans="1:15" x14ac:dyDescent="0.25">
      <c r="A13" s="70"/>
      <c r="B13" s="71"/>
      <c r="C13" s="490"/>
      <c r="D13" s="84">
        <v>9</v>
      </c>
      <c r="E13" s="74" t="s">
        <v>172</v>
      </c>
      <c r="F13" s="74"/>
      <c r="G13" s="75">
        <v>0</v>
      </c>
      <c r="H13" s="75">
        <v>0</v>
      </c>
      <c r="I13" s="76">
        <v>36</v>
      </c>
      <c r="J13" s="76">
        <v>0</v>
      </c>
      <c r="K13" s="75">
        <v>5</v>
      </c>
      <c r="L13" s="77">
        <f t="shared" si="1"/>
        <v>31</v>
      </c>
      <c r="M13" s="68"/>
      <c r="N13" s="68"/>
      <c r="O13" s="68"/>
    </row>
    <row r="14" spans="1:15" x14ac:dyDescent="0.25">
      <c r="A14" s="70"/>
      <c r="B14" s="71"/>
      <c r="C14" s="490"/>
      <c r="D14" s="84">
        <v>10</v>
      </c>
      <c r="E14" s="74" t="s">
        <v>173</v>
      </c>
      <c r="F14" s="74"/>
      <c r="G14" s="75">
        <v>0</v>
      </c>
      <c r="H14" s="75">
        <v>0</v>
      </c>
      <c r="I14" s="76">
        <v>33</v>
      </c>
      <c r="J14" s="76">
        <v>0</v>
      </c>
      <c r="K14" s="75">
        <v>13</v>
      </c>
      <c r="L14" s="77">
        <f t="shared" si="1"/>
        <v>20</v>
      </c>
      <c r="M14" s="68"/>
      <c r="N14" s="68"/>
      <c r="O14" s="68"/>
    </row>
    <row r="15" spans="1:15" x14ac:dyDescent="0.25">
      <c r="A15" s="70"/>
      <c r="B15" s="71"/>
      <c r="C15" s="490"/>
      <c r="D15" s="84">
        <v>11</v>
      </c>
      <c r="E15" s="74" t="s">
        <v>174</v>
      </c>
      <c r="F15" s="74"/>
      <c r="G15" s="75">
        <v>0</v>
      </c>
      <c r="H15" s="75">
        <v>0</v>
      </c>
      <c r="I15" s="76">
        <v>10</v>
      </c>
      <c r="J15" s="76">
        <v>0</v>
      </c>
      <c r="K15" s="75">
        <v>2</v>
      </c>
      <c r="L15" s="77">
        <f t="shared" si="1"/>
        <v>8</v>
      </c>
      <c r="M15" s="68"/>
      <c r="N15" s="68"/>
      <c r="O15" s="68"/>
    </row>
    <row r="16" spans="1:15" x14ac:dyDescent="0.25">
      <c r="A16" s="70"/>
      <c r="B16" s="71"/>
      <c r="C16" s="490"/>
      <c r="D16" s="84">
        <v>12</v>
      </c>
      <c r="E16" s="74" t="s">
        <v>175</v>
      </c>
      <c r="F16" s="74"/>
      <c r="G16" s="75">
        <v>0</v>
      </c>
      <c r="H16" s="75">
        <v>0</v>
      </c>
      <c r="I16" s="76">
        <v>45</v>
      </c>
      <c r="J16" s="76">
        <v>0</v>
      </c>
      <c r="K16" s="75">
        <v>36</v>
      </c>
      <c r="L16" s="77">
        <f t="shared" si="1"/>
        <v>9</v>
      </c>
      <c r="M16" s="68"/>
      <c r="N16" s="68"/>
      <c r="O16" s="68"/>
    </row>
    <row r="17" spans="1:15" x14ac:dyDescent="0.25">
      <c r="A17" s="70"/>
      <c r="B17" s="71"/>
      <c r="C17" s="490"/>
      <c r="D17" s="84">
        <v>13</v>
      </c>
      <c r="E17" s="74" t="s">
        <v>176</v>
      </c>
      <c r="F17" s="74"/>
      <c r="G17" s="75">
        <v>0</v>
      </c>
      <c r="H17" s="75">
        <v>0</v>
      </c>
      <c r="I17" s="76">
        <v>4</v>
      </c>
      <c r="J17" s="76">
        <v>0</v>
      </c>
      <c r="K17" s="75">
        <v>2</v>
      </c>
      <c r="L17" s="77">
        <f t="shared" si="1"/>
        <v>2</v>
      </c>
      <c r="M17" s="68"/>
      <c r="N17" s="68"/>
      <c r="O17" s="68"/>
    </row>
    <row r="18" spans="1:15" x14ac:dyDescent="0.25">
      <c r="A18" s="70"/>
      <c r="B18" s="71"/>
      <c r="C18" s="491"/>
      <c r="D18" s="84">
        <v>14</v>
      </c>
      <c r="E18" s="83" t="s">
        <v>147</v>
      </c>
      <c r="F18" s="83" t="s">
        <v>168</v>
      </c>
      <c r="G18" s="75">
        <v>0</v>
      </c>
      <c r="H18" s="75">
        <v>0</v>
      </c>
      <c r="I18" s="76">
        <v>94</v>
      </c>
      <c r="J18" s="76">
        <v>0</v>
      </c>
      <c r="K18" s="75">
        <v>28</v>
      </c>
      <c r="L18" s="77">
        <f t="shared" si="1"/>
        <v>66</v>
      </c>
      <c r="M18" s="68"/>
      <c r="N18" s="68"/>
      <c r="O18" s="68"/>
    </row>
    <row r="19" spans="1:15" x14ac:dyDescent="0.25">
      <c r="A19" s="70"/>
      <c r="B19" s="71"/>
      <c r="C19" s="85"/>
      <c r="D19" s="86"/>
      <c r="E19" s="87"/>
      <c r="F19" s="87"/>
      <c r="G19" s="88">
        <f>SUM(G5:G18)</f>
        <v>0</v>
      </c>
      <c r="H19" s="88">
        <f>SUM(H5:H18)</f>
        <v>1</v>
      </c>
      <c r="I19" s="86">
        <f>SUM(I5:I18)</f>
        <v>664</v>
      </c>
      <c r="J19" s="86">
        <f>SUM(J5:J18)</f>
        <v>1</v>
      </c>
      <c r="K19" s="88">
        <f>SUM(K5:K18)</f>
        <v>191</v>
      </c>
      <c r="L19" s="86">
        <f t="shared" si="1"/>
        <v>473</v>
      </c>
      <c r="M19" s="68"/>
      <c r="N19" s="68"/>
      <c r="O19" s="68"/>
    </row>
    <row r="20" spans="1:15" x14ac:dyDescent="0.25">
      <c r="A20" s="70"/>
      <c r="B20" s="71"/>
      <c r="C20" s="481" t="s">
        <v>47</v>
      </c>
      <c r="D20" s="84">
        <v>15</v>
      </c>
      <c r="E20" s="74" t="s">
        <v>177</v>
      </c>
      <c r="F20" s="74"/>
      <c r="G20" s="75">
        <v>0</v>
      </c>
      <c r="H20" s="75">
        <v>0</v>
      </c>
      <c r="I20" s="76"/>
      <c r="J20" s="76">
        <v>0</v>
      </c>
      <c r="K20" s="75"/>
      <c r="L20" s="77">
        <f t="shared" si="1"/>
        <v>0</v>
      </c>
      <c r="M20" s="68"/>
      <c r="N20" s="68"/>
      <c r="O20" s="68"/>
    </row>
    <row r="21" spans="1:15" x14ac:dyDescent="0.25">
      <c r="A21" s="70"/>
      <c r="B21" s="71"/>
      <c r="C21" s="482"/>
      <c r="D21" s="84">
        <v>16</v>
      </c>
      <c r="E21" s="74" t="s">
        <v>178</v>
      </c>
      <c r="F21" s="74"/>
      <c r="G21" s="75">
        <v>0</v>
      </c>
      <c r="H21" s="75">
        <v>0</v>
      </c>
      <c r="I21" s="76">
        <v>26</v>
      </c>
      <c r="J21" s="76">
        <v>0</v>
      </c>
      <c r="K21" s="75">
        <v>18</v>
      </c>
      <c r="L21" s="77">
        <f t="shared" si="1"/>
        <v>8</v>
      </c>
      <c r="M21" s="68"/>
      <c r="N21" s="68"/>
      <c r="O21" s="68"/>
    </row>
    <row r="22" spans="1:15" x14ac:dyDescent="0.25">
      <c r="A22" s="70"/>
      <c r="B22" s="71"/>
      <c r="C22" s="482"/>
      <c r="D22" s="84">
        <v>17</v>
      </c>
      <c r="E22" s="74" t="s">
        <v>179</v>
      </c>
      <c r="F22" s="74"/>
      <c r="G22" s="75">
        <v>0</v>
      </c>
      <c r="H22" s="75">
        <v>0</v>
      </c>
      <c r="I22" s="76">
        <v>13</v>
      </c>
      <c r="J22" s="76">
        <v>0</v>
      </c>
      <c r="K22" s="75">
        <v>7</v>
      </c>
      <c r="L22" s="77">
        <f t="shared" si="1"/>
        <v>6</v>
      </c>
      <c r="M22" s="68"/>
      <c r="N22" s="68"/>
      <c r="O22" s="68"/>
    </row>
    <row r="23" spans="1:15" x14ac:dyDescent="0.25">
      <c r="A23" s="70"/>
      <c r="B23" s="71"/>
      <c r="C23" s="482"/>
      <c r="D23" s="84">
        <v>18</v>
      </c>
      <c r="E23" s="74" t="s">
        <v>180</v>
      </c>
      <c r="F23" s="74"/>
      <c r="G23" s="75">
        <v>0</v>
      </c>
      <c r="H23" s="75">
        <v>0</v>
      </c>
      <c r="I23" s="76"/>
      <c r="J23" s="76"/>
      <c r="K23" s="75"/>
      <c r="L23" s="77">
        <f t="shared" si="1"/>
        <v>0</v>
      </c>
      <c r="M23" s="68"/>
      <c r="N23" s="68"/>
      <c r="O23" s="68"/>
    </row>
    <row r="24" spans="1:15" x14ac:dyDescent="0.25">
      <c r="A24" s="70"/>
      <c r="B24" s="71"/>
      <c r="C24" s="483"/>
      <c r="D24" s="84">
        <v>19</v>
      </c>
      <c r="E24" s="83" t="s">
        <v>181</v>
      </c>
      <c r="F24" s="83" t="s">
        <v>182</v>
      </c>
      <c r="G24" s="75">
        <v>0</v>
      </c>
      <c r="H24" s="75">
        <v>0</v>
      </c>
      <c r="I24" s="76">
        <v>140</v>
      </c>
      <c r="J24" s="76">
        <v>0</v>
      </c>
      <c r="K24" s="75">
        <v>140</v>
      </c>
      <c r="L24" s="77">
        <f t="shared" si="1"/>
        <v>0</v>
      </c>
      <c r="M24" s="68"/>
      <c r="N24" s="68"/>
      <c r="O24" s="68"/>
    </row>
    <row r="25" spans="1:15" x14ac:dyDescent="0.25">
      <c r="A25" s="70"/>
      <c r="B25" s="71"/>
      <c r="C25" s="85"/>
      <c r="D25" s="86"/>
      <c r="E25" s="87"/>
      <c r="F25" s="87"/>
      <c r="G25" s="88">
        <f>SUM(G20:G24)</f>
        <v>0</v>
      </c>
      <c r="H25" s="88">
        <f>SUM(H20:H24)</f>
        <v>0</v>
      </c>
      <c r="I25" s="86">
        <f>SUM(I20:I24)</f>
        <v>179</v>
      </c>
      <c r="J25" s="86">
        <f>SUM(J20:J24)</f>
        <v>0</v>
      </c>
      <c r="K25" s="88">
        <f>SUM(K20:K24)</f>
        <v>165</v>
      </c>
      <c r="L25" s="86">
        <f t="shared" si="1"/>
        <v>14</v>
      </c>
      <c r="M25" s="68"/>
      <c r="N25" s="68"/>
      <c r="O25" s="68"/>
    </row>
    <row r="26" spans="1:15" x14ac:dyDescent="0.25">
      <c r="A26" s="70"/>
      <c r="B26" s="71"/>
      <c r="C26" s="481" t="s">
        <v>228</v>
      </c>
      <c r="D26" s="84">
        <v>20</v>
      </c>
      <c r="E26" s="74" t="s">
        <v>151</v>
      </c>
      <c r="F26" s="74"/>
      <c r="G26" s="75">
        <v>0</v>
      </c>
      <c r="H26" s="75">
        <v>0</v>
      </c>
      <c r="I26" s="76">
        <v>102</v>
      </c>
      <c r="J26" s="76">
        <v>0</v>
      </c>
      <c r="K26" s="75">
        <v>15</v>
      </c>
      <c r="L26" s="77">
        <f t="shared" si="1"/>
        <v>87</v>
      </c>
      <c r="M26" s="68"/>
      <c r="N26" s="68"/>
      <c r="O26" s="68"/>
    </row>
    <row r="27" spans="1:15" x14ac:dyDescent="0.25">
      <c r="A27" s="70"/>
      <c r="B27" s="71"/>
      <c r="C27" s="482"/>
      <c r="D27" s="84">
        <v>21</v>
      </c>
      <c r="E27" s="74" t="s">
        <v>152</v>
      </c>
      <c r="F27" s="74"/>
      <c r="G27" s="75">
        <v>0</v>
      </c>
      <c r="H27" s="75">
        <v>0</v>
      </c>
      <c r="I27" s="76">
        <v>76</v>
      </c>
      <c r="J27" s="76">
        <v>0</v>
      </c>
      <c r="K27" s="75">
        <v>11</v>
      </c>
      <c r="L27" s="77">
        <f t="shared" si="1"/>
        <v>65</v>
      </c>
      <c r="M27" s="68"/>
      <c r="N27" s="68"/>
      <c r="O27" s="68"/>
    </row>
    <row r="28" spans="1:15" x14ac:dyDescent="0.25">
      <c r="A28" s="70"/>
      <c r="B28" s="71"/>
      <c r="C28" s="482"/>
      <c r="D28" s="84">
        <v>22</v>
      </c>
      <c r="E28" s="74" t="s">
        <v>153</v>
      </c>
      <c r="F28" s="74"/>
      <c r="G28" s="75">
        <v>0</v>
      </c>
      <c r="H28" s="75">
        <v>0</v>
      </c>
      <c r="I28" s="76">
        <v>62</v>
      </c>
      <c r="J28" s="76">
        <v>0</v>
      </c>
      <c r="K28" s="75">
        <v>3</v>
      </c>
      <c r="L28" s="77">
        <f t="shared" si="1"/>
        <v>59</v>
      </c>
      <c r="M28" s="68"/>
      <c r="N28" s="68"/>
      <c r="O28" s="68"/>
    </row>
    <row r="29" spans="1:15" x14ac:dyDescent="0.25">
      <c r="A29" s="70"/>
      <c r="B29" s="71"/>
      <c r="C29" s="482"/>
      <c r="D29" s="84">
        <v>23</v>
      </c>
      <c r="E29" s="74" t="s">
        <v>154</v>
      </c>
      <c r="F29" s="74"/>
      <c r="G29" s="75">
        <v>0</v>
      </c>
      <c r="H29" s="75">
        <v>0</v>
      </c>
      <c r="I29" s="76">
        <v>103</v>
      </c>
      <c r="J29" s="76">
        <v>0</v>
      </c>
      <c r="K29" s="75">
        <v>11</v>
      </c>
      <c r="L29" s="77">
        <f t="shared" si="1"/>
        <v>92</v>
      </c>
      <c r="M29" s="68"/>
      <c r="N29" s="68"/>
      <c r="O29" s="68"/>
    </row>
    <row r="30" spans="1:15" x14ac:dyDescent="0.25">
      <c r="A30" s="70"/>
      <c r="B30" s="71"/>
      <c r="C30" s="482"/>
      <c r="D30" s="84">
        <v>24</v>
      </c>
      <c r="E30" s="74" t="s">
        <v>155</v>
      </c>
      <c r="F30" s="74"/>
      <c r="G30" s="75">
        <v>0</v>
      </c>
      <c r="H30" s="75">
        <v>0</v>
      </c>
      <c r="I30" s="76">
        <v>21</v>
      </c>
      <c r="J30" s="76">
        <v>0</v>
      </c>
      <c r="K30" s="75">
        <v>2</v>
      </c>
      <c r="L30" s="77">
        <f t="shared" si="1"/>
        <v>19</v>
      </c>
      <c r="M30" s="68"/>
      <c r="N30" s="68"/>
      <c r="O30" s="68"/>
    </row>
    <row r="31" spans="1:15" x14ac:dyDescent="0.25">
      <c r="A31" s="70"/>
      <c r="B31" s="71"/>
      <c r="C31" s="482"/>
      <c r="D31" s="84">
        <v>25</v>
      </c>
      <c r="E31" s="74" t="s">
        <v>156</v>
      </c>
      <c r="F31" s="74"/>
      <c r="G31" s="75">
        <v>0</v>
      </c>
      <c r="H31" s="75">
        <v>0</v>
      </c>
      <c r="I31" s="76">
        <v>34</v>
      </c>
      <c r="J31" s="76">
        <v>0</v>
      </c>
      <c r="K31" s="75">
        <v>7</v>
      </c>
      <c r="L31" s="77">
        <f t="shared" si="1"/>
        <v>27</v>
      </c>
      <c r="M31" s="68"/>
      <c r="N31" s="68"/>
      <c r="O31" s="68"/>
    </row>
    <row r="32" spans="1:15" x14ac:dyDescent="0.25">
      <c r="A32" s="70"/>
      <c r="B32" s="71"/>
      <c r="C32" s="482"/>
      <c r="D32" s="84">
        <v>26</v>
      </c>
      <c r="E32" s="74" t="s">
        <v>157</v>
      </c>
      <c r="F32" s="74"/>
      <c r="G32" s="75">
        <v>0</v>
      </c>
      <c r="H32" s="75">
        <v>0</v>
      </c>
      <c r="I32" s="76">
        <v>13</v>
      </c>
      <c r="J32" s="76">
        <v>0</v>
      </c>
      <c r="K32" s="75">
        <v>6</v>
      </c>
      <c r="L32" s="77">
        <f t="shared" si="1"/>
        <v>7</v>
      </c>
      <c r="M32" s="68"/>
      <c r="N32" s="68"/>
      <c r="O32" s="68"/>
    </row>
    <row r="33" spans="1:15" x14ac:dyDescent="0.25">
      <c r="A33" s="70"/>
      <c r="B33" s="71"/>
      <c r="C33" s="482"/>
      <c r="D33" s="84">
        <v>27</v>
      </c>
      <c r="E33" s="74" t="s">
        <v>184</v>
      </c>
      <c r="F33" s="74"/>
      <c r="G33" s="75">
        <v>0</v>
      </c>
      <c r="H33" s="75">
        <v>0</v>
      </c>
      <c r="I33" s="76">
        <v>22</v>
      </c>
      <c r="J33" s="76">
        <v>0</v>
      </c>
      <c r="K33" s="75">
        <v>10</v>
      </c>
      <c r="L33" s="77">
        <f t="shared" si="1"/>
        <v>12</v>
      </c>
      <c r="M33" s="68"/>
      <c r="N33" s="68"/>
      <c r="O33" s="68"/>
    </row>
    <row r="34" spans="1:15" x14ac:dyDescent="0.25">
      <c r="A34" s="70"/>
      <c r="B34" s="71"/>
      <c r="C34" s="482"/>
      <c r="D34" s="84">
        <v>28</v>
      </c>
      <c r="E34" s="74" t="s">
        <v>187</v>
      </c>
      <c r="F34" s="74"/>
      <c r="G34" s="75">
        <v>0</v>
      </c>
      <c r="H34" s="75">
        <v>0</v>
      </c>
      <c r="I34" s="76">
        <v>9</v>
      </c>
      <c r="J34" s="76">
        <v>0</v>
      </c>
      <c r="K34" s="75">
        <v>1</v>
      </c>
      <c r="L34" s="77">
        <f t="shared" si="1"/>
        <v>8</v>
      </c>
      <c r="M34" s="68"/>
      <c r="N34" s="68"/>
      <c r="O34" s="68"/>
    </row>
    <row r="35" spans="1:15" x14ac:dyDescent="0.25">
      <c r="A35" s="70"/>
      <c r="B35" s="71"/>
      <c r="C35" s="482"/>
      <c r="D35" s="84">
        <v>29</v>
      </c>
      <c r="E35" s="74" t="s">
        <v>185</v>
      </c>
      <c r="F35" s="74"/>
      <c r="G35" s="75">
        <v>0</v>
      </c>
      <c r="H35" s="75">
        <v>0</v>
      </c>
      <c r="I35" s="76">
        <v>5</v>
      </c>
      <c r="J35" s="76">
        <v>0</v>
      </c>
      <c r="K35" s="75">
        <v>0</v>
      </c>
      <c r="L35" s="77">
        <f t="shared" si="1"/>
        <v>5</v>
      </c>
      <c r="M35" s="68"/>
      <c r="N35" s="68"/>
      <c r="O35" s="68"/>
    </row>
    <row r="36" spans="1:15" x14ac:dyDescent="0.25">
      <c r="A36" s="70"/>
      <c r="B36" s="71"/>
      <c r="C36" s="482"/>
      <c r="D36" s="84">
        <v>30</v>
      </c>
      <c r="E36" s="74" t="s">
        <v>186</v>
      </c>
      <c r="F36" s="74"/>
      <c r="G36" s="75">
        <v>0</v>
      </c>
      <c r="H36" s="75">
        <v>0</v>
      </c>
      <c r="I36" s="76">
        <v>3</v>
      </c>
      <c r="J36" s="76">
        <v>0</v>
      </c>
      <c r="K36" s="75">
        <v>0</v>
      </c>
      <c r="L36" s="77">
        <f t="shared" si="1"/>
        <v>3</v>
      </c>
      <c r="M36" s="68"/>
      <c r="N36" s="68"/>
      <c r="O36" s="68"/>
    </row>
    <row r="37" spans="1:15" x14ac:dyDescent="0.25">
      <c r="A37" s="70"/>
      <c r="B37" s="71"/>
      <c r="C37" s="483"/>
      <c r="D37" s="84">
        <v>31</v>
      </c>
      <c r="E37" s="83" t="s">
        <v>151</v>
      </c>
      <c r="F37" s="83" t="s">
        <v>183</v>
      </c>
      <c r="G37" s="75">
        <v>0</v>
      </c>
      <c r="H37" s="75">
        <v>0</v>
      </c>
      <c r="I37" s="76">
        <v>98</v>
      </c>
      <c r="J37" s="76">
        <v>0</v>
      </c>
      <c r="K37" s="75">
        <v>37</v>
      </c>
      <c r="L37" s="77">
        <f t="shared" si="1"/>
        <v>61</v>
      </c>
      <c r="M37" s="68"/>
      <c r="N37" s="68"/>
      <c r="O37" s="68"/>
    </row>
    <row r="38" spans="1:15" x14ac:dyDescent="0.25">
      <c r="A38" s="70"/>
      <c r="B38" s="71"/>
      <c r="C38" s="85"/>
      <c r="D38" s="86"/>
      <c r="E38" s="87"/>
      <c r="F38" s="87"/>
      <c r="G38" s="88">
        <v>0</v>
      </c>
      <c r="H38" s="88">
        <v>0</v>
      </c>
      <c r="I38" s="86">
        <f>SUM(I26:I37)</f>
        <v>548</v>
      </c>
      <c r="J38" s="86">
        <f>SUM(J26:J37)</f>
        <v>0</v>
      </c>
      <c r="K38" s="88">
        <f>SUM(K26:K37)</f>
        <v>103</v>
      </c>
      <c r="L38" s="86">
        <f t="shared" si="1"/>
        <v>445</v>
      </c>
      <c r="M38" s="68"/>
      <c r="N38" s="68"/>
      <c r="O38" s="68"/>
    </row>
    <row r="39" spans="1:15" x14ac:dyDescent="0.25">
      <c r="A39" s="70">
        <f>$L$2</f>
        <v>0</v>
      </c>
      <c r="B39" s="71" t="s">
        <v>133</v>
      </c>
      <c r="C39" s="481" t="s">
        <v>42</v>
      </c>
      <c r="D39" s="84">
        <v>32</v>
      </c>
      <c r="E39" s="74" t="s">
        <v>159</v>
      </c>
      <c r="F39" s="74"/>
      <c r="G39" s="75">
        <v>0</v>
      </c>
      <c r="H39" s="75">
        <v>0</v>
      </c>
      <c r="I39" s="76">
        <v>92</v>
      </c>
      <c r="J39" s="76">
        <v>0</v>
      </c>
      <c r="K39" s="75">
        <v>39</v>
      </c>
      <c r="L39" s="77">
        <f t="shared" si="1"/>
        <v>53</v>
      </c>
      <c r="M39" s="68"/>
      <c r="N39" s="68"/>
      <c r="O39" s="68"/>
    </row>
    <row r="40" spans="1:15" x14ac:dyDescent="0.25">
      <c r="A40" s="70"/>
      <c r="B40" s="71"/>
      <c r="C40" s="482"/>
      <c r="D40" s="84">
        <v>33</v>
      </c>
      <c r="E40" s="74" t="s">
        <v>158</v>
      </c>
      <c r="F40" s="74"/>
      <c r="G40" s="75">
        <v>0</v>
      </c>
      <c r="H40" s="75">
        <v>0</v>
      </c>
      <c r="I40" s="76">
        <v>58</v>
      </c>
      <c r="J40" s="76">
        <v>0</v>
      </c>
      <c r="K40" s="75">
        <v>40</v>
      </c>
      <c r="L40" s="77">
        <f t="shared" si="1"/>
        <v>18</v>
      </c>
      <c r="M40" s="68"/>
      <c r="N40" s="68"/>
      <c r="O40" s="68"/>
    </row>
    <row r="41" spans="1:15" x14ac:dyDescent="0.25">
      <c r="A41" s="70"/>
      <c r="B41" s="71"/>
      <c r="C41" s="482"/>
      <c r="D41" s="84">
        <v>34</v>
      </c>
      <c r="E41" s="74" t="s">
        <v>190</v>
      </c>
      <c r="F41" s="74"/>
      <c r="G41" s="75">
        <v>0</v>
      </c>
      <c r="H41" s="75">
        <v>0</v>
      </c>
      <c r="I41" s="76">
        <v>3</v>
      </c>
      <c r="J41" s="76">
        <v>0</v>
      </c>
      <c r="K41" s="75">
        <v>2</v>
      </c>
      <c r="L41" s="77">
        <f t="shared" si="1"/>
        <v>1</v>
      </c>
      <c r="M41" s="68"/>
      <c r="N41" s="68"/>
      <c r="O41" s="68"/>
    </row>
    <row r="42" spans="1:15" x14ac:dyDescent="0.25">
      <c r="A42" s="70"/>
      <c r="B42" s="71"/>
      <c r="C42" s="482"/>
      <c r="D42" s="84">
        <v>35</v>
      </c>
      <c r="E42" s="74" t="s">
        <v>191</v>
      </c>
      <c r="F42" s="74"/>
      <c r="G42" s="75">
        <v>0</v>
      </c>
      <c r="H42" s="75">
        <v>0</v>
      </c>
      <c r="I42" s="76">
        <v>8</v>
      </c>
      <c r="J42" s="76">
        <v>0</v>
      </c>
      <c r="K42" s="75">
        <v>2</v>
      </c>
      <c r="L42" s="77">
        <f t="shared" si="1"/>
        <v>6</v>
      </c>
      <c r="M42" s="68"/>
      <c r="N42" s="68"/>
      <c r="O42" s="68"/>
    </row>
    <row r="43" spans="1:15" x14ac:dyDescent="0.25">
      <c r="A43" s="70"/>
      <c r="B43" s="71"/>
      <c r="C43" s="482"/>
      <c r="D43" s="84">
        <v>36</v>
      </c>
      <c r="E43" s="74" t="s">
        <v>160</v>
      </c>
      <c r="F43" s="74"/>
      <c r="G43" s="75">
        <v>0</v>
      </c>
      <c r="H43" s="75">
        <v>0</v>
      </c>
      <c r="I43" s="76">
        <v>71</v>
      </c>
      <c r="J43" s="76">
        <v>0</v>
      </c>
      <c r="K43" s="75">
        <v>42</v>
      </c>
      <c r="L43" s="77">
        <f t="shared" si="1"/>
        <v>29</v>
      </c>
      <c r="M43" s="68"/>
      <c r="N43" s="68"/>
      <c r="O43" s="68"/>
    </row>
    <row r="44" spans="1:15" x14ac:dyDescent="0.25">
      <c r="A44" s="70"/>
      <c r="B44" s="71"/>
      <c r="C44" s="482"/>
      <c r="D44" s="84">
        <v>37</v>
      </c>
      <c r="E44" s="74" t="s">
        <v>161</v>
      </c>
      <c r="F44" s="74"/>
      <c r="G44" s="75">
        <v>0</v>
      </c>
      <c r="H44" s="75">
        <v>0</v>
      </c>
      <c r="I44" s="76">
        <v>21</v>
      </c>
      <c r="J44" s="76">
        <v>0</v>
      </c>
      <c r="K44" s="75">
        <v>5</v>
      </c>
      <c r="L44" s="77">
        <f t="shared" si="1"/>
        <v>16</v>
      </c>
      <c r="M44" s="68"/>
      <c r="N44" s="68"/>
      <c r="O44" s="68"/>
    </row>
    <row r="45" spans="1:15" x14ac:dyDescent="0.25">
      <c r="A45" s="70"/>
      <c r="B45" s="71"/>
      <c r="C45" s="482"/>
      <c r="D45" s="84">
        <v>38</v>
      </c>
      <c r="E45" s="74" t="s">
        <v>192</v>
      </c>
      <c r="F45" s="74"/>
      <c r="G45" s="75">
        <v>0</v>
      </c>
      <c r="H45" s="75">
        <v>0</v>
      </c>
      <c r="I45" s="76">
        <v>10</v>
      </c>
      <c r="J45" s="76">
        <v>0</v>
      </c>
      <c r="K45" s="75">
        <v>1</v>
      </c>
      <c r="L45" s="77">
        <f t="shared" si="1"/>
        <v>9</v>
      </c>
      <c r="M45" s="68"/>
      <c r="N45" s="68"/>
      <c r="O45" s="68"/>
    </row>
    <row r="46" spans="1:15" x14ac:dyDescent="0.25">
      <c r="A46" s="70"/>
      <c r="B46" s="71"/>
      <c r="C46" s="482"/>
      <c r="D46" s="84">
        <v>39</v>
      </c>
      <c r="E46" s="74" t="s">
        <v>193</v>
      </c>
      <c r="F46" s="74"/>
      <c r="G46" s="75">
        <v>0</v>
      </c>
      <c r="H46" s="75">
        <v>0</v>
      </c>
      <c r="I46" s="76">
        <v>21</v>
      </c>
      <c r="J46" s="76">
        <v>0</v>
      </c>
      <c r="K46" s="75">
        <v>13</v>
      </c>
      <c r="L46" s="77">
        <f t="shared" si="1"/>
        <v>8</v>
      </c>
      <c r="M46" s="68"/>
      <c r="N46" s="68"/>
      <c r="O46" s="68"/>
    </row>
    <row r="47" spans="1:15" x14ac:dyDescent="0.25">
      <c r="A47" s="70"/>
      <c r="B47" s="71"/>
      <c r="C47" s="482"/>
      <c r="D47" s="84">
        <v>40</v>
      </c>
      <c r="E47" s="74" t="s">
        <v>194</v>
      </c>
      <c r="F47" s="74"/>
      <c r="G47" s="75">
        <v>0</v>
      </c>
      <c r="H47" s="75">
        <v>0</v>
      </c>
      <c r="I47" s="76">
        <v>6</v>
      </c>
      <c r="J47" s="76">
        <v>0</v>
      </c>
      <c r="K47" s="75">
        <v>6</v>
      </c>
      <c r="L47" s="77">
        <f t="shared" si="1"/>
        <v>0</v>
      </c>
      <c r="M47" s="68"/>
      <c r="N47" s="68"/>
      <c r="O47" s="68"/>
    </row>
    <row r="48" spans="1:15" x14ac:dyDescent="0.25">
      <c r="A48" s="70"/>
      <c r="B48" s="71"/>
      <c r="C48" s="482"/>
      <c r="D48" s="84">
        <v>41</v>
      </c>
      <c r="E48" s="74" t="s">
        <v>195</v>
      </c>
      <c r="F48" s="74"/>
      <c r="G48" s="75">
        <v>0</v>
      </c>
      <c r="H48" s="75">
        <v>0</v>
      </c>
      <c r="I48" s="76">
        <v>1</v>
      </c>
      <c r="J48" s="76">
        <v>0</v>
      </c>
      <c r="K48" s="75">
        <v>1</v>
      </c>
      <c r="L48" s="77">
        <f t="shared" si="1"/>
        <v>0</v>
      </c>
      <c r="M48" s="68"/>
      <c r="N48" s="68"/>
      <c r="O48" s="68"/>
    </row>
    <row r="49" spans="1:15" x14ac:dyDescent="0.25">
      <c r="A49" s="70"/>
      <c r="B49" s="71"/>
      <c r="C49" s="483"/>
      <c r="D49" s="84">
        <v>42</v>
      </c>
      <c r="E49" s="83" t="s">
        <v>188</v>
      </c>
      <c r="F49" s="83" t="s">
        <v>189</v>
      </c>
      <c r="G49" s="75">
        <v>0</v>
      </c>
      <c r="H49" s="75">
        <v>0</v>
      </c>
      <c r="I49" s="76">
        <v>54</v>
      </c>
      <c r="J49" s="76">
        <v>0</v>
      </c>
      <c r="K49" s="75">
        <v>25</v>
      </c>
      <c r="L49" s="77">
        <f t="shared" si="1"/>
        <v>29</v>
      </c>
      <c r="M49" s="68"/>
      <c r="N49" s="68"/>
      <c r="O49" s="68"/>
    </row>
    <row r="50" spans="1:15" x14ac:dyDescent="0.25">
      <c r="A50" s="70"/>
      <c r="B50" s="71"/>
      <c r="C50" s="85"/>
      <c r="D50" s="86"/>
      <c r="E50" s="87"/>
      <c r="F50" s="87"/>
      <c r="G50" s="88">
        <f>SUM(G39:G49)</f>
        <v>0</v>
      </c>
      <c r="H50" s="88">
        <f>SUM(H39:H49)</f>
        <v>0</v>
      </c>
      <c r="I50" s="86">
        <f>SUM(I39:I49)</f>
        <v>345</v>
      </c>
      <c r="J50" s="86">
        <f>SUM(J39:J49)</f>
        <v>0</v>
      </c>
      <c r="K50" s="88">
        <f>SUM(K39:K49)</f>
        <v>176</v>
      </c>
      <c r="L50" s="86">
        <f t="shared" si="1"/>
        <v>169</v>
      </c>
      <c r="M50" s="68"/>
      <c r="N50" s="68"/>
      <c r="O50" s="68"/>
    </row>
    <row r="51" spans="1:15" x14ac:dyDescent="0.25">
      <c r="A51" s="70">
        <f>$L$2</f>
        <v>0</v>
      </c>
      <c r="B51" s="71" t="s">
        <v>134</v>
      </c>
      <c r="C51" s="481" t="s">
        <v>44</v>
      </c>
      <c r="D51" s="84">
        <v>43</v>
      </c>
      <c r="E51" s="74" t="s">
        <v>166</v>
      </c>
      <c r="F51" s="74"/>
      <c r="G51" s="75">
        <v>0</v>
      </c>
      <c r="H51" s="75">
        <v>0</v>
      </c>
      <c r="I51" s="76"/>
      <c r="J51" s="76"/>
      <c r="K51" s="75"/>
      <c r="L51" s="77">
        <f t="shared" si="1"/>
        <v>0</v>
      </c>
      <c r="M51" s="68"/>
      <c r="N51" s="68"/>
      <c r="O51" s="68"/>
    </row>
    <row r="52" spans="1:15" x14ac:dyDescent="0.25">
      <c r="A52" s="70"/>
      <c r="B52" s="71"/>
      <c r="C52" s="482"/>
      <c r="D52" s="84">
        <v>44</v>
      </c>
      <c r="E52" s="74" t="s">
        <v>162</v>
      </c>
      <c r="F52" s="74"/>
      <c r="G52" s="75">
        <v>0</v>
      </c>
      <c r="H52" s="75">
        <v>0</v>
      </c>
      <c r="I52" s="76">
        <v>111</v>
      </c>
      <c r="J52" s="76">
        <v>0</v>
      </c>
      <c r="K52" s="75">
        <v>92</v>
      </c>
      <c r="L52" s="77">
        <f t="shared" si="1"/>
        <v>19</v>
      </c>
      <c r="M52" s="68"/>
      <c r="N52" s="68"/>
      <c r="O52" s="68"/>
    </row>
    <row r="53" spans="1:15" x14ac:dyDescent="0.25">
      <c r="A53" s="70"/>
      <c r="B53" s="71"/>
      <c r="C53" s="482"/>
      <c r="D53" s="84">
        <v>45</v>
      </c>
      <c r="E53" s="74" t="s">
        <v>163</v>
      </c>
      <c r="F53" s="74"/>
      <c r="G53" s="75">
        <v>0</v>
      </c>
      <c r="H53" s="75">
        <v>0</v>
      </c>
      <c r="I53" s="76">
        <v>38</v>
      </c>
      <c r="J53" s="76">
        <v>0</v>
      </c>
      <c r="K53" s="75">
        <v>47</v>
      </c>
      <c r="L53" s="77">
        <f t="shared" si="1"/>
        <v>-9</v>
      </c>
      <c r="M53" s="68"/>
      <c r="N53" s="68"/>
      <c r="O53" s="68"/>
    </row>
    <row r="54" spans="1:15" x14ac:dyDescent="0.25">
      <c r="A54" s="70"/>
      <c r="B54" s="71"/>
      <c r="C54" s="482"/>
      <c r="D54" s="84">
        <v>46</v>
      </c>
      <c r="E54" s="74" t="s">
        <v>164</v>
      </c>
      <c r="F54" s="74"/>
      <c r="G54" s="75">
        <v>0</v>
      </c>
      <c r="H54" s="75">
        <v>0</v>
      </c>
      <c r="I54" s="76">
        <v>74</v>
      </c>
      <c r="J54" s="76">
        <v>0</v>
      </c>
      <c r="K54" s="75">
        <v>19</v>
      </c>
      <c r="L54" s="77">
        <f t="shared" si="1"/>
        <v>55</v>
      </c>
      <c r="M54" s="68"/>
      <c r="N54" s="68"/>
      <c r="O54" s="68"/>
    </row>
    <row r="55" spans="1:15" x14ac:dyDescent="0.25">
      <c r="A55" s="70"/>
      <c r="B55" s="71"/>
      <c r="C55" s="482"/>
      <c r="D55" s="84">
        <v>47</v>
      </c>
      <c r="E55" s="74" t="s">
        <v>165</v>
      </c>
      <c r="F55" s="74"/>
      <c r="G55" s="75">
        <v>0</v>
      </c>
      <c r="H55" s="75">
        <v>0</v>
      </c>
      <c r="I55" s="76">
        <v>0</v>
      </c>
      <c r="J55" s="76">
        <v>0</v>
      </c>
      <c r="K55" s="75">
        <v>3</v>
      </c>
      <c r="L55" s="77">
        <f t="shared" si="1"/>
        <v>-3</v>
      </c>
      <c r="M55" s="68"/>
      <c r="N55" s="68"/>
      <c r="O55" s="68"/>
    </row>
    <row r="56" spans="1:15" x14ac:dyDescent="0.25">
      <c r="A56" s="70"/>
      <c r="B56" s="71"/>
      <c r="C56" s="482"/>
      <c r="D56" s="84">
        <v>48</v>
      </c>
      <c r="E56" s="74" t="s">
        <v>198</v>
      </c>
      <c r="F56" s="74"/>
      <c r="G56" s="75">
        <v>0</v>
      </c>
      <c r="H56" s="75">
        <v>0</v>
      </c>
      <c r="I56" s="76">
        <v>4</v>
      </c>
      <c r="J56" s="76">
        <v>0</v>
      </c>
      <c r="K56" s="75">
        <v>0</v>
      </c>
      <c r="L56" s="77">
        <f t="shared" si="1"/>
        <v>4</v>
      </c>
      <c r="M56" s="68"/>
      <c r="N56" s="68"/>
      <c r="O56" s="68"/>
    </row>
    <row r="57" spans="1:15" x14ac:dyDescent="0.25">
      <c r="A57" s="70"/>
      <c r="B57" s="71"/>
      <c r="C57" s="482"/>
      <c r="D57" s="84">
        <v>49</v>
      </c>
      <c r="E57" s="74" t="s">
        <v>199</v>
      </c>
      <c r="F57" s="74"/>
      <c r="G57" s="75">
        <v>0</v>
      </c>
      <c r="H57" s="75">
        <v>0</v>
      </c>
      <c r="I57" s="76">
        <v>2</v>
      </c>
      <c r="J57" s="76">
        <v>0</v>
      </c>
      <c r="K57" s="75">
        <v>2</v>
      </c>
      <c r="L57" s="77">
        <f t="shared" si="1"/>
        <v>0</v>
      </c>
      <c r="M57" s="68"/>
      <c r="N57" s="68"/>
      <c r="O57" s="68"/>
    </row>
    <row r="58" spans="1:15" x14ac:dyDescent="0.25">
      <c r="A58" s="70"/>
      <c r="B58" s="71"/>
      <c r="C58" s="482"/>
      <c r="D58" s="84">
        <v>50</v>
      </c>
      <c r="E58" s="74" t="s">
        <v>221</v>
      </c>
      <c r="F58" s="74"/>
      <c r="G58" s="75">
        <v>0</v>
      </c>
      <c r="H58" s="75">
        <v>0</v>
      </c>
      <c r="I58" s="76">
        <v>0</v>
      </c>
      <c r="J58" s="76">
        <v>0</v>
      </c>
      <c r="K58" s="75">
        <v>0</v>
      </c>
      <c r="L58" s="77">
        <f t="shared" si="1"/>
        <v>0</v>
      </c>
      <c r="M58" s="68"/>
      <c r="N58" s="68"/>
      <c r="O58" s="68"/>
    </row>
    <row r="59" spans="1:15" x14ac:dyDescent="0.25">
      <c r="A59" s="70"/>
      <c r="B59" s="71"/>
      <c r="C59" s="483"/>
      <c r="D59" s="84">
        <v>51</v>
      </c>
      <c r="E59" s="83" t="s">
        <v>196</v>
      </c>
      <c r="F59" s="83" t="s">
        <v>197</v>
      </c>
      <c r="G59" s="75">
        <v>0</v>
      </c>
      <c r="H59" s="75">
        <v>0</v>
      </c>
      <c r="I59" s="76">
        <v>62</v>
      </c>
      <c r="J59" s="76">
        <v>0</v>
      </c>
      <c r="K59" s="75">
        <v>35</v>
      </c>
      <c r="L59" s="77">
        <f t="shared" si="1"/>
        <v>27</v>
      </c>
      <c r="M59" s="68"/>
      <c r="N59" s="68"/>
      <c r="O59" s="68"/>
    </row>
    <row r="60" spans="1:15" x14ac:dyDescent="0.25">
      <c r="A60" s="70"/>
      <c r="B60" s="71"/>
      <c r="C60" s="85"/>
      <c r="D60" s="86"/>
      <c r="E60" s="87"/>
      <c r="F60" s="87"/>
      <c r="G60" s="88">
        <f>SUM(G51:G59)</f>
        <v>0</v>
      </c>
      <c r="H60" s="88">
        <f>SUM(H51:H59)</f>
        <v>0</v>
      </c>
      <c r="I60" s="86">
        <f>SUM(I52:I59)</f>
        <v>291</v>
      </c>
      <c r="J60" s="86">
        <f>SUM(J52:J59)</f>
        <v>0</v>
      </c>
      <c r="K60" s="88">
        <f>SUM(K52:K59)</f>
        <v>198</v>
      </c>
      <c r="L60" s="86">
        <f t="shared" si="1"/>
        <v>93</v>
      </c>
      <c r="M60" s="68"/>
      <c r="N60" s="68"/>
      <c r="O60" s="68"/>
    </row>
    <row r="61" spans="1:15" x14ac:dyDescent="0.25">
      <c r="A61" s="70">
        <f>$L$2</f>
        <v>0</v>
      </c>
      <c r="B61" s="71" t="s">
        <v>135</v>
      </c>
      <c r="C61" s="481" t="s">
        <v>43</v>
      </c>
      <c r="D61" s="84">
        <v>52</v>
      </c>
      <c r="E61" s="74" t="s">
        <v>200</v>
      </c>
      <c r="F61" s="74"/>
      <c r="G61" s="75">
        <v>0</v>
      </c>
      <c r="H61" s="75">
        <v>0</v>
      </c>
      <c r="I61" s="76">
        <v>28</v>
      </c>
      <c r="J61" s="76">
        <v>0</v>
      </c>
      <c r="K61" s="75">
        <v>6</v>
      </c>
      <c r="L61" s="77">
        <f t="shared" si="1"/>
        <v>22</v>
      </c>
      <c r="M61" s="68"/>
      <c r="N61" s="68"/>
      <c r="O61" s="68"/>
    </row>
    <row r="62" spans="1:15" x14ac:dyDescent="0.25">
      <c r="A62" s="70"/>
      <c r="B62" s="71"/>
      <c r="C62" s="482"/>
      <c r="D62" s="84">
        <v>53</v>
      </c>
      <c r="E62" s="74" t="s">
        <v>202</v>
      </c>
      <c r="F62" s="74"/>
      <c r="G62" s="75">
        <v>0</v>
      </c>
      <c r="H62" s="75">
        <v>0</v>
      </c>
      <c r="I62" s="76">
        <v>3</v>
      </c>
      <c r="J62" s="76">
        <v>0</v>
      </c>
      <c r="K62" s="75">
        <v>2</v>
      </c>
      <c r="L62" s="77">
        <f t="shared" si="1"/>
        <v>1</v>
      </c>
      <c r="M62" s="68"/>
      <c r="N62" s="68"/>
      <c r="O62" s="68"/>
    </row>
    <row r="63" spans="1:15" x14ac:dyDescent="0.25">
      <c r="A63" s="70"/>
      <c r="B63" s="71"/>
      <c r="C63" s="482"/>
      <c r="D63" s="84">
        <v>54</v>
      </c>
      <c r="E63" s="74" t="s">
        <v>203</v>
      </c>
      <c r="F63" s="74"/>
      <c r="G63" s="75">
        <v>0</v>
      </c>
      <c r="H63" s="75">
        <v>0</v>
      </c>
      <c r="I63" s="76">
        <v>10</v>
      </c>
      <c r="J63" s="76">
        <v>0</v>
      </c>
      <c r="K63" s="75">
        <v>5</v>
      </c>
      <c r="L63" s="77">
        <f t="shared" si="1"/>
        <v>5</v>
      </c>
      <c r="M63" s="68"/>
      <c r="N63" s="68"/>
      <c r="O63" s="68"/>
    </row>
    <row r="64" spans="1:15" x14ac:dyDescent="0.25">
      <c r="A64" s="70"/>
      <c r="B64" s="71"/>
      <c r="C64" s="482"/>
      <c r="D64" s="84">
        <v>55</v>
      </c>
      <c r="E64" s="74" t="s">
        <v>204</v>
      </c>
      <c r="F64" s="74"/>
      <c r="G64" s="75">
        <v>0</v>
      </c>
      <c r="H64" s="75">
        <v>0</v>
      </c>
      <c r="I64" s="76">
        <v>4</v>
      </c>
      <c r="J64" s="76">
        <v>0</v>
      </c>
      <c r="K64" s="75">
        <v>1</v>
      </c>
      <c r="L64" s="77">
        <f t="shared" si="1"/>
        <v>3</v>
      </c>
      <c r="M64" s="68"/>
      <c r="N64" s="68"/>
      <c r="O64" s="68"/>
    </row>
    <row r="65" spans="1:15" x14ac:dyDescent="0.25">
      <c r="A65" s="70"/>
      <c r="B65" s="71"/>
      <c r="C65" s="482"/>
      <c r="D65" s="84">
        <v>56</v>
      </c>
      <c r="E65" s="74" t="s">
        <v>205</v>
      </c>
      <c r="F65" s="74"/>
      <c r="G65" s="75">
        <v>0</v>
      </c>
      <c r="H65" s="75">
        <v>0</v>
      </c>
      <c r="I65" s="76">
        <v>5</v>
      </c>
      <c r="J65" s="76">
        <v>0</v>
      </c>
      <c r="K65" s="75">
        <v>2</v>
      </c>
      <c r="L65" s="77">
        <f t="shared" si="1"/>
        <v>3</v>
      </c>
      <c r="M65" s="68"/>
      <c r="N65" s="68"/>
      <c r="O65" s="68"/>
    </row>
    <row r="66" spans="1:15" x14ac:dyDescent="0.25">
      <c r="A66" s="70"/>
      <c r="B66" s="71"/>
      <c r="C66" s="482"/>
      <c r="D66" s="84">
        <v>57</v>
      </c>
      <c r="E66" s="74" t="s">
        <v>206</v>
      </c>
      <c r="F66" s="74"/>
      <c r="G66" s="75">
        <v>0</v>
      </c>
      <c r="H66" s="75">
        <v>0</v>
      </c>
      <c r="I66" s="76">
        <v>34</v>
      </c>
      <c r="J66" s="76">
        <v>0</v>
      </c>
      <c r="K66" s="75">
        <v>17</v>
      </c>
      <c r="L66" s="77">
        <f t="shared" si="1"/>
        <v>17</v>
      </c>
      <c r="M66" s="68"/>
      <c r="N66" s="68"/>
      <c r="O66" s="68"/>
    </row>
    <row r="67" spans="1:15" x14ac:dyDescent="0.25">
      <c r="A67" s="70"/>
      <c r="B67" s="71"/>
      <c r="C67" s="482"/>
      <c r="D67" s="84">
        <v>58</v>
      </c>
      <c r="E67" s="74" t="s">
        <v>207</v>
      </c>
      <c r="F67" s="74"/>
      <c r="G67" s="75">
        <v>0</v>
      </c>
      <c r="H67" s="75">
        <v>0</v>
      </c>
      <c r="I67" s="76">
        <v>2</v>
      </c>
      <c r="J67" s="76">
        <v>0</v>
      </c>
      <c r="K67" s="75">
        <v>1</v>
      </c>
      <c r="L67" s="77">
        <f t="shared" si="1"/>
        <v>1</v>
      </c>
      <c r="M67" s="68"/>
      <c r="N67" s="68"/>
      <c r="O67" s="68"/>
    </row>
    <row r="68" spans="1:15" x14ac:dyDescent="0.25">
      <c r="A68" s="70"/>
      <c r="B68" s="71"/>
      <c r="C68" s="482"/>
      <c r="D68" s="84">
        <v>59</v>
      </c>
      <c r="E68" s="74" t="s">
        <v>208</v>
      </c>
      <c r="F68" s="74"/>
      <c r="G68" s="75">
        <v>0</v>
      </c>
      <c r="H68" s="75">
        <v>0</v>
      </c>
      <c r="I68" s="76">
        <v>6</v>
      </c>
      <c r="J68" s="76">
        <v>0</v>
      </c>
      <c r="K68" s="75">
        <v>5</v>
      </c>
      <c r="L68" s="77">
        <f t="shared" si="1"/>
        <v>1</v>
      </c>
      <c r="M68" s="68"/>
      <c r="N68" s="68"/>
      <c r="O68" s="68"/>
    </row>
    <row r="69" spans="1:15" x14ac:dyDescent="0.25">
      <c r="A69" s="70"/>
      <c r="B69" s="71"/>
      <c r="C69" s="483"/>
      <c r="D69" s="84">
        <v>60</v>
      </c>
      <c r="E69" s="83" t="s">
        <v>200</v>
      </c>
      <c r="F69" s="83" t="s">
        <v>201</v>
      </c>
      <c r="G69" s="75">
        <v>0</v>
      </c>
      <c r="H69" s="75">
        <v>0</v>
      </c>
      <c r="I69" s="76">
        <v>43</v>
      </c>
      <c r="J69" s="76">
        <v>0</v>
      </c>
      <c r="K69" s="75">
        <v>44</v>
      </c>
      <c r="L69" s="77">
        <f t="shared" si="1"/>
        <v>-1</v>
      </c>
      <c r="M69" s="68"/>
      <c r="N69" s="68"/>
      <c r="O69" s="68"/>
    </row>
    <row r="70" spans="1:15" x14ac:dyDescent="0.25">
      <c r="A70" s="70"/>
      <c r="B70" s="71"/>
      <c r="C70" s="85"/>
      <c r="D70" s="86"/>
      <c r="E70" s="87"/>
      <c r="F70" s="87"/>
      <c r="G70" s="88">
        <f>SUM(G61:G69)</f>
        <v>0</v>
      </c>
      <c r="H70" s="88">
        <f>SUM(H61:H69)</f>
        <v>0</v>
      </c>
      <c r="I70" s="86">
        <f>SUM(I61:I69)</f>
        <v>135</v>
      </c>
      <c r="J70" s="86">
        <f>SUM(J61:J69)</f>
        <v>0</v>
      </c>
      <c r="K70" s="88">
        <f>SUM(K61:K69)</f>
        <v>83</v>
      </c>
      <c r="L70" s="86">
        <f t="shared" ref="L70:L85" si="2">I70-K70</f>
        <v>52</v>
      </c>
      <c r="M70" s="68"/>
      <c r="N70" s="68"/>
      <c r="O70" s="68"/>
    </row>
    <row r="71" spans="1:15" x14ac:dyDescent="0.25">
      <c r="A71" s="70">
        <f>$L$2</f>
        <v>0</v>
      </c>
      <c r="B71" s="71" t="s">
        <v>136</v>
      </c>
      <c r="C71" s="481" t="s">
        <v>45</v>
      </c>
      <c r="D71" s="84">
        <v>61</v>
      </c>
      <c r="E71" s="74" t="s">
        <v>211</v>
      </c>
      <c r="F71" s="74"/>
      <c r="G71" s="75">
        <v>0</v>
      </c>
      <c r="H71" s="75">
        <v>0</v>
      </c>
      <c r="I71" s="76">
        <v>4</v>
      </c>
      <c r="J71" s="76">
        <v>0</v>
      </c>
      <c r="K71" s="75">
        <v>0</v>
      </c>
      <c r="L71" s="77">
        <f t="shared" si="2"/>
        <v>4</v>
      </c>
      <c r="M71" s="68"/>
      <c r="N71" s="68"/>
      <c r="O71" s="68"/>
    </row>
    <row r="72" spans="1:15" x14ac:dyDescent="0.25">
      <c r="A72" s="70"/>
      <c r="B72" s="71"/>
      <c r="C72" s="482"/>
      <c r="D72" s="84">
        <v>62</v>
      </c>
      <c r="E72" s="74" t="s">
        <v>212</v>
      </c>
      <c r="F72" s="74"/>
      <c r="G72" s="75">
        <v>0</v>
      </c>
      <c r="H72" s="75">
        <v>0</v>
      </c>
      <c r="I72" s="76">
        <v>22</v>
      </c>
      <c r="J72" s="76">
        <v>0</v>
      </c>
      <c r="K72" s="75">
        <v>2</v>
      </c>
      <c r="L72" s="77">
        <f t="shared" si="2"/>
        <v>20</v>
      </c>
      <c r="M72" s="68"/>
      <c r="N72" s="68"/>
      <c r="O72" s="68"/>
    </row>
    <row r="73" spans="1:15" x14ac:dyDescent="0.25">
      <c r="A73" s="70"/>
      <c r="B73" s="71"/>
      <c r="C73" s="482"/>
      <c r="D73" s="84">
        <v>63</v>
      </c>
      <c r="E73" s="74" t="s">
        <v>213</v>
      </c>
      <c r="F73" s="74"/>
      <c r="G73" s="75">
        <v>0</v>
      </c>
      <c r="H73" s="75">
        <v>0</v>
      </c>
      <c r="I73" s="76">
        <v>10</v>
      </c>
      <c r="J73" s="76">
        <v>0</v>
      </c>
      <c r="K73" s="75">
        <v>1</v>
      </c>
      <c r="L73" s="77">
        <f t="shared" si="2"/>
        <v>9</v>
      </c>
      <c r="M73" s="68"/>
      <c r="N73" s="68"/>
      <c r="O73" s="68"/>
    </row>
    <row r="74" spans="1:15" x14ac:dyDescent="0.25">
      <c r="A74" s="70"/>
      <c r="B74" s="71"/>
      <c r="C74" s="482"/>
      <c r="D74" s="84">
        <v>64</v>
      </c>
      <c r="E74" s="74" t="s">
        <v>214</v>
      </c>
      <c r="F74" s="74"/>
      <c r="G74" s="75">
        <v>0</v>
      </c>
      <c r="H74" s="75">
        <v>0</v>
      </c>
      <c r="I74" s="76">
        <v>7</v>
      </c>
      <c r="J74" s="76">
        <v>0</v>
      </c>
      <c r="K74" s="75">
        <v>2</v>
      </c>
      <c r="L74" s="77">
        <f t="shared" si="2"/>
        <v>5</v>
      </c>
      <c r="M74" s="68"/>
      <c r="N74" s="68"/>
      <c r="O74" s="68"/>
    </row>
    <row r="75" spans="1:15" x14ac:dyDescent="0.25">
      <c r="A75" s="70"/>
      <c r="B75" s="71"/>
      <c r="C75" s="482"/>
      <c r="D75" s="84">
        <v>65</v>
      </c>
      <c r="E75" s="74" t="s">
        <v>215</v>
      </c>
      <c r="F75" s="74"/>
      <c r="G75" s="75">
        <v>0</v>
      </c>
      <c r="H75" s="75">
        <v>0</v>
      </c>
      <c r="I75" s="76">
        <v>5</v>
      </c>
      <c r="J75" s="76">
        <v>0</v>
      </c>
      <c r="K75" s="75">
        <v>1</v>
      </c>
      <c r="L75" s="77">
        <f t="shared" si="2"/>
        <v>4</v>
      </c>
      <c r="M75" s="68"/>
      <c r="N75" s="68"/>
      <c r="O75" s="68"/>
    </row>
    <row r="76" spans="1:15" x14ac:dyDescent="0.25">
      <c r="A76" s="70"/>
      <c r="B76" s="71"/>
      <c r="C76" s="482"/>
      <c r="D76" s="84">
        <v>66</v>
      </c>
      <c r="E76" s="74" t="s">
        <v>220</v>
      </c>
      <c r="F76" s="74"/>
      <c r="G76" s="75">
        <v>0</v>
      </c>
      <c r="H76" s="75">
        <v>0</v>
      </c>
      <c r="I76" s="76">
        <v>25</v>
      </c>
      <c r="J76" s="76">
        <v>0</v>
      </c>
      <c r="K76" s="75">
        <v>0</v>
      </c>
      <c r="L76" s="77">
        <f t="shared" si="2"/>
        <v>25</v>
      </c>
      <c r="M76" s="68"/>
      <c r="N76" s="68"/>
      <c r="O76" s="68"/>
    </row>
    <row r="77" spans="1:15" x14ac:dyDescent="0.25">
      <c r="A77" s="70"/>
      <c r="B77" s="71"/>
      <c r="C77" s="483"/>
      <c r="D77" s="84">
        <v>67</v>
      </c>
      <c r="E77" s="83" t="s">
        <v>209</v>
      </c>
      <c r="F77" s="83" t="s">
        <v>210</v>
      </c>
      <c r="G77" s="75">
        <v>0</v>
      </c>
      <c r="H77" s="75">
        <v>0</v>
      </c>
      <c r="I77" s="76">
        <v>85</v>
      </c>
      <c r="J77" s="76">
        <v>0</v>
      </c>
      <c r="K77" s="75">
        <v>19</v>
      </c>
      <c r="L77" s="77">
        <f t="shared" si="2"/>
        <v>66</v>
      </c>
      <c r="M77" s="68"/>
      <c r="N77" s="68"/>
      <c r="O77" s="68"/>
    </row>
    <row r="78" spans="1:15" x14ac:dyDescent="0.25">
      <c r="A78" s="70"/>
      <c r="B78" s="71"/>
      <c r="C78" s="85"/>
      <c r="D78" s="86"/>
      <c r="E78" s="87"/>
      <c r="F78" s="87"/>
      <c r="G78" s="88">
        <f>SUM(G71:G77)</f>
        <v>0</v>
      </c>
      <c r="H78" s="88">
        <f>SUM(H71:H77)</f>
        <v>0</v>
      </c>
      <c r="I78" s="86">
        <f>SUM(I71:I77)</f>
        <v>158</v>
      </c>
      <c r="J78" s="86">
        <f>SUM(J71:J77)</f>
        <v>0</v>
      </c>
      <c r="K78" s="88">
        <f>SUM(K71:K77)</f>
        <v>25</v>
      </c>
      <c r="L78" s="86">
        <f t="shared" si="2"/>
        <v>133</v>
      </c>
      <c r="M78" s="68"/>
      <c r="N78" s="68"/>
      <c r="O78" s="68"/>
    </row>
    <row r="79" spans="1:15" x14ac:dyDescent="0.25">
      <c r="A79" s="70">
        <f>$L$2</f>
        <v>0</v>
      </c>
      <c r="B79" s="71" t="s">
        <v>137</v>
      </c>
      <c r="C79" s="481" t="s">
        <v>46</v>
      </c>
      <c r="D79" s="84">
        <v>68</v>
      </c>
      <c r="E79" s="74" t="s">
        <v>216</v>
      </c>
      <c r="F79" s="74"/>
      <c r="G79" s="75">
        <v>0</v>
      </c>
      <c r="H79" s="75">
        <v>0</v>
      </c>
      <c r="I79" s="76">
        <v>24</v>
      </c>
      <c r="J79" s="76">
        <v>0</v>
      </c>
      <c r="K79" s="75">
        <v>24</v>
      </c>
      <c r="L79" s="77">
        <f t="shared" si="2"/>
        <v>0</v>
      </c>
      <c r="M79" s="68"/>
      <c r="N79" s="68"/>
      <c r="O79" s="68"/>
    </row>
    <row r="80" spans="1:15" x14ac:dyDescent="0.25">
      <c r="A80" s="70"/>
      <c r="B80" s="71"/>
      <c r="C80" s="482"/>
      <c r="D80" s="84">
        <v>69</v>
      </c>
      <c r="E80" s="74" t="s">
        <v>217</v>
      </c>
      <c r="F80" s="74"/>
      <c r="G80" s="75">
        <v>0</v>
      </c>
      <c r="H80" s="75">
        <v>0</v>
      </c>
      <c r="I80" s="76">
        <v>7</v>
      </c>
      <c r="J80" s="76">
        <v>0</v>
      </c>
      <c r="K80" s="75">
        <v>1</v>
      </c>
      <c r="L80" s="77">
        <f t="shared" si="2"/>
        <v>6</v>
      </c>
      <c r="M80" s="68"/>
      <c r="N80" s="68"/>
      <c r="O80" s="68"/>
    </row>
    <row r="81" spans="1:15" x14ac:dyDescent="0.25">
      <c r="A81" s="70"/>
      <c r="B81" s="71"/>
      <c r="C81" s="482"/>
      <c r="D81" s="84">
        <v>70</v>
      </c>
      <c r="E81" s="74" t="s">
        <v>218</v>
      </c>
      <c r="F81" s="74"/>
      <c r="G81" s="75">
        <v>0</v>
      </c>
      <c r="H81" s="75">
        <v>0</v>
      </c>
      <c r="I81" s="76">
        <v>9</v>
      </c>
      <c r="J81" s="76">
        <v>0</v>
      </c>
      <c r="K81" s="75">
        <v>5</v>
      </c>
      <c r="L81" s="77">
        <f t="shared" si="2"/>
        <v>4</v>
      </c>
      <c r="M81" s="68"/>
      <c r="N81" s="68"/>
      <c r="O81" s="68"/>
    </row>
    <row r="82" spans="1:15" x14ac:dyDescent="0.25">
      <c r="A82" s="70"/>
      <c r="B82" s="71"/>
      <c r="C82" s="482"/>
      <c r="D82" s="84">
        <v>71</v>
      </c>
      <c r="E82" s="74" t="s">
        <v>219</v>
      </c>
      <c r="F82" s="74"/>
      <c r="G82" s="75">
        <v>0</v>
      </c>
      <c r="H82" s="75">
        <v>0</v>
      </c>
      <c r="I82" s="76">
        <v>20</v>
      </c>
      <c r="J82" s="76">
        <v>0</v>
      </c>
      <c r="K82" s="75">
        <v>8</v>
      </c>
      <c r="L82" s="77">
        <f t="shared" si="2"/>
        <v>12</v>
      </c>
      <c r="M82" s="68"/>
      <c r="N82" s="68"/>
      <c r="O82" s="68"/>
    </row>
    <row r="83" spans="1:15" x14ac:dyDescent="0.25">
      <c r="A83" s="70"/>
      <c r="B83" s="71"/>
      <c r="C83" s="483"/>
      <c r="D83" s="84">
        <v>72</v>
      </c>
      <c r="E83" s="83" t="s">
        <v>216</v>
      </c>
      <c r="F83" s="83" t="s">
        <v>224</v>
      </c>
      <c r="G83" s="75">
        <v>0</v>
      </c>
      <c r="H83" s="75">
        <v>0</v>
      </c>
      <c r="I83" s="76">
        <v>46</v>
      </c>
      <c r="J83" s="76">
        <v>0</v>
      </c>
      <c r="K83" s="75">
        <v>30</v>
      </c>
      <c r="L83" s="77">
        <f t="shared" si="2"/>
        <v>16</v>
      </c>
      <c r="M83" s="68"/>
      <c r="N83" s="68"/>
      <c r="O83" s="68"/>
    </row>
    <row r="84" spans="1:15" x14ac:dyDescent="0.25">
      <c r="A84" s="70"/>
      <c r="B84" s="71"/>
      <c r="C84" s="86"/>
      <c r="D84" s="86"/>
      <c r="E84" s="87"/>
      <c r="F84" s="87"/>
      <c r="G84" s="88">
        <f>SUM(G79:G83)</f>
        <v>0</v>
      </c>
      <c r="H84" s="88">
        <f>SUM(H79:H83)</f>
        <v>0</v>
      </c>
      <c r="I84" s="86">
        <f>SUM(I79:I83)</f>
        <v>106</v>
      </c>
      <c r="J84" s="86">
        <f>SUM(J79:J83)</f>
        <v>0</v>
      </c>
      <c r="K84" s="88">
        <f>SUM(K79:K83)</f>
        <v>68</v>
      </c>
      <c r="L84" s="86">
        <f t="shared" si="2"/>
        <v>38</v>
      </c>
      <c r="M84" s="68"/>
      <c r="N84" s="68"/>
      <c r="O84" s="68"/>
    </row>
    <row r="85" spans="1:15" x14ac:dyDescent="0.25">
      <c r="A85" s="70">
        <f t="shared" ref="A85:A109" si="3">$L$2</f>
        <v>0</v>
      </c>
      <c r="B85" s="71">
        <v>1</v>
      </c>
      <c r="C85" s="484" t="s">
        <v>222</v>
      </c>
      <c r="D85" s="485"/>
      <c r="E85" s="485"/>
      <c r="F85" s="486"/>
      <c r="G85" s="78">
        <f>G84+G78+G70+G60+G50+G38+G25+G19</f>
        <v>0</v>
      </c>
      <c r="H85" s="78">
        <f>H84+H78+H70+H60+H50+H38+H25+H19</f>
        <v>1</v>
      </c>
      <c r="I85" s="78">
        <f>I84+I78+I70+I60+I50+I38+I25+I19</f>
        <v>2426</v>
      </c>
      <c r="J85" s="78">
        <f t="shared" ref="J85:K85" si="4">J84+J78+J70+J60+J50+J38+J25+J19</f>
        <v>1</v>
      </c>
      <c r="K85" s="78">
        <f t="shared" si="4"/>
        <v>1009</v>
      </c>
      <c r="L85" s="77">
        <f t="shared" si="2"/>
        <v>1417</v>
      </c>
      <c r="M85" s="68"/>
      <c r="N85" s="68"/>
      <c r="O85" s="68"/>
    </row>
    <row r="86" spans="1:15" x14ac:dyDescent="0.25">
      <c r="A86" s="66">
        <f t="shared" si="3"/>
        <v>0</v>
      </c>
      <c r="B86" s="67">
        <v>1</v>
      </c>
      <c r="C86" s="69"/>
      <c r="D86" s="69"/>
      <c r="E86" s="69"/>
      <c r="F86" s="69"/>
      <c r="G86" s="69"/>
      <c r="H86" s="68"/>
      <c r="I86" s="68"/>
      <c r="J86" s="68"/>
      <c r="K86" s="68"/>
      <c r="L86" s="68"/>
      <c r="M86" s="68"/>
      <c r="N86" s="68"/>
      <c r="O86" s="68"/>
    </row>
    <row r="87" spans="1:15" x14ac:dyDescent="0.25">
      <c r="A87" s="66">
        <f t="shared" si="3"/>
        <v>0</v>
      </c>
      <c r="B87" s="67">
        <v>1</v>
      </c>
      <c r="C87" s="79"/>
      <c r="D87" s="79"/>
      <c r="E87" s="79"/>
      <c r="F87" s="79"/>
      <c r="G87" s="68"/>
      <c r="H87" s="68"/>
      <c r="I87" s="68"/>
      <c r="J87" s="68"/>
      <c r="K87" s="68"/>
      <c r="L87" s="68"/>
      <c r="M87" s="68"/>
      <c r="N87" s="68"/>
      <c r="O87" s="68"/>
    </row>
    <row r="88" spans="1:15" ht="18.600000000000001" customHeight="1" x14ac:dyDescent="0.25">
      <c r="A88" s="66">
        <f t="shared" si="3"/>
        <v>0</v>
      </c>
      <c r="B88" s="67">
        <v>1</v>
      </c>
      <c r="C88" s="68"/>
      <c r="D88" s="68"/>
      <c r="E88" s="68"/>
      <c r="F88" s="68"/>
      <c r="G88" s="68"/>
      <c r="H88" s="68"/>
      <c r="I88" s="68"/>
      <c r="J88" s="68"/>
      <c r="K88" s="68"/>
      <c r="L88" s="68"/>
      <c r="M88" s="68"/>
      <c r="N88" s="68"/>
      <c r="O88" s="68"/>
    </row>
    <row r="89" spans="1:15" ht="18.600000000000001" hidden="1" customHeight="1" x14ac:dyDescent="0.25">
      <c r="A89" s="66">
        <f t="shared" si="3"/>
        <v>0</v>
      </c>
      <c r="B89" s="67">
        <v>1</v>
      </c>
      <c r="C89" s="68"/>
      <c r="D89" s="68"/>
      <c r="E89" s="68"/>
      <c r="F89" s="68"/>
      <c r="G89" s="68"/>
      <c r="H89" s="68"/>
      <c r="I89" s="80"/>
      <c r="J89" s="80"/>
      <c r="K89" s="80"/>
      <c r="L89" s="80"/>
      <c r="M89" s="68"/>
      <c r="N89" s="68"/>
      <c r="O89" s="68"/>
    </row>
    <row r="90" spans="1:15" ht="18.600000000000001" customHeight="1" x14ac:dyDescent="0.25">
      <c r="A90" s="66">
        <f t="shared" si="3"/>
        <v>0</v>
      </c>
      <c r="B90" s="67">
        <v>1</v>
      </c>
      <c r="C90" s="68"/>
      <c r="D90" s="68"/>
      <c r="E90" s="68"/>
      <c r="F90" s="68"/>
      <c r="G90" s="68"/>
      <c r="H90" s="68"/>
      <c r="I90" s="80"/>
      <c r="J90" s="80"/>
      <c r="K90" s="80"/>
      <c r="L90" s="80"/>
      <c r="M90" s="68"/>
      <c r="N90" s="68"/>
      <c r="O90" s="68"/>
    </row>
    <row r="91" spans="1:15" ht="18.600000000000001" customHeight="1" x14ac:dyDescent="0.25">
      <c r="A91" s="66">
        <f t="shared" si="3"/>
        <v>0</v>
      </c>
      <c r="B91" s="67">
        <v>1</v>
      </c>
      <c r="C91" s="68"/>
      <c r="D91" s="68"/>
      <c r="E91" s="68"/>
      <c r="F91" s="68"/>
      <c r="G91" s="68"/>
      <c r="H91" s="68"/>
      <c r="I91" s="80"/>
      <c r="J91" s="80"/>
      <c r="K91" s="80"/>
      <c r="L91" s="80"/>
      <c r="M91" s="68"/>
      <c r="N91" s="68"/>
      <c r="O91" s="68"/>
    </row>
    <row r="92" spans="1:15" ht="18.600000000000001" customHeight="1" x14ac:dyDescent="0.25">
      <c r="A92" s="66">
        <f t="shared" si="3"/>
        <v>0</v>
      </c>
      <c r="B92" s="67">
        <v>1</v>
      </c>
      <c r="C92" s="68"/>
      <c r="D92" s="68"/>
      <c r="E92" s="68"/>
      <c r="F92" s="68"/>
      <c r="G92" s="68"/>
      <c r="H92" s="68"/>
      <c r="I92" s="80"/>
      <c r="J92" s="80"/>
      <c r="K92" s="80"/>
      <c r="L92" s="80"/>
      <c r="M92" s="68"/>
      <c r="N92" s="68"/>
      <c r="O92" s="68"/>
    </row>
    <row r="93" spans="1:15" ht="18.600000000000001" customHeight="1" x14ac:dyDescent="0.25">
      <c r="A93" s="66">
        <f t="shared" si="3"/>
        <v>0</v>
      </c>
      <c r="B93" s="67">
        <v>1</v>
      </c>
      <c r="C93" s="68"/>
      <c r="D93" s="68"/>
      <c r="E93" s="68"/>
      <c r="F93" s="68"/>
      <c r="G93" s="68"/>
      <c r="H93" s="68"/>
      <c r="I93" s="80"/>
      <c r="J93" s="80"/>
      <c r="K93" s="80"/>
      <c r="L93" s="80"/>
      <c r="M93" s="68"/>
      <c r="N93" s="68"/>
      <c r="O93" s="68"/>
    </row>
    <row r="94" spans="1:15" ht="18.600000000000001" customHeight="1" x14ac:dyDescent="0.25">
      <c r="A94" s="66">
        <f t="shared" si="3"/>
        <v>0</v>
      </c>
      <c r="B94" s="67">
        <v>1</v>
      </c>
      <c r="C94" s="68"/>
      <c r="D94" s="68"/>
      <c r="E94" s="68"/>
      <c r="F94" s="68"/>
      <c r="G94" s="68"/>
      <c r="H94" s="81"/>
      <c r="I94" s="80"/>
      <c r="J94" s="80"/>
      <c r="K94" s="80"/>
      <c r="L94" s="80"/>
      <c r="M94" s="68"/>
      <c r="N94" s="68"/>
      <c r="O94" s="68"/>
    </row>
    <row r="95" spans="1:15" ht="18.600000000000001" customHeight="1" x14ac:dyDescent="0.25">
      <c r="A95" s="66">
        <f t="shared" si="3"/>
        <v>0</v>
      </c>
      <c r="B95" s="67">
        <v>1</v>
      </c>
      <c r="C95" s="68"/>
      <c r="D95" s="68"/>
      <c r="E95" s="68"/>
      <c r="F95" s="68"/>
      <c r="G95" s="68"/>
      <c r="H95" s="68"/>
      <c r="I95" s="80"/>
      <c r="J95" s="80"/>
      <c r="K95" s="80"/>
      <c r="L95" s="80"/>
      <c r="M95" s="68"/>
      <c r="N95" s="68"/>
      <c r="O95" s="68"/>
    </row>
    <row r="96" spans="1:15" x14ac:dyDescent="0.25">
      <c r="A96" s="66">
        <f t="shared" si="3"/>
        <v>0</v>
      </c>
      <c r="B96" s="67">
        <v>1</v>
      </c>
      <c r="G96" s="82"/>
    </row>
    <row r="97" spans="1:7" x14ac:dyDescent="0.25">
      <c r="A97" s="66">
        <f t="shared" si="3"/>
        <v>0</v>
      </c>
      <c r="B97" s="67">
        <v>1</v>
      </c>
      <c r="G97" s="82"/>
    </row>
    <row r="98" spans="1:7" x14ac:dyDescent="0.25">
      <c r="A98" s="66">
        <f t="shared" si="3"/>
        <v>0</v>
      </c>
      <c r="B98" s="67">
        <v>1</v>
      </c>
      <c r="G98" s="82"/>
    </row>
    <row r="99" spans="1:7" x14ac:dyDescent="0.25">
      <c r="A99" s="66">
        <f t="shared" si="3"/>
        <v>0</v>
      </c>
      <c r="B99" s="67">
        <v>1</v>
      </c>
      <c r="G99" s="82"/>
    </row>
    <row r="100" spans="1:7" x14ac:dyDescent="0.25">
      <c r="A100" s="66">
        <f t="shared" si="3"/>
        <v>0</v>
      </c>
      <c r="B100" s="67">
        <v>1</v>
      </c>
      <c r="G100" s="82"/>
    </row>
    <row r="101" spans="1:7" x14ac:dyDescent="0.25">
      <c r="A101" s="66">
        <f t="shared" si="3"/>
        <v>0</v>
      </c>
      <c r="B101" s="67">
        <v>1</v>
      </c>
      <c r="G101" s="82"/>
    </row>
    <row r="102" spans="1:7" x14ac:dyDescent="0.25">
      <c r="A102" s="66">
        <f t="shared" si="3"/>
        <v>0</v>
      </c>
      <c r="B102" s="67">
        <v>1</v>
      </c>
      <c r="G102" s="82"/>
    </row>
    <row r="103" spans="1:7" x14ac:dyDescent="0.25">
      <c r="A103" s="66">
        <f t="shared" si="3"/>
        <v>0</v>
      </c>
      <c r="B103" s="67">
        <v>1</v>
      </c>
      <c r="G103" s="82"/>
    </row>
    <row r="104" spans="1:7" x14ac:dyDescent="0.25">
      <c r="A104" s="66">
        <f t="shared" si="3"/>
        <v>0</v>
      </c>
      <c r="B104" s="67">
        <v>1</v>
      </c>
      <c r="G104" s="82"/>
    </row>
    <row r="105" spans="1:7" x14ac:dyDescent="0.25">
      <c r="A105" s="66">
        <f t="shared" si="3"/>
        <v>0</v>
      </c>
      <c r="B105" s="67">
        <v>1</v>
      </c>
      <c r="G105" s="82"/>
    </row>
    <row r="106" spans="1:7" x14ac:dyDescent="0.25">
      <c r="A106" s="66">
        <f t="shared" si="3"/>
        <v>0</v>
      </c>
      <c r="B106" s="67">
        <v>1</v>
      </c>
      <c r="G106" s="82"/>
    </row>
    <row r="107" spans="1:7" x14ac:dyDescent="0.25">
      <c r="A107" s="66">
        <f t="shared" si="3"/>
        <v>0</v>
      </c>
      <c r="B107" s="67">
        <v>1</v>
      </c>
      <c r="G107" s="82"/>
    </row>
    <row r="108" spans="1:7" x14ac:dyDescent="0.25">
      <c r="A108" s="66">
        <f t="shared" si="3"/>
        <v>0</v>
      </c>
      <c r="B108" s="67">
        <v>1</v>
      </c>
      <c r="G108" s="82"/>
    </row>
    <row r="109" spans="1:7" x14ac:dyDescent="0.25">
      <c r="A109" s="66">
        <f t="shared" si="3"/>
        <v>0</v>
      </c>
      <c r="B109" s="67">
        <v>1</v>
      </c>
      <c r="G109" s="82"/>
    </row>
    <row r="110" spans="1:7" x14ac:dyDescent="0.25">
      <c r="G110" s="82"/>
    </row>
    <row r="111" spans="1:7" x14ac:dyDescent="0.25">
      <c r="G111" s="82"/>
    </row>
    <row r="112" spans="1:7" x14ac:dyDescent="0.25">
      <c r="G112" s="82"/>
    </row>
    <row r="113" spans="7:7" x14ac:dyDescent="0.25">
      <c r="G113" s="82"/>
    </row>
  </sheetData>
  <mergeCells count="20">
    <mergeCell ref="C20:C24"/>
    <mergeCell ref="C5:C18"/>
    <mergeCell ref="D3:D4"/>
    <mergeCell ref="F3:F4"/>
    <mergeCell ref="I3:J3"/>
    <mergeCell ref="K3:K4"/>
    <mergeCell ref="E3:E4"/>
    <mergeCell ref="C3:C4"/>
    <mergeCell ref="C1:L1"/>
    <mergeCell ref="G3:G4"/>
    <mergeCell ref="H3:H4"/>
    <mergeCell ref="L3:L4"/>
    <mergeCell ref="K2:L2"/>
    <mergeCell ref="C61:C69"/>
    <mergeCell ref="C26:C37"/>
    <mergeCell ref="C39:C49"/>
    <mergeCell ref="C51:C59"/>
    <mergeCell ref="C85:F85"/>
    <mergeCell ref="C71:C77"/>
    <mergeCell ref="C79:C83"/>
  </mergeCells>
  <pageMargins left="0.25" right="0.25" top="0.75" bottom="0.75" header="0.3" footer="0.3"/>
  <pageSetup scale="50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9B00-000000000000}">
  <dimension ref="A1:U86"/>
  <sheetViews>
    <sheetView topLeftCell="C1" zoomScale="80" zoomScaleNormal="80" workbookViewId="0">
      <selection activeCell="C1" sqref="C1:P1"/>
    </sheetView>
  </sheetViews>
  <sheetFormatPr defaultColWidth="8.85546875" defaultRowHeight="19.5" x14ac:dyDescent="0.25"/>
  <cols>
    <col min="1" max="1" width="0.42578125" style="1" hidden="1" customWidth="1"/>
    <col min="2" max="2" width="0.42578125" style="64" hidden="1" customWidth="1"/>
    <col min="3" max="3" width="9" style="1" customWidth="1"/>
    <col min="4" max="4" width="40.7109375" style="1" customWidth="1"/>
    <col min="5" max="6" width="15.85546875" style="1" customWidth="1"/>
    <col min="7" max="7" width="16.28515625" style="1" customWidth="1"/>
    <col min="8" max="8" width="15.85546875" style="1" customWidth="1"/>
    <col min="9" max="12" width="14.28515625" style="1" customWidth="1"/>
    <col min="13" max="16" width="15.85546875" style="1" customWidth="1"/>
    <col min="17" max="17" width="2.42578125" style="1" customWidth="1"/>
    <col min="18" max="16384" width="8.85546875" style="1"/>
  </cols>
  <sheetData>
    <row r="1" spans="1:21" ht="76.900000000000006" customHeight="1" x14ac:dyDescent="0.25">
      <c r="A1" s="1">
        <f t="shared" ref="A1:A32" si="0">$P$3</f>
        <v>43671</v>
      </c>
      <c r="B1" s="64">
        <v>1</v>
      </c>
      <c r="C1" s="496" t="s">
        <v>131</v>
      </c>
      <c r="D1" s="496"/>
      <c r="E1" s="496"/>
      <c r="F1" s="496"/>
      <c r="G1" s="496"/>
      <c r="H1" s="496"/>
      <c r="I1" s="496"/>
      <c r="J1" s="496"/>
      <c r="K1" s="496"/>
      <c r="L1" s="496"/>
      <c r="M1" s="496"/>
      <c r="N1" s="496"/>
      <c r="O1" s="496"/>
      <c r="P1" s="496"/>
    </row>
    <row r="2" spans="1:21" ht="12" customHeight="1" x14ac:dyDescent="0.25">
      <c r="A2" s="1">
        <f t="shared" si="0"/>
        <v>43671</v>
      </c>
      <c r="B2" s="64">
        <v>1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</row>
    <row r="3" spans="1:21" ht="20.25" x14ac:dyDescent="0.25">
      <c r="A3" s="1">
        <f t="shared" si="0"/>
        <v>43671</v>
      </c>
      <c r="B3" s="64">
        <v>1</v>
      </c>
      <c r="C3" s="3" t="s">
        <v>0</v>
      </c>
      <c r="D3" s="3"/>
      <c r="E3" s="3"/>
      <c r="F3" s="3"/>
      <c r="G3" s="3"/>
      <c r="H3" s="3"/>
      <c r="I3" s="3"/>
      <c r="J3" s="3" t="s">
        <v>1</v>
      </c>
      <c r="K3" s="3"/>
      <c r="L3" s="3"/>
      <c r="M3" s="3"/>
      <c r="O3" s="4" t="s">
        <v>2</v>
      </c>
      <c r="P3" s="5">
        <v>43671</v>
      </c>
      <c r="Q3" s="3"/>
      <c r="R3" s="3"/>
      <c r="S3" s="3"/>
      <c r="T3" s="3"/>
    </row>
    <row r="4" spans="1:21" ht="20.25" x14ac:dyDescent="0.25">
      <c r="A4" s="1">
        <f t="shared" si="0"/>
        <v>43671</v>
      </c>
      <c r="B4" s="64">
        <v>1</v>
      </c>
      <c r="C4" s="6" t="s">
        <v>3</v>
      </c>
      <c r="D4" s="3"/>
      <c r="E4" s="3"/>
      <c r="Q4" s="3"/>
      <c r="R4" s="3"/>
      <c r="S4" s="3"/>
    </row>
    <row r="5" spans="1:21" x14ac:dyDescent="0.25">
      <c r="A5" s="1">
        <f t="shared" si="0"/>
        <v>43671</v>
      </c>
      <c r="B5" s="64">
        <v>1</v>
      </c>
      <c r="C5" s="3" t="s">
        <v>4</v>
      </c>
      <c r="D5" s="3"/>
      <c r="E5" s="3"/>
      <c r="F5" s="7"/>
      <c r="G5" s="7"/>
      <c r="H5" s="8"/>
      <c r="I5" s="7"/>
      <c r="J5" s="7"/>
      <c r="K5" s="7"/>
      <c r="L5" s="8"/>
      <c r="M5" s="9"/>
      <c r="N5" s="9"/>
      <c r="O5" s="4"/>
      <c r="P5" s="10" t="s">
        <v>5</v>
      </c>
      <c r="Q5" s="3"/>
      <c r="R5" s="3"/>
      <c r="S5" s="3"/>
      <c r="T5" s="3"/>
    </row>
    <row r="6" spans="1:21" ht="12" customHeight="1" x14ac:dyDescent="0.25">
      <c r="A6" s="1">
        <f t="shared" si="0"/>
        <v>43671</v>
      </c>
      <c r="B6" s="64">
        <v>1</v>
      </c>
      <c r="C6" s="6"/>
      <c r="D6" s="3"/>
      <c r="E6" s="3"/>
      <c r="F6" s="8"/>
      <c r="G6" s="8"/>
      <c r="H6" s="8"/>
      <c r="I6" s="8"/>
      <c r="J6" s="8"/>
      <c r="K6" s="8"/>
      <c r="L6" s="8"/>
      <c r="M6" s="9"/>
      <c r="N6" s="9"/>
      <c r="O6" s="4"/>
      <c r="P6" s="4"/>
      <c r="Q6" s="3"/>
      <c r="R6" s="3"/>
      <c r="S6" s="3"/>
      <c r="T6" s="3"/>
    </row>
    <row r="7" spans="1:21" ht="20.25" x14ac:dyDescent="0.25">
      <c r="A7" s="1">
        <f t="shared" si="0"/>
        <v>43671</v>
      </c>
      <c r="B7" s="64">
        <v>1</v>
      </c>
      <c r="C7" s="6" t="s">
        <v>6</v>
      </c>
      <c r="D7" s="6"/>
      <c r="E7" s="3"/>
      <c r="F7" s="8"/>
      <c r="G7" s="8"/>
      <c r="H7" s="8"/>
      <c r="I7" s="8"/>
      <c r="J7" s="8"/>
      <c r="K7" s="8"/>
      <c r="L7" s="8"/>
      <c r="M7" s="8"/>
      <c r="N7" s="8"/>
      <c r="O7" s="4"/>
      <c r="P7" s="3"/>
      <c r="Q7" s="3"/>
      <c r="R7" s="3"/>
      <c r="S7" s="3"/>
      <c r="T7" s="3"/>
    </row>
    <row r="8" spans="1:21" ht="12" customHeight="1" x14ac:dyDescent="0.25">
      <c r="A8" s="1">
        <f t="shared" si="0"/>
        <v>43671</v>
      </c>
      <c r="B8" s="64">
        <v>1</v>
      </c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4"/>
      <c r="O8" s="4"/>
      <c r="P8" s="11"/>
      <c r="Q8" s="3"/>
      <c r="R8" s="3"/>
      <c r="S8" s="3"/>
      <c r="U8" s="3"/>
    </row>
    <row r="9" spans="1:21" ht="20.25" x14ac:dyDescent="0.25">
      <c r="A9" s="1">
        <f t="shared" si="0"/>
        <v>43671</v>
      </c>
      <c r="B9" s="64">
        <v>1</v>
      </c>
      <c r="C9" s="497" t="s">
        <v>128</v>
      </c>
      <c r="D9" s="497"/>
      <c r="E9" s="497"/>
      <c r="F9" s="497"/>
      <c r="G9" s="497"/>
      <c r="H9" s="497"/>
      <c r="I9" s="497"/>
      <c r="J9" s="497"/>
      <c r="K9" s="497"/>
      <c r="L9" s="497"/>
      <c r="M9" s="497"/>
      <c r="N9" s="497"/>
      <c r="O9" s="497"/>
      <c r="P9" s="497"/>
      <c r="Q9" s="3"/>
      <c r="R9" s="3"/>
      <c r="S9" s="3"/>
      <c r="T9" s="3"/>
    </row>
    <row r="10" spans="1:21" ht="19.5" customHeight="1" x14ac:dyDescent="0.25">
      <c r="A10" s="1">
        <f t="shared" si="0"/>
        <v>43671</v>
      </c>
      <c r="B10" s="64">
        <v>1</v>
      </c>
      <c r="C10" s="498" t="s">
        <v>7</v>
      </c>
      <c r="D10" s="500" t="s">
        <v>8</v>
      </c>
      <c r="E10" s="65"/>
      <c r="F10" s="65"/>
      <c r="G10" s="65"/>
      <c r="H10" s="65"/>
      <c r="I10" s="502" t="e">
        <f>"24 N›Uvq g„‡Zi msL¨v = "&amp;#REF!</f>
        <v>#REF!</v>
      </c>
      <c r="J10" s="503"/>
      <c r="K10" s="503"/>
      <c r="L10" s="504"/>
      <c r="M10" s="502" t="s">
        <v>9</v>
      </c>
      <c r="N10" s="504"/>
      <c r="O10" s="498" t="e">
        <f>"eZ©gv‡b fwZ© †ivMx = "&amp;#REF!</f>
        <v>#REF!</v>
      </c>
      <c r="P10" s="498" t="e">
        <f>"QvocÎ cÖvß †ivMx = "&amp;#REF!</f>
        <v>#REF!</v>
      </c>
      <c r="Q10" s="3"/>
      <c r="R10" s="3"/>
      <c r="S10" s="3"/>
      <c r="T10" s="3"/>
    </row>
    <row r="11" spans="1:21" ht="20.45" customHeight="1" x14ac:dyDescent="0.25">
      <c r="A11" s="1">
        <f t="shared" si="0"/>
        <v>43671</v>
      </c>
      <c r="B11" s="64">
        <v>1</v>
      </c>
      <c r="C11" s="499"/>
      <c r="D11" s="501"/>
      <c r="E11" s="12"/>
      <c r="F11" s="13"/>
      <c r="G11" s="13"/>
      <c r="H11" s="12"/>
      <c r="I11" s="12" t="s">
        <v>11</v>
      </c>
      <c r="J11" s="12" t="s">
        <v>12</v>
      </c>
      <c r="K11" s="12" t="s">
        <v>13</v>
      </c>
      <c r="L11" s="12" t="s">
        <v>10</v>
      </c>
      <c r="M11" s="12" t="e">
        <f>"fwZ© = "&amp;#REF!</f>
        <v>#REF!</v>
      </c>
      <c r="N11" s="12" t="e">
        <f>"g„Zz¨ = "&amp;#REF!</f>
        <v>#REF!</v>
      </c>
      <c r="O11" s="505"/>
      <c r="P11" s="505"/>
      <c r="Q11" s="3"/>
      <c r="R11" s="3"/>
      <c r="S11" s="3"/>
      <c r="T11" s="14"/>
    </row>
    <row r="12" spans="1:21" ht="22.15" customHeight="1" x14ac:dyDescent="0.25">
      <c r="A12" s="1">
        <f t="shared" si="0"/>
        <v>43671</v>
      </c>
      <c r="B12" s="64" t="s">
        <v>14</v>
      </c>
      <c r="C12" s="21">
        <v>1</v>
      </c>
      <c r="D12" s="37" t="s">
        <v>15</v>
      </c>
      <c r="E12" s="22"/>
      <c r="F12" s="23"/>
      <c r="G12" s="23"/>
      <c r="H12" s="24"/>
      <c r="I12" s="22"/>
      <c r="J12" s="23"/>
      <c r="K12" s="25"/>
      <c r="L12" s="24"/>
      <c r="M12" s="26"/>
      <c r="N12" s="27"/>
      <c r="O12" s="22"/>
      <c r="P12" s="24"/>
      <c r="Q12" s="3"/>
      <c r="R12" s="3"/>
      <c r="S12" s="3"/>
      <c r="T12" s="3"/>
    </row>
    <row r="13" spans="1:21" ht="22.15" customHeight="1" x14ac:dyDescent="0.25">
      <c r="A13" s="1">
        <f t="shared" si="0"/>
        <v>43671</v>
      </c>
      <c r="B13" s="64" t="s">
        <v>16</v>
      </c>
      <c r="C13" s="21">
        <v>2</v>
      </c>
      <c r="D13" s="37" t="s">
        <v>17</v>
      </c>
      <c r="E13" s="22"/>
      <c r="F13" s="23"/>
      <c r="G13" s="23"/>
      <c r="H13" s="24"/>
      <c r="I13" s="22"/>
      <c r="J13" s="23"/>
      <c r="K13" s="25"/>
      <c r="L13" s="24"/>
      <c r="M13" s="26"/>
      <c r="N13" s="27"/>
      <c r="O13" s="22"/>
      <c r="P13" s="24"/>
      <c r="Q13" s="3"/>
      <c r="R13" s="3"/>
      <c r="S13" s="3"/>
      <c r="T13" s="3"/>
    </row>
    <row r="14" spans="1:21" ht="22.15" customHeight="1" x14ac:dyDescent="0.25">
      <c r="A14" s="1">
        <f t="shared" si="0"/>
        <v>43671</v>
      </c>
      <c r="B14" s="64" t="s">
        <v>18</v>
      </c>
      <c r="C14" s="21">
        <v>3</v>
      </c>
      <c r="D14" s="37" t="s">
        <v>19</v>
      </c>
      <c r="E14" s="22"/>
      <c r="F14" s="23"/>
      <c r="G14" s="23"/>
      <c r="H14" s="24"/>
      <c r="I14" s="22"/>
      <c r="J14" s="23"/>
      <c r="K14" s="25"/>
      <c r="L14" s="24"/>
      <c r="M14" s="26"/>
      <c r="N14" s="27"/>
      <c r="O14" s="22"/>
      <c r="P14" s="24"/>
      <c r="Q14" s="3"/>
      <c r="R14" s="3"/>
      <c r="S14" s="3"/>
      <c r="T14" s="3"/>
    </row>
    <row r="15" spans="1:21" ht="22.15" customHeight="1" x14ac:dyDescent="0.25">
      <c r="A15" s="1">
        <f t="shared" si="0"/>
        <v>43671</v>
      </c>
      <c r="B15" s="64" t="s">
        <v>20</v>
      </c>
      <c r="C15" s="21">
        <v>4</v>
      </c>
      <c r="D15" s="37" t="s">
        <v>21</v>
      </c>
      <c r="E15" s="22"/>
      <c r="F15" s="23"/>
      <c r="G15" s="23"/>
      <c r="H15" s="24"/>
      <c r="I15" s="22"/>
      <c r="J15" s="23"/>
      <c r="K15" s="25"/>
      <c r="L15" s="24"/>
      <c r="M15" s="26"/>
      <c r="N15" s="27"/>
      <c r="O15" s="22"/>
      <c r="P15" s="24"/>
      <c r="Q15" s="3"/>
      <c r="R15" s="3"/>
      <c r="S15" s="3"/>
      <c r="T15" s="3"/>
    </row>
    <row r="16" spans="1:21" ht="22.15" customHeight="1" x14ac:dyDescent="0.25">
      <c r="A16" s="1">
        <f t="shared" si="0"/>
        <v>43671</v>
      </c>
      <c r="B16" s="64" t="s">
        <v>22</v>
      </c>
      <c r="C16" s="21">
        <v>5</v>
      </c>
      <c r="D16" s="37" t="s">
        <v>23</v>
      </c>
      <c r="E16" s="22"/>
      <c r="F16" s="23"/>
      <c r="G16" s="23"/>
      <c r="H16" s="24"/>
      <c r="I16" s="22"/>
      <c r="J16" s="23"/>
      <c r="K16" s="25"/>
      <c r="L16" s="24"/>
      <c r="M16" s="26"/>
      <c r="N16" s="27"/>
      <c r="O16" s="22"/>
      <c r="P16" s="24"/>
      <c r="Q16" s="3"/>
      <c r="R16" s="3"/>
      <c r="S16" s="3"/>
      <c r="T16" s="3"/>
    </row>
    <row r="17" spans="1:20" ht="22.15" customHeight="1" x14ac:dyDescent="0.25">
      <c r="A17" s="1">
        <f t="shared" si="0"/>
        <v>43671</v>
      </c>
      <c r="B17" s="64" t="s">
        <v>24</v>
      </c>
      <c r="C17" s="21">
        <v>6</v>
      </c>
      <c r="D17" s="37" t="s">
        <v>25</v>
      </c>
      <c r="E17" s="22"/>
      <c r="F17" s="23"/>
      <c r="G17" s="23"/>
      <c r="H17" s="24"/>
      <c r="I17" s="22"/>
      <c r="J17" s="23"/>
      <c r="K17" s="25"/>
      <c r="L17" s="24"/>
      <c r="M17" s="26"/>
      <c r="N17" s="27"/>
      <c r="O17" s="22"/>
      <c r="P17" s="24"/>
      <c r="Q17" s="3"/>
      <c r="R17" s="3"/>
      <c r="S17" s="3"/>
      <c r="T17" s="3"/>
    </row>
    <row r="18" spans="1:20" ht="22.15" customHeight="1" x14ac:dyDescent="0.25">
      <c r="A18" s="1">
        <f t="shared" si="0"/>
        <v>43671</v>
      </c>
      <c r="B18" s="64" t="s">
        <v>26</v>
      </c>
      <c r="C18" s="21">
        <v>7</v>
      </c>
      <c r="D18" s="37" t="s">
        <v>27</v>
      </c>
      <c r="E18" s="22"/>
      <c r="F18" s="23"/>
      <c r="G18" s="23"/>
      <c r="H18" s="24"/>
      <c r="I18" s="22"/>
      <c r="J18" s="23"/>
      <c r="K18" s="25"/>
      <c r="L18" s="24"/>
      <c r="M18" s="26"/>
      <c r="N18" s="27"/>
      <c r="O18" s="22"/>
      <c r="P18" s="24"/>
      <c r="Q18" s="3"/>
      <c r="R18" s="3"/>
      <c r="S18" s="3"/>
      <c r="T18" s="3"/>
    </row>
    <row r="19" spans="1:20" ht="22.15" customHeight="1" x14ac:dyDescent="0.25">
      <c r="A19" s="1">
        <f t="shared" si="0"/>
        <v>43671</v>
      </c>
      <c r="B19" s="64" t="s">
        <v>28</v>
      </c>
      <c r="C19" s="21">
        <v>8</v>
      </c>
      <c r="D19" s="37" t="s">
        <v>29</v>
      </c>
      <c r="E19" s="22"/>
      <c r="F19" s="23"/>
      <c r="G19" s="23"/>
      <c r="H19" s="24"/>
      <c r="I19" s="22"/>
      <c r="J19" s="23"/>
      <c r="K19" s="25"/>
      <c r="L19" s="24"/>
      <c r="M19" s="26"/>
      <c r="N19" s="27"/>
      <c r="O19" s="22"/>
      <c r="P19" s="24"/>
      <c r="Q19" s="3"/>
      <c r="R19" s="3"/>
      <c r="S19" s="3"/>
      <c r="T19" s="3"/>
    </row>
    <row r="20" spans="1:20" ht="22.15" customHeight="1" x14ac:dyDescent="0.25">
      <c r="A20" s="1">
        <f t="shared" si="0"/>
        <v>43671</v>
      </c>
      <c r="B20" s="64" t="s">
        <v>30</v>
      </c>
      <c r="C20" s="21">
        <v>9</v>
      </c>
      <c r="D20" s="37" t="s">
        <v>31</v>
      </c>
      <c r="E20" s="22"/>
      <c r="F20" s="23"/>
      <c r="G20" s="23"/>
      <c r="H20" s="24"/>
      <c r="I20" s="22"/>
      <c r="J20" s="23"/>
      <c r="K20" s="25"/>
      <c r="L20" s="24"/>
      <c r="M20" s="26"/>
      <c r="N20" s="27"/>
      <c r="O20" s="22"/>
      <c r="P20" s="24"/>
      <c r="Q20" s="3"/>
      <c r="R20" s="3"/>
      <c r="S20" s="3"/>
      <c r="T20" s="3"/>
    </row>
    <row r="21" spans="1:20" ht="22.15" customHeight="1" x14ac:dyDescent="0.25">
      <c r="A21" s="1">
        <f t="shared" si="0"/>
        <v>43671</v>
      </c>
      <c r="B21" s="64" t="s">
        <v>32</v>
      </c>
      <c r="C21" s="21">
        <v>10</v>
      </c>
      <c r="D21" s="37" t="s">
        <v>33</v>
      </c>
      <c r="E21" s="22"/>
      <c r="F21" s="23"/>
      <c r="G21" s="23"/>
      <c r="H21" s="24"/>
      <c r="I21" s="22"/>
      <c r="J21" s="23"/>
      <c r="K21" s="25"/>
      <c r="L21" s="24"/>
      <c r="M21" s="26"/>
      <c r="N21" s="27"/>
      <c r="O21" s="22"/>
      <c r="P21" s="24"/>
      <c r="Q21" s="3"/>
      <c r="R21" s="3"/>
      <c r="S21" s="3"/>
      <c r="T21" s="3"/>
    </row>
    <row r="22" spans="1:20" ht="22.15" customHeight="1" x14ac:dyDescent="0.25">
      <c r="A22" s="1">
        <f t="shared" si="0"/>
        <v>43671</v>
      </c>
      <c r="B22" s="64" t="s">
        <v>34</v>
      </c>
      <c r="C22" s="21">
        <v>11</v>
      </c>
      <c r="D22" s="37" t="s">
        <v>35</v>
      </c>
      <c r="E22" s="22"/>
      <c r="F22" s="23"/>
      <c r="G22" s="23"/>
      <c r="H22" s="24"/>
      <c r="I22" s="22"/>
      <c r="J22" s="23"/>
      <c r="K22" s="25"/>
      <c r="L22" s="24"/>
      <c r="M22" s="26"/>
      <c r="N22" s="27"/>
      <c r="O22" s="22"/>
      <c r="P22" s="24"/>
      <c r="Q22" s="3"/>
      <c r="R22" s="3"/>
      <c r="S22" s="3"/>
      <c r="T22" s="3"/>
    </row>
    <row r="23" spans="1:20" ht="22.15" customHeight="1" x14ac:dyDescent="0.25">
      <c r="A23" s="1">
        <f t="shared" si="0"/>
        <v>43671</v>
      </c>
      <c r="B23" s="64" t="s">
        <v>36</v>
      </c>
      <c r="C23" s="21">
        <v>12</v>
      </c>
      <c r="D23" s="37" t="s">
        <v>37</v>
      </c>
      <c r="E23" s="22"/>
      <c r="F23" s="23"/>
      <c r="G23" s="23"/>
      <c r="H23" s="24"/>
      <c r="I23" s="22"/>
      <c r="J23" s="23"/>
      <c r="K23" s="25"/>
      <c r="L23" s="24"/>
      <c r="M23" s="26"/>
      <c r="N23" s="27"/>
      <c r="O23" s="22"/>
      <c r="P23" s="24"/>
      <c r="Q23" s="3"/>
      <c r="R23" s="3"/>
      <c r="S23" s="3"/>
      <c r="T23" s="3"/>
    </row>
    <row r="24" spans="1:20" ht="22.15" customHeight="1" x14ac:dyDescent="0.25">
      <c r="A24" s="1">
        <f t="shared" si="0"/>
        <v>43671</v>
      </c>
      <c r="B24" s="64" t="s">
        <v>38</v>
      </c>
      <c r="C24" s="21">
        <v>13</v>
      </c>
      <c r="D24" s="37" t="s">
        <v>39</v>
      </c>
      <c r="E24" s="22"/>
      <c r="F24" s="23"/>
      <c r="G24" s="23"/>
      <c r="H24" s="24"/>
      <c r="I24" s="22"/>
      <c r="J24" s="23"/>
      <c r="K24" s="25"/>
      <c r="L24" s="24"/>
      <c r="M24" s="26"/>
      <c r="N24" s="27"/>
      <c r="O24" s="22"/>
      <c r="P24" s="24"/>
      <c r="Q24" s="3"/>
      <c r="R24" s="3"/>
      <c r="S24" s="3"/>
      <c r="T24" s="3"/>
    </row>
    <row r="25" spans="1:20" ht="22.15" customHeight="1" x14ac:dyDescent="0.25">
      <c r="A25" s="1">
        <f t="shared" si="0"/>
        <v>43671</v>
      </c>
      <c r="B25" s="64" t="s">
        <v>58</v>
      </c>
      <c r="C25" s="21">
        <v>15</v>
      </c>
      <c r="D25" s="34" t="s">
        <v>59</v>
      </c>
      <c r="E25" s="15"/>
      <c r="F25" s="16"/>
      <c r="G25" s="16"/>
      <c r="H25" s="17"/>
      <c r="I25" s="15"/>
      <c r="J25" s="16"/>
      <c r="K25" s="18"/>
      <c r="L25" s="17"/>
      <c r="M25" s="19"/>
      <c r="N25" s="20"/>
      <c r="O25" s="15"/>
      <c r="P25" s="17"/>
      <c r="Q25" s="3"/>
      <c r="R25" s="3"/>
      <c r="S25" s="3"/>
      <c r="T25" s="3"/>
    </row>
    <row r="26" spans="1:20" ht="22.15" customHeight="1" x14ac:dyDescent="0.25">
      <c r="A26" s="1">
        <f t="shared" si="0"/>
        <v>43671</v>
      </c>
      <c r="B26" s="64" t="s">
        <v>60</v>
      </c>
      <c r="C26" s="21">
        <v>16</v>
      </c>
      <c r="D26" s="37" t="s">
        <v>61</v>
      </c>
      <c r="E26" s="22"/>
      <c r="F26" s="23"/>
      <c r="G26" s="23"/>
      <c r="H26" s="24"/>
      <c r="I26" s="22"/>
      <c r="J26" s="23"/>
      <c r="K26" s="25"/>
      <c r="L26" s="24"/>
      <c r="M26" s="26"/>
      <c r="N26" s="27"/>
      <c r="O26" s="22"/>
      <c r="P26" s="24"/>
      <c r="Q26" s="3"/>
      <c r="R26" s="3"/>
      <c r="S26" s="3"/>
      <c r="T26" s="3"/>
    </row>
    <row r="27" spans="1:20" ht="22.15" customHeight="1" x14ac:dyDescent="0.25">
      <c r="A27" s="1">
        <f t="shared" si="0"/>
        <v>43671</v>
      </c>
      <c r="B27" s="64" t="s">
        <v>62</v>
      </c>
      <c r="C27" s="21">
        <v>17</v>
      </c>
      <c r="D27" s="37" t="s">
        <v>63</v>
      </c>
      <c r="E27" s="22"/>
      <c r="F27" s="23"/>
      <c r="G27" s="23"/>
      <c r="H27" s="24"/>
      <c r="I27" s="22"/>
      <c r="J27" s="23"/>
      <c r="K27" s="25"/>
      <c r="L27" s="24"/>
      <c r="M27" s="26"/>
      <c r="N27" s="27"/>
      <c r="O27" s="22"/>
      <c r="P27" s="24"/>
      <c r="Q27" s="3"/>
      <c r="R27" s="3"/>
      <c r="S27" s="3"/>
      <c r="T27" s="3"/>
    </row>
    <row r="28" spans="1:20" ht="22.15" customHeight="1" x14ac:dyDescent="0.25">
      <c r="A28" s="1">
        <f t="shared" si="0"/>
        <v>43671</v>
      </c>
      <c r="B28" s="64" t="s">
        <v>64</v>
      </c>
      <c r="C28" s="21">
        <v>18</v>
      </c>
      <c r="D28" s="37" t="s">
        <v>65</v>
      </c>
      <c r="E28" s="22"/>
      <c r="F28" s="23"/>
      <c r="G28" s="23"/>
      <c r="H28" s="24"/>
      <c r="I28" s="22"/>
      <c r="J28" s="23"/>
      <c r="K28" s="25"/>
      <c r="L28" s="24"/>
      <c r="M28" s="26"/>
      <c r="N28" s="27"/>
      <c r="O28" s="22"/>
      <c r="P28" s="24"/>
      <c r="Q28" s="3"/>
      <c r="R28" s="3"/>
      <c r="S28" s="3"/>
      <c r="T28" s="3"/>
    </row>
    <row r="29" spans="1:20" ht="22.15" customHeight="1" x14ac:dyDescent="0.25">
      <c r="A29" s="1">
        <f t="shared" si="0"/>
        <v>43671</v>
      </c>
      <c r="B29" s="64" t="s">
        <v>66</v>
      </c>
      <c r="C29" s="21">
        <v>19</v>
      </c>
      <c r="D29" s="48" t="s">
        <v>67</v>
      </c>
      <c r="E29" s="49"/>
      <c r="F29" s="50"/>
      <c r="G29" s="50"/>
      <c r="H29" s="51"/>
      <c r="I29" s="49"/>
      <c r="J29" s="50"/>
      <c r="K29" s="52"/>
      <c r="L29" s="51"/>
      <c r="M29" s="53"/>
      <c r="N29" s="54"/>
      <c r="O29" s="49"/>
      <c r="P29" s="51"/>
      <c r="Q29" s="3"/>
      <c r="R29" s="3"/>
      <c r="S29" s="3"/>
      <c r="T29" s="3"/>
    </row>
    <row r="30" spans="1:20" ht="22.15" customHeight="1" x14ac:dyDescent="0.25">
      <c r="A30" s="1">
        <f t="shared" si="0"/>
        <v>43671</v>
      </c>
      <c r="B30" s="64" t="s">
        <v>68</v>
      </c>
      <c r="C30" s="21">
        <v>20</v>
      </c>
      <c r="D30" s="37" t="s">
        <v>69</v>
      </c>
      <c r="E30" s="22"/>
      <c r="F30" s="23"/>
      <c r="G30" s="23"/>
      <c r="H30" s="24"/>
      <c r="I30" s="22"/>
      <c r="J30" s="23"/>
      <c r="K30" s="25"/>
      <c r="L30" s="24"/>
      <c r="M30" s="26"/>
      <c r="N30" s="27"/>
      <c r="O30" s="22"/>
      <c r="P30" s="24"/>
      <c r="Q30" s="3"/>
      <c r="R30" s="3"/>
      <c r="S30" s="3"/>
      <c r="T30" s="3"/>
    </row>
    <row r="31" spans="1:20" ht="22.15" customHeight="1" x14ac:dyDescent="0.25">
      <c r="A31" s="1">
        <f t="shared" si="0"/>
        <v>43671</v>
      </c>
      <c r="B31" s="64" t="s">
        <v>70</v>
      </c>
      <c r="C31" s="21">
        <v>21</v>
      </c>
      <c r="D31" s="37" t="s">
        <v>71</v>
      </c>
      <c r="E31" s="22"/>
      <c r="F31" s="23"/>
      <c r="G31" s="23"/>
      <c r="H31" s="24"/>
      <c r="I31" s="22"/>
      <c r="J31" s="23"/>
      <c r="K31" s="25"/>
      <c r="L31" s="24"/>
      <c r="M31" s="26"/>
      <c r="N31" s="27"/>
      <c r="O31" s="22"/>
      <c r="P31" s="24"/>
      <c r="Q31" s="3"/>
      <c r="R31" s="3"/>
      <c r="S31" s="3"/>
      <c r="T31" s="3"/>
    </row>
    <row r="32" spans="1:20" ht="22.15" customHeight="1" x14ac:dyDescent="0.25">
      <c r="A32" s="1">
        <f t="shared" si="0"/>
        <v>43671</v>
      </c>
      <c r="B32" s="64" t="s">
        <v>72</v>
      </c>
      <c r="C32" s="21">
        <v>22</v>
      </c>
      <c r="D32" s="37" t="s">
        <v>73</v>
      </c>
      <c r="E32" s="22"/>
      <c r="F32" s="23"/>
      <c r="G32" s="23"/>
      <c r="H32" s="24"/>
      <c r="I32" s="22"/>
      <c r="J32" s="23"/>
      <c r="K32" s="25"/>
      <c r="L32" s="24"/>
      <c r="M32" s="26"/>
      <c r="N32" s="27"/>
      <c r="O32" s="22"/>
      <c r="P32" s="24"/>
      <c r="Q32" s="3"/>
      <c r="R32" s="3"/>
      <c r="S32" s="3"/>
      <c r="T32" s="3"/>
    </row>
    <row r="33" spans="1:20" ht="22.15" customHeight="1" x14ac:dyDescent="0.25">
      <c r="A33" s="1">
        <f t="shared" ref="A33:A59" si="1">$P$3</f>
        <v>43671</v>
      </c>
      <c r="B33" s="64" t="s">
        <v>74</v>
      </c>
      <c r="C33" s="21">
        <v>23</v>
      </c>
      <c r="D33" s="37" t="s">
        <v>75</v>
      </c>
      <c r="E33" s="22"/>
      <c r="F33" s="23"/>
      <c r="G33" s="23"/>
      <c r="H33" s="24"/>
      <c r="I33" s="22"/>
      <c r="J33" s="23"/>
      <c r="K33" s="25"/>
      <c r="L33" s="24"/>
      <c r="M33" s="26"/>
      <c r="N33" s="27"/>
      <c r="O33" s="22"/>
      <c r="P33" s="24"/>
      <c r="Q33" s="3"/>
      <c r="R33" s="3"/>
      <c r="S33" s="3"/>
      <c r="T33" s="3"/>
    </row>
    <row r="34" spans="1:20" ht="22.15" customHeight="1" x14ac:dyDescent="0.25">
      <c r="A34" s="1">
        <f t="shared" si="1"/>
        <v>43671</v>
      </c>
      <c r="B34" s="64" t="s">
        <v>76</v>
      </c>
      <c r="C34" s="21">
        <v>24</v>
      </c>
      <c r="D34" s="55" t="s">
        <v>77</v>
      </c>
      <c r="E34" s="49"/>
      <c r="F34" s="50"/>
      <c r="G34" s="50"/>
      <c r="H34" s="51"/>
      <c r="I34" s="49"/>
      <c r="J34" s="50"/>
      <c r="K34" s="52"/>
      <c r="L34" s="51"/>
      <c r="M34" s="53"/>
      <c r="N34" s="54"/>
      <c r="O34" s="49"/>
      <c r="P34" s="51"/>
      <c r="Q34" s="3"/>
      <c r="R34" s="3"/>
      <c r="S34" s="3"/>
      <c r="T34" s="3"/>
    </row>
    <row r="35" spans="1:20" ht="22.15" customHeight="1" x14ac:dyDescent="0.25">
      <c r="A35" s="1">
        <f t="shared" si="1"/>
        <v>43671</v>
      </c>
      <c r="B35" s="64" t="s">
        <v>78</v>
      </c>
      <c r="C35" s="21">
        <v>25</v>
      </c>
      <c r="D35" s="37" t="s">
        <v>79</v>
      </c>
      <c r="E35" s="22"/>
      <c r="F35" s="23"/>
      <c r="G35" s="23"/>
      <c r="H35" s="24"/>
      <c r="I35" s="22"/>
      <c r="J35" s="23"/>
      <c r="K35" s="25"/>
      <c r="L35" s="24"/>
      <c r="M35" s="26"/>
      <c r="N35" s="27"/>
      <c r="O35" s="22"/>
      <c r="P35" s="24"/>
      <c r="Q35" s="3"/>
      <c r="R35" s="3"/>
      <c r="S35" s="3"/>
      <c r="T35" s="3"/>
    </row>
    <row r="36" spans="1:20" ht="22.15" customHeight="1" x14ac:dyDescent="0.25">
      <c r="A36" s="1">
        <f t="shared" si="1"/>
        <v>43671</v>
      </c>
      <c r="B36" s="64" t="s">
        <v>80</v>
      </c>
      <c r="C36" s="21">
        <v>26</v>
      </c>
      <c r="D36" s="37" t="s">
        <v>81</v>
      </c>
      <c r="E36" s="22"/>
      <c r="F36" s="23"/>
      <c r="G36" s="23"/>
      <c r="H36" s="24"/>
      <c r="I36" s="22"/>
      <c r="J36" s="23"/>
      <c r="K36" s="25"/>
      <c r="L36" s="24"/>
      <c r="M36" s="26"/>
      <c r="N36" s="27"/>
      <c r="O36" s="22"/>
      <c r="P36" s="24"/>
      <c r="Q36" s="3"/>
      <c r="R36" s="3"/>
      <c r="S36" s="3"/>
      <c r="T36" s="3"/>
    </row>
    <row r="37" spans="1:20" ht="22.15" customHeight="1" x14ac:dyDescent="0.25">
      <c r="A37" s="1">
        <f t="shared" si="1"/>
        <v>43671</v>
      </c>
      <c r="B37" s="64" t="s">
        <v>82</v>
      </c>
      <c r="C37" s="21">
        <v>27</v>
      </c>
      <c r="D37" s="37" t="s">
        <v>83</v>
      </c>
      <c r="E37" s="22"/>
      <c r="F37" s="23"/>
      <c r="G37" s="23"/>
      <c r="H37" s="24"/>
      <c r="I37" s="22"/>
      <c r="J37" s="23"/>
      <c r="K37" s="25"/>
      <c r="L37" s="24"/>
      <c r="M37" s="26"/>
      <c r="N37" s="27"/>
      <c r="O37" s="22"/>
      <c r="P37" s="24"/>
      <c r="Q37" s="3"/>
      <c r="R37" s="3"/>
      <c r="S37" s="3"/>
      <c r="T37" s="3"/>
    </row>
    <row r="38" spans="1:20" ht="22.15" customHeight="1" x14ac:dyDescent="0.25">
      <c r="A38" s="1">
        <f t="shared" si="1"/>
        <v>43671</v>
      </c>
      <c r="B38" s="64" t="s">
        <v>84</v>
      </c>
      <c r="C38" s="21">
        <v>28</v>
      </c>
      <c r="D38" s="37" t="s">
        <v>85</v>
      </c>
      <c r="E38" s="56"/>
      <c r="F38" s="23"/>
      <c r="G38" s="23"/>
      <c r="H38" s="24"/>
      <c r="I38" s="22"/>
      <c r="J38" s="23"/>
      <c r="K38" s="25"/>
      <c r="L38" s="24"/>
      <c r="M38" s="32"/>
      <c r="N38" s="33"/>
      <c r="O38" s="22"/>
      <c r="P38" s="24"/>
      <c r="Q38" s="3"/>
      <c r="R38" s="3"/>
      <c r="S38" s="3"/>
      <c r="T38" s="3"/>
    </row>
    <row r="39" spans="1:20" ht="22.15" customHeight="1" x14ac:dyDescent="0.25">
      <c r="A39" s="1">
        <f t="shared" si="1"/>
        <v>43671</v>
      </c>
      <c r="B39" s="64" t="s">
        <v>86</v>
      </c>
      <c r="C39" s="21">
        <v>29</v>
      </c>
      <c r="D39" s="48" t="s">
        <v>87</v>
      </c>
      <c r="E39" s="49"/>
      <c r="F39" s="50"/>
      <c r="G39" s="50"/>
      <c r="H39" s="51"/>
      <c r="I39" s="49"/>
      <c r="J39" s="50"/>
      <c r="K39" s="52"/>
      <c r="L39" s="51"/>
      <c r="M39" s="53"/>
      <c r="N39" s="54"/>
      <c r="O39" s="49"/>
      <c r="P39" s="51"/>
      <c r="Q39" s="3"/>
      <c r="R39" s="3"/>
      <c r="S39" s="3"/>
      <c r="T39" s="3"/>
    </row>
    <row r="40" spans="1:20" ht="22.15" customHeight="1" x14ac:dyDescent="0.25">
      <c r="A40" s="1">
        <f t="shared" si="1"/>
        <v>43671</v>
      </c>
      <c r="B40" s="64" t="s">
        <v>88</v>
      </c>
      <c r="C40" s="21">
        <v>30</v>
      </c>
      <c r="D40" s="37" t="s">
        <v>89</v>
      </c>
      <c r="E40" s="22"/>
      <c r="F40" s="23"/>
      <c r="G40" s="23"/>
      <c r="H40" s="24"/>
      <c r="I40" s="22"/>
      <c r="J40" s="23"/>
      <c r="K40" s="25"/>
      <c r="L40" s="24"/>
      <c r="M40" s="26"/>
      <c r="N40" s="27"/>
      <c r="O40" s="22"/>
      <c r="P40" s="24"/>
      <c r="Q40" s="3"/>
      <c r="R40" s="3"/>
      <c r="S40" s="3"/>
      <c r="T40" s="3"/>
    </row>
    <row r="41" spans="1:20" ht="22.15" customHeight="1" x14ac:dyDescent="0.25">
      <c r="A41" s="1">
        <f t="shared" si="1"/>
        <v>43671</v>
      </c>
      <c r="B41" s="64" t="s">
        <v>90</v>
      </c>
      <c r="C41" s="21">
        <v>31</v>
      </c>
      <c r="D41" s="37" t="s">
        <v>91</v>
      </c>
      <c r="E41" s="22"/>
      <c r="F41" s="23"/>
      <c r="G41" s="23"/>
      <c r="H41" s="24"/>
      <c r="I41" s="22"/>
      <c r="J41" s="23"/>
      <c r="K41" s="25"/>
      <c r="L41" s="24"/>
      <c r="M41" s="26"/>
      <c r="N41" s="27"/>
      <c r="O41" s="22"/>
      <c r="P41" s="24"/>
      <c r="Q41" s="3"/>
      <c r="R41" s="3"/>
      <c r="S41" s="3"/>
      <c r="T41" s="3"/>
    </row>
    <row r="42" spans="1:20" ht="22.15" customHeight="1" x14ac:dyDescent="0.25">
      <c r="A42" s="1">
        <f t="shared" si="1"/>
        <v>43671</v>
      </c>
      <c r="B42" s="64" t="s">
        <v>92</v>
      </c>
      <c r="C42" s="21">
        <v>32</v>
      </c>
      <c r="D42" s="37" t="s">
        <v>93</v>
      </c>
      <c r="E42" s="22"/>
      <c r="F42" s="23"/>
      <c r="G42" s="23"/>
      <c r="H42" s="24"/>
      <c r="I42" s="22"/>
      <c r="J42" s="23"/>
      <c r="K42" s="25"/>
      <c r="L42" s="24"/>
      <c r="M42" s="26"/>
      <c r="N42" s="27"/>
      <c r="O42" s="22"/>
      <c r="P42" s="24"/>
      <c r="Q42" s="3"/>
      <c r="R42" s="3"/>
      <c r="S42" s="3"/>
      <c r="T42" s="3"/>
    </row>
    <row r="43" spans="1:20" ht="22.15" customHeight="1" x14ac:dyDescent="0.25">
      <c r="A43" s="1">
        <f t="shared" si="1"/>
        <v>43671</v>
      </c>
      <c r="B43" s="64" t="s">
        <v>94</v>
      </c>
      <c r="C43" s="21">
        <v>33</v>
      </c>
      <c r="D43" s="37" t="s">
        <v>95</v>
      </c>
      <c r="E43" s="22"/>
      <c r="F43" s="23"/>
      <c r="G43" s="23"/>
      <c r="H43" s="24"/>
      <c r="I43" s="22"/>
      <c r="J43" s="23"/>
      <c r="K43" s="25"/>
      <c r="L43" s="24"/>
      <c r="M43" s="26"/>
      <c r="N43" s="27"/>
      <c r="O43" s="22"/>
      <c r="P43" s="24"/>
      <c r="Q43" s="3"/>
      <c r="R43" s="3"/>
      <c r="S43" s="3"/>
      <c r="T43" s="3"/>
    </row>
    <row r="44" spans="1:20" ht="22.15" customHeight="1" x14ac:dyDescent="0.25">
      <c r="A44" s="1">
        <f t="shared" si="1"/>
        <v>43671</v>
      </c>
      <c r="B44" s="64" t="s">
        <v>96</v>
      </c>
      <c r="C44" s="21">
        <v>34</v>
      </c>
      <c r="D44" s="48" t="s">
        <v>97</v>
      </c>
      <c r="E44" s="49"/>
      <c r="F44" s="50"/>
      <c r="G44" s="50"/>
      <c r="H44" s="51"/>
      <c r="I44" s="49"/>
      <c r="J44" s="50"/>
      <c r="K44" s="52"/>
      <c r="L44" s="51"/>
      <c r="M44" s="53"/>
      <c r="N44" s="54"/>
      <c r="O44" s="49"/>
      <c r="P44" s="51"/>
      <c r="Q44" s="3"/>
      <c r="R44" s="3"/>
      <c r="S44" s="3"/>
      <c r="T44" s="3"/>
    </row>
    <row r="45" spans="1:20" ht="22.15" customHeight="1" x14ac:dyDescent="0.25">
      <c r="A45" s="1">
        <f t="shared" si="1"/>
        <v>43671</v>
      </c>
      <c r="B45" s="64" t="s">
        <v>98</v>
      </c>
      <c r="C45" s="21">
        <v>35</v>
      </c>
      <c r="D45" s="37" t="s">
        <v>99</v>
      </c>
      <c r="E45" s="22"/>
      <c r="F45" s="23"/>
      <c r="G45" s="23"/>
      <c r="H45" s="24"/>
      <c r="I45" s="22"/>
      <c r="J45" s="23"/>
      <c r="K45" s="25"/>
      <c r="L45" s="24"/>
      <c r="M45" s="26"/>
      <c r="N45" s="27"/>
      <c r="O45" s="22"/>
      <c r="P45" s="24"/>
      <c r="Q45" s="3"/>
      <c r="R45" s="3"/>
      <c r="S45" s="3"/>
      <c r="T45" s="3"/>
    </row>
    <row r="46" spans="1:20" ht="22.15" customHeight="1" x14ac:dyDescent="0.25">
      <c r="A46" s="1">
        <f t="shared" si="1"/>
        <v>43671</v>
      </c>
      <c r="B46" s="64" t="s">
        <v>100</v>
      </c>
      <c r="C46" s="21">
        <v>36</v>
      </c>
      <c r="D46" s="37" t="s">
        <v>101</v>
      </c>
      <c r="E46" s="22"/>
      <c r="F46" s="23"/>
      <c r="G46" s="23"/>
      <c r="H46" s="24"/>
      <c r="I46" s="22"/>
      <c r="J46" s="23"/>
      <c r="K46" s="25"/>
      <c r="L46" s="24"/>
      <c r="M46" s="26"/>
      <c r="N46" s="27"/>
      <c r="O46" s="22"/>
      <c r="P46" s="24"/>
      <c r="Q46" s="3"/>
      <c r="R46" s="3"/>
      <c r="S46" s="3"/>
      <c r="T46" s="3"/>
    </row>
    <row r="47" spans="1:20" ht="22.15" customHeight="1" x14ac:dyDescent="0.25">
      <c r="A47" s="1">
        <f t="shared" si="1"/>
        <v>43671</v>
      </c>
      <c r="B47" s="64" t="s">
        <v>102</v>
      </c>
      <c r="C47" s="21">
        <v>37</v>
      </c>
      <c r="D47" s="37" t="s">
        <v>103</v>
      </c>
      <c r="E47" s="22"/>
      <c r="F47" s="23"/>
      <c r="G47" s="23"/>
      <c r="H47" s="24"/>
      <c r="I47" s="22"/>
      <c r="J47" s="23"/>
      <c r="K47" s="25"/>
      <c r="L47" s="24"/>
      <c r="M47" s="26"/>
      <c r="N47" s="27"/>
      <c r="O47" s="22"/>
      <c r="P47" s="24"/>
      <c r="Q47" s="3"/>
      <c r="R47" s="3"/>
      <c r="S47" s="3"/>
      <c r="T47" s="3"/>
    </row>
    <row r="48" spans="1:20" ht="22.15" customHeight="1" x14ac:dyDescent="0.25">
      <c r="A48" s="1">
        <f t="shared" si="1"/>
        <v>43671</v>
      </c>
      <c r="B48" s="64" t="s">
        <v>104</v>
      </c>
      <c r="C48" s="21">
        <v>38</v>
      </c>
      <c r="D48" s="37" t="s">
        <v>105</v>
      </c>
      <c r="E48" s="22"/>
      <c r="F48" s="23"/>
      <c r="G48" s="23"/>
      <c r="H48" s="24"/>
      <c r="I48" s="22"/>
      <c r="J48" s="23"/>
      <c r="K48" s="25"/>
      <c r="L48" s="24"/>
      <c r="M48" s="32"/>
      <c r="N48" s="33"/>
      <c r="O48" s="22"/>
      <c r="P48" s="24"/>
      <c r="Q48" s="3"/>
      <c r="R48" s="3"/>
      <c r="S48" s="3"/>
      <c r="T48" s="3"/>
    </row>
    <row r="49" spans="1:20" ht="22.15" customHeight="1" x14ac:dyDescent="0.25">
      <c r="A49" s="1">
        <f t="shared" si="1"/>
        <v>43671</v>
      </c>
      <c r="B49" s="64" t="s">
        <v>106</v>
      </c>
      <c r="C49" s="21">
        <v>39</v>
      </c>
      <c r="D49" s="48" t="s">
        <v>107</v>
      </c>
      <c r="E49" s="49"/>
      <c r="F49" s="50"/>
      <c r="G49" s="50"/>
      <c r="H49" s="51"/>
      <c r="I49" s="49"/>
      <c r="J49" s="50"/>
      <c r="K49" s="52"/>
      <c r="L49" s="51"/>
      <c r="M49" s="53"/>
      <c r="N49" s="54"/>
      <c r="O49" s="57"/>
      <c r="P49" s="54"/>
      <c r="Q49" s="3"/>
      <c r="R49" s="3"/>
      <c r="S49" s="3"/>
      <c r="T49" s="3"/>
    </row>
    <row r="50" spans="1:20" ht="22.15" customHeight="1" x14ac:dyDescent="0.25">
      <c r="A50" s="1">
        <f t="shared" si="1"/>
        <v>43671</v>
      </c>
      <c r="B50" s="64" t="s">
        <v>108</v>
      </c>
      <c r="C50" s="21">
        <v>40</v>
      </c>
      <c r="D50" s="37" t="s">
        <v>109</v>
      </c>
      <c r="E50" s="22"/>
      <c r="F50" s="23"/>
      <c r="G50" s="23"/>
      <c r="H50" s="24"/>
      <c r="I50" s="22"/>
      <c r="J50" s="23"/>
      <c r="K50" s="25"/>
      <c r="L50" s="24"/>
      <c r="M50" s="26"/>
      <c r="N50" s="27"/>
      <c r="O50" s="22"/>
      <c r="P50" s="24"/>
      <c r="Q50" s="3"/>
      <c r="R50" s="3"/>
      <c r="S50" s="3"/>
      <c r="T50" s="3"/>
    </row>
    <row r="51" spans="1:20" ht="22.15" customHeight="1" x14ac:dyDescent="0.25">
      <c r="A51" s="1">
        <f t="shared" si="1"/>
        <v>43671</v>
      </c>
      <c r="B51" s="64" t="s">
        <v>110</v>
      </c>
      <c r="C51" s="21">
        <v>41</v>
      </c>
      <c r="D51" s="37" t="s">
        <v>111</v>
      </c>
      <c r="E51" s="22"/>
      <c r="F51" s="23"/>
      <c r="G51" s="23"/>
      <c r="H51" s="24"/>
      <c r="I51" s="22"/>
      <c r="J51" s="23"/>
      <c r="K51" s="25"/>
      <c r="L51" s="24"/>
      <c r="M51" s="26"/>
      <c r="N51" s="27"/>
      <c r="O51" s="22"/>
      <c r="P51" s="24"/>
      <c r="Q51" s="3"/>
      <c r="R51" s="3"/>
      <c r="S51" s="3"/>
      <c r="T51" s="3"/>
    </row>
    <row r="52" spans="1:20" ht="22.15" customHeight="1" x14ac:dyDescent="0.25">
      <c r="A52" s="1">
        <f t="shared" si="1"/>
        <v>43671</v>
      </c>
      <c r="B52" s="64" t="s">
        <v>112</v>
      </c>
      <c r="C52" s="21">
        <v>42</v>
      </c>
      <c r="D52" s="37" t="s">
        <v>113</v>
      </c>
      <c r="E52" s="22"/>
      <c r="F52" s="23"/>
      <c r="G52" s="23"/>
      <c r="H52" s="24"/>
      <c r="I52" s="22"/>
      <c r="J52" s="23"/>
      <c r="K52" s="25"/>
      <c r="L52" s="24"/>
      <c r="M52" s="26"/>
      <c r="N52" s="27"/>
      <c r="O52" s="22"/>
      <c r="P52" s="24"/>
      <c r="Q52" s="3"/>
      <c r="R52" s="3"/>
      <c r="S52" s="3"/>
      <c r="T52" s="3"/>
    </row>
    <row r="53" spans="1:20" ht="22.15" customHeight="1" x14ac:dyDescent="0.25">
      <c r="A53" s="1">
        <f t="shared" si="1"/>
        <v>43671</v>
      </c>
      <c r="B53" s="64" t="s">
        <v>114</v>
      </c>
      <c r="C53" s="21">
        <v>43</v>
      </c>
      <c r="D53" s="37" t="s">
        <v>115</v>
      </c>
      <c r="E53" s="22"/>
      <c r="F53" s="23"/>
      <c r="G53" s="23"/>
      <c r="H53" s="24"/>
      <c r="I53" s="22"/>
      <c r="J53" s="23"/>
      <c r="K53" s="25"/>
      <c r="L53" s="24"/>
      <c r="M53" s="26"/>
      <c r="N53" s="27"/>
      <c r="O53" s="22"/>
      <c r="P53" s="24"/>
      <c r="Q53" s="3"/>
      <c r="R53" s="3"/>
      <c r="S53" s="3"/>
      <c r="T53" s="3"/>
    </row>
    <row r="54" spans="1:20" ht="22.15" customHeight="1" x14ac:dyDescent="0.25">
      <c r="A54" s="1">
        <f t="shared" si="1"/>
        <v>43671</v>
      </c>
      <c r="B54" s="64" t="s">
        <v>116</v>
      </c>
      <c r="C54" s="21">
        <v>44</v>
      </c>
      <c r="D54" s="48" t="s">
        <v>117</v>
      </c>
      <c r="E54" s="49"/>
      <c r="F54" s="50"/>
      <c r="G54" s="50"/>
      <c r="H54" s="51"/>
      <c r="I54" s="49"/>
      <c r="J54" s="50"/>
      <c r="K54" s="52"/>
      <c r="L54" s="51"/>
      <c r="M54" s="53"/>
      <c r="N54" s="54"/>
      <c r="O54" s="49"/>
      <c r="P54" s="51"/>
      <c r="Q54" s="3"/>
      <c r="R54" s="3"/>
      <c r="S54" s="3"/>
      <c r="T54" s="3"/>
    </row>
    <row r="55" spans="1:20" ht="22.15" customHeight="1" x14ac:dyDescent="0.25">
      <c r="A55" s="1">
        <f t="shared" si="1"/>
        <v>43671</v>
      </c>
      <c r="B55" s="64" t="s">
        <v>118</v>
      </c>
      <c r="C55" s="21">
        <v>45</v>
      </c>
      <c r="D55" s="37" t="s">
        <v>119</v>
      </c>
      <c r="E55" s="22"/>
      <c r="F55" s="23"/>
      <c r="G55" s="23"/>
      <c r="H55" s="24"/>
      <c r="I55" s="22"/>
      <c r="J55" s="23"/>
      <c r="K55" s="25"/>
      <c r="L55" s="24"/>
      <c r="M55" s="26"/>
      <c r="N55" s="27"/>
      <c r="O55" s="22"/>
      <c r="P55" s="24"/>
      <c r="Q55" s="3"/>
      <c r="R55" s="3"/>
      <c r="S55" s="3"/>
      <c r="T55" s="3"/>
    </row>
    <row r="56" spans="1:20" ht="22.15" customHeight="1" x14ac:dyDescent="0.25">
      <c r="A56" s="1">
        <f t="shared" si="1"/>
        <v>43671</v>
      </c>
      <c r="B56" s="64" t="s">
        <v>120</v>
      </c>
      <c r="C56" s="21">
        <v>46</v>
      </c>
      <c r="D56" s="37" t="s">
        <v>121</v>
      </c>
      <c r="E56" s="22"/>
      <c r="F56" s="23"/>
      <c r="G56" s="23"/>
      <c r="H56" s="24"/>
      <c r="I56" s="22"/>
      <c r="J56" s="23"/>
      <c r="K56" s="25"/>
      <c r="L56" s="24"/>
      <c r="M56" s="26"/>
      <c r="N56" s="27"/>
      <c r="O56" s="22"/>
      <c r="P56" s="24"/>
      <c r="Q56" s="3"/>
      <c r="R56" s="3"/>
      <c r="S56" s="3"/>
      <c r="T56" s="3"/>
    </row>
    <row r="57" spans="1:20" ht="22.15" customHeight="1" x14ac:dyDescent="0.25">
      <c r="A57" s="1">
        <f t="shared" si="1"/>
        <v>43671</v>
      </c>
      <c r="B57" s="64" t="s">
        <v>122</v>
      </c>
      <c r="C57" s="21">
        <v>47</v>
      </c>
      <c r="D57" s="37" t="s">
        <v>123</v>
      </c>
      <c r="E57" s="22"/>
      <c r="F57" s="23"/>
      <c r="G57" s="23"/>
      <c r="H57" s="24"/>
      <c r="I57" s="22"/>
      <c r="J57" s="23"/>
      <c r="K57" s="25"/>
      <c r="L57" s="24"/>
      <c r="M57" s="26"/>
      <c r="N57" s="27"/>
      <c r="O57" s="22"/>
      <c r="P57" s="24"/>
      <c r="Q57" s="3"/>
      <c r="R57" s="3"/>
      <c r="S57" s="3"/>
      <c r="T57" s="3"/>
    </row>
    <row r="58" spans="1:20" ht="22.15" customHeight="1" x14ac:dyDescent="0.25">
      <c r="A58" s="1">
        <f t="shared" si="1"/>
        <v>43671</v>
      </c>
      <c r="B58" s="64" t="s">
        <v>124</v>
      </c>
      <c r="C58" s="21">
        <v>48</v>
      </c>
      <c r="D58" s="37" t="s">
        <v>125</v>
      </c>
      <c r="E58" s="22"/>
      <c r="F58" s="23"/>
      <c r="G58" s="23"/>
      <c r="H58" s="24"/>
      <c r="I58" s="22"/>
      <c r="J58" s="23"/>
      <c r="K58" s="25"/>
      <c r="L58" s="24"/>
      <c r="M58" s="26"/>
      <c r="N58" s="27"/>
      <c r="O58" s="22"/>
      <c r="P58" s="24"/>
      <c r="Q58" s="3"/>
      <c r="R58" s="3"/>
      <c r="S58" s="3"/>
      <c r="T58" s="3"/>
    </row>
    <row r="59" spans="1:20" ht="22.15" customHeight="1" x14ac:dyDescent="0.25">
      <c r="A59" s="1">
        <f t="shared" si="1"/>
        <v>43671</v>
      </c>
      <c r="B59" s="64" t="s">
        <v>126</v>
      </c>
      <c r="C59" s="21">
        <v>49</v>
      </c>
      <c r="D59" s="58" t="s">
        <v>127</v>
      </c>
      <c r="E59" s="59"/>
      <c r="F59" s="60"/>
      <c r="G59" s="60"/>
      <c r="H59" s="51"/>
      <c r="I59" s="59"/>
      <c r="J59" s="60"/>
      <c r="K59" s="61"/>
      <c r="L59" s="51"/>
      <c r="M59" s="53"/>
      <c r="N59" s="54"/>
      <c r="O59" s="59"/>
      <c r="P59" s="51"/>
      <c r="Q59" s="3"/>
      <c r="R59" s="3"/>
      <c r="S59" s="3"/>
      <c r="T59" s="3"/>
    </row>
    <row r="60" spans="1:20" ht="22.15" customHeight="1" x14ac:dyDescent="0.25">
      <c r="C60" s="21">
        <v>51</v>
      </c>
      <c r="D60" s="34" t="s">
        <v>40</v>
      </c>
      <c r="E60" s="15"/>
      <c r="F60" s="16"/>
      <c r="G60" s="16"/>
      <c r="H60" s="17"/>
      <c r="I60" s="15"/>
      <c r="J60" s="16"/>
      <c r="K60" s="18"/>
      <c r="L60" s="17"/>
      <c r="M60" s="35"/>
      <c r="N60" s="36"/>
      <c r="O60" s="15"/>
      <c r="P60" s="17"/>
      <c r="Q60" s="3"/>
      <c r="R60" s="3"/>
      <c r="S60" s="3"/>
      <c r="T60" s="3"/>
    </row>
    <row r="61" spans="1:20" ht="22.15" customHeight="1" x14ac:dyDescent="0.25">
      <c r="C61" s="21">
        <v>52</v>
      </c>
      <c r="D61" s="37" t="s">
        <v>41</v>
      </c>
      <c r="E61" s="22"/>
      <c r="F61" s="23"/>
      <c r="G61" s="23"/>
      <c r="H61" s="24"/>
      <c r="I61" s="22"/>
      <c r="J61" s="23"/>
      <c r="K61" s="25"/>
      <c r="L61" s="24"/>
      <c r="M61" s="26"/>
      <c r="N61" s="27"/>
      <c r="O61" s="22"/>
      <c r="P61" s="24"/>
      <c r="Q61" s="3"/>
      <c r="R61" s="3"/>
      <c r="S61" s="3"/>
      <c r="T61" s="3"/>
    </row>
    <row r="62" spans="1:20" ht="22.15" customHeight="1" x14ac:dyDescent="0.25">
      <c r="C62" s="21">
        <v>53</v>
      </c>
      <c r="D62" s="37" t="s">
        <v>42</v>
      </c>
      <c r="E62" s="22"/>
      <c r="F62" s="23"/>
      <c r="G62" s="23"/>
      <c r="H62" s="24"/>
      <c r="I62" s="22"/>
      <c r="J62" s="23"/>
      <c r="K62" s="25"/>
      <c r="L62" s="24"/>
      <c r="M62" s="26"/>
      <c r="N62" s="27"/>
      <c r="O62" s="22"/>
      <c r="P62" s="24"/>
      <c r="Q62" s="3"/>
      <c r="R62" s="3"/>
      <c r="S62" s="3"/>
      <c r="T62" s="3"/>
    </row>
    <row r="63" spans="1:20" ht="22.15" customHeight="1" x14ac:dyDescent="0.25">
      <c r="C63" s="21">
        <v>54</v>
      </c>
      <c r="D63" s="37" t="s">
        <v>43</v>
      </c>
      <c r="E63" s="22"/>
      <c r="F63" s="23"/>
      <c r="G63" s="23"/>
      <c r="H63" s="24"/>
      <c r="I63" s="22"/>
      <c r="J63" s="23"/>
      <c r="K63" s="25"/>
      <c r="L63" s="24"/>
      <c r="M63" s="26"/>
      <c r="N63" s="27"/>
      <c r="O63" s="22"/>
      <c r="P63" s="24"/>
      <c r="Q63" s="3"/>
      <c r="R63" s="3"/>
      <c r="S63" s="3"/>
      <c r="T63" s="3"/>
    </row>
    <row r="64" spans="1:20" ht="22.15" customHeight="1" x14ac:dyDescent="0.25">
      <c r="C64" s="21">
        <v>55</v>
      </c>
      <c r="D64" s="37" t="s">
        <v>44</v>
      </c>
      <c r="E64" s="22"/>
      <c r="F64" s="23"/>
      <c r="G64" s="23"/>
      <c r="H64" s="24"/>
      <c r="I64" s="22"/>
      <c r="J64" s="23"/>
      <c r="K64" s="25"/>
      <c r="L64" s="24"/>
      <c r="M64" s="26"/>
      <c r="N64" s="27"/>
      <c r="O64" s="22"/>
      <c r="P64" s="24"/>
      <c r="Q64" s="3"/>
      <c r="R64" s="3"/>
      <c r="S64" s="3"/>
      <c r="T64" s="3"/>
    </row>
    <row r="65" spans="1:20" ht="22.15" customHeight="1" x14ac:dyDescent="0.25">
      <c r="C65" s="21">
        <v>56</v>
      </c>
      <c r="D65" s="37" t="s">
        <v>45</v>
      </c>
      <c r="E65" s="22"/>
      <c r="F65" s="23"/>
      <c r="G65" s="23"/>
      <c r="H65" s="24"/>
      <c r="I65" s="22"/>
      <c r="J65" s="23"/>
      <c r="K65" s="25"/>
      <c r="L65" s="24"/>
      <c r="M65" s="26"/>
      <c r="N65" s="27"/>
      <c r="O65" s="22"/>
      <c r="P65" s="24"/>
      <c r="Q65" s="3"/>
      <c r="R65" s="3"/>
      <c r="S65" s="3"/>
      <c r="T65" s="3"/>
    </row>
    <row r="66" spans="1:20" ht="22.15" customHeight="1" x14ac:dyDescent="0.25">
      <c r="C66" s="21">
        <v>57</v>
      </c>
      <c r="D66" s="38" t="s">
        <v>46</v>
      </c>
      <c r="E66" s="39"/>
      <c r="F66" s="40"/>
      <c r="G66" s="40"/>
      <c r="H66" s="24"/>
      <c r="I66" s="39"/>
      <c r="J66" s="40"/>
      <c r="K66" s="41"/>
      <c r="L66" s="24"/>
      <c r="M66" s="32"/>
      <c r="N66" s="33"/>
      <c r="O66" s="39"/>
      <c r="P66" s="42"/>
      <c r="Q66" s="3"/>
      <c r="R66" s="3"/>
      <c r="S66" s="3"/>
      <c r="T66" s="3"/>
    </row>
    <row r="67" spans="1:20" ht="22.15" customHeight="1" x14ac:dyDescent="0.25">
      <c r="C67" s="21">
        <v>58</v>
      </c>
      <c r="D67" s="43" t="s">
        <v>47</v>
      </c>
      <c r="E67" s="28"/>
      <c r="F67" s="29"/>
      <c r="G67" s="29"/>
      <c r="H67" s="30"/>
      <c r="I67" s="28"/>
      <c r="J67" s="29"/>
      <c r="K67" s="31"/>
      <c r="L67" s="30"/>
      <c r="M67" s="44"/>
      <c r="N67" s="45"/>
      <c r="O67" s="28"/>
      <c r="P67" s="30"/>
      <c r="Q67" s="3"/>
      <c r="R67" s="3"/>
      <c r="S67" s="3"/>
      <c r="T67" s="3"/>
    </row>
    <row r="68" spans="1:20" ht="22.15" customHeight="1" x14ac:dyDescent="0.25">
      <c r="A68" s="1">
        <f t="shared" ref="A68:A82" si="2">$P$3</f>
        <v>43671</v>
      </c>
      <c r="B68" s="64">
        <v>1</v>
      </c>
      <c r="C68" s="62"/>
      <c r="D68" s="46" t="s">
        <v>130</v>
      </c>
      <c r="E68" s="12"/>
      <c r="F68" s="12"/>
      <c r="G68" s="12"/>
      <c r="H68" s="12"/>
      <c r="I68" s="12"/>
      <c r="J68" s="12"/>
      <c r="K68" s="12"/>
      <c r="L68" s="12"/>
      <c r="M68" s="12"/>
      <c r="N68" s="12"/>
      <c r="O68" s="12"/>
      <c r="P68" s="12"/>
      <c r="Q68" s="3"/>
      <c r="R68" s="3"/>
      <c r="S68" s="3"/>
      <c r="T68" s="3"/>
    </row>
    <row r="69" spans="1:20" ht="20.25" x14ac:dyDescent="0.25">
      <c r="A69" s="1">
        <f t="shared" si="2"/>
        <v>43671</v>
      </c>
      <c r="B69" s="64">
        <v>1</v>
      </c>
      <c r="C69" s="6" t="s">
        <v>48</v>
      </c>
      <c r="D69" s="6"/>
      <c r="E69" s="6"/>
      <c r="F69" s="6"/>
      <c r="G69" s="6"/>
      <c r="H69" s="6"/>
      <c r="I69" s="3"/>
      <c r="J69" s="3"/>
      <c r="K69" s="3"/>
      <c r="L69" s="3"/>
      <c r="M69" s="3"/>
      <c r="N69" s="3"/>
      <c r="O69" s="3"/>
      <c r="P69" s="3"/>
    </row>
    <row r="70" spans="1:20" x14ac:dyDescent="0.25">
      <c r="A70" s="1">
        <f t="shared" si="2"/>
        <v>43671</v>
      </c>
      <c r="B70" s="64">
        <v>1</v>
      </c>
      <c r="C70" s="47" t="s">
        <v>49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</row>
    <row r="71" spans="1:20" x14ac:dyDescent="0.25">
      <c r="A71" s="1">
        <f t="shared" si="2"/>
        <v>43671</v>
      </c>
      <c r="B71" s="64">
        <v>1</v>
      </c>
      <c r="C71" s="3" t="s">
        <v>50</v>
      </c>
      <c r="D71" s="3"/>
      <c r="E71" s="3"/>
      <c r="F71" s="3"/>
      <c r="G71" s="3"/>
      <c r="H71" s="3"/>
      <c r="I71" s="3"/>
      <c r="J71" s="3"/>
      <c r="K71" s="3"/>
      <c r="L71" s="3"/>
      <c r="M71" s="3"/>
      <c r="N71" s="3"/>
      <c r="O71" s="3"/>
      <c r="P71" s="3"/>
    </row>
    <row r="72" spans="1:20" x14ac:dyDescent="0.25">
      <c r="A72" s="1">
        <f t="shared" si="2"/>
        <v>43671</v>
      </c>
      <c r="B72" s="64">
        <v>1</v>
      </c>
      <c r="C72" s="3" t="s">
        <v>51</v>
      </c>
      <c r="D72" s="3"/>
      <c r="E72" s="3"/>
      <c r="F72" s="3"/>
      <c r="G72" s="3"/>
      <c r="H72" s="3"/>
      <c r="I72" s="3"/>
      <c r="J72" s="3"/>
      <c r="K72" s="3"/>
      <c r="L72" s="3"/>
      <c r="M72" s="494" t="s">
        <v>129</v>
      </c>
      <c r="N72" s="494"/>
      <c r="O72" s="494"/>
      <c r="P72" s="494"/>
    </row>
    <row r="73" spans="1:20" x14ac:dyDescent="0.25">
      <c r="A73" s="1">
        <f t="shared" si="2"/>
        <v>43671</v>
      </c>
      <c r="B73" s="64">
        <v>1</v>
      </c>
      <c r="C73" s="3" t="s">
        <v>52</v>
      </c>
      <c r="D73" s="3"/>
      <c r="E73" s="3"/>
      <c r="F73" s="3"/>
      <c r="G73" s="3"/>
      <c r="H73" s="3"/>
      <c r="I73" s="3"/>
      <c r="J73" s="3"/>
      <c r="K73" s="3"/>
      <c r="L73" s="3"/>
      <c r="M73" s="494"/>
      <c r="N73" s="494"/>
      <c r="O73" s="494"/>
      <c r="P73" s="494"/>
    </row>
    <row r="74" spans="1:20" x14ac:dyDescent="0.25">
      <c r="A74" s="1">
        <f t="shared" si="2"/>
        <v>43671</v>
      </c>
      <c r="B74" s="64">
        <v>1</v>
      </c>
      <c r="C74" s="3" t="s">
        <v>53</v>
      </c>
      <c r="D74" s="3"/>
      <c r="E74" s="3"/>
      <c r="F74" s="3"/>
      <c r="G74" s="3"/>
      <c r="H74" s="3"/>
      <c r="I74" s="3"/>
      <c r="J74" s="3"/>
      <c r="K74" s="3"/>
      <c r="L74" s="3"/>
      <c r="M74" s="494"/>
      <c r="N74" s="494"/>
      <c r="O74" s="494"/>
      <c r="P74" s="494"/>
    </row>
    <row r="75" spans="1:20" x14ac:dyDescent="0.25">
      <c r="A75" s="1">
        <f t="shared" si="2"/>
        <v>43671</v>
      </c>
      <c r="B75" s="64">
        <v>1</v>
      </c>
      <c r="C75" s="3" t="s">
        <v>54</v>
      </c>
      <c r="D75" s="3"/>
      <c r="E75" s="3"/>
      <c r="F75" s="3"/>
      <c r="G75" s="3"/>
      <c r="H75" s="3"/>
      <c r="I75" s="3"/>
      <c r="J75" s="3"/>
      <c r="K75" s="3"/>
      <c r="L75" s="3"/>
      <c r="M75" s="494"/>
      <c r="N75" s="494"/>
      <c r="O75" s="494"/>
      <c r="P75" s="494"/>
    </row>
    <row r="76" spans="1:20" x14ac:dyDescent="0.25">
      <c r="A76" s="1">
        <f t="shared" si="2"/>
        <v>43671</v>
      </c>
      <c r="B76" s="64">
        <v>1</v>
      </c>
      <c r="C76" s="3" t="s">
        <v>55</v>
      </c>
      <c r="D76" s="3"/>
      <c r="E76" s="3"/>
      <c r="F76" s="3"/>
      <c r="G76" s="3"/>
      <c r="H76" s="3"/>
      <c r="I76" s="3"/>
      <c r="J76" s="3"/>
      <c r="K76" s="3"/>
      <c r="L76" s="3"/>
      <c r="M76" s="494"/>
      <c r="N76" s="494"/>
      <c r="O76" s="494"/>
      <c r="P76" s="494"/>
    </row>
    <row r="77" spans="1:20" x14ac:dyDescent="0.25">
      <c r="A77" s="1">
        <f t="shared" si="2"/>
        <v>43671</v>
      </c>
      <c r="B77" s="64">
        <v>1</v>
      </c>
      <c r="C77" s="3" t="s">
        <v>56</v>
      </c>
      <c r="D77" s="3"/>
      <c r="E77" s="3"/>
      <c r="F77" s="3"/>
      <c r="G77" s="3"/>
      <c r="H77" s="495"/>
      <c r="I77" s="495"/>
      <c r="J77" s="495"/>
      <c r="K77" s="495"/>
      <c r="L77" s="495"/>
      <c r="M77" s="494"/>
      <c r="N77" s="494"/>
      <c r="O77" s="494"/>
      <c r="P77" s="494"/>
    </row>
    <row r="78" spans="1:20" x14ac:dyDescent="0.25">
      <c r="A78" s="1">
        <f t="shared" si="2"/>
        <v>43671</v>
      </c>
      <c r="B78" s="64">
        <v>1</v>
      </c>
      <c r="C78" s="3" t="s">
        <v>57</v>
      </c>
      <c r="D78" s="3"/>
      <c r="E78" s="3"/>
      <c r="F78" s="3"/>
      <c r="G78" s="3"/>
      <c r="H78" s="3"/>
      <c r="I78" s="3"/>
      <c r="J78" s="3"/>
      <c r="K78" s="3"/>
      <c r="L78" s="3"/>
      <c r="M78" s="494"/>
      <c r="N78" s="494"/>
      <c r="O78" s="494"/>
      <c r="P78" s="494"/>
    </row>
    <row r="79" spans="1:20" x14ac:dyDescent="0.25">
      <c r="A79" s="1">
        <f t="shared" si="2"/>
        <v>43671</v>
      </c>
      <c r="B79" s="64">
        <v>1</v>
      </c>
      <c r="E79" s="63"/>
    </row>
    <row r="80" spans="1:20" x14ac:dyDescent="0.25">
      <c r="A80" s="1">
        <f t="shared" si="2"/>
        <v>43671</v>
      </c>
      <c r="B80" s="64">
        <v>1</v>
      </c>
      <c r="E80" s="63"/>
    </row>
    <row r="81" spans="1:5" x14ac:dyDescent="0.25">
      <c r="A81" s="1">
        <f t="shared" si="2"/>
        <v>43671</v>
      </c>
      <c r="B81" s="64">
        <v>1</v>
      </c>
      <c r="E81" s="63"/>
    </row>
    <row r="82" spans="1:5" x14ac:dyDescent="0.25">
      <c r="A82" s="1">
        <f t="shared" si="2"/>
        <v>43671</v>
      </c>
      <c r="B82" s="64">
        <v>1</v>
      </c>
      <c r="E82" s="63"/>
    </row>
    <row r="83" spans="1:5" x14ac:dyDescent="0.25">
      <c r="E83" s="63"/>
    </row>
    <row r="84" spans="1:5" x14ac:dyDescent="0.25">
      <c r="E84" s="63"/>
    </row>
    <row r="85" spans="1:5" x14ac:dyDescent="0.25">
      <c r="E85" s="63"/>
    </row>
    <row r="86" spans="1:5" x14ac:dyDescent="0.25">
      <c r="E86" s="63"/>
    </row>
  </sheetData>
  <mergeCells count="10">
    <mergeCell ref="M72:P78"/>
    <mergeCell ref="H77:L77"/>
    <mergeCell ref="C1:P1"/>
    <mergeCell ref="C9:P9"/>
    <mergeCell ref="C10:C11"/>
    <mergeCell ref="D10:D11"/>
    <mergeCell ref="I10:L10"/>
    <mergeCell ref="M10:N10"/>
    <mergeCell ref="O10:O11"/>
    <mergeCell ref="P10:P1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156</vt:i4>
      </vt:variant>
      <vt:variant>
        <vt:lpstr>Named Ranges</vt:lpstr>
      </vt:variant>
      <vt:variant>
        <vt:i4>285</vt:i4>
      </vt:variant>
    </vt:vector>
  </HeadingPairs>
  <TitlesOfParts>
    <vt:vector size="441" baseType="lpstr">
      <vt:lpstr>31.12</vt:lpstr>
      <vt:lpstr>30.12</vt:lpstr>
      <vt:lpstr>29.12</vt:lpstr>
      <vt:lpstr>28.12</vt:lpstr>
      <vt:lpstr>27.12</vt:lpstr>
      <vt:lpstr>26.12</vt:lpstr>
      <vt:lpstr>25.12</vt:lpstr>
      <vt:lpstr>24.12</vt:lpstr>
      <vt:lpstr>23.12</vt:lpstr>
      <vt:lpstr>22.12</vt:lpstr>
      <vt:lpstr>21.12</vt:lpstr>
      <vt:lpstr>20.12</vt:lpstr>
      <vt:lpstr>19.12</vt:lpstr>
      <vt:lpstr>18.12</vt:lpstr>
      <vt:lpstr>17.12</vt:lpstr>
      <vt:lpstr>16.12</vt:lpstr>
      <vt:lpstr>15.12</vt:lpstr>
      <vt:lpstr>14.12</vt:lpstr>
      <vt:lpstr>13.12</vt:lpstr>
      <vt:lpstr>12.12</vt:lpstr>
      <vt:lpstr>11.12</vt:lpstr>
      <vt:lpstr>10.12</vt:lpstr>
      <vt:lpstr>09.12</vt:lpstr>
      <vt:lpstr>08.12</vt:lpstr>
      <vt:lpstr>07.12</vt:lpstr>
      <vt:lpstr>06.12</vt:lpstr>
      <vt:lpstr>05.12</vt:lpstr>
      <vt:lpstr>04.12</vt:lpstr>
      <vt:lpstr>03.12</vt:lpstr>
      <vt:lpstr>02.12</vt:lpstr>
      <vt:lpstr>01.12</vt:lpstr>
      <vt:lpstr>30.11</vt:lpstr>
      <vt:lpstr>29.11</vt:lpstr>
      <vt:lpstr>28.11</vt:lpstr>
      <vt:lpstr>27.11</vt:lpstr>
      <vt:lpstr>26.11</vt:lpstr>
      <vt:lpstr>25.11</vt:lpstr>
      <vt:lpstr>24.11</vt:lpstr>
      <vt:lpstr>23.11</vt:lpstr>
      <vt:lpstr>22.11</vt:lpstr>
      <vt:lpstr>21.11</vt:lpstr>
      <vt:lpstr>20.11</vt:lpstr>
      <vt:lpstr>19.11</vt:lpstr>
      <vt:lpstr>18.11</vt:lpstr>
      <vt:lpstr>17.11</vt:lpstr>
      <vt:lpstr>16.11</vt:lpstr>
      <vt:lpstr>15.11</vt:lpstr>
      <vt:lpstr>14.11</vt:lpstr>
      <vt:lpstr>13.11</vt:lpstr>
      <vt:lpstr>12.11</vt:lpstr>
      <vt:lpstr>11.11</vt:lpstr>
      <vt:lpstr>10.11</vt:lpstr>
      <vt:lpstr>09.11</vt:lpstr>
      <vt:lpstr>08.11</vt:lpstr>
      <vt:lpstr>07.11</vt:lpstr>
      <vt:lpstr>06.11</vt:lpstr>
      <vt:lpstr>05.11</vt:lpstr>
      <vt:lpstr>04.11</vt:lpstr>
      <vt:lpstr>03.11</vt:lpstr>
      <vt:lpstr>02.11</vt:lpstr>
      <vt:lpstr>01.11</vt:lpstr>
      <vt:lpstr>31.10</vt:lpstr>
      <vt:lpstr>30.10</vt:lpstr>
      <vt:lpstr>29.10</vt:lpstr>
      <vt:lpstr>28.10</vt:lpstr>
      <vt:lpstr>27.10</vt:lpstr>
      <vt:lpstr>26.10</vt:lpstr>
      <vt:lpstr>25.10</vt:lpstr>
      <vt:lpstr>24.10</vt:lpstr>
      <vt:lpstr>23.10</vt:lpstr>
      <vt:lpstr>22.10</vt:lpstr>
      <vt:lpstr>21.10</vt:lpstr>
      <vt:lpstr>20.10</vt:lpstr>
      <vt:lpstr>19.10</vt:lpstr>
      <vt:lpstr>18.10</vt:lpstr>
      <vt:lpstr>17.10</vt:lpstr>
      <vt:lpstr>16.10</vt:lpstr>
      <vt:lpstr>15.10</vt:lpstr>
      <vt:lpstr>14.10</vt:lpstr>
      <vt:lpstr>13.10</vt:lpstr>
      <vt:lpstr>12.10</vt:lpstr>
      <vt:lpstr>11.10</vt:lpstr>
      <vt:lpstr>10.10</vt:lpstr>
      <vt:lpstr>09.10</vt:lpstr>
      <vt:lpstr>08.10</vt:lpstr>
      <vt:lpstr>07.10</vt:lpstr>
      <vt:lpstr>06.10</vt:lpstr>
      <vt:lpstr>05.10</vt:lpstr>
      <vt:lpstr>04.10</vt:lpstr>
      <vt:lpstr>03.10</vt:lpstr>
      <vt:lpstr>02.10</vt:lpstr>
      <vt:lpstr>01.10</vt:lpstr>
      <vt:lpstr>30.09</vt:lpstr>
      <vt:lpstr>29.09</vt:lpstr>
      <vt:lpstr>28.09</vt:lpstr>
      <vt:lpstr>27.09</vt:lpstr>
      <vt:lpstr>26.09</vt:lpstr>
      <vt:lpstr>25.09</vt:lpstr>
      <vt:lpstr>24.09</vt:lpstr>
      <vt:lpstr>23.09</vt:lpstr>
      <vt:lpstr>22.09</vt:lpstr>
      <vt:lpstr>21.09</vt:lpstr>
      <vt:lpstr>20.09</vt:lpstr>
      <vt:lpstr>19.09</vt:lpstr>
      <vt:lpstr>18.09</vt:lpstr>
      <vt:lpstr>17.09</vt:lpstr>
      <vt:lpstr>16.09</vt:lpstr>
      <vt:lpstr>15.09</vt:lpstr>
      <vt:lpstr>14.09</vt:lpstr>
      <vt:lpstr>13.09</vt:lpstr>
      <vt:lpstr>12.09</vt:lpstr>
      <vt:lpstr>11.09</vt:lpstr>
      <vt:lpstr>10.09</vt:lpstr>
      <vt:lpstr>09.09</vt:lpstr>
      <vt:lpstr>08.09</vt:lpstr>
      <vt:lpstr>07.09</vt:lpstr>
      <vt:lpstr>06.09</vt:lpstr>
      <vt:lpstr>05.09</vt:lpstr>
      <vt:lpstr>04.09</vt:lpstr>
      <vt:lpstr>03.09</vt:lpstr>
      <vt:lpstr>02.09</vt:lpstr>
      <vt:lpstr>01.09</vt:lpstr>
      <vt:lpstr>31.08</vt:lpstr>
      <vt:lpstr>30.08</vt:lpstr>
      <vt:lpstr>29.08</vt:lpstr>
      <vt:lpstr>28.08</vt:lpstr>
      <vt:lpstr>27.08</vt:lpstr>
      <vt:lpstr>26.08</vt:lpstr>
      <vt:lpstr>25.08</vt:lpstr>
      <vt:lpstr>24.08</vt:lpstr>
      <vt:lpstr>23.08</vt:lpstr>
      <vt:lpstr>22.08</vt:lpstr>
      <vt:lpstr>21.08</vt:lpstr>
      <vt:lpstr>20.08 </vt:lpstr>
      <vt:lpstr>19.08 </vt:lpstr>
      <vt:lpstr>18.08</vt:lpstr>
      <vt:lpstr>17.08</vt:lpstr>
      <vt:lpstr>16.08</vt:lpstr>
      <vt:lpstr>15.08</vt:lpstr>
      <vt:lpstr>14.08</vt:lpstr>
      <vt:lpstr>13.08</vt:lpstr>
      <vt:lpstr>12.08</vt:lpstr>
      <vt:lpstr>11.08</vt:lpstr>
      <vt:lpstr>10.08</vt:lpstr>
      <vt:lpstr>09.08</vt:lpstr>
      <vt:lpstr>08.08</vt:lpstr>
      <vt:lpstr>07.08 </vt:lpstr>
      <vt:lpstr>06.08 </vt:lpstr>
      <vt:lpstr>05.08</vt:lpstr>
      <vt:lpstr>04.08</vt:lpstr>
      <vt:lpstr>03.08</vt:lpstr>
      <vt:lpstr>02.08</vt:lpstr>
      <vt:lpstr>01.08</vt:lpstr>
      <vt:lpstr>31.07</vt:lpstr>
      <vt:lpstr>30.07</vt:lpstr>
      <vt:lpstr>Sheet1</vt:lpstr>
      <vt:lpstr>'01.08'!Print_Area</vt:lpstr>
      <vt:lpstr>'01.09'!Print_Area</vt:lpstr>
      <vt:lpstr>'01.10'!Print_Area</vt:lpstr>
      <vt:lpstr>'01.11'!Print_Area</vt:lpstr>
      <vt:lpstr>'01.12'!Print_Area</vt:lpstr>
      <vt:lpstr>'02.08'!Print_Area</vt:lpstr>
      <vt:lpstr>'02.09'!Print_Area</vt:lpstr>
      <vt:lpstr>'02.10'!Print_Area</vt:lpstr>
      <vt:lpstr>'02.11'!Print_Area</vt:lpstr>
      <vt:lpstr>'02.12'!Print_Area</vt:lpstr>
      <vt:lpstr>'03.08'!Print_Area</vt:lpstr>
      <vt:lpstr>'03.09'!Print_Area</vt:lpstr>
      <vt:lpstr>'03.10'!Print_Area</vt:lpstr>
      <vt:lpstr>'03.11'!Print_Area</vt:lpstr>
      <vt:lpstr>'03.12'!Print_Area</vt:lpstr>
      <vt:lpstr>'04.08'!Print_Area</vt:lpstr>
      <vt:lpstr>'04.09'!Print_Area</vt:lpstr>
      <vt:lpstr>'04.10'!Print_Area</vt:lpstr>
      <vt:lpstr>'04.11'!Print_Area</vt:lpstr>
      <vt:lpstr>'04.12'!Print_Area</vt:lpstr>
      <vt:lpstr>'05.08'!Print_Area</vt:lpstr>
      <vt:lpstr>'05.09'!Print_Area</vt:lpstr>
      <vt:lpstr>'05.10'!Print_Area</vt:lpstr>
      <vt:lpstr>'05.11'!Print_Area</vt:lpstr>
      <vt:lpstr>'05.12'!Print_Area</vt:lpstr>
      <vt:lpstr>'06.08 '!Print_Area</vt:lpstr>
      <vt:lpstr>'06.09'!Print_Area</vt:lpstr>
      <vt:lpstr>'06.10'!Print_Area</vt:lpstr>
      <vt:lpstr>'06.11'!Print_Area</vt:lpstr>
      <vt:lpstr>'06.12'!Print_Area</vt:lpstr>
      <vt:lpstr>'07.08 '!Print_Area</vt:lpstr>
      <vt:lpstr>'07.09'!Print_Area</vt:lpstr>
      <vt:lpstr>'07.10'!Print_Area</vt:lpstr>
      <vt:lpstr>'07.11'!Print_Area</vt:lpstr>
      <vt:lpstr>'07.12'!Print_Area</vt:lpstr>
      <vt:lpstr>'08.08'!Print_Area</vt:lpstr>
      <vt:lpstr>'08.09'!Print_Area</vt:lpstr>
      <vt:lpstr>'08.10'!Print_Area</vt:lpstr>
      <vt:lpstr>'08.11'!Print_Area</vt:lpstr>
      <vt:lpstr>'08.12'!Print_Area</vt:lpstr>
      <vt:lpstr>'09.08'!Print_Area</vt:lpstr>
      <vt:lpstr>'09.09'!Print_Area</vt:lpstr>
      <vt:lpstr>'09.10'!Print_Area</vt:lpstr>
      <vt:lpstr>'09.11'!Print_Area</vt:lpstr>
      <vt:lpstr>'09.12'!Print_Area</vt:lpstr>
      <vt:lpstr>'10.08'!Print_Area</vt:lpstr>
      <vt:lpstr>'10.09'!Print_Area</vt:lpstr>
      <vt:lpstr>'10.10'!Print_Area</vt:lpstr>
      <vt:lpstr>'10.11'!Print_Area</vt:lpstr>
      <vt:lpstr>'10.12'!Print_Area</vt:lpstr>
      <vt:lpstr>'11.08'!Print_Area</vt:lpstr>
      <vt:lpstr>'11.09'!Print_Area</vt:lpstr>
      <vt:lpstr>'11.10'!Print_Area</vt:lpstr>
      <vt:lpstr>'11.11'!Print_Area</vt:lpstr>
      <vt:lpstr>'11.12'!Print_Area</vt:lpstr>
      <vt:lpstr>'12.08'!Print_Area</vt:lpstr>
      <vt:lpstr>'12.09'!Print_Area</vt:lpstr>
      <vt:lpstr>'12.10'!Print_Area</vt:lpstr>
      <vt:lpstr>'12.11'!Print_Area</vt:lpstr>
      <vt:lpstr>'12.12'!Print_Area</vt:lpstr>
      <vt:lpstr>'13.08'!Print_Area</vt:lpstr>
      <vt:lpstr>'13.09'!Print_Area</vt:lpstr>
      <vt:lpstr>'13.10'!Print_Area</vt:lpstr>
      <vt:lpstr>'13.11'!Print_Area</vt:lpstr>
      <vt:lpstr>'13.12'!Print_Area</vt:lpstr>
      <vt:lpstr>'14.08'!Print_Area</vt:lpstr>
      <vt:lpstr>'14.09'!Print_Area</vt:lpstr>
      <vt:lpstr>'14.10'!Print_Area</vt:lpstr>
      <vt:lpstr>'14.11'!Print_Area</vt:lpstr>
      <vt:lpstr>'14.12'!Print_Area</vt:lpstr>
      <vt:lpstr>'15.08'!Print_Area</vt:lpstr>
      <vt:lpstr>'15.09'!Print_Area</vt:lpstr>
      <vt:lpstr>'15.10'!Print_Area</vt:lpstr>
      <vt:lpstr>'15.11'!Print_Area</vt:lpstr>
      <vt:lpstr>'15.12'!Print_Area</vt:lpstr>
      <vt:lpstr>'16.08'!Print_Area</vt:lpstr>
      <vt:lpstr>'16.09'!Print_Area</vt:lpstr>
      <vt:lpstr>'16.10'!Print_Area</vt:lpstr>
      <vt:lpstr>'16.11'!Print_Area</vt:lpstr>
      <vt:lpstr>'16.12'!Print_Area</vt:lpstr>
      <vt:lpstr>'17.08'!Print_Area</vt:lpstr>
      <vt:lpstr>'17.09'!Print_Area</vt:lpstr>
      <vt:lpstr>'17.10'!Print_Area</vt:lpstr>
      <vt:lpstr>'17.11'!Print_Area</vt:lpstr>
      <vt:lpstr>'17.12'!Print_Area</vt:lpstr>
      <vt:lpstr>'18.08'!Print_Area</vt:lpstr>
      <vt:lpstr>'18.09'!Print_Area</vt:lpstr>
      <vt:lpstr>'18.10'!Print_Area</vt:lpstr>
      <vt:lpstr>'18.11'!Print_Area</vt:lpstr>
      <vt:lpstr>'18.12'!Print_Area</vt:lpstr>
      <vt:lpstr>'19.08 '!Print_Area</vt:lpstr>
      <vt:lpstr>'19.09'!Print_Area</vt:lpstr>
      <vt:lpstr>'19.10'!Print_Area</vt:lpstr>
      <vt:lpstr>'19.11'!Print_Area</vt:lpstr>
      <vt:lpstr>'19.12'!Print_Area</vt:lpstr>
      <vt:lpstr>'20.08 '!Print_Area</vt:lpstr>
      <vt:lpstr>'20.09'!Print_Area</vt:lpstr>
      <vt:lpstr>'20.10'!Print_Area</vt:lpstr>
      <vt:lpstr>'20.11'!Print_Area</vt:lpstr>
      <vt:lpstr>'20.12'!Print_Area</vt:lpstr>
      <vt:lpstr>'21.08'!Print_Area</vt:lpstr>
      <vt:lpstr>'21.09'!Print_Area</vt:lpstr>
      <vt:lpstr>'21.10'!Print_Area</vt:lpstr>
      <vt:lpstr>'21.11'!Print_Area</vt:lpstr>
      <vt:lpstr>'21.12'!Print_Area</vt:lpstr>
      <vt:lpstr>'22.08'!Print_Area</vt:lpstr>
      <vt:lpstr>'22.09'!Print_Area</vt:lpstr>
      <vt:lpstr>'22.10'!Print_Area</vt:lpstr>
      <vt:lpstr>'22.11'!Print_Area</vt:lpstr>
      <vt:lpstr>'22.12'!Print_Area</vt:lpstr>
      <vt:lpstr>'23.08'!Print_Area</vt:lpstr>
      <vt:lpstr>'23.09'!Print_Area</vt:lpstr>
      <vt:lpstr>'23.10'!Print_Area</vt:lpstr>
      <vt:lpstr>'23.11'!Print_Area</vt:lpstr>
      <vt:lpstr>'23.12'!Print_Area</vt:lpstr>
      <vt:lpstr>'24.08'!Print_Area</vt:lpstr>
      <vt:lpstr>'24.09'!Print_Area</vt:lpstr>
      <vt:lpstr>'24.10'!Print_Area</vt:lpstr>
      <vt:lpstr>'24.11'!Print_Area</vt:lpstr>
      <vt:lpstr>'24.12'!Print_Area</vt:lpstr>
      <vt:lpstr>'25.08'!Print_Area</vt:lpstr>
      <vt:lpstr>'25.09'!Print_Area</vt:lpstr>
      <vt:lpstr>'25.10'!Print_Area</vt:lpstr>
      <vt:lpstr>'25.11'!Print_Area</vt:lpstr>
      <vt:lpstr>'25.12'!Print_Area</vt:lpstr>
      <vt:lpstr>'26.08'!Print_Area</vt:lpstr>
      <vt:lpstr>'26.09'!Print_Area</vt:lpstr>
      <vt:lpstr>'26.10'!Print_Area</vt:lpstr>
      <vt:lpstr>'26.11'!Print_Area</vt:lpstr>
      <vt:lpstr>'26.12'!Print_Area</vt:lpstr>
      <vt:lpstr>'27.08'!Print_Area</vt:lpstr>
      <vt:lpstr>'27.09'!Print_Area</vt:lpstr>
      <vt:lpstr>'27.10'!Print_Area</vt:lpstr>
      <vt:lpstr>'27.11'!Print_Area</vt:lpstr>
      <vt:lpstr>'27.12'!Print_Area</vt:lpstr>
      <vt:lpstr>'28.08'!Print_Area</vt:lpstr>
      <vt:lpstr>'28.09'!Print_Area</vt:lpstr>
      <vt:lpstr>'28.10'!Print_Area</vt:lpstr>
      <vt:lpstr>'28.11'!Print_Area</vt:lpstr>
      <vt:lpstr>'28.12'!Print_Area</vt:lpstr>
      <vt:lpstr>'29.08'!Print_Area</vt:lpstr>
      <vt:lpstr>'29.09'!Print_Area</vt:lpstr>
      <vt:lpstr>'29.10'!Print_Area</vt:lpstr>
      <vt:lpstr>'29.11'!Print_Area</vt:lpstr>
      <vt:lpstr>'29.12'!Print_Area</vt:lpstr>
      <vt:lpstr>'30.07'!Print_Area</vt:lpstr>
      <vt:lpstr>'30.08'!Print_Area</vt:lpstr>
      <vt:lpstr>'30.09'!Print_Area</vt:lpstr>
      <vt:lpstr>'30.10'!Print_Area</vt:lpstr>
      <vt:lpstr>'30.11'!Print_Area</vt:lpstr>
      <vt:lpstr>'30.12'!Print_Area</vt:lpstr>
      <vt:lpstr>'31.07'!Print_Area</vt:lpstr>
      <vt:lpstr>'31.08'!Print_Area</vt:lpstr>
      <vt:lpstr>'31.10'!Print_Area</vt:lpstr>
      <vt:lpstr>'31.12'!Print_Area</vt:lpstr>
      <vt:lpstr>'01.09'!Print_Titles</vt:lpstr>
      <vt:lpstr>'01.10'!Print_Titles</vt:lpstr>
      <vt:lpstr>'01.11'!Print_Titles</vt:lpstr>
      <vt:lpstr>'01.12'!Print_Titles</vt:lpstr>
      <vt:lpstr>'02.09'!Print_Titles</vt:lpstr>
      <vt:lpstr>'02.10'!Print_Titles</vt:lpstr>
      <vt:lpstr>'02.11'!Print_Titles</vt:lpstr>
      <vt:lpstr>'02.12'!Print_Titles</vt:lpstr>
      <vt:lpstr>'03.09'!Print_Titles</vt:lpstr>
      <vt:lpstr>'03.10'!Print_Titles</vt:lpstr>
      <vt:lpstr>'03.11'!Print_Titles</vt:lpstr>
      <vt:lpstr>'03.12'!Print_Titles</vt:lpstr>
      <vt:lpstr>'04.09'!Print_Titles</vt:lpstr>
      <vt:lpstr>'04.10'!Print_Titles</vt:lpstr>
      <vt:lpstr>'04.11'!Print_Titles</vt:lpstr>
      <vt:lpstr>'04.12'!Print_Titles</vt:lpstr>
      <vt:lpstr>'05.09'!Print_Titles</vt:lpstr>
      <vt:lpstr>'05.10'!Print_Titles</vt:lpstr>
      <vt:lpstr>'05.11'!Print_Titles</vt:lpstr>
      <vt:lpstr>'05.12'!Print_Titles</vt:lpstr>
      <vt:lpstr>'06.09'!Print_Titles</vt:lpstr>
      <vt:lpstr>'06.10'!Print_Titles</vt:lpstr>
      <vt:lpstr>'06.11'!Print_Titles</vt:lpstr>
      <vt:lpstr>'06.12'!Print_Titles</vt:lpstr>
      <vt:lpstr>'07.09'!Print_Titles</vt:lpstr>
      <vt:lpstr>'07.10'!Print_Titles</vt:lpstr>
      <vt:lpstr>'07.11'!Print_Titles</vt:lpstr>
      <vt:lpstr>'07.12'!Print_Titles</vt:lpstr>
      <vt:lpstr>'08.09'!Print_Titles</vt:lpstr>
      <vt:lpstr>'08.10'!Print_Titles</vt:lpstr>
      <vt:lpstr>'08.11'!Print_Titles</vt:lpstr>
      <vt:lpstr>'08.12'!Print_Titles</vt:lpstr>
      <vt:lpstr>'09.09'!Print_Titles</vt:lpstr>
      <vt:lpstr>'09.10'!Print_Titles</vt:lpstr>
      <vt:lpstr>'09.11'!Print_Titles</vt:lpstr>
      <vt:lpstr>'09.12'!Print_Titles</vt:lpstr>
      <vt:lpstr>'10.09'!Print_Titles</vt:lpstr>
      <vt:lpstr>'10.10'!Print_Titles</vt:lpstr>
      <vt:lpstr>'10.11'!Print_Titles</vt:lpstr>
      <vt:lpstr>'10.12'!Print_Titles</vt:lpstr>
      <vt:lpstr>'11.09'!Print_Titles</vt:lpstr>
      <vt:lpstr>'11.10'!Print_Titles</vt:lpstr>
      <vt:lpstr>'11.11'!Print_Titles</vt:lpstr>
      <vt:lpstr>'11.12'!Print_Titles</vt:lpstr>
      <vt:lpstr>'12.09'!Print_Titles</vt:lpstr>
      <vt:lpstr>'12.10'!Print_Titles</vt:lpstr>
      <vt:lpstr>'12.11'!Print_Titles</vt:lpstr>
      <vt:lpstr>'12.12'!Print_Titles</vt:lpstr>
      <vt:lpstr>'13.09'!Print_Titles</vt:lpstr>
      <vt:lpstr>'13.10'!Print_Titles</vt:lpstr>
      <vt:lpstr>'13.11'!Print_Titles</vt:lpstr>
      <vt:lpstr>'13.12'!Print_Titles</vt:lpstr>
      <vt:lpstr>'14.09'!Print_Titles</vt:lpstr>
      <vt:lpstr>'14.10'!Print_Titles</vt:lpstr>
      <vt:lpstr>'14.11'!Print_Titles</vt:lpstr>
      <vt:lpstr>'14.12'!Print_Titles</vt:lpstr>
      <vt:lpstr>'15.09'!Print_Titles</vt:lpstr>
      <vt:lpstr>'15.10'!Print_Titles</vt:lpstr>
      <vt:lpstr>'15.11'!Print_Titles</vt:lpstr>
      <vt:lpstr>'15.12'!Print_Titles</vt:lpstr>
      <vt:lpstr>'16.09'!Print_Titles</vt:lpstr>
      <vt:lpstr>'16.10'!Print_Titles</vt:lpstr>
      <vt:lpstr>'16.11'!Print_Titles</vt:lpstr>
      <vt:lpstr>'16.12'!Print_Titles</vt:lpstr>
      <vt:lpstr>'17.09'!Print_Titles</vt:lpstr>
      <vt:lpstr>'17.10'!Print_Titles</vt:lpstr>
      <vt:lpstr>'17.11'!Print_Titles</vt:lpstr>
      <vt:lpstr>'17.12'!Print_Titles</vt:lpstr>
      <vt:lpstr>'18.09'!Print_Titles</vt:lpstr>
      <vt:lpstr>'18.10'!Print_Titles</vt:lpstr>
      <vt:lpstr>'18.11'!Print_Titles</vt:lpstr>
      <vt:lpstr>'18.12'!Print_Titles</vt:lpstr>
      <vt:lpstr>'19.09'!Print_Titles</vt:lpstr>
      <vt:lpstr>'19.10'!Print_Titles</vt:lpstr>
      <vt:lpstr>'19.11'!Print_Titles</vt:lpstr>
      <vt:lpstr>'19.12'!Print_Titles</vt:lpstr>
      <vt:lpstr>'20.09'!Print_Titles</vt:lpstr>
      <vt:lpstr>'20.10'!Print_Titles</vt:lpstr>
      <vt:lpstr>'20.11'!Print_Titles</vt:lpstr>
      <vt:lpstr>'20.12'!Print_Titles</vt:lpstr>
      <vt:lpstr>'21.09'!Print_Titles</vt:lpstr>
      <vt:lpstr>'21.10'!Print_Titles</vt:lpstr>
      <vt:lpstr>'21.11'!Print_Titles</vt:lpstr>
      <vt:lpstr>'21.12'!Print_Titles</vt:lpstr>
      <vt:lpstr>'22.09'!Print_Titles</vt:lpstr>
      <vt:lpstr>'22.10'!Print_Titles</vt:lpstr>
      <vt:lpstr>'22.11'!Print_Titles</vt:lpstr>
      <vt:lpstr>'22.12'!Print_Titles</vt:lpstr>
      <vt:lpstr>'23.09'!Print_Titles</vt:lpstr>
      <vt:lpstr>'23.10'!Print_Titles</vt:lpstr>
      <vt:lpstr>'23.11'!Print_Titles</vt:lpstr>
      <vt:lpstr>'23.12'!Print_Titles</vt:lpstr>
      <vt:lpstr>'24.08'!Print_Titles</vt:lpstr>
      <vt:lpstr>'24.09'!Print_Titles</vt:lpstr>
      <vt:lpstr>'24.10'!Print_Titles</vt:lpstr>
      <vt:lpstr>'24.11'!Print_Titles</vt:lpstr>
      <vt:lpstr>'24.12'!Print_Titles</vt:lpstr>
      <vt:lpstr>'25.08'!Print_Titles</vt:lpstr>
      <vt:lpstr>'25.09'!Print_Titles</vt:lpstr>
      <vt:lpstr>'25.10'!Print_Titles</vt:lpstr>
      <vt:lpstr>'25.11'!Print_Titles</vt:lpstr>
      <vt:lpstr>'25.12'!Print_Titles</vt:lpstr>
      <vt:lpstr>'26.08'!Print_Titles</vt:lpstr>
      <vt:lpstr>'26.09'!Print_Titles</vt:lpstr>
      <vt:lpstr>'26.10'!Print_Titles</vt:lpstr>
      <vt:lpstr>'26.11'!Print_Titles</vt:lpstr>
      <vt:lpstr>'26.12'!Print_Titles</vt:lpstr>
      <vt:lpstr>'27.08'!Print_Titles</vt:lpstr>
      <vt:lpstr>'27.09'!Print_Titles</vt:lpstr>
      <vt:lpstr>'27.10'!Print_Titles</vt:lpstr>
      <vt:lpstr>'27.11'!Print_Titles</vt:lpstr>
      <vt:lpstr>'27.12'!Print_Titles</vt:lpstr>
      <vt:lpstr>'28.08'!Print_Titles</vt:lpstr>
      <vt:lpstr>'28.09'!Print_Titles</vt:lpstr>
      <vt:lpstr>'28.10'!Print_Titles</vt:lpstr>
      <vt:lpstr>'28.11'!Print_Titles</vt:lpstr>
      <vt:lpstr>'28.12'!Print_Titles</vt:lpstr>
      <vt:lpstr>'29.08'!Print_Titles</vt:lpstr>
      <vt:lpstr>'29.09'!Print_Titles</vt:lpstr>
      <vt:lpstr>'29.10'!Print_Titles</vt:lpstr>
      <vt:lpstr>'29.11'!Print_Titles</vt:lpstr>
      <vt:lpstr>'29.12'!Print_Titles</vt:lpstr>
      <vt:lpstr>'30.08'!Print_Titles</vt:lpstr>
      <vt:lpstr>'30.09'!Print_Titles</vt:lpstr>
      <vt:lpstr>'30.10'!Print_Titles</vt:lpstr>
      <vt:lpstr>'30.11'!Print_Titles</vt:lpstr>
      <vt:lpstr>'30.12'!Print_Titles</vt:lpstr>
      <vt:lpstr>'31.08'!Print_Titles</vt:lpstr>
      <vt:lpstr>'31.10'!Print_Titles</vt:lpstr>
      <vt:lpstr>'31.12'!Print_Titles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Contorl Room</cp:lastModifiedBy>
  <cp:lastPrinted>2020-02-22T19:07:08Z</cp:lastPrinted>
  <dcterms:created xsi:type="dcterms:W3CDTF">2019-07-25T17:00:50Z</dcterms:created>
  <dcterms:modified xsi:type="dcterms:W3CDTF">2024-10-09T04:58:24Z</dcterms:modified>
</cp:coreProperties>
</file>