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New" sheetId="2" state="visible" r:id="rId3"/>
    <sheet name="Sheet2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<sst xmlns="http://schemas.openxmlformats.org/spreadsheetml/2006/main" count="774" uniqueCount="181">
  <si>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</si>
  <si>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</si>
  <si>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</si>
  <si>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</si>
  <si>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</si>
  <si>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</si>
  <si>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</si>
  <si>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</si>
  <si>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</si>
  <si>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</si>
  <si>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</si>
  <si>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</si>
  <si>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</si>
  <si>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</si>
  <si>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</si>
  <si>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</si>
  <si>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</si>
  <si>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</si>
  <si>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</si>
  <si>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</si>
  <si>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</si>
  <si>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</si>
  <si>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</si>
  <si>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</si>
  <si>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</si>
  <si>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</si>
  <si>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</si>
  <si>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</si>
  <si>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</si>
  <si>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</si>
  <si>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</si>
  <si>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</si>
  <si>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</si>
  <si>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</si>
  <si>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</si>
  <si>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</si>
  <si>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</si>
  <si>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</si>
  <si>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</si>
  <si>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</si>
  <si>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</si>
  <si>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</si>
  <si>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</si>
  <si>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</si>
  <si>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</si>
  <si>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</si>
  <si>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</si>
  <si>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</si>
  <si>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</si>
  <si>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</si>
  <si>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</si>
  <si>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</si>
  <si>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</si>
  <si>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</si>
  <si>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</si>
  <si>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</si>
  <si>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</si>
  <si>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</si>
  <si>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</si>
  <si>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</si>
  <si>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</si>
  <si>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</si>
  <si>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</si>
  <si>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</si>
  <si>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</si>
  <si>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</si>
  <si>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</si>
  <si>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</si>
  <si>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</si>
  <si>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</si>
  <si>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water</t>
  </si>
  <si>
    <t xml:space="preserve">kobi</t>
  </si>
  <si>
    <t xml:space="preserve">cooker</t>
  </si>
  <si>
    <t xml:space="preserve">travel from to tcs</t>
  </si>
  <si>
    <t xml:space="preserve">food at tcs</t>
  </si>
  <si>
    <t xml:space="preserve">travel at tcs</t>
  </si>
  <si>
    <t xml:space="preserve">cash given and expense</t>
  </si>
  <si>
    <t xml:space="preserve">banana</t>
  </si>
  <si>
    <t xml:space="preserve">auto</t>
  </si>
  <si>
    <t xml:space="preserve">Bus</t>
  </si>
  <si>
    <t xml:space="preserve">Auto</t>
  </si>
  <si>
    <t xml:space="preserve">Auto to TCS</t>
  </si>
  <si>
    <t xml:space="preserve">sak</t>
  </si>
  <si>
    <t xml:space="preserve">bus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</si>
  <si>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</si>
  <si>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</si>
  <si>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</si>
  <si>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</si>
  <si>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</si>
  <si>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hair cream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</si>
  <si>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</si>
  <si>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</si>
  <si>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</si>
  <si>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</si>
  <si>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</si>
  <si>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</si>
  <si>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</si>
  <si>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</si>
  <si>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</si>
  <si>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</si>
  <si>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</si>
  <si>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</si>
  <si>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</si>
  <si>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</si>
  <si>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</si>
  <si>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</si>
  <si>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</si>
  <si>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</si>
  <si>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</si>
  <si>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internet</t>
  </si>
  <si>
    <t xml:space="preserve">cash given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</si>
  <si>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</si>
  <si>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</si>
  <si>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</si>
  <si>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</si>
  <si>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</si>
  <si>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</si>
  <si>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</si>
  <si>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</si>
  <si>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</si>
  <si>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</si>
  <si>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</si>
  <si>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</si>
  <si>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sabji+haldi</t>
  </si>
  <si>
    <t xml:space="preserve">banana+graphs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</si>
  <si>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</si>
  <si>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</si>
  <si>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</si>
  <si>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</si>
  <si>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</si>
  <si>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</si>
  <si>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</si>
  <si>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</si>
  <si>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</si>
  <si>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</si>
  <si>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</si>
  <si>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travel from tcs office+cig</t>
  </si>
  <si>
    <t xml:space="preserve">fooat at tcs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</si>
  <si>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</si>
  <si>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</si>
  <si>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</si>
  <si>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</si>
  <si>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</si>
  <si>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</si>
  <si>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</si>
  <si>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</si>
  <si>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</si>
  <si>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</si>
  <si>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</si>
  <si>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</si>
  <si>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</si>
  <si>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</si>
  <si>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</si>
  <si>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</si>
  <si>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</si>
  <si>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daali + oil</t>
  </si>
  <si>
    <t xml:space="preserve">soap+biscuit</t>
  </si>
  <si>
    <t xml:space="preserve">Paneer + sabji</t>
  </si>
  <si>
    <t xml:space="preserve">Egg + chips</t>
  </si>
  <si>
    <t xml:space="preserve">rice,salt,dal,paste</t>
  </si>
  <si>
    <t xml:space="preserve">auto1</t>
  </si>
  <si>
    <t xml:space="preserve">Auto 2</t>
  </si>
  <si>
    <t xml:space="preserve">sabji(Swarup)</t>
  </si>
  <si>
    <t xml:space="preserve">big basket</t>
  </si>
  <si>
    <t xml:space="preserve">apple</t>
  </si>
  <si>
    <t xml:space="preserve">sabun</t>
  </si>
  <si>
    <t xml:space="preserve">buscuit</t>
  </si>
  <si>
    <t xml:space="preserve">garbage bag and scrub</t>
  </si>
  <si>
    <t xml:space="preserve">grocery amazon</t>
  </si>
  <si>
    <t xml:space="preserve">juice</t>
  </si>
  <si>
    <t xml:space="preserve">grocery market</t>
  </si>
  <si>
    <t xml:space="preserve">susmita paper</t>
  </si>
  <si>
    <t xml:space="preserve">swarup previous</t>
  </si>
  <si>
    <t xml:space="preserve">Remaining</t>
  </si>
  <si>
    <t xml:space="preserve">Sabji</t>
  </si>
  <si>
    <t xml:space="preserve">Dahi n milk</t>
  </si>
  <si>
    <t xml:space="preserve">milk paneer</t>
  </si>
  <si>
    <t xml:space="preserve">Internet</t>
  </si>
  <si>
    <t xml:space="preserve">rice paste</t>
  </si>
  <si>
    <t xml:space="preserve">dhania mirchi</t>
  </si>
  <si>
    <t xml:space="preserve">fruit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</si>
</sst>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2" activeCellId="0" sqref="J22"/>
    </sheetView>
  </sheetViews>
  <sheetFormatPr defaultColWidth="8.85937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0" sqref="Q6"/>
    </sheetView>
  </sheetViews>
  <sheetFormatPr defaultColWidth="8.859375" defaultRowHeight="14.4" zeroHeight="false" outlineLevelRow="0" outlineLevelCol="0"/>
  <cols>
    <col collapsed="false" customWidth="true" hidden="false" outlineLevel="0" max="1" min="1" style="0" width="9.2"/>
    <col collapsed="false" customWidth="true" hidden="false" outlineLevel="0" max="6" min="2" style="0" width="9"/>
    <col collapsed="false" customWidth="true" hidden="false" outlineLevel="0" max="7" min="7" style="0" width="10.65"/>
    <col collapsed="false" customWidth="true" hidden="false" outlineLevel="0" max="13" min="10" style="0" width="9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3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3" activeCellId="0" sqref="Q3"/>
    </sheetView>
  </sheetViews>
  <sheetFormatPr defaultColWidth="8.85937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4346.00333333333</v>
      </c>
      <c r="S59" s="17" t="n">
        <f aca="false">SUM(S54:S57)</f>
        <v>4346</v>
      </c>
      <c r="T59" s="17" t="n">
        <f aca="false">SUM(T54:T57)</f>
        <v>0.00333333333355768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56" colorId="64" zoomScale="95" zoomScaleNormal="95" zoomScalePageLayoutView="100" workbookViewId="0">
      <selection pane="topLeft" activeCell="Q65" activeCellId="0" sqref="Q65"/>
    </sheetView>
  </sheetViews>
  <sheetFormatPr defaultColWidth="8.85937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4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70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11</v>
      </c>
    </row>
    <row r="3" customFormat="false" ht="13.8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71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3.8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11</v>
      </c>
    </row>
    <row r="5" customFormat="false" ht="13.8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72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11</v>
      </c>
    </row>
    <row r="6" customFormat="false" ht="13.8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11</v>
      </c>
    </row>
    <row r="7" customFormat="false" ht="13.8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73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11</v>
      </c>
    </row>
    <row r="8" customFormat="false" ht="13.8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74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11</v>
      </c>
    </row>
    <row r="9" customFormat="false" ht="13.8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11</v>
      </c>
    </row>
    <row r="10" customFormat="false" ht="13.8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74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11</v>
      </c>
    </row>
    <row r="11" customFormat="false" ht="13.8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75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11</v>
      </c>
    </row>
    <row r="12" customFormat="false" ht="13.8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74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11</v>
      </c>
    </row>
    <row r="13" customFormat="false" ht="13.8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76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11</v>
      </c>
    </row>
    <row r="14" customFormat="false" ht="13.8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77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11</v>
      </c>
    </row>
    <row r="15" customFormat="false" ht="13.8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78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11</v>
      </c>
    </row>
    <row r="16" customFormat="false" ht="13.8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79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11</v>
      </c>
    </row>
    <row r="17" customFormat="false" ht="13.8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80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11</v>
      </c>
    </row>
    <row r="18" customFormat="false" ht="13.8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81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11</v>
      </c>
    </row>
    <row r="19" customFormat="false" ht="13.8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82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11</v>
      </c>
    </row>
    <row r="20" customFormat="false" ht="13.8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83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11</v>
      </c>
    </row>
    <row r="21" customFormat="false" ht="13.8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77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11</v>
      </c>
    </row>
    <row r="22" customFormat="false" ht="13.8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84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11</v>
      </c>
    </row>
    <row r="23" customFormat="false" ht="13.8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11</v>
      </c>
    </row>
    <row r="24" customFormat="false" ht="13.8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85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11</v>
      </c>
    </row>
    <row r="25" customFormat="false" ht="13.8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86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11</v>
      </c>
    </row>
    <row r="26" customFormat="false" ht="13.8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11</v>
      </c>
    </row>
    <row r="27" customFormat="false" ht="13.8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74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11</v>
      </c>
    </row>
    <row r="28" customFormat="false" ht="13.8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70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11</v>
      </c>
    </row>
    <row r="29" customFormat="false" ht="13.8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11</v>
      </c>
    </row>
    <row r="30" customFormat="false" ht="13.8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87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11</v>
      </c>
    </row>
    <row r="31" customFormat="false" ht="13.8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11</v>
      </c>
    </row>
    <row r="32" customFormat="false" ht="13.8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82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11</v>
      </c>
    </row>
    <row r="33" customFormat="false" ht="13.8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11</v>
      </c>
    </row>
    <row r="34" customFormat="false" ht="13.8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88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</v>
      </c>
    </row>
    <row r="35" customFormat="false" ht="13.8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11</v>
      </c>
    </row>
    <row r="36" customFormat="false" ht="13.8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11</v>
      </c>
    </row>
    <row r="37" customFormat="false" ht="13.8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89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11</v>
      </c>
    </row>
    <row r="38" customFormat="false" ht="13.8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90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11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91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11</v>
      </c>
    </row>
    <row r="40" customFormat="false" ht="13.8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92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11</v>
      </c>
    </row>
    <row r="41" customFormat="false" ht="13.8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11</v>
      </c>
    </row>
    <row r="42" customFormat="false" ht="13.8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93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11</v>
      </c>
    </row>
    <row r="43" customFormat="false" ht="13.8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77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11</v>
      </c>
    </row>
    <row r="44" customFormat="false" ht="13.8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11</v>
      </c>
    </row>
    <row r="45" customFormat="false" ht="13.8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94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11</v>
      </c>
    </row>
    <row r="46" customFormat="false" ht="13.8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92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11</v>
      </c>
    </row>
    <row r="47" customFormat="false" ht="13.8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11</v>
      </c>
    </row>
    <row r="48" customFormat="false" ht="13.8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95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11</v>
      </c>
    </row>
    <row r="49" customFormat="false" ht="13.8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96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11</v>
      </c>
    </row>
    <row r="50" customFormat="false" ht="13.8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97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11</v>
      </c>
    </row>
    <row r="51" customFormat="false" ht="13.8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98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11</v>
      </c>
    </row>
    <row r="52" customFormat="false" ht="13.8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11</v>
      </c>
    </row>
    <row r="53" customFormat="false" ht="13.8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11</v>
      </c>
    </row>
    <row r="54" customFormat="false" ht="13.8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99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11</v>
      </c>
    </row>
    <row r="55" customFormat="false" ht="13.8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11</v>
      </c>
    </row>
    <row r="56" customFormat="false" ht="13.8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100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11</v>
      </c>
    </row>
    <row r="57" customFormat="false" ht="13.8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11</v>
      </c>
    </row>
    <row r="58" customFormat="false" ht="13.8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101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11</v>
      </c>
    </row>
    <row r="59" customFormat="false" ht="13.8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11</v>
      </c>
    </row>
    <row r="60" customFormat="false" ht="13.8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102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11</v>
      </c>
    </row>
    <row r="61" customFormat="false" ht="13.8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11</v>
      </c>
    </row>
    <row r="62" customFormat="false" ht="13.8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77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11</v>
      </c>
    </row>
    <row r="63" customFormat="false" ht="13.8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103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11</v>
      </c>
    </row>
    <row r="64" customFormat="false" ht="13.8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96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11</v>
      </c>
    </row>
    <row r="65" customFormat="false" ht="17.35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104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11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7.35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105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11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7.35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106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11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7.35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11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107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11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108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11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109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11</v>
      </c>
      <c r="Q71" s="17"/>
      <c r="R71" s="17"/>
      <c r="S71" s="17"/>
      <c r="T71" s="17"/>
    </row>
    <row r="72" customFormat="false" ht="17.35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110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11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9324.5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P86" activeCellId="0" sqref="P86"/>
    </sheetView>
  </sheetViews>
  <sheetFormatPr defaultColWidth="8.859375" defaultRowHeight="14.4" zeroHeight="false" outlineLevelRow="0" outlineLevelCol="0"/>
  <cols>
    <col collapsed="false" customWidth="true" hidden="false" outlineLevel="0" max="1" min="1" style="0" width="11.25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111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112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111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113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111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114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111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115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111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111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77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111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111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111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116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111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116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111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77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111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111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117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111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118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111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119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111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120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111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116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111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116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111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116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111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111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121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111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116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111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121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111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111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77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111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116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111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121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111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116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111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122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111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116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111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116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111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116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111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74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111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123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111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124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111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82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111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89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111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111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125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111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116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111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126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111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127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111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116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111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128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111</v>
      </c>
      <c r="O46" s="0" t="s">
        <v>129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130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111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131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111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132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111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111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111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133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111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134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111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135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111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109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111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136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111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74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111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137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111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110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111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111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74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111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111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138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111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111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139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111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111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140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111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141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111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142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111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143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111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144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111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77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111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145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111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146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111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147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111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148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111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149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111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150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111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111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111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151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111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152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111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142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111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77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111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150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111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110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111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74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111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153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111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120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111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154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111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111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116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111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83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111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155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111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111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156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111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74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111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142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111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127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111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9"/>
  <sheetViews>
    <sheetView showFormulas="false" showGridLines="true" showRowColHeaders="true" showZeros="true" rightToLeft="false" tabSelected="false" showOutlineSymbols="true" defaultGridColor="true" view="normal" topLeftCell="D10" colorId="64" zoomScale="95" zoomScaleNormal="95" zoomScalePageLayoutView="100" workbookViewId="0">
      <selection pane="topLeft" activeCell="P29" activeCellId="0" sqref="P29"/>
    </sheetView>
  </sheetViews>
  <sheetFormatPr defaultColWidth="11.78515625" defaultRowHeight="13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15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f aca="false">526</f>
        <v>526</v>
      </c>
      <c r="F2" s="0" t="s">
        <v>157</v>
      </c>
      <c r="I2" s="0" t="n">
        <v>526</v>
      </c>
      <c r="J2" s="0" t="n">
        <v>0</v>
      </c>
      <c r="K2" s="0" t="n">
        <v>0</v>
      </c>
      <c r="L2" s="0" t="s">
        <v>11</v>
      </c>
    </row>
    <row r="3" customFormat="false" ht="13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f aca="false">SUM(B3:D3)</f>
        <v>90</v>
      </c>
      <c r="F3" s="0" t="s">
        <v>158</v>
      </c>
      <c r="I3" s="0" t="n">
        <v>0</v>
      </c>
      <c r="J3" s="0" t="n">
        <v>0</v>
      </c>
      <c r="K3" s="0" t="n">
        <v>90</v>
      </c>
      <c r="L3" s="0" t="s">
        <v>11</v>
      </c>
    </row>
    <row r="4" customFormat="false" ht="13.8" hidden="false" customHeight="false" outlineLevel="0" collapsed="false">
      <c r="A4" s="19" t="n">
        <v>43932</v>
      </c>
      <c r="B4" s="0" t="n">
        <f aca="false">180/3</f>
        <v>60</v>
      </c>
      <c r="C4" s="0" t="n">
        <f aca="false">180/3</f>
        <v>60</v>
      </c>
      <c r="D4" s="0" t="n">
        <f aca="false">180/3</f>
        <v>60</v>
      </c>
      <c r="E4" s="0" t="n">
        <v>180</v>
      </c>
      <c r="F4" s="0" t="s">
        <v>17</v>
      </c>
      <c r="I4" s="0" t="n">
        <v>180</v>
      </c>
      <c r="J4" s="0" t="n">
        <v>0</v>
      </c>
      <c r="K4" s="0" t="n">
        <v>0</v>
      </c>
      <c r="L4" s="0" t="s">
        <v>11</v>
      </c>
    </row>
    <row r="5" customFormat="false" ht="13.8" hidden="false" customHeight="false" outlineLevel="0" collapsed="false">
      <c r="A5" s="19" t="n">
        <v>43932</v>
      </c>
      <c r="B5" s="0" t="n">
        <f aca="false">436/3</f>
        <v>145.333333333333</v>
      </c>
      <c r="C5" s="0" t="n">
        <f aca="false">436/3</f>
        <v>145.333333333333</v>
      </c>
      <c r="D5" s="0" t="n">
        <f aca="false">436/3</f>
        <v>145.333333333333</v>
      </c>
      <c r="E5" s="0" t="n">
        <f aca="false">150+220+18+48</f>
        <v>436</v>
      </c>
      <c r="F5" s="0" t="s">
        <v>159</v>
      </c>
      <c r="I5" s="0" t="n">
        <v>436</v>
      </c>
      <c r="J5" s="0" t="n">
        <v>0</v>
      </c>
      <c r="K5" s="0" t="n">
        <v>0</v>
      </c>
      <c r="L5" s="0" t="s">
        <v>11</v>
      </c>
    </row>
    <row r="6" customFormat="false" ht="13.8" hidden="false" customHeight="false" outlineLevel="0" collapsed="false">
      <c r="A6" s="19" t="n">
        <v>43932</v>
      </c>
      <c r="B6" s="0" t="n">
        <f aca="false">50/3</f>
        <v>16.6666666666667</v>
      </c>
      <c r="C6" s="0" t="n">
        <f aca="false">50/3</f>
        <v>16.6666666666667</v>
      </c>
      <c r="D6" s="0" t="n">
        <f aca="false">50/3</f>
        <v>16.6666666666667</v>
      </c>
      <c r="E6" s="0" t="n">
        <v>50</v>
      </c>
      <c r="F6" s="0" t="s">
        <v>46</v>
      </c>
      <c r="I6" s="0" t="n">
        <v>50</v>
      </c>
      <c r="J6" s="0" t="n">
        <v>0</v>
      </c>
      <c r="K6" s="0" t="n">
        <v>0</v>
      </c>
      <c r="L6" s="0" t="s">
        <v>11</v>
      </c>
    </row>
    <row r="7" customFormat="false" ht="13.8" hidden="false" customHeight="false" outlineLevel="0" collapsed="false">
      <c r="A7" s="19" t="n">
        <v>43932</v>
      </c>
      <c r="B7" s="0" t="n">
        <f aca="false">120/3</f>
        <v>40</v>
      </c>
      <c r="C7" s="0" t="n">
        <f aca="false">120/3</f>
        <v>40</v>
      </c>
      <c r="D7" s="0" t="n">
        <f aca="false">120/3</f>
        <v>40</v>
      </c>
      <c r="E7" s="0" t="n">
        <v>120</v>
      </c>
      <c r="F7" s="0" t="s">
        <v>23</v>
      </c>
      <c r="I7" s="0" t="n">
        <v>120</v>
      </c>
      <c r="J7" s="0" t="n">
        <v>0</v>
      </c>
      <c r="K7" s="0" t="n">
        <v>0</v>
      </c>
      <c r="L7" s="0" t="s">
        <v>11</v>
      </c>
    </row>
    <row r="8" customFormat="false" ht="13.8" hidden="false" customHeight="false" outlineLevel="0" collapsed="false">
      <c r="A8" s="19" t="n">
        <v>43932</v>
      </c>
      <c r="B8" s="0" t="n">
        <f aca="false">40/2</f>
        <v>20</v>
      </c>
      <c r="C8" s="0" t="n">
        <v>0</v>
      </c>
      <c r="D8" s="0" t="n">
        <f aca="false">20</f>
        <v>20</v>
      </c>
      <c r="E8" s="0" t="n">
        <v>40</v>
      </c>
      <c r="F8" s="0" t="s">
        <v>62</v>
      </c>
      <c r="I8" s="0" t="n">
        <v>40</v>
      </c>
      <c r="J8" s="0" t="n">
        <v>0</v>
      </c>
      <c r="K8" s="0" t="n">
        <v>0</v>
      </c>
      <c r="L8" s="0" t="s">
        <v>11</v>
      </c>
    </row>
    <row r="9" customFormat="false" ht="13.8" hidden="false" customHeight="false" outlineLevel="0" collapsed="false">
      <c r="A9" s="19" t="n">
        <v>43932</v>
      </c>
      <c r="B9" s="0" t="n">
        <v>12</v>
      </c>
      <c r="C9" s="0" t="n">
        <v>0</v>
      </c>
      <c r="D9" s="0" t="n">
        <v>12</v>
      </c>
      <c r="E9" s="0" t="n">
        <v>24</v>
      </c>
      <c r="F9" s="0" t="s">
        <v>63</v>
      </c>
      <c r="I9" s="0" t="n">
        <v>24</v>
      </c>
      <c r="J9" s="0" t="n">
        <v>0</v>
      </c>
      <c r="K9" s="0" t="n">
        <v>0</v>
      </c>
      <c r="L9" s="0" t="s">
        <v>11</v>
      </c>
    </row>
    <row r="10" customFormat="false" ht="13.8" hidden="false" customHeight="false" outlineLevel="0" collapsed="false">
      <c r="A10" s="19" t="n">
        <v>43932</v>
      </c>
      <c r="B10" s="0" t="n">
        <v>10</v>
      </c>
      <c r="C10" s="0" t="n">
        <v>0</v>
      </c>
      <c r="D10" s="0" t="n">
        <v>10</v>
      </c>
      <c r="E10" s="0" t="n">
        <v>20</v>
      </c>
      <c r="F10" s="0" t="s">
        <v>160</v>
      </c>
      <c r="I10" s="0" t="n">
        <v>20</v>
      </c>
      <c r="J10" s="0" t="n">
        <v>0</v>
      </c>
      <c r="K10" s="0" t="n">
        <v>0</v>
      </c>
      <c r="L10" s="0" t="s">
        <v>11</v>
      </c>
    </row>
    <row r="11" customFormat="false" ht="13.8" hidden="false" customHeight="false" outlineLevel="0" collapsed="false">
      <c r="A11" s="19" t="n">
        <v>43932</v>
      </c>
      <c r="B11" s="0" t="n">
        <f aca="false">20/3</f>
        <v>6.66666666666667</v>
      </c>
      <c r="C11" s="0" t="n">
        <f aca="false">20/3</f>
        <v>6.66666666666667</v>
      </c>
      <c r="D11" s="0" t="n">
        <f aca="false">20/3</f>
        <v>6.66666666666667</v>
      </c>
      <c r="E11" s="0" t="n">
        <v>20</v>
      </c>
      <c r="F11" s="0" t="s">
        <v>161</v>
      </c>
      <c r="I11" s="0" t="n">
        <v>20</v>
      </c>
      <c r="J11" s="0" t="n">
        <v>0</v>
      </c>
      <c r="K11" s="0" t="n">
        <v>0</v>
      </c>
      <c r="L11" s="0" t="s">
        <v>11</v>
      </c>
    </row>
    <row r="12" customFormat="false" ht="13.8" hidden="false" customHeight="false" outlineLevel="0" collapsed="false">
      <c r="A12" s="19" t="n">
        <v>43932</v>
      </c>
      <c r="B12" s="0" t="n">
        <v>150</v>
      </c>
      <c r="C12" s="0" t="n">
        <v>0</v>
      </c>
      <c r="D12" s="0" t="n">
        <v>150</v>
      </c>
      <c r="E12" s="0" t="n">
        <v>300</v>
      </c>
      <c r="F12" s="0" t="s">
        <v>118</v>
      </c>
      <c r="I12" s="0" t="n">
        <v>300</v>
      </c>
      <c r="J12" s="0" t="n">
        <v>0</v>
      </c>
      <c r="K12" s="0" t="n">
        <v>0</v>
      </c>
      <c r="L12" s="0" t="s">
        <v>11</v>
      </c>
    </row>
    <row r="13" customFormat="false" ht="13.8" hidden="false" customHeight="false" outlineLevel="0" collapsed="false">
      <c r="A13" s="19" t="n">
        <v>43936</v>
      </c>
      <c r="B13" s="0" t="n">
        <f aca="false">136/3</f>
        <v>45.3333333333333</v>
      </c>
      <c r="C13" s="0" t="n">
        <f aca="false">136/3</f>
        <v>45.3333333333333</v>
      </c>
      <c r="D13" s="0" t="n">
        <f aca="false">136/3</f>
        <v>45.3333333333333</v>
      </c>
      <c r="E13" s="0" t="n">
        <v>136</v>
      </c>
      <c r="F13" s="0" t="s">
        <v>162</v>
      </c>
      <c r="I13" s="0" t="n">
        <v>136</v>
      </c>
      <c r="J13" s="0" t="n">
        <v>0</v>
      </c>
      <c r="K13" s="0" t="n">
        <v>0</v>
      </c>
      <c r="L13" s="0" t="s">
        <v>11</v>
      </c>
    </row>
    <row r="14" customFormat="false" ht="13.8" hidden="false" customHeight="false" outlineLevel="0" collapsed="false">
      <c r="A14" s="19" t="n">
        <v>43938</v>
      </c>
      <c r="B14" s="0" t="n">
        <f aca="false">502/3</f>
        <v>167.333333333333</v>
      </c>
      <c r="C14" s="0" t="n">
        <f aca="false">502/3</f>
        <v>167.333333333333</v>
      </c>
      <c r="D14" s="0" t="n">
        <f aca="false">502/3</f>
        <v>167.333333333333</v>
      </c>
      <c r="E14" s="0" t="n">
        <f aca="false">631-129</f>
        <v>502</v>
      </c>
      <c r="F14" s="0" t="s">
        <v>163</v>
      </c>
      <c r="I14" s="0" t="n">
        <v>502</v>
      </c>
      <c r="J14" s="0" t="n">
        <v>0</v>
      </c>
      <c r="K14" s="0" t="n">
        <v>0</v>
      </c>
      <c r="L14" s="0" t="s">
        <v>11</v>
      </c>
    </row>
    <row r="15" customFormat="false" ht="13.8" hidden="false" customHeight="false" outlineLevel="0" collapsed="false">
      <c r="A15" s="19" t="n">
        <v>43938</v>
      </c>
      <c r="B15" s="0" t="n">
        <f aca="false">129/2</f>
        <v>64.5</v>
      </c>
      <c r="C15" s="0" t="n">
        <v>0</v>
      </c>
      <c r="D15" s="0" t="n">
        <v>64.5</v>
      </c>
      <c r="E15" s="0" t="n">
        <f aca="false">129</f>
        <v>129</v>
      </c>
      <c r="F15" s="0" t="s">
        <v>164</v>
      </c>
      <c r="I15" s="0" t="n">
        <v>129</v>
      </c>
      <c r="J15" s="0" t="n">
        <v>0</v>
      </c>
      <c r="K15" s="0" t="n">
        <v>0</v>
      </c>
      <c r="L15" s="0" t="s">
        <v>11</v>
      </c>
    </row>
    <row r="16" customFormat="false" ht="13.8" hidden="false" customHeight="false" outlineLevel="0" collapsed="false">
      <c r="A16" s="19" t="n">
        <v>43939</v>
      </c>
      <c r="B16" s="0" t="n">
        <f aca="false">120/3</f>
        <v>40</v>
      </c>
      <c r="C16" s="0" t="n">
        <f aca="false">120/3</f>
        <v>40</v>
      </c>
      <c r="D16" s="0" t="n">
        <f aca="false">120/3</f>
        <v>40</v>
      </c>
      <c r="E16" s="0" t="n">
        <f aca="false">120</f>
        <v>120</v>
      </c>
      <c r="F16" s="0" t="s">
        <v>17</v>
      </c>
      <c r="I16" s="0" t="n">
        <v>0</v>
      </c>
      <c r="J16" s="0" t="n">
        <v>0</v>
      </c>
      <c r="K16" s="0" t="n">
        <v>120</v>
      </c>
      <c r="L16" s="0" t="s">
        <v>11</v>
      </c>
    </row>
    <row r="17" customFormat="false" ht="13.8" hidden="false" customHeight="false" outlineLevel="0" collapsed="false">
      <c r="A17" s="19" t="n">
        <v>43939</v>
      </c>
      <c r="B17" s="0" t="n">
        <f aca="false">440/3</f>
        <v>146.666666666667</v>
      </c>
      <c r="C17" s="0" t="n">
        <f aca="false">440/3</f>
        <v>146.666666666667</v>
      </c>
      <c r="D17" s="0" t="n">
        <f aca="false">440/3</f>
        <v>146.666666666667</v>
      </c>
      <c r="E17" s="0" t="n">
        <v>440</v>
      </c>
      <c r="F17" s="0" t="s">
        <v>12</v>
      </c>
      <c r="I17" s="0" t="n">
        <v>0</v>
      </c>
      <c r="J17" s="0" t="n">
        <v>0</v>
      </c>
      <c r="K17" s="0" t="n">
        <v>440</v>
      </c>
      <c r="L17" s="0" t="s">
        <v>11</v>
      </c>
    </row>
    <row r="18" customFormat="false" ht="13.8" hidden="false" customHeight="false" outlineLevel="0" collapsed="false">
      <c r="A18" s="19" t="n">
        <v>43939</v>
      </c>
      <c r="B18" s="0" t="n">
        <f aca="false">50/3</f>
        <v>16.6666666666667</v>
      </c>
      <c r="C18" s="0" t="n">
        <f aca="false">50/3</f>
        <v>16.6666666666667</v>
      </c>
      <c r="D18" s="0" t="n">
        <f aca="false">50/3</f>
        <v>16.6666666666667</v>
      </c>
      <c r="E18" s="0" t="n">
        <f aca="false">50</f>
        <v>50</v>
      </c>
      <c r="F18" s="0" t="s">
        <v>58</v>
      </c>
      <c r="I18" s="0" t="n">
        <v>0</v>
      </c>
      <c r="J18" s="0" t="n">
        <v>0</v>
      </c>
      <c r="K18" s="0" t="n">
        <v>50</v>
      </c>
      <c r="L18" s="0" t="s">
        <v>11</v>
      </c>
    </row>
    <row r="19" customFormat="false" ht="13.8" hidden="false" customHeight="false" outlineLevel="0" collapsed="false">
      <c r="A19" s="19" t="n">
        <v>43939</v>
      </c>
      <c r="B19" s="0" t="n">
        <f aca="false">56/3</f>
        <v>18.6666666666667</v>
      </c>
      <c r="C19" s="0" t="n">
        <f aca="false">56/3</f>
        <v>18.6666666666667</v>
      </c>
      <c r="D19" s="0" t="n">
        <f aca="false">56/3</f>
        <v>18.6666666666667</v>
      </c>
      <c r="E19" s="0" t="n">
        <f aca="false">28*2</f>
        <v>56</v>
      </c>
      <c r="F19" s="0" t="s">
        <v>46</v>
      </c>
      <c r="I19" s="0" t="n">
        <v>0</v>
      </c>
      <c r="J19" s="0" t="n">
        <v>0</v>
      </c>
      <c r="K19" s="0" t="n">
        <v>56</v>
      </c>
      <c r="L19" s="0" t="s">
        <v>11</v>
      </c>
    </row>
    <row r="20" customFormat="false" ht="13.8" hidden="false" customHeight="false" outlineLevel="0" collapsed="false">
      <c r="A20" s="19" t="n">
        <v>43939</v>
      </c>
      <c r="B20" s="0" t="n">
        <f aca="false">48/3</f>
        <v>16</v>
      </c>
      <c r="C20" s="0" t="n">
        <f aca="false">48/3</f>
        <v>16</v>
      </c>
      <c r="D20" s="0" t="n">
        <f aca="false">48/3</f>
        <v>16</v>
      </c>
      <c r="E20" s="0" t="n">
        <f aca="false">48</f>
        <v>48</v>
      </c>
      <c r="F20" s="0" t="s">
        <v>103</v>
      </c>
      <c r="I20" s="0" t="n">
        <v>0</v>
      </c>
      <c r="J20" s="0" t="n">
        <v>0</v>
      </c>
      <c r="K20" s="0" t="n">
        <v>48</v>
      </c>
      <c r="L20" s="0" t="s">
        <v>11</v>
      </c>
    </row>
    <row r="21" customFormat="false" ht="13.8" hidden="false" customHeight="false" outlineLevel="0" collapsed="false">
      <c r="A21" s="19" t="n">
        <v>43939</v>
      </c>
      <c r="B21" s="0" t="n">
        <v>10</v>
      </c>
      <c r="C21" s="0" t="n">
        <v>0</v>
      </c>
      <c r="D21" s="0" t="n">
        <v>10</v>
      </c>
      <c r="E21" s="0" t="n">
        <v>20</v>
      </c>
      <c r="F21" s="0" t="s">
        <v>165</v>
      </c>
      <c r="I21" s="0" t="n">
        <v>0</v>
      </c>
      <c r="J21" s="0" t="n">
        <v>0</v>
      </c>
      <c r="K21" s="0" t="n">
        <v>20</v>
      </c>
      <c r="L21" s="0" t="s">
        <v>11</v>
      </c>
    </row>
    <row r="22" customFormat="false" ht="13.8" hidden="false" customHeight="false" outlineLevel="0" collapsed="false">
      <c r="A22" s="19" t="n">
        <v>43939</v>
      </c>
      <c r="B22" s="0" t="n">
        <v>7</v>
      </c>
      <c r="C22" s="0" t="n">
        <v>0</v>
      </c>
      <c r="D22" s="0" t="n">
        <v>7</v>
      </c>
      <c r="E22" s="0" t="n">
        <v>14</v>
      </c>
      <c r="F22" s="0" t="s">
        <v>63</v>
      </c>
      <c r="I22" s="0" t="n">
        <v>0</v>
      </c>
      <c r="J22" s="0" t="n">
        <v>14</v>
      </c>
      <c r="K22" s="0" t="n">
        <v>0</v>
      </c>
      <c r="L22" s="0" t="s">
        <v>11</v>
      </c>
    </row>
    <row r="23" customFormat="false" ht="13.8" hidden="false" customHeight="false" outlineLevel="0" collapsed="false">
      <c r="A23" s="19" t="n">
        <v>43939</v>
      </c>
      <c r="B23" s="0" t="n">
        <v>20</v>
      </c>
      <c r="C23" s="0" t="n">
        <v>20</v>
      </c>
      <c r="D23" s="0" t="n">
        <v>20</v>
      </c>
      <c r="E23" s="0" t="n">
        <v>60</v>
      </c>
      <c r="F23" s="0" t="s">
        <v>15</v>
      </c>
      <c r="I23" s="0" t="n">
        <v>0</v>
      </c>
      <c r="J23" s="0" t="n">
        <v>0</v>
      </c>
      <c r="K23" s="0" t="n">
        <v>60</v>
      </c>
      <c r="L23" s="0" t="s">
        <v>11</v>
      </c>
    </row>
    <row r="24" customFormat="false" ht="13.8" hidden="false" customHeight="false" outlineLevel="0" collapsed="false">
      <c r="A24" s="19" t="n">
        <v>43939</v>
      </c>
      <c r="B24" s="0" t="n">
        <v>20</v>
      </c>
      <c r="C24" s="0" t="n">
        <v>0</v>
      </c>
      <c r="D24" s="0" t="n">
        <v>20</v>
      </c>
      <c r="E24" s="0" t="n">
        <v>40</v>
      </c>
      <c r="F24" s="0" t="s">
        <v>166</v>
      </c>
      <c r="I24" s="0" t="n">
        <v>0</v>
      </c>
      <c r="J24" s="0" t="n">
        <v>0</v>
      </c>
      <c r="K24" s="0" t="n">
        <v>40</v>
      </c>
      <c r="L24" s="0" t="s">
        <v>11</v>
      </c>
    </row>
    <row r="25" customFormat="false" ht="13.8" hidden="false" customHeight="false" outlineLevel="0" collapsed="false">
      <c r="A25" s="19" t="n">
        <v>43939</v>
      </c>
      <c r="B25" s="0" t="n">
        <v>30</v>
      </c>
      <c r="C25" s="0" t="n">
        <v>30</v>
      </c>
      <c r="D25" s="0" t="n">
        <v>30</v>
      </c>
      <c r="E25" s="0" t="n">
        <v>90</v>
      </c>
      <c r="F25" s="0" t="s">
        <v>167</v>
      </c>
      <c r="I25" s="0" t="n">
        <v>0</v>
      </c>
      <c r="J25" s="0" t="n">
        <v>0</v>
      </c>
      <c r="K25" s="0" t="n">
        <v>90</v>
      </c>
      <c r="L25" s="0" t="s">
        <v>11</v>
      </c>
    </row>
    <row r="26" customFormat="false" ht="17.35" hidden="false" customHeight="false" outlineLevel="0" collapsed="false">
      <c r="A26" s="19" t="n">
        <v>43944</v>
      </c>
      <c r="B26" s="0" t="n">
        <f aca="false">644/3</f>
        <v>214.666666666667</v>
      </c>
      <c r="C26" s="0" t="n">
        <f aca="false">644/3</f>
        <v>214.666666666667</v>
      </c>
      <c r="D26" s="0" t="n">
        <f aca="false">644/3</f>
        <v>214.666666666667</v>
      </c>
      <c r="E26" s="0" t="n">
        <f aca="false">99+19+136+130*3</f>
        <v>644</v>
      </c>
      <c r="F26" s="0" t="s">
        <v>168</v>
      </c>
      <c r="J26" s="0" t="n">
        <v>644</v>
      </c>
      <c r="L26" s="0" t="s">
        <v>11</v>
      </c>
      <c r="M26" s="17" t="s">
        <v>26</v>
      </c>
      <c r="N26" s="17" t="s">
        <v>27</v>
      </c>
      <c r="O26" s="17" t="s">
        <v>28</v>
      </c>
      <c r="P26" s="17" t="s">
        <v>29</v>
      </c>
    </row>
    <row r="27" customFormat="false" ht="17.35" hidden="false" customHeight="false" outlineLevel="0" collapsed="false">
      <c r="A27" s="19" t="n">
        <v>43944</v>
      </c>
      <c r="B27" s="0" t="n">
        <f aca="false">105/2</f>
        <v>52.5</v>
      </c>
      <c r="C27" s="0" t="n">
        <v>20</v>
      </c>
      <c r="D27" s="0" t="n">
        <v>52.5</v>
      </c>
      <c r="E27" s="0" t="n">
        <f aca="false">40+35+30+20</f>
        <v>125</v>
      </c>
      <c r="F27" s="0" t="s">
        <v>62</v>
      </c>
      <c r="J27" s="0" t="n">
        <v>125</v>
      </c>
      <c r="L27" s="0" t="s">
        <v>11</v>
      </c>
      <c r="M27" s="17" t="s">
        <v>3</v>
      </c>
      <c r="N27" s="17" t="n">
        <f aca="false">B41</f>
        <v>1989.83333333333</v>
      </c>
      <c r="O27" s="17" t="n">
        <f aca="false">I41</f>
        <v>5486</v>
      </c>
      <c r="P27" s="17" t="n">
        <f aca="false">N27-O27</f>
        <v>-3496.16666666667</v>
      </c>
    </row>
    <row r="28" customFormat="false" ht="17.35" hidden="false" customHeight="false" outlineLevel="0" collapsed="false">
      <c r="A28" s="19" t="n">
        <v>43944</v>
      </c>
      <c r="B28" s="0" t="n">
        <f aca="false">142/2</f>
        <v>71</v>
      </c>
      <c r="C28" s="0" t="n">
        <v>0</v>
      </c>
      <c r="D28" s="0" t="n">
        <v>71</v>
      </c>
      <c r="E28" s="0" t="n">
        <v>142</v>
      </c>
      <c r="F28" s="0" t="s">
        <v>96</v>
      </c>
      <c r="J28" s="0" t="n">
        <v>142</v>
      </c>
      <c r="K28" s="0" t="n">
        <v>0</v>
      </c>
      <c r="L28" s="0" t="s">
        <v>11</v>
      </c>
      <c r="M28" s="17" t="s">
        <v>4</v>
      </c>
      <c r="N28" s="17" t="n">
        <f aca="false">C41</f>
        <v>1590.33333333333</v>
      </c>
      <c r="O28" s="17" t="n">
        <f aca="false">J41</f>
        <v>1083</v>
      </c>
      <c r="P28" s="17" t="n">
        <f aca="false">N28-O28</f>
        <v>507.333333333333</v>
      </c>
    </row>
    <row r="29" customFormat="false" ht="17.35" hidden="false" customHeight="false" outlineLevel="0" collapsed="false">
      <c r="A29" s="19" t="n">
        <v>43944</v>
      </c>
      <c r="B29" s="0" t="n">
        <f aca="false">158/2</f>
        <v>79</v>
      </c>
      <c r="C29" s="0" t="n">
        <v>79</v>
      </c>
      <c r="D29" s="0" t="n">
        <v>0</v>
      </c>
      <c r="E29" s="0" t="n">
        <v>158</v>
      </c>
      <c r="F29" s="0" t="s">
        <v>169</v>
      </c>
      <c r="J29" s="0" t="n">
        <v>158</v>
      </c>
      <c r="K29" s="0" t="n">
        <v>0</v>
      </c>
      <c r="L29" s="0" t="s">
        <v>11</v>
      </c>
      <c r="M29" s="17" t="s">
        <v>5</v>
      </c>
      <c r="N29" s="17" t="n">
        <f aca="false">D41</f>
        <v>4264.83333333333</v>
      </c>
      <c r="O29" s="17" t="n">
        <f aca="false">K41</f>
        <v>1276</v>
      </c>
      <c r="P29" s="17" t="n">
        <f aca="false">N29-O29</f>
        <v>2988.83333333333</v>
      </c>
    </row>
    <row r="30" customFormat="false" ht="17.35" hidden="false" customHeight="false" outlineLevel="0" collapsed="false">
      <c r="A30" s="19" t="n">
        <v>43944</v>
      </c>
      <c r="B30" s="0" t="n">
        <f aca="false">560/3</f>
        <v>186.666666666667</v>
      </c>
      <c r="C30" s="0" t="n">
        <f aca="false">560/3</f>
        <v>186.666666666667</v>
      </c>
      <c r="D30" s="0" t="n">
        <f aca="false">560/3</f>
        <v>186.666666666667</v>
      </c>
      <c r="E30" s="0" t="n">
        <f aca="false">104+64+200+232-40</f>
        <v>560</v>
      </c>
      <c r="F30" s="0" t="s">
        <v>170</v>
      </c>
      <c r="I30" s="0" t="n">
        <v>560</v>
      </c>
      <c r="J30" s="0" t="n">
        <v>0</v>
      </c>
      <c r="K30" s="0" t="n">
        <v>0</v>
      </c>
      <c r="L30" s="0" t="s">
        <v>11</v>
      </c>
      <c r="M30" s="17"/>
      <c r="N30" s="17"/>
      <c r="O30" s="17"/>
      <c r="P30" s="17"/>
    </row>
    <row r="31" customFormat="false" ht="17.35" hidden="false" customHeight="false" outlineLevel="0" collapsed="false">
      <c r="A31" s="19" t="n">
        <v>43944</v>
      </c>
      <c r="C31" s="0" t="n">
        <v>65</v>
      </c>
      <c r="E31" s="0" t="n">
        <v>65</v>
      </c>
      <c r="F31" s="0" t="s">
        <v>171</v>
      </c>
      <c r="I31" s="0" t="n">
        <v>65</v>
      </c>
      <c r="J31" s="0" t="n">
        <v>0</v>
      </c>
      <c r="K31" s="0" t="n">
        <v>0</v>
      </c>
      <c r="L31" s="0" t="s">
        <v>11</v>
      </c>
      <c r="M31" s="17"/>
      <c r="N31" s="17"/>
      <c r="O31" s="17"/>
      <c r="P31" s="17"/>
    </row>
    <row r="32" customFormat="false" ht="17.35" hidden="false" customHeight="false" outlineLevel="0" collapsed="false">
      <c r="A32" s="19" t="n">
        <v>43944</v>
      </c>
      <c r="B32" s="0" t="n">
        <v>0</v>
      </c>
      <c r="C32" s="0" t="n">
        <v>0</v>
      </c>
      <c r="D32" s="0" t="n">
        <v>2378</v>
      </c>
      <c r="E32" s="0" t="n">
        <v>2378</v>
      </c>
      <c r="F32" s="0" t="s">
        <v>172</v>
      </c>
      <c r="I32" s="0" t="n">
        <v>2378</v>
      </c>
      <c r="J32" s="0" t="n">
        <v>0</v>
      </c>
      <c r="K32" s="0" t="n">
        <v>0</v>
      </c>
      <c r="L32" s="0" t="s">
        <v>11</v>
      </c>
      <c r="M32" s="17"/>
      <c r="N32" s="17"/>
      <c r="O32" s="17"/>
      <c r="P32" s="17"/>
    </row>
    <row r="33" customFormat="false" ht="17.35" hidden="false" customHeight="false" outlineLevel="0" collapsed="false">
      <c r="A33" s="19" t="n">
        <v>43946</v>
      </c>
      <c r="B33" s="0" t="n">
        <f aca="false">175/3</f>
        <v>58.3333333333333</v>
      </c>
      <c r="C33" s="0" t="n">
        <f aca="false">175/3</f>
        <v>58.3333333333333</v>
      </c>
      <c r="D33" s="0" t="n">
        <f aca="false">175/3</f>
        <v>58.3333333333333</v>
      </c>
      <c r="E33" s="0" t="n">
        <v>175</v>
      </c>
      <c r="F33" s="0" t="s">
        <v>162</v>
      </c>
      <c r="I33" s="0" t="n">
        <v>0</v>
      </c>
      <c r="J33" s="0" t="n">
        <v>0</v>
      </c>
      <c r="K33" s="0" t="n">
        <v>175</v>
      </c>
      <c r="L33" s="0" t="s">
        <v>11</v>
      </c>
      <c r="M33" s="17"/>
      <c r="N33" s="17"/>
      <c r="O33" s="17"/>
      <c r="P33" s="8"/>
    </row>
    <row r="34" customFormat="false" ht="17.35" hidden="false" customHeight="false" outlineLevel="0" collapsed="false">
      <c r="A34" s="19" t="n">
        <v>43944</v>
      </c>
      <c r="B34" s="0" t="n">
        <v>24</v>
      </c>
      <c r="C34" s="0" t="n">
        <v>0</v>
      </c>
      <c r="D34" s="0" t="n">
        <v>24</v>
      </c>
      <c r="E34" s="0" t="n">
        <v>48</v>
      </c>
      <c r="F34" s="0" t="s">
        <v>63</v>
      </c>
      <c r="I34" s="0" t="n">
        <v>0</v>
      </c>
      <c r="J34" s="0" t="n">
        <v>0</v>
      </c>
      <c r="K34" s="0" t="n">
        <v>48</v>
      </c>
      <c r="L34" s="0" t="s">
        <v>11</v>
      </c>
      <c r="M34" s="17" t="s">
        <v>7</v>
      </c>
      <c r="N34" s="17" t="n">
        <f aca="false">SUM(N27:N30)</f>
        <v>7845</v>
      </c>
      <c r="O34" s="17" t="n">
        <f aca="false">SUM(O27:O30)</f>
        <v>7845</v>
      </c>
      <c r="P34" s="17" t="n">
        <f aca="false">SUM(P27:P30)</f>
        <v>0</v>
      </c>
    </row>
    <row r="35" customFormat="false" ht="13.8" hidden="false" customHeight="false" outlineLevel="0" collapsed="false">
      <c r="A35" s="19" t="n">
        <v>43944</v>
      </c>
      <c r="B35" s="0" t="n">
        <f aca="false">39/2</f>
        <v>19.5</v>
      </c>
      <c r="C35" s="0" t="n">
        <v>0</v>
      </c>
      <c r="D35" s="0" t="n">
        <v>19.5</v>
      </c>
      <c r="E35" s="0" t="n">
        <v>39</v>
      </c>
      <c r="F35" s="0" t="s">
        <v>63</v>
      </c>
      <c r="I35" s="0" t="n">
        <v>0</v>
      </c>
      <c r="J35" s="0" t="n">
        <v>0</v>
      </c>
      <c r="K35" s="0" t="n">
        <v>39</v>
      </c>
      <c r="L35" s="0" t="s">
        <v>11</v>
      </c>
    </row>
    <row r="41" customFormat="false" ht="13.8" hidden="false" customHeight="false" outlineLevel="0" collapsed="false">
      <c r="B41" s="0" t="n">
        <f aca="false">SUM(B2:B35)</f>
        <v>1989.83333333333</v>
      </c>
      <c r="C41" s="0" t="n">
        <f aca="false">SUM(C2:C35)</f>
        <v>1590.33333333333</v>
      </c>
      <c r="D41" s="0" t="n">
        <f aca="false">SUM(D2:D35)</f>
        <v>4264.83333333333</v>
      </c>
      <c r="E41" s="0" t="n">
        <f aca="false">SUM(E2:E35)</f>
        <v>7845</v>
      </c>
      <c r="F41" s="0" t="n">
        <f aca="false">SUM(F2:F35)</f>
        <v>0</v>
      </c>
      <c r="G41" s="0" t="n">
        <f aca="false">SUM(G2:G35)</f>
        <v>0</v>
      </c>
      <c r="H41" s="0" t="n">
        <f aca="false">SUM(H2:H35)</f>
        <v>0</v>
      </c>
      <c r="I41" s="0" t="n">
        <f aca="false">SUM(I2:I35)</f>
        <v>5486</v>
      </c>
      <c r="J41" s="0" t="n">
        <f aca="false">SUM(J2:J35)</f>
        <v>1083</v>
      </c>
      <c r="K41" s="0" t="n">
        <f aca="false">SUM(K2:K35)</f>
        <v>1276</v>
      </c>
    </row>
    <row r="49" customFormat="false" ht="13.8" hidden="false" customHeight="false" outlineLevel="0" collapsed="false">
      <c r="L49" s="0" t="n">
        <f aca="false">SUM(I41:K41)</f>
        <v>7845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22" activeCellId="0" sqref="B22"/>
    </sheetView>
  </sheetViews>
  <sheetFormatPr defaultColWidth="11.6679687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20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2.8" hidden="false" customHeight="false" outlineLevel="0" collapsed="false">
      <c r="A2" s="19" t="n">
        <v>43947</v>
      </c>
      <c r="B2" s="0" t="n">
        <v>0</v>
      </c>
      <c r="C2" s="0" t="n">
        <v>507.33</v>
      </c>
      <c r="D2" s="0" t="n">
        <v>0</v>
      </c>
      <c r="E2" s="0" t="n">
        <v>507.33</v>
      </c>
      <c r="F2" s="0" t="s">
        <v>173</v>
      </c>
      <c r="I2" s="0" t="n">
        <v>507.33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19" t="n">
        <v>43948</v>
      </c>
      <c r="B3" s="0" t="n">
        <f aca="false">85/3</f>
        <v>28.3333333333333</v>
      </c>
      <c r="C3" s="0" t="n">
        <f aca="false">85/3</f>
        <v>28.3333333333333</v>
      </c>
      <c r="D3" s="0" t="n">
        <f aca="false">85/3</f>
        <v>28.3333333333333</v>
      </c>
      <c r="E3" s="0" t="n">
        <v>85</v>
      </c>
      <c r="F3" s="0" t="s">
        <v>174</v>
      </c>
      <c r="I3" s="0" t="n">
        <v>85</v>
      </c>
      <c r="J3" s="0" t="n">
        <v>0</v>
      </c>
      <c r="K3" s="0" t="n">
        <v>0</v>
      </c>
      <c r="L3" s="0" t="s">
        <v>24</v>
      </c>
    </row>
    <row r="4" customFormat="false" ht="13.8" hidden="false" customHeight="false" outlineLevel="0" collapsed="false">
      <c r="A4" s="19" t="n">
        <v>43948</v>
      </c>
      <c r="B4" s="0" t="n">
        <v>24.5</v>
      </c>
      <c r="C4" s="0" t="n">
        <v>0</v>
      </c>
      <c r="D4" s="0" t="n">
        <v>24.5</v>
      </c>
      <c r="E4" s="0" t="n">
        <v>49</v>
      </c>
      <c r="F4" s="0" t="s">
        <v>175</v>
      </c>
      <c r="I4" s="0" t="n">
        <v>49</v>
      </c>
      <c r="J4" s="0" t="n">
        <v>0</v>
      </c>
      <c r="K4" s="0" t="n">
        <v>0</v>
      </c>
      <c r="L4" s="0" t="s">
        <v>24</v>
      </c>
    </row>
    <row r="5" customFormat="false" ht="13.8" hidden="false" customHeight="false" outlineLevel="0" collapsed="false">
      <c r="A5" s="19" t="n">
        <v>43949</v>
      </c>
      <c r="B5" s="0" t="n">
        <f aca="false">230/3</f>
        <v>76.6666666666667</v>
      </c>
      <c r="C5" s="0" t="n">
        <f aca="false">230/3</f>
        <v>76.6666666666667</v>
      </c>
      <c r="D5" s="0" t="n">
        <f aca="false">230/3</f>
        <v>76.6666666666667</v>
      </c>
      <c r="E5" s="0" t="n">
        <v>230</v>
      </c>
      <c r="F5" s="0" t="s">
        <v>134</v>
      </c>
      <c r="I5" s="0" t="n">
        <v>230</v>
      </c>
      <c r="J5" s="0" t="n">
        <v>0</v>
      </c>
      <c r="K5" s="0" t="n">
        <v>0</v>
      </c>
      <c r="L5" s="0" t="s">
        <v>24</v>
      </c>
    </row>
    <row r="6" customFormat="false" ht="12.8" hidden="false" customHeight="false" outlineLevel="0" collapsed="false">
      <c r="A6" s="19" t="n">
        <v>43949</v>
      </c>
      <c r="B6" s="0" t="n">
        <v>11</v>
      </c>
      <c r="C6" s="0" t="n">
        <v>0</v>
      </c>
      <c r="D6" s="0" t="n">
        <v>11</v>
      </c>
      <c r="E6" s="0" t="n">
        <v>22</v>
      </c>
      <c r="F6" s="0" t="s">
        <v>62</v>
      </c>
      <c r="I6" s="0" t="n">
        <v>22</v>
      </c>
      <c r="J6" s="0" t="n">
        <v>0</v>
      </c>
      <c r="K6" s="0" t="n">
        <v>0</v>
      </c>
      <c r="L6" s="0" t="s">
        <v>24</v>
      </c>
    </row>
    <row r="7" customFormat="false" ht="12.8" hidden="false" customHeight="false" outlineLevel="0" collapsed="false">
      <c r="A7" s="19" t="n">
        <v>43949</v>
      </c>
      <c r="B7" s="0" t="n">
        <f aca="false">48/3</f>
        <v>16</v>
      </c>
      <c r="C7" s="0" t="n">
        <v>16</v>
      </c>
      <c r="D7" s="0" t="n">
        <v>16</v>
      </c>
      <c r="E7" s="0" t="n">
        <v>48</v>
      </c>
      <c r="F7" s="0" t="s">
        <v>63</v>
      </c>
      <c r="I7" s="0" t="n">
        <v>0</v>
      </c>
      <c r="J7" s="0" t="n">
        <v>0</v>
      </c>
      <c r="K7" s="0" t="n">
        <v>48</v>
      </c>
      <c r="L7" s="0" t="s">
        <v>24</v>
      </c>
    </row>
    <row r="8" customFormat="false" ht="13.8" hidden="false" customHeight="false" outlineLevel="0" collapsed="false">
      <c r="A8" s="19" t="n">
        <v>43950</v>
      </c>
      <c r="B8" s="0" t="n">
        <f aca="false">140/3</f>
        <v>46.6666666666667</v>
      </c>
      <c r="C8" s="0" t="n">
        <f aca="false">140/3</f>
        <v>46.6666666666667</v>
      </c>
      <c r="D8" s="0" t="n">
        <f aca="false">140/3</f>
        <v>46.6666666666667</v>
      </c>
      <c r="E8" s="0" t="n">
        <v>140</v>
      </c>
      <c r="I8" s="0" t="n">
        <v>140</v>
      </c>
      <c r="J8" s="0" t="n">
        <v>0</v>
      </c>
      <c r="K8" s="0" t="n">
        <v>0</v>
      </c>
      <c r="L8" s="0" t="s">
        <v>24</v>
      </c>
    </row>
    <row r="9" customFormat="false" ht="12.8" hidden="false" customHeight="false" outlineLevel="0" collapsed="false">
      <c r="A9" s="19" t="n">
        <v>43951</v>
      </c>
      <c r="B9" s="0" t="n">
        <f aca="false">15/2+24/3</f>
        <v>15.5</v>
      </c>
      <c r="C9" s="0" t="n">
        <f aca="false">24/3</f>
        <v>8</v>
      </c>
      <c r="D9" s="0" t="n">
        <v>15.5</v>
      </c>
      <c r="E9" s="0" t="n">
        <f aca="false">24+15</f>
        <v>39</v>
      </c>
      <c r="F9" s="0" t="s">
        <v>63</v>
      </c>
      <c r="I9" s="0" t="n">
        <v>0</v>
      </c>
      <c r="J9" s="0" t="n">
        <v>0</v>
      </c>
      <c r="K9" s="0" t="n">
        <v>39</v>
      </c>
      <c r="L9" s="0" t="s">
        <v>24</v>
      </c>
    </row>
    <row r="10" customFormat="false" ht="12.8" hidden="false" customHeight="false" outlineLevel="0" collapsed="false">
      <c r="A10" s="19" t="n">
        <v>43952</v>
      </c>
      <c r="B10" s="0" t="n">
        <f aca="false">80/3+24/3+15</f>
        <v>49.6666666666667</v>
      </c>
      <c r="C10" s="0" t="n">
        <f aca="false">80/3+8</f>
        <v>34.6666666666667</v>
      </c>
      <c r="D10" s="0" t="n">
        <f aca="false">8+15+80/3</f>
        <v>49.6666666666667</v>
      </c>
      <c r="E10" s="0" t="n">
        <f aca="false">80+24+30</f>
        <v>134</v>
      </c>
      <c r="F10" s="0" t="s">
        <v>176</v>
      </c>
      <c r="I10" s="0" t="n">
        <v>134</v>
      </c>
      <c r="J10" s="0" t="n">
        <v>0</v>
      </c>
      <c r="K10" s="0" t="n">
        <v>0</v>
      </c>
      <c r="L10" s="0" t="s">
        <v>24</v>
      </c>
    </row>
    <row r="11" customFormat="false" ht="13.8" hidden="false" customHeight="false" outlineLevel="0" collapsed="false">
      <c r="A11" s="19" t="n">
        <v>43953</v>
      </c>
      <c r="B11" s="0" t="n">
        <f aca="false">3009/3</f>
        <v>1003</v>
      </c>
      <c r="C11" s="0" t="n">
        <f aca="false">3009/3</f>
        <v>1003</v>
      </c>
      <c r="D11" s="0" t="n">
        <f aca="false">3009/3</f>
        <v>1003</v>
      </c>
      <c r="E11" s="0" t="n">
        <f aca="false">3009</f>
        <v>3009</v>
      </c>
      <c r="F11" s="0" t="s">
        <v>177</v>
      </c>
      <c r="I11" s="0" t="n">
        <v>3009</v>
      </c>
      <c r="J11" s="0" t="n">
        <v>0</v>
      </c>
      <c r="K11" s="0" t="n">
        <v>0</v>
      </c>
      <c r="L11" s="0" t="s">
        <v>24</v>
      </c>
    </row>
    <row r="12" customFormat="false" ht="12.8" hidden="false" customHeight="false" outlineLevel="0" collapsed="false">
      <c r="A12" s="19" t="n">
        <v>43953</v>
      </c>
      <c r="B12" s="0" t="n">
        <v>8</v>
      </c>
      <c r="C12" s="0" t="n">
        <v>8</v>
      </c>
      <c r="D12" s="0" t="n">
        <v>8</v>
      </c>
      <c r="E12" s="0" t="n">
        <v>24</v>
      </c>
      <c r="F12" s="0" t="s">
        <v>63</v>
      </c>
      <c r="I12" s="0" t="n">
        <v>0</v>
      </c>
      <c r="J12" s="0" t="n">
        <v>0</v>
      </c>
      <c r="K12" s="0" t="n">
        <v>24</v>
      </c>
      <c r="L12" s="0" t="s">
        <v>24</v>
      </c>
    </row>
    <row r="13" customFormat="false" ht="12.8" hidden="false" customHeight="false" outlineLevel="0" collapsed="false">
      <c r="A13" s="19" t="n">
        <v>43953</v>
      </c>
      <c r="B13" s="0" t="n">
        <v>20</v>
      </c>
      <c r="C13" s="0" t="n">
        <v>20</v>
      </c>
      <c r="D13" s="0" t="n">
        <v>20</v>
      </c>
      <c r="E13" s="0" t="n">
        <v>60</v>
      </c>
      <c r="F13" s="0" t="s">
        <v>77</v>
      </c>
      <c r="I13" s="0" t="n">
        <v>0</v>
      </c>
      <c r="J13" s="0" t="n">
        <v>0</v>
      </c>
      <c r="K13" s="0" t="n">
        <v>60</v>
      </c>
      <c r="L13" s="0" t="s">
        <v>24</v>
      </c>
    </row>
    <row r="14" customFormat="false" ht="12.8" hidden="false" customHeight="false" outlineLevel="0" collapsed="false">
      <c r="A14" s="19" t="n">
        <v>43953</v>
      </c>
      <c r="B14" s="0" t="n">
        <v>25</v>
      </c>
      <c r="C14" s="0" t="n">
        <v>0</v>
      </c>
      <c r="D14" s="0" t="n">
        <v>25</v>
      </c>
      <c r="E14" s="0" t="n">
        <v>50</v>
      </c>
      <c r="F14" s="0" t="s">
        <v>62</v>
      </c>
      <c r="I14" s="0" t="n">
        <v>50</v>
      </c>
      <c r="J14" s="0" t="n">
        <v>0</v>
      </c>
      <c r="K14" s="0" t="n">
        <v>0</v>
      </c>
      <c r="L14" s="0" t="s">
        <v>24</v>
      </c>
    </row>
    <row r="15" customFormat="false" ht="13.8" hidden="false" customHeight="false" outlineLevel="0" collapsed="false">
      <c r="A15" s="19" t="n">
        <v>43953</v>
      </c>
      <c r="B15" s="0" t="n">
        <f aca="false">250/3</f>
        <v>83.3333333333333</v>
      </c>
      <c r="C15" s="0" t="n">
        <f aca="false">250/3</f>
        <v>83.3333333333333</v>
      </c>
      <c r="D15" s="0" t="n">
        <f aca="false">250/3</f>
        <v>83.3333333333333</v>
      </c>
      <c r="E15" s="0" t="n">
        <f aca="false">220+30</f>
        <v>250</v>
      </c>
      <c r="F15" s="0" t="s">
        <v>178</v>
      </c>
      <c r="I15" s="0" t="n">
        <v>250</v>
      </c>
      <c r="J15" s="0" t="n">
        <v>0</v>
      </c>
      <c r="K15" s="0" t="n">
        <v>0</v>
      </c>
      <c r="L15" s="0" t="s">
        <v>24</v>
      </c>
    </row>
    <row r="16" customFormat="false" ht="13.8" hidden="false" customHeight="false" outlineLevel="0" collapsed="false">
      <c r="A16" s="19" t="n">
        <v>43953</v>
      </c>
      <c r="B16" s="0" t="n">
        <f aca="false">220/3</f>
        <v>73.3333333333333</v>
      </c>
      <c r="C16" s="0" t="n">
        <f aca="false">220/3</f>
        <v>73.3333333333333</v>
      </c>
      <c r="D16" s="0" t="n">
        <f aca="false">220/3</f>
        <v>73.3333333333333</v>
      </c>
      <c r="E16" s="0" t="n">
        <v>220</v>
      </c>
      <c r="F16" s="0" t="s">
        <v>17</v>
      </c>
      <c r="I16" s="0" t="n">
        <v>220</v>
      </c>
      <c r="J16" s="0" t="n">
        <v>0</v>
      </c>
      <c r="K16" s="0" t="n">
        <v>0</v>
      </c>
      <c r="L16" s="0" t="s">
        <v>24</v>
      </c>
    </row>
    <row r="17" customFormat="false" ht="13.8" hidden="false" customHeight="false" outlineLevel="0" collapsed="false">
      <c r="A17" s="19" t="n">
        <v>43953</v>
      </c>
      <c r="B17" s="0" t="n">
        <f aca="false">20/3</f>
        <v>6.66666666666667</v>
      </c>
      <c r="C17" s="0" t="n">
        <f aca="false">20/3</f>
        <v>6.66666666666667</v>
      </c>
      <c r="D17" s="0" t="n">
        <f aca="false">20/3</f>
        <v>6.66666666666667</v>
      </c>
      <c r="E17" s="0" t="n">
        <v>20</v>
      </c>
      <c r="F17" s="0" t="s">
        <v>179</v>
      </c>
      <c r="I17" s="0" t="n">
        <v>20</v>
      </c>
      <c r="J17" s="0" t="n">
        <v>0</v>
      </c>
      <c r="K17" s="0" t="n">
        <v>0</v>
      </c>
      <c r="L17" s="0" t="s">
        <v>24</v>
      </c>
    </row>
    <row r="18" customFormat="false" ht="13.8" hidden="false" customHeight="false" outlineLevel="0" collapsed="false">
      <c r="A18" s="19" t="n">
        <v>43953</v>
      </c>
      <c r="B18" s="0" t="n">
        <f aca="false">70/3</f>
        <v>23.3333333333333</v>
      </c>
      <c r="C18" s="0" t="n">
        <f aca="false">70/3</f>
        <v>23.3333333333333</v>
      </c>
      <c r="D18" s="0" t="n">
        <f aca="false">70/3</f>
        <v>23.3333333333333</v>
      </c>
      <c r="E18" s="0" t="n">
        <v>70</v>
      </c>
      <c r="F18" s="0" t="s">
        <v>180</v>
      </c>
      <c r="I18" s="0" t="n">
        <v>70</v>
      </c>
      <c r="J18" s="0" t="n">
        <v>0</v>
      </c>
      <c r="K18" s="0" t="n">
        <v>0</v>
      </c>
      <c r="L18" s="0" t="s">
        <v>24</v>
      </c>
    </row>
    <row r="19" customFormat="false" ht="13.8" hidden="false" customHeight="false" outlineLevel="0" collapsed="false">
      <c r="A19" s="19" t="n">
        <v>43894</v>
      </c>
      <c r="B19" s="0" t="n">
        <f aca="false">240/3</f>
        <v>80</v>
      </c>
      <c r="C19" s="0" t="n">
        <f aca="false">240/3</f>
        <v>80</v>
      </c>
      <c r="D19" s="0" t="n">
        <f aca="false">240/3</f>
        <v>80</v>
      </c>
      <c r="E19" s="0" t="n">
        <v>240</v>
      </c>
      <c r="F19" s="0" t="s">
        <v>33</v>
      </c>
      <c r="I19" s="0" t="n">
        <v>240</v>
      </c>
      <c r="J19" s="0" t="n">
        <v>0</v>
      </c>
      <c r="K19" s="0" t="n">
        <v>0</v>
      </c>
      <c r="L19" s="0" t="s">
        <v>24</v>
      </c>
    </row>
    <row r="20" customFormat="false" ht="12.8" hidden="false" customHeight="false" outlineLevel="0" collapsed="false">
      <c r="A20" s="21" t="n">
        <v>43924</v>
      </c>
      <c r="B20" s="0" t="n">
        <v>8</v>
      </c>
      <c r="C20" s="0" t="n">
        <v>8</v>
      </c>
      <c r="D20" s="0" t="n">
        <v>8</v>
      </c>
      <c r="E20" s="0" t="n">
        <v>24</v>
      </c>
      <c r="F20" s="0" t="s">
        <v>63</v>
      </c>
      <c r="I20" s="0" t="n">
        <v>0</v>
      </c>
      <c r="J20" s="0" t="n">
        <v>0</v>
      </c>
      <c r="K20" s="0" t="n">
        <v>24</v>
      </c>
      <c r="L20" s="0" t="s">
        <v>24</v>
      </c>
    </row>
    <row r="21" customFormat="false" ht="12.8" hidden="false" customHeight="false" outlineLevel="0" collapsed="false">
      <c r="A21" s="21" t="n">
        <v>43925</v>
      </c>
      <c r="B21" s="0" t="n">
        <v>8</v>
      </c>
      <c r="C21" s="0" t="n">
        <v>8</v>
      </c>
      <c r="D21" s="0" t="n">
        <v>8</v>
      </c>
      <c r="E21" s="0" t="n">
        <v>24</v>
      </c>
      <c r="F21" s="0" t="s">
        <v>63</v>
      </c>
      <c r="I21" s="0" t="n">
        <v>24</v>
      </c>
      <c r="J21" s="0" t="n">
        <v>0</v>
      </c>
      <c r="K21" s="0" t="n">
        <v>0</v>
      </c>
      <c r="L21" s="0" t="s">
        <v>24</v>
      </c>
    </row>
    <row r="24" customFormat="false" ht="13.8" hidden="false" customHeight="false" outlineLevel="0" collapsed="false">
      <c r="B24" s="0" t="n">
        <f aca="false">SUM(B2:B22)</f>
        <v>1607</v>
      </c>
      <c r="C24" s="0" t="n">
        <f aca="false">SUM(C2:C22)</f>
        <v>2031.33</v>
      </c>
      <c r="D24" s="0" t="n">
        <f aca="false">SUM(D2:D22)</f>
        <v>1607</v>
      </c>
      <c r="E24" s="0" t="n">
        <f aca="false">SUM(E2:E22)</f>
        <v>5245.33</v>
      </c>
      <c r="F24" s="0" t="n">
        <f aca="false">SUM(F2:F22)</f>
        <v>0</v>
      </c>
      <c r="G24" s="0" t="n">
        <f aca="false">SUM(G2:G22)</f>
        <v>0</v>
      </c>
      <c r="H24" s="0" t="n">
        <f aca="false">SUM(H2:H22)</f>
        <v>0</v>
      </c>
      <c r="I24" s="0" t="n">
        <f aca="false">SUM(I2:I22)</f>
        <v>5050.33</v>
      </c>
      <c r="J24" s="0" t="n">
        <f aca="false">SUM(J2:J22)</f>
        <v>0</v>
      </c>
      <c r="K24" s="0" t="n">
        <f aca="false">SUM(K2:K22)</f>
        <v>195</v>
      </c>
    </row>
    <row r="29" customFormat="false" ht="12.8" hidden="false" customHeight="false" outlineLevel="0" collapsed="false">
      <c r="J29" s="0" t="n">
        <f aca="false">SUM(I24:K24)</f>
        <v>5245.33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1606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2020-05-05T02:01:13Z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