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anne\Desktop\HYW Repo\Items+Troops Spreadsheets\"/>
    </mc:Choice>
  </mc:AlternateContent>
  <xr:revisionPtr revIDLastSave="0" documentId="13_ncr:1_{D113E8A9-AA38-4AE0-9D5D-046179800F84}" xr6:coauthVersionLast="34" xr6:coauthVersionMax="34" xr10:uidLastSave="{00000000-0000-0000-0000-000000000000}"/>
  <bookViews>
    <workbookView xWindow="0" yWindow="0" windowWidth="28800" windowHeight="12225" firstSheet="4" activeTab="4" xr2:uid="{B36B220B-AFFD-40C9-B18F-2948A113413C}"/>
  </bookViews>
  <sheets>
    <sheet name="Maces" sheetId="1" r:id="rId1"/>
    <sheet name="Axes &amp; Bardiches" sheetId="2" r:id="rId2"/>
    <sheet name="Swords &amp; Daggers" sheetId="3" r:id="rId3"/>
    <sheet name="Bastard &amp; Twohanded Swords" sheetId="4" r:id="rId4"/>
    <sheet name="Pikes &amp; Halberds" sheetId="5" r:id="rId5"/>
    <sheet name="Bows" sheetId="6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5" i="5" l="1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0" i="5"/>
  <c r="J9" i="5"/>
  <c r="J8" i="5"/>
  <c r="J7" i="5"/>
  <c r="J6" i="5"/>
  <c r="J5" i="5"/>
  <c r="J4" i="5"/>
  <c r="J3" i="5"/>
  <c r="J2" i="5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6" i="3"/>
  <c r="K15" i="3"/>
  <c r="K14" i="3"/>
  <c r="K13" i="3"/>
  <c r="K12" i="3"/>
  <c r="K11" i="3"/>
  <c r="K10" i="3"/>
  <c r="K9" i="3"/>
  <c r="K8" i="3"/>
  <c r="K7" i="3"/>
  <c r="K6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11" i="3"/>
  <c r="J16" i="3"/>
  <c r="J15" i="3"/>
  <c r="J14" i="3"/>
  <c r="J13" i="3"/>
  <c r="J12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<sst xmlns="http://schemas.openxmlformats.org/spreadsheetml/2006/main" count="279" uniqueCount="215">
  <si>
    <t>ID</t>
  </si>
  <si>
    <t>Name</t>
  </si>
  <si>
    <t>Price</t>
  </si>
  <si>
    <t>Weight</t>
  </si>
  <si>
    <t>Speed</t>
  </si>
  <si>
    <t>Length</t>
  </si>
  <si>
    <t>Swing</t>
  </si>
  <si>
    <t>Thrust</t>
  </si>
  <si>
    <t>w_wooden_stick</t>
  </si>
  <si>
    <t>w_archers_maul</t>
  </si>
  <si>
    <t>w_warhammer_1</t>
  </si>
  <si>
    <t>w_warhammer_2</t>
  </si>
  <si>
    <t>w_knight_warhammer_1</t>
  </si>
  <si>
    <t>w_knight_warhammer_2</t>
  </si>
  <si>
    <t>w_great_hammer</t>
  </si>
  <si>
    <t>w_knight_winged_mace</t>
  </si>
  <si>
    <t>w_mace_english</t>
  </si>
  <si>
    <t>w_spiked_club</t>
  </si>
  <si>
    <t>w_mace_knobbed</t>
  </si>
  <si>
    <t>w_mace_spiked</t>
  </si>
  <si>
    <t>w_mace_winged</t>
  </si>
  <si>
    <t>Wooden Stick</t>
  </si>
  <si>
    <t>Archers Maul</t>
  </si>
  <si>
    <t>Warhammer 1</t>
  </si>
  <si>
    <t>Warhammer 2</t>
  </si>
  <si>
    <t>Great Hammer</t>
  </si>
  <si>
    <t>Spiked Club</t>
  </si>
  <si>
    <t>Winged Mace</t>
  </si>
  <si>
    <t>Spiked Mace</t>
  </si>
  <si>
    <t xml:space="preserve">Knobbed Mace </t>
  </si>
  <si>
    <t>Knight Winged Mace</t>
  </si>
  <si>
    <t>Knight Warhammer</t>
  </si>
  <si>
    <t>Spiked Knight Warhammer</t>
  </si>
  <si>
    <t>English Mace</t>
  </si>
  <si>
    <t>Difficulty</t>
  </si>
  <si>
    <t>w_archer_hatchet</t>
  </si>
  <si>
    <t>w_onehanded_war_axe</t>
  </si>
  <si>
    <t>w_onehanded_war_axe_2</t>
  </si>
  <si>
    <t>w_onehanded_war_axe_3</t>
  </si>
  <si>
    <t>w_onehanded_war_axe_4</t>
  </si>
  <si>
    <t>w_horseman_axe_1</t>
  </si>
  <si>
    <t>w_horseman_axe_2</t>
  </si>
  <si>
    <t>w_horseman_axe_3</t>
  </si>
  <si>
    <t>w_german_knight_axe</t>
  </si>
  <si>
    <t>w_german_knight_axe_2</t>
  </si>
  <si>
    <t>w_knight_battle_axe</t>
  </si>
  <si>
    <t>w_twohanded_war_axe</t>
  </si>
  <si>
    <t>w_twohanded_war_axe_2</t>
  </si>
  <si>
    <t>w_twohanded_war_axe_3</t>
  </si>
  <si>
    <t>w_gallowglass_axe</t>
  </si>
  <si>
    <t>w_bardiche_1</t>
  </si>
  <si>
    <t>w_bardiche_2</t>
  </si>
  <si>
    <t>w_bardiche_3</t>
  </si>
  <si>
    <t>w_bardiche_4</t>
  </si>
  <si>
    <t>w_bardiche_5</t>
  </si>
  <si>
    <t>w_bardiche_6</t>
  </si>
  <si>
    <t>w_bardiche_7</t>
  </si>
  <si>
    <t>w_bardiche_8</t>
  </si>
  <si>
    <t>w_bardiche_9</t>
  </si>
  <si>
    <t>Onehanded War Axe</t>
  </si>
  <si>
    <t>Archer Hatchet</t>
  </si>
  <si>
    <t>Horseman Axe</t>
  </si>
  <si>
    <t>German Knight Axe</t>
  </si>
  <si>
    <t>Knight Battle Axe</t>
  </si>
  <si>
    <t>Twohanded War Axe</t>
  </si>
  <si>
    <t>Gallowglass Axe</t>
  </si>
  <si>
    <t>Bardiche</t>
  </si>
  <si>
    <t>w_dagger_bollock</t>
  </si>
  <si>
    <t>w_dagger_pikeman</t>
  </si>
  <si>
    <t>w_dagger_italian</t>
  </si>
  <si>
    <t>w_onehanded_flachion_italian</t>
  </si>
  <si>
    <t>w_onehanded_sword_a</t>
  </si>
  <si>
    <t>w_onehanded_sword_a_long</t>
  </si>
  <si>
    <t>w_onehanded_sword_c</t>
  </si>
  <si>
    <t>w_onehanded_sword_c_long</t>
  </si>
  <si>
    <t>w_onehanded_sword_c_small</t>
  </si>
  <si>
    <t>w_onehanded_sword_d</t>
  </si>
  <si>
    <t>w_onehanded_sword_d_long</t>
  </si>
  <si>
    <t>w_onehanded_sword_italian</t>
  </si>
  <si>
    <t>w_onehanded_sword_milanese</t>
  </si>
  <si>
    <t>w_onehanded_sword_scottish</t>
  </si>
  <si>
    <t>w_onehanded_messer</t>
  </si>
  <si>
    <t>w_onehanded_sword_baron</t>
  </si>
  <si>
    <t>w_onehanded_sword_caithness</t>
  </si>
  <si>
    <t>w_onehanded_sword_castellan</t>
  </si>
  <si>
    <t>w_onehanded_sword_constable</t>
  </si>
  <si>
    <t>w_onehanded_sword_flemish</t>
  </si>
  <si>
    <t>w_onehanded_sword_hospitaller</t>
  </si>
  <si>
    <t>w_onehanded_sword_irish</t>
  </si>
  <si>
    <t>w_onehanded_sword_knight</t>
  </si>
  <si>
    <t>w_onehanded_sword_laird</t>
  </si>
  <si>
    <t>w_onehanded_sword_longbowman</t>
  </si>
  <si>
    <t>w_onehanded_sword_poitiers</t>
  </si>
  <si>
    <t>w_onehanded_sword_prince</t>
  </si>
  <si>
    <t>w_onehanded_sword_ritter</t>
  </si>
  <si>
    <t>w_onehanded_sword_sovereign</t>
  </si>
  <si>
    <t>w_onehanded_sword_squire</t>
  </si>
  <si>
    <t>w_onehanded_sword_templar</t>
  </si>
  <si>
    <t>w_bastard_sword_a</t>
  </si>
  <si>
    <t>w_bastard_sword_b</t>
  </si>
  <si>
    <t>w_bastard_sword_c</t>
  </si>
  <si>
    <t>w_bastard_sword_english</t>
  </si>
  <si>
    <t>w_bastard_sword_german</t>
  </si>
  <si>
    <t>w_bastard_sword_italian</t>
  </si>
  <si>
    <t>w_bastard_sword_d</t>
  </si>
  <si>
    <t>w_bastard_sword_agincourt</t>
  </si>
  <si>
    <t>w_bastard_sword_baron</t>
  </si>
  <si>
    <t>w_bastard_sword_count</t>
  </si>
  <si>
    <t>w_bastard_sword_crecy</t>
  </si>
  <si>
    <t>w_bastard_sword_duke</t>
  </si>
  <si>
    <t>w_bastard_sword_landgraf</t>
  </si>
  <si>
    <t>w_bastard_sword_mercenary</t>
  </si>
  <si>
    <t>w_bastard_sword_regent</t>
  </si>
  <si>
    <t>w_bastard_sword_sempach</t>
  </si>
  <si>
    <t>w_twohanded_messer</t>
  </si>
  <si>
    <t>w_twohanded_sword_claymore</t>
  </si>
  <si>
    <t>w_twohanded_sword_danish</t>
  </si>
  <si>
    <t>w_twohanded_talhoffer</t>
  </si>
  <si>
    <t>w_twohanded_sword_steward</t>
  </si>
  <si>
    <t>w_awlpike_1</t>
  </si>
  <si>
    <t>w_awlpike_2</t>
  </si>
  <si>
    <t>w_awlpike_3</t>
  </si>
  <si>
    <t>w_awlpike_4</t>
  </si>
  <si>
    <t>w_awlpike_5</t>
  </si>
  <si>
    <t>w_awlpike_6</t>
  </si>
  <si>
    <t>w_pike_1</t>
  </si>
  <si>
    <t>w_pike_swiss_1</t>
  </si>
  <si>
    <t>w_pike_swiss_2</t>
  </si>
  <si>
    <t>w_halberd_1</t>
  </si>
  <si>
    <t>w_halberd_2</t>
  </si>
  <si>
    <t>w_halberd_3</t>
  </si>
  <si>
    <t>w_halberd_4</t>
  </si>
  <si>
    <t>w_halberd_5</t>
  </si>
  <si>
    <t>w_halberd_6</t>
  </si>
  <si>
    <t>w_halberd_7</t>
  </si>
  <si>
    <t>w_halberd_8</t>
  </si>
  <si>
    <t>w_halberd_9</t>
  </si>
  <si>
    <t>w_halberd_10</t>
  </si>
  <si>
    <t>w_halberd_11</t>
  </si>
  <si>
    <t>w_halberd_12</t>
  </si>
  <si>
    <t>w_halberd_13</t>
  </si>
  <si>
    <t>w_halberd_flemish</t>
  </si>
  <si>
    <t>Bollock Dagger</t>
  </si>
  <si>
    <t>Pikeman Dagger</t>
  </si>
  <si>
    <t>Italian Dagger</t>
  </si>
  <si>
    <t>Italian Falchion</t>
  </si>
  <si>
    <t>Sword</t>
  </si>
  <si>
    <t>Longsword</t>
  </si>
  <si>
    <t>Shortsword</t>
  </si>
  <si>
    <t>Italian Sword</t>
  </si>
  <si>
    <t>Milanese Shortsword</t>
  </si>
  <si>
    <t>Scottish Shortsword</t>
  </si>
  <si>
    <t>Messer</t>
  </si>
  <si>
    <t>Baron Sword</t>
  </si>
  <si>
    <t>Castellan Sword</t>
  </si>
  <si>
    <t>Constable Sword</t>
  </si>
  <si>
    <t>Flemish Sword</t>
  </si>
  <si>
    <t>Hospitaller Sword</t>
  </si>
  <si>
    <t>Knight Sword</t>
  </si>
  <si>
    <t>Laird Sword</t>
  </si>
  <si>
    <t>Longbowman Sword</t>
  </si>
  <si>
    <t>Poitiers Sword</t>
  </si>
  <si>
    <t>Prince Sword</t>
  </si>
  <si>
    <t>Squire Sword</t>
  </si>
  <si>
    <t>Caithness Longsword</t>
  </si>
  <si>
    <t>Irish Longsword</t>
  </si>
  <si>
    <t>Ritter Longsword</t>
  </si>
  <si>
    <t>Sovereign Shortsword</t>
  </si>
  <si>
    <t>Templar Longsword</t>
  </si>
  <si>
    <t>Bastard Sword</t>
  </si>
  <si>
    <t>English Bastard Sword</t>
  </si>
  <si>
    <t>German Bastard Sword</t>
  </si>
  <si>
    <t>Italian Bastard Sword</t>
  </si>
  <si>
    <t>Agincourt Bastard Sword</t>
  </si>
  <si>
    <t>Baron Bastard Sword</t>
  </si>
  <si>
    <t>Count Bastard Sword</t>
  </si>
  <si>
    <t>Crecy Bastard Sword</t>
  </si>
  <si>
    <t>Duke Bastard Sword</t>
  </si>
  <si>
    <t>Landgraf Bastard Sword</t>
  </si>
  <si>
    <t>Mercenary Bastard Sword</t>
  </si>
  <si>
    <t>Regent Bastard Sword</t>
  </si>
  <si>
    <t>Sempach Bastard Sword</t>
  </si>
  <si>
    <t>Grosse Messer</t>
  </si>
  <si>
    <t>Claymore</t>
  </si>
  <si>
    <t>Danish Greatsword</t>
  </si>
  <si>
    <t>Steward Greatsword</t>
  </si>
  <si>
    <t>Talhoffer Greatsword</t>
  </si>
  <si>
    <t>Draw Speed</t>
  </si>
  <si>
    <t>Projectile Speed</t>
  </si>
  <si>
    <t>Accuracy</t>
  </si>
  <si>
    <t>Damage</t>
  </si>
  <si>
    <t>w_hunting_bow_ash</t>
  </si>
  <si>
    <t>w_hunting_bow_elm</t>
  </si>
  <si>
    <t>w_hunting_bow_oak</t>
  </si>
  <si>
    <t>w_hunting_bow_yew</t>
  </si>
  <si>
    <t>w_short_bow_ash</t>
  </si>
  <si>
    <t>w_short_bow_elm</t>
  </si>
  <si>
    <t>w_short_bow_oak</t>
  </si>
  <si>
    <t>w_short_bow_yew</t>
  </si>
  <si>
    <t>w_long_bow_ash</t>
  </si>
  <si>
    <t>w_long_bow_elm</t>
  </si>
  <si>
    <t>w_long_bow_oak</t>
  </si>
  <si>
    <t>w_long_bow_yew</t>
  </si>
  <si>
    <t>w_war_bow_ash</t>
  </si>
  <si>
    <t>w_war_bow_elm</t>
  </si>
  <si>
    <t>w_war_bow_oak</t>
  </si>
  <si>
    <t>w_war_bow_yew</t>
  </si>
  <si>
    <t>hunting_crossbow</t>
  </si>
  <si>
    <t>light_crossbow</t>
  </si>
  <si>
    <t>crossbow</t>
  </si>
  <si>
    <t>heavy_crossbow</t>
  </si>
  <si>
    <t>sniper_crossbow</t>
  </si>
  <si>
    <t>w_handgonne_1</t>
  </si>
  <si>
    <t>w_handgonne_2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</si>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</sst>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2F4DF"/>
      <color rgb="FFA669FF"/>
      <color rgb="FFED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F97E-9C1C-481B-BAF8-93CCEE571C45}">
  <dimension ref="A1:I14"/>
  <sheetViews>
    <sheetView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1" max="1" width="24.5703125" customWidth="1"/>
    <col min="2" max="2" width="24.42578125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25">
      <c r="A2" s="2" t="s">
        <v>8</v>
      </c>
      <c r="B2" s="2" t="s">
        <v>21</v>
      </c>
      <c r="C2" s="9">
        <v>4</v>
      </c>
      <c r="D2" s="10">
        <v>2.5</v>
      </c>
      <c r="E2" s="11"/>
      <c r="F2" s="12">
        <v>99</v>
      </c>
      <c r="G2" s="13">
        <v>63</v>
      </c>
      <c r="H2" s="14">
        <v>13</v>
      </c>
      <c r="I2" s="14">
        <v>0</v>
      </c>
    </row>
    <row r="3" spans="1:9" x14ac:dyDescent="0.25">
      <c r="A3" s="2" t="s">
        <v>9</v>
      </c>
      <c r="B3" s="2" t="s">
        <v>22</v>
      </c>
      <c r="C3" s="9">
        <v>77</v>
      </c>
      <c r="D3" s="10">
        <v>2</v>
      </c>
      <c r="E3" s="11"/>
      <c r="F3" s="12">
        <v>99</v>
      </c>
      <c r="G3" s="13">
        <v>73</v>
      </c>
      <c r="H3" s="14">
        <v>20</v>
      </c>
      <c r="I3" s="14">
        <v>0</v>
      </c>
    </row>
    <row r="4" spans="1:9" x14ac:dyDescent="0.25">
      <c r="A4" s="2" t="s">
        <v>10</v>
      </c>
      <c r="B4" s="2" t="s">
        <v>23</v>
      </c>
      <c r="C4" s="9">
        <v>293</v>
      </c>
      <c r="D4" s="10">
        <v>2</v>
      </c>
      <c r="E4" s="11"/>
      <c r="F4" s="12">
        <v>95</v>
      </c>
      <c r="G4" s="13">
        <v>70</v>
      </c>
      <c r="H4" s="14">
        <v>30</v>
      </c>
      <c r="I4" s="14">
        <v>0</v>
      </c>
    </row>
    <row r="5" spans="1:9" x14ac:dyDescent="0.25">
      <c r="A5" s="2" t="s">
        <v>11</v>
      </c>
      <c r="B5" s="2" t="s">
        <v>24</v>
      </c>
      <c r="C5" s="9">
        <v>317</v>
      </c>
      <c r="D5" s="10">
        <v>2</v>
      </c>
      <c r="E5" s="11"/>
      <c r="F5" s="12">
        <v>95</v>
      </c>
      <c r="G5" s="13">
        <v>70</v>
      </c>
      <c r="H5" s="14">
        <v>31</v>
      </c>
      <c r="I5" s="14">
        <v>0</v>
      </c>
    </row>
    <row r="6" spans="1:9" x14ac:dyDescent="0.25">
      <c r="A6" s="2" t="s">
        <v>12</v>
      </c>
      <c r="B6" s="2" t="s">
        <v>32</v>
      </c>
      <c r="C6" s="9">
        <v>372</v>
      </c>
      <c r="D6" s="10">
        <v>2.5</v>
      </c>
      <c r="E6" s="11"/>
      <c r="F6" s="12">
        <v>95</v>
      </c>
      <c r="G6" s="13">
        <v>76</v>
      </c>
      <c r="H6" s="14">
        <v>33</v>
      </c>
      <c r="I6" s="14">
        <v>19</v>
      </c>
    </row>
    <row r="7" spans="1:9" x14ac:dyDescent="0.25">
      <c r="A7" s="2" t="s">
        <v>13</v>
      </c>
      <c r="B7" s="2" t="s">
        <v>31</v>
      </c>
      <c r="C7" s="9">
        <v>334</v>
      </c>
      <c r="D7" s="10">
        <v>2</v>
      </c>
      <c r="E7" s="11"/>
      <c r="F7" s="12">
        <v>95</v>
      </c>
      <c r="G7" s="13">
        <v>63</v>
      </c>
      <c r="H7" s="14">
        <v>32</v>
      </c>
      <c r="I7" s="14">
        <v>0</v>
      </c>
    </row>
    <row r="8" spans="1:9" x14ac:dyDescent="0.25">
      <c r="A8" s="2" t="s">
        <v>14</v>
      </c>
      <c r="B8" s="2" t="s">
        <v>25</v>
      </c>
      <c r="C8" s="9">
        <v>422</v>
      </c>
      <c r="D8" s="10">
        <v>9</v>
      </c>
      <c r="E8" s="11">
        <v>14</v>
      </c>
      <c r="F8" s="12">
        <v>79</v>
      </c>
      <c r="G8" s="13">
        <v>75</v>
      </c>
      <c r="H8" s="14">
        <v>45</v>
      </c>
      <c r="I8" s="14">
        <v>0</v>
      </c>
    </row>
    <row r="9" spans="1:9" x14ac:dyDescent="0.25">
      <c r="A9" s="2" t="s">
        <v>15</v>
      </c>
      <c r="B9" s="2" t="s">
        <v>30</v>
      </c>
      <c r="C9" s="9">
        <v>336</v>
      </c>
      <c r="D9" s="10">
        <v>4</v>
      </c>
      <c r="E9" s="11"/>
      <c r="F9" s="12">
        <v>96</v>
      </c>
      <c r="G9" s="13">
        <v>69</v>
      </c>
      <c r="H9" s="14">
        <v>28</v>
      </c>
      <c r="I9" s="14">
        <v>0</v>
      </c>
    </row>
    <row r="10" spans="1:9" x14ac:dyDescent="0.25">
      <c r="A10" s="2" t="s">
        <v>16</v>
      </c>
      <c r="B10" s="2" t="s">
        <v>33</v>
      </c>
      <c r="C10" s="9">
        <v>262</v>
      </c>
      <c r="D10" s="10">
        <v>3.25</v>
      </c>
      <c r="E10" s="11"/>
      <c r="F10" s="12">
        <v>97</v>
      </c>
      <c r="G10" s="13">
        <v>72</v>
      </c>
      <c r="H10" s="14">
        <v>26</v>
      </c>
      <c r="I10" s="14">
        <v>0</v>
      </c>
    </row>
    <row r="11" spans="1:9" x14ac:dyDescent="0.25">
      <c r="A11" s="2" t="s">
        <v>17</v>
      </c>
      <c r="B11" s="2" t="s">
        <v>26</v>
      </c>
      <c r="C11" s="9">
        <v>83</v>
      </c>
      <c r="D11" s="10">
        <v>3.25</v>
      </c>
      <c r="E11" s="11"/>
      <c r="F11" s="12">
        <v>96</v>
      </c>
      <c r="G11" s="13">
        <v>75</v>
      </c>
      <c r="H11" s="14">
        <v>21</v>
      </c>
      <c r="I11" s="14">
        <v>0</v>
      </c>
    </row>
    <row r="12" spans="1:9" x14ac:dyDescent="0.25">
      <c r="A12" s="2" t="s">
        <v>18</v>
      </c>
      <c r="B12" s="2" t="s">
        <v>29</v>
      </c>
      <c r="C12" s="9">
        <v>98</v>
      </c>
      <c r="D12" s="10">
        <v>2.5</v>
      </c>
      <c r="E12" s="11"/>
      <c r="F12" s="12">
        <v>98</v>
      </c>
      <c r="G12" s="13">
        <v>70</v>
      </c>
      <c r="H12" s="14">
        <v>21</v>
      </c>
      <c r="I12" s="14">
        <v>0</v>
      </c>
    </row>
    <row r="13" spans="1:9" x14ac:dyDescent="0.25">
      <c r="A13" s="2" t="s">
        <v>19</v>
      </c>
      <c r="B13" s="2" t="s">
        <v>28</v>
      </c>
      <c r="C13" s="9">
        <v>152</v>
      </c>
      <c r="D13" s="10">
        <v>2.75</v>
      </c>
      <c r="E13" s="11"/>
      <c r="F13" s="12">
        <v>98</v>
      </c>
      <c r="G13" s="13">
        <v>71</v>
      </c>
      <c r="H13" s="14">
        <v>23</v>
      </c>
      <c r="I13" s="14">
        <v>0</v>
      </c>
    </row>
    <row r="14" spans="1:9" x14ac:dyDescent="0.25">
      <c r="A14" s="2" t="s">
        <v>20</v>
      </c>
      <c r="B14" s="2" t="s">
        <v>27</v>
      </c>
      <c r="C14" s="9">
        <v>212</v>
      </c>
      <c r="D14" s="10">
        <v>3</v>
      </c>
      <c r="E14" s="11"/>
      <c r="F14" s="12">
        <v>97</v>
      </c>
      <c r="G14" s="13">
        <v>71</v>
      </c>
      <c r="H14" s="14">
        <v>24</v>
      </c>
      <c r="I14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C7F2-FAD3-4FE8-9D42-216993956934}">
  <dimension ref="A1:I28"/>
  <sheetViews>
    <sheetView workbookViewId="0">
      <selection activeCell="H12" sqref="H12"/>
    </sheetView>
  </sheetViews>
  <sheetFormatPr defaultRowHeight="15" x14ac:dyDescent="0.25"/>
  <cols>
    <col min="1" max="1" width="25.7109375" customWidth="1"/>
    <col min="2" max="2" width="20.140625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25">
      <c r="A2" s="2" t="s">
        <v>35</v>
      </c>
      <c r="B2" s="2" t="s">
        <v>60</v>
      </c>
      <c r="C2" s="15">
        <v>71</v>
      </c>
      <c r="D2" s="10">
        <v>1.25</v>
      </c>
      <c r="E2" s="11"/>
      <c r="F2" s="12">
        <v>98</v>
      </c>
      <c r="G2" s="13">
        <v>46</v>
      </c>
      <c r="H2" s="14">
        <v>21</v>
      </c>
      <c r="I2" s="14">
        <v>0</v>
      </c>
    </row>
    <row r="3" spans="1:9" x14ac:dyDescent="0.25">
      <c r="A3" s="2" t="s">
        <v>36</v>
      </c>
      <c r="B3" s="2" t="s">
        <v>59</v>
      </c>
      <c r="C3" s="15">
        <v>221</v>
      </c>
      <c r="D3" s="10">
        <v>1.75</v>
      </c>
      <c r="E3" s="11"/>
      <c r="F3" s="12">
        <v>97</v>
      </c>
      <c r="G3" s="13">
        <v>70</v>
      </c>
      <c r="H3" s="14">
        <v>34</v>
      </c>
      <c r="I3" s="14">
        <v>0</v>
      </c>
    </row>
    <row r="4" spans="1:9" x14ac:dyDescent="0.25">
      <c r="A4" s="2" t="s">
        <v>37</v>
      </c>
      <c r="B4" s="2" t="s">
        <v>59</v>
      </c>
      <c r="C4" s="15">
        <v>87</v>
      </c>
      <c r="D4" s="10">
        <v>1.5</v>
      </c>
      <c r="E4" s="11"/>
      <c r="F4" s="12">
        <v>96</v>
      </c>
      <c r="G4" s="13">
        <v>71</v>
      </c>
      <c r="H4" s="14">
        <v>32</v>
      </c>
      <c r="I4" s="14">
        <v>0</v>
      </c>
    </row>
    <row r="5" spans="1:9" x14ac:dyDescent="0.25">
      <c r="A5" s="2" t="s">
        <v>38</v>
      </c>
      <c r="B5" s="2" t="s">
        <v>59</v>
      </c>
      <c r="C5" s="15">
        <v>142</v>
      </c>
      <c r="D5" s="10">
        <v>2</v>
      </c>
      <c r="E5" s="11"/>
      <c r="F5" s="12">
        <v>95</v>
      </c>
      <c r="G5" s="13">
        <v>71</v>
      </c>
      <c r="H5" s="14">
        <v>33</v>
      </c>
      <c r="I5" s="14">
        <v>0</v>
      </c>
    </row>
    <row r="6" spans="1:9" x14ac:dyDescent="0.25">
      <c r="A6" s="2" t="s">
        <v>39</v>
      </c>
      <c r="B6" s="2" t="s">
        <v>59</v>
      </c>
      <c r="C6" s="15">
        <v>190</v>
      </c>
      <c r="D6" s="10">
        <v>1.75</v>
      </c>
      <c r="E6" s="11"/>
      <c r="F6" s="12">
        <v>96</v>
      </c>
      <c r="G6" s="13">
        <v>73</v>
      </c>
      <c r="H6" s="14">
        <v>34</v>
      </c>
      <c r="I6" s="14">
        <v>0</v>
      </c>
    </row>
    <row r="7" spans="1:9" x14ac:dyDescent="0.25">
      <c r="A7" s="2"/>
      <c r="B7" s="2"/>
      <c r="C7" s="15"/>
      <c r="D7" s="10"/>
      <c r="E7" s="11"/>
      <c r="F7" s="12"/>
      <c r="G7" s="13"/>
      <c r="H7" s="14"/>
      <c r="I7" s="14"/>
    </row>
    <row r="8" spans="1:9" x14ac:dyDescent="0.25">
      <c r="A8" s="2" t="s">
        <v>40</v>
      </c>
      <c r="B8" s="2" t="s">
        <v>61</v>
      </c>
      <c r="C8" s="15">
        <v>202</v>
      </c>
      <c r="D8" s="10">
        <v>1.5</v>
      </c>
      <c r="E8" s="11"/>
      <c r="F8" s="12">
        <v>98</v>
      </c>
      <c r="G8" s="13">
        <v>77</v>
      </c>
      <c r="H8" s="14">
        <v>31</v>
      </c>
      <c r="I8" s="14">
        <v>0</v>
      </c>
    </row>
    <row r="9" spans="1:9" x14ac:dyDescent="0.25">
      <c r="A9" s="2" t="s">
        <v>41</v>
      </c>
      <c r="B9" s="2" t="s">
        <v>61</v>
      </c>
      <c r="C9" s="15">
        <v>176</v>
      </c>
      <c r="D9" s="10">
        <v>1.75</v>
      </c>
      <c r="E9" s="11"/>
      <c r="F9" s="12">
        <v>97</v>
      </c>
      <c r="G9" s="13">
        <v>73</v>
      </c>
      <c r="H9" s="14">
        <v>30</v>
      </c>
      <c r="I9" s="14">
        <v>0</v>
      </c>
    </row>
    <row r="10" spans="1:9" x14ac:dyDescent="0.25">
      <c r="A10" s="2" t="s">
        <v>42</v>
      </c>
      <c r="B10" s="2" t="s">
        <v>61</v>
      </c>
      <c r="C10" s="15">
        <v>234</v>
      </c>
      <c r="D10" s="10">
        <v>1.5</v>
      </c>
      <c r="E10" s="11"/>
      <c r="F10" s="12">
        <v>97</v>
      </c>
      <c r="G10" s="13">
        <v>79</v>
      </c>
      <c r="H10" s="14">
        <v>32</v>
      </c>
      <c r="I10" s="14">
        <v>0</v>
      </c>
    </row>
    <row r="11" spans="1:9" x14ac:dyDescent="0.25">
      <c r="A11" s="2" t="s">
        <v>43</v>
      </c>
      <c r="B11" s="2" t="s">
        <v>62</v>
      </c>
      <c r="C11" s="15">
        <v>354</v>
      </c>
      <c r="D11" s="10">
        <v>3</v>
      </c>
      <c r="E11" s="11"/>
      <c r="F11" s="12">
        <v>94</v>
      </c>
      <c r="G11" s="13">
        <v>94</v>
      </c>
      <c r="H11" s="14">
        <v>35</v>
      </c>
      <c r="I11" s="14">
        <v>19</v>
      </c>
    </row>
    <row r="12" spans="1:9" x14ac:dyDescent="0.25">
      <c r="A12" s="2" t="s">
        <v>44</v>
      </c>
      <c r="B12" s="2" t="s">
        <v>62</v>
      </c>
      <c r="C12" s="15">
        <v>246</v>
      </c>
      <c r="D12" s="10">
        <v>2</v>
      </c>
      <c r="E12" s="11"/>
      <c r="F12" s="12">
        <v>96</v>
      </c>
      <c r="G12" s="13">
        <v>79</v>
      </c>
      <c r="H12" s="14">
        <v>34</v>
      </c>
      <c r="I12" s="14">
        <v>0</v>
      </c>
    </row>
    <row r="13" spans="1:9" x14ac:dyDescent="0.25">
      <c r="A13" s="2" t="s">
        <v>45</v>
      </c>
      <c r="B13" s="2" t="s">
        <v>63</v>
      </c>
      <c r="C13" s="15">
        <v>371</v>
      </c>
      <c r="D13" s="10">
        <v>3</v>
      </c>
      <c r="E13" s="11"/>
      <c r="F13" s="12">
        <v>94</v>
      </c>
      <c r="G13" s="13">
        <v>97</v>
      </c>
      <c r="H13" s="14">
        <v>36</v>
      </c>
      <c r="I13" s="14">
        <v>18</v>
      </c>
    </row>
    <row r="14" spans="1:9" x14ac:dyDescent="0.25">
      <c r="A14" s="2"/>
      <c r="B14" s="2"/>
      <c r="C14" s="15"/>
      <c r="D14" s="10"/>
      <c r="E14" s="11"/>
      <c r="F14" s="12"/>
      <c r="G14" s="13"/>
      <c r="H14" s="14"/>
      <c r="I14" s="14"/>
    </row>
    <row r="15" spans="1:9" x14ac:dyDescent="0.25">
      <c r="A15" s="2" t="s">
        <v>46</v>
      </c>
      <c r="B15" s="2" t="s">
        <v>64</v>
      </c>
      <c r="C15" s="15">
        <v>236</v>
      </c>
      <c r="D15" s="10">
        <v>3.5</v>
      </c>
      <c r="E15" s="11"/>
      <c r="F15" s="12">
        <v>95</v>
      </c>
      <c r="G15" s="13">
        <v>99</v>
      </c>
      <c r="H15" s="14">
        <v>41</v>
      </c>
      <c r="I15" s="14">
        <v>0</v>
      </c>
    </row>
    <row r="16" spans="1:9" x14ac:dyDescent="0.25">
      <c r="A16" s="2" t="s">
        <v>47</v>
      </c>
      <c r="B16" s="2" t="s">
        <v>64</v>
      </c>
      <c r="C16" s="15">
        <v>287</v>
      </c>
      <c r="D16" s="10">
        <v>4</v>
      </c>
      <c r="E16" s="11"/>
      <c r="F16" s="12">
        <v>94</v>
      </c>
      <c r="G16" s="13">
        <v>98</v>
      </c>
      <c r="H16" s="14">
        <v>43</v>
      </c>
      <c r="I16" s="14">
        <v>0</v>
      </c>
    </row>
    <row r="17" spans="1:9" x14ac:dyDescent="0.25">
      <c r="A17" s="2" t="s">
        <v>48</v>
      </c>
      <c r="B17" s="2" t="s">
        <v>64</v>
      </c>
      <c r="C17" s="15">
        <v>321</v>
      </c>
      <c r="D17" s="10">
        <v>4</v>
      </c>
      <c r="E17" s="11"/>
      <c r="F17" s="12">
        <v>94</v>
      </c>
      <c r="G17" s="13">
        <v>99</v>
      </c>
      <c r="H17" s="14">
        <v>44</v>
      </c>
      <c r="I17" s="14">
        <v>0</v>
      </c>
    </row>
    <row r="18" spans="1:9" x14ac:dyDescent="0.25">
      <c r="A18" s="2" t="s">
        <v>49</v>
      </c>
      <c r="B18" s="2" t="s">
        <v>65</v>
      </c>
      <c r="C18" s="15">
        <v>304</v>
      </c>
      <c r="D18" s="10">
        <v>4</v>
      </c>
      <c r="E18" s="11"/>
      <c r="F18" s="12">
        <v>90</v>
      </c>
      <c r="G18" s="13">
        <v>156</v>
      </c>
      <c r="H18" s="14">
        <v>39</v>
      </c>
      <c r="I18" s="14">
        <v>0</v>
      </c>
    </row>
    <row r="19" spans="1:9" x14ac:dyDescent="0.25">
      <c r="A19" s="2"/>
      <c r="B19" s="2"/>
      <c r="C19" s="15"/>
      <c r="D19" s="10"/>
      <c r="E19" s="11"/>
      <c r="F19" s="12"/>
      <c r="G19" s="13"/>
      <c r="H19" s="14"/>
      <c r="I19" s="14"/>
    </row>
    <row r="20" spans="1:9" x14ac:dyDescent="0.25">
      <c r="A20" s="2" t="s">
        <v>50</v>
      </c>
      <c r="B20" s="2" t="s">
        <v>66</v>
      </c>
      <c r="C20" s="15">
        <v>539</v>
      </c>
      <c r="D20" s="10">
        <v>5.75</v>
      </c>
      <c r="E20" s="11"/>
      <c r="F20" s="12">
        <v>86</v>
      </c>
      <c r="G20" s="13">
        <v>140</v>
      </c>
      <c r="H20" s="14">
        <v>51</v>
      </c>
      <c r="I20" s="14">
        <v>0</v>
      </c>
    </row>
    <row r="21" spans="1:9" x14ac:dyDescent="0.25">
      <c r="A21" s="2" t="s">
        <v>51</v>
      </c>
      <c r="B21" s="2" t="s">
        <v>66</v>
      </c>
      <c r="C21" s="15">
        <v>628</v>
      </c>
      <c r="D21" s="10">
        <v>6</v>
      </c>
      <c r="E21" s="11"/>
      <c r="F21" s="12">
        <v>85</v>
      </c>
      <c r="G21" s="13">
        <v>155</v>
      </c>
      <c r="H21" s="14">
        <v>52</v>
      </c>
      <c r="I21" s="14">
        <v>0</v>
      </c>
    </row>
    <row r="22" spans="1:9" x14ac:dyDescent="0.25">
      <c r="A22" s="2" t="s">
        <v>52</v>
      </c>
      <c r="B22" s="2" t="s">
        <v>66</v>
      </c>
      <c r="C22" s="15">
        <v>334</v>
      </c>
      <c r="D22" s="10">
        <v>5</v>
      </c>
      <c r="E22" s="11"/>
      <c r="F22" s="12">
        <v>89</v>
      </c>
      <c r="G22" s="13">
        <v>107</v>
      </c>
      <c r="H22" s="14">
        <v>45</v>
      </c>
      <c r="I22" s="14">
        <v>0</v>
      </c>
    </row>
    <row r="23" spans="1:9" x14ac:dyDescent="0.25">
      <c r="A23" s="2" t="s">
        <v>53</v>
      </c>
      <c r="B23" s="2" t="s">
        <v>66</v>
      </c>
      <c r="C23" s="15">
        <v>306</v>
      </c>
      <c r="D23" s="10">
        <v>5</v>
      </c>
      <c r="E23" s="11"/>
      <c r="F23" s="12">
        <v>91</v>
      </c>
      <c r="G23" s="13">
        <v>103</v>
      </c>
      <c r="H23" s="14">
        <v>44</v>
      </c>
      <c r="I23" s="14">
        <v>0</v>
      </c>
    </row>
    <row r="24" spans="1:9" x14ac:dyDescent="0.25">
      <c r="A24" s="2" t="s">
        <v>54</v>
      </c>
      <c r="B24" s="2" t="s">
        <v>66</v>
      </c>
      <c r="C24" s="15">
        <v>368</v>
      </c>
      <c r="D24" s="10">
        <v>5.25</v>
      </c>
      <c r="E24" s="11"/>
      <c r="F24" s="12">
        <v>90</v>
      </c>
      <c r="G24" s="13">
        <v>106</v>
      </c>
      <c r="H24" s="14">
        <v>46</v>
      </c>
      <c r="I24" s="14">
        <v>0</v>
      </c>
    </row>
    <row r="25" spans="1:9" x14ac:dyDescent="0.25">
      <c r="A25" s="2" t="s">
        <v>55</v>
      </c>
      <c r="B25" s="2" t="s">
        <v>66</v>
      </c>
      <c r="C25" s="15">
        <v>399</v>
      </c>
      <c r="D25" s="10">
        <v>5.25</v>
      </c>
      <c r="E25" s="11"/>
      <c r="F25" s="12">
        <v>89</v>
      </c>
      <c r="G25" s="13">
        <v>110</v>
      </c>
      <c r="H25" s="14">
        <v>47</v>
      </c>
      <c r="I25" s="14">
        <v>0</v>
      </c>
    </row>
    <row r="26" spans="1:9" x14ac:dyDescent="0.25">
      <c r="A26" s="2" t="s">
        <v>56</v>
      </c>
      <c r="B26" s="2" t="s">
        <v>66</v>
      </c>
      <c r="C26" s="15">
        <v>291</v>
      </c>
      <c r="D26" s="10">
        <v>5</v>
      </c>
      <c r="E26" s="11"/>
      <c r="F26" s="12">
        <v>91</v>
      </c>
      <c r="G26" s="13">
        <v>106</v>
      </c>
      <c r="H26" s="14">
        <v>43</v>
      </c>
      <c r="I26" s="14">
        <v>0</v>
      </c>
    </row>
    <row r="27" spans="1:9" x14ac:dyDescent="0.25">
      <c r="A27" s="2" t="s">
        <v>57</v>
      </c>
      <c r="B27" s="2" t="s">
        <v>66</v>
      </c>
      <c r="C27" s="15">
        <v>498</v>
      </c>
      <c r="D27" s="10">
        <v>5.5</v>
      </c>
      <c r="E27" s="11"/>
      <c r="F27" s="12">
        <v>88</v>
      </c>
      <c r="G27" s="13">
        <v>105</v>
      </c>
      <c r="H27" s="14">
        <v>49</v>
      </c>
      <c r="I27" s="14">
        <v>0</v>
      </c>
    </row>
    <row r="28" spans="1:9" x14ac:dyDescent="0.25">
      <c r="A28" s="2" t="s">
        <v>58</v>
      </c>
      <c r="B28" s="2" t="s">
        <v>66</v>
      </c>
      <c r="C28" s="15">
        <v>464</v>
      </c>
      <c r="D28" s="10">
        <v>5.5</v>
      </c>
      <c r="E28" s="11"/>
      <c r="F28" s="12">
        <v>89</v>
      </c>
      <c r="G28" s="13">
        <v>101</v>
      </c>
      <c r="H28" s="14">
        <v>48</v>
      </c>
      <c r="I28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8844-B7FB-4720-B431-7E6F0F318E31}">
  <dimension ref="A1:K3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31.42578125" customWidth="1"/>
    <col min="2" max="2" width="20.140625" customWidth="1"/>
  </cols>
  <sheetData>
    <row r="1" spans="1:1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1" x14ac:dyDescent="0.25">
      <c r="A2" s="2" t="s">
        <v>67</v>
      </c>
      <c r="B2" s="2" t="s">
        <v>142</v>
      </c>
      <c r="C2" s="6">
        <v>73</v>
      </c>
      <c r="D2" s="4">
        <v>0.5</v>
      </c>
      <c r="E2" s="7">
        <v>0</v>
      </c>
      <c r="F2" s="5">
        <v>105</v>
      </c>
      <c r="G2" s="3">
        <v>47</v>
      </c>
      <c r="H2" s="1">
        <v>22</v>
      </c>
      <c r="I2" s="1">
        <v>31</v>
      </c>
    </row>
    <row r="3" spans="1:11" x14ac:dyDescent="0.25">
      <c r="A3" s="2" t="s">
        <v>68</v>
      </c>
      <c r="B3" s="2" t="s">
        <v>143</v>
      </c>
      <c r="C3" s="6">
        <v>122</v>
      </c>
      <c r="D3" s="4">
        <v>0.7</v>
      </c>
      <c r="E3" s="7">
        <v>0</v>
      </c>
      <c r="F3" s="5">
        <v>108</v>
      </c>
      <c r="G3" s="3">
        <v>41</v>
      </c>
      <c r="H3" s="1">
        <v>28</v>
      </c>
      <c r="I3" s="1">
        <v>27</v>
      </c>
    </row>
    <row r="4" spans="1:11" x14ac:dyDescent="0.25">
      <c r="A4" s="2" t="s">
        <v>69</v>
      </c>
      <c r="B4" s="2" t="s">
        <v>144</v>
      </c>
      <c r="C4" s="6">
        <v>136</v>
      </c>
      <c r="D4" s="4">
        <v>0.6</v>
      </c>
      <c r="E4" s="7">
        <v>0</v>
      </c>
      <c r="F4" s="5">
        <v>105</v>
      </c>
      <c r="G4" s="3">
        <v>47</v>
      </c>
      <c r="H4" s="1">
        <v>25</v>
      </c>
      <c r="I4" s="1">
        <v>29</v>
      </c>
    </row>
    <row r="5" spans="1:11" x14ac:dyDescent="0.25">
      <c r="A5" s="2"/>
      <c r="B5" s="2"/>
      <c r="C5" s="6"/>
      <c r="D5" s="4"/>
      <c r="E5" s="7"/>
      <c r="F5" s="5"/>
      <c r="G5" s="3"/>
      <c r="H5" s="1"/>
      <c r="I5" s="1"/>
    </row>
    <row r="6" spans="1:11" x14ac:dyDescent="0.25">
      <c r="A6" s="2" t="s">
        <v>70</v>
      </c>
      <c r="B6" s="2" t="s">
        <v>145</v>
      </c>
      <c r="C6" s="6">
        <v>325</v>
      </c>
      <c r="D6" s="4">
        <v>1.2</v>
      </c>
      <c r="E6" s="7">
        <v>0</v>
      </c>
      <c r="F6" s="5">
        <v>103</v>
      </c>
      <c r="G6" s="3">
        <v>70</v>
      </c>
      <c r="H6" s="1">
        <v>34</v>
      </c>
      <c r="I6" s="1">
        <v>19</v>
      </c>
      <c r="J6">
        <f>SUM(F6:I6)</f>
        <v>226</v>
      </c>
      <c r="K6">
        <f>J6*D6^2</f>
        <v>325.44</v>
      </c>
    </row>
    <row r="7" spans="1:11" x14ac:dyDescent="0.25">
      <c r="A7" s="2" t="s">
        <v>71</v>
      </c>
      <c r="B7" s="2" t="s">
        <v>146</v>
      </c>
      <c r="C7" s="6">
        <v>488</v>
      </c>
      <c r="D7" s="4">
        <v>1.4</v>
      </c>
      <c r="E7" s="7">
        <v>0</v>
      </c>
      <c r="F7" s="5">
        <v>100</v>
      </c>
      <c r="G7" s="3">
        <v>95</v>
      </c>
      <c r="H7" s="1">
        <v>28</v>
      </c>
      <c r="I7" s="1">
        <v>26</v>
      </c>
      <c r="J7">
        <f>SUM(F7:I7)</f>
        <v>249</v>
      </c>
      <c r="K7">
        <f>J7*D7^2</f>
        <v>488.03999999999996</v>
      </c>
    </row>
    <row r="8" spans="1:11" x14ac:dyDescent="0.25">
      <c r="A8" s="2" t="s">
        <v>72</v>
      </c>
      <c r="B8" s="2" t="s">
        <v>147</v>
      </c>
      <c r="C8" s="6">
        <v>572</v>
      </c>
      <c r="D8" s="4">
        <v>1.5</v>
      </c>
      <c r="E8" s="7">
        <v>0</v>
      </c>
      <c r="F8" s="5">
        <v>99</v>
      </c>
      <c r="G8" s="3">
        <v>101</v>
      </c>
      <c r="H8" s="1">
        <v>29</v>
      </c>
      <c r="I8" s="1">
        <v>25</v>
      </c>
      <c r="J8">
        <f>SUM(F8:I8)</f>
        <v>254</v>
      </c>
      <c r="K8">
        <f>J8*D8^2</f>
        <v>571.5</v>
      </c>
    </row>
    <row r="9" spans="1:11" x14ac:dyDescent="0.25">
      <c r="A9" s="2" t="s">
        <v>73</v>
      </c>
      <c r="B9" s="2" t="s">
        <v>146</v>
      </c>
      <c r="C9" s="6">
        <v>488</v>
      </c>
      <c r="D9" s="4">
        <v>1.4</v>
      </c>
      <c r="E9" s="7">
        <v>0</v>
      </c>
      <c r="F9" s="5">
        <v>100</v>
      </c>
      <c r="G9" s="3">
        <v>95</v>
      </c>
      <c r="H9" s="1">
        <v>29</v>
      </c>
      <c r="I9" s="1">
        <v>25</v>
      </c>
      <c r="J9">
        <f>SUM(F9:I9)</f>
        <v>249</v>
      </c>
      <c r="K9">
        <f>J9*D9^2</f>
        <v>488.03999999999996</v>
      </c>
    </row>
    <row r="10" spans="1:11" x14ac:dyDescent="0.25">
      <c r="A10" s="2" t="s">
        <v>74</v>
      </c>
      <c r="B10" s="2" t="s">
        <v>147</v>
      </c>
      <c r="C10" s="6">
        <v>572</v>
      </c>
      <c r="D10" s="4">
        <v>1.5</v>
      </c>
      <c r="E10" s="7">
        <v>0</v>
      </c>
      <c r="F10" s="5">
        <v>99</v>
      </c>
      <c r="G10" s="3">
        <v>101</v>
      </c>
      <c r="H10" s="1">
        <v>30</v>
      </c>
      <c r="I10" s="1">
        <v>24</v>
      </c>
      <c r="J10">
        <f>SUM(F10:I10)</f>
        <v>254</v>
      </c>
      <c r="K10">
        <f>J10*D10^2</f>
        <v>571.5</v>
      </c>
    </row>
    <row r="11" spans="1:11" x14ac:dyDescent="0.25">
      <c r="A11" s="2" t="s">
        <v>75</v>
      </c>
      <c r="B11" s="2" t="s">
        <v>148</v>
      </c>
      <c r="C11" s="6">
        <v>400</v>
      </c>
      <c r="D11" s="4">
        <v>1.3</v>
      </c>
      <c r="E11" s="7">
        <v>0</v>
      </c>
      <c r="F11" s="5">
        <v>102</v>
      </c>
      <c r="G11" s="3">
        <v>81</v>
      </c>
      <c r="H11" s="1">
        <v>28</v>
      </c>
      <c r="I11" s="1">
        <v>26</v>
      </c>
      <c r="J11">
        <f>SUM(F11:I11)</f>
        <v>237</v>
      </c>
      <c r="K11">
        <f>J11*D11^2</f>
        <v>400.53000000000003</v>
      </c>
    </row>
    <row r="12" spans="1:11" x14ac:dyDescent="0.25">
      <c r="A12" s="2" t="s">
        <v>76</v>
      </c>
      <c r="B12" s="2" t="s">
        <v>146</v>
      </c>
      <c r="C12" s="6">
        <v>488</v>
      </c>
      <c r="D12" s="4">
        <v>1.4</v>
      </c>
      <c r="E12" s="7">
        <v>0</v>
      </c>
      <c r="F12" s="5">
        <v>100</v>
      </c>
      <c r="G12" s="3">
        <v>95</v>
      </c>
      <c r="H12" s="1">
        <v>29</v>
      </c>
      <c r="I12" s="1">
        <v>25</v>
      </c>
      <c r="J12">
        <f>SUM(F12:I12)</f>
        <v>249</v>
      </c>
      <c r="K12">
        <f>J12*D12^2</f>
        <v>488.03999999999996</v>
      </c>
    </row>
    <row r="13" spans="1:11" x14ac:dyDescent="0.25">
      <c r="A13" s="2" t="s">
        <v>77</v>
      </c>
      <c r="B13" s="2" t="s">
        <v>147</v>
      </c>
      <c r="C13" s="6">
        <v>572</v>
      </c>
      <c r="D13" s="4">
        <v>1.5</v>
      </c>
      <c r="E13" s="7">
        <v>0</v>
      </c>
      <c r="F13" s="5">
        <v>99</v>
      </c>
      <c r="G13" s="3">
        <v>101</v>
      </c>
      <c r="H13" s="1">
        <v>30</v>
      </c>
      <c r="I13" s="1">
        <v>24</v>
      </c>
      <c r="J13">
        <f>SUM(F13:I13)</f>
        <v>254</v>
      </c>
      <c r="K13">
        <f>J13*D13^2</f>
        <v>571.5</v>
      </c>
    </row>
    <row r="14" spans="1:11" x14ac:dyDescent="0.25">
      <c r="A14" s="2" t="s">
        <v>78</v>
      </c>
      <c r="B14" s="2" t="s">
        <v>149</v>
      </c>
      <c r="C14" s="6">
        <v>506</v>
      </c>
      <c r="D14" s="4">
        <v>1.4</v>
      </c>
      <c r="E14" s="7">
        <v>0</v>
      </c>
      <c r="F14" s="5">
        <v>100</v>
      </c>
      <c r="G14" s="3">
        <v>98</v>
      </c>
      <c r="H14" s="1">
        <v>32</v>
      </c>
      <c r="I14" s="1">
        <v>28</v>
      </c>
      <c r="J14">
        <f>SUM(F14:I14)</f>
        <v>258</v>
      </c>
      <c r="K14">
        <f>J14*D14^2</f>
        <v>505.67999999999995</v>
      </c>
    </row>
    <row r="15" spans="1:11" x14ac:dyDescent="0.25">
      <c r="A15" s="2" t="s">
        <v>79</v>
      </c>
      <c r="B15" s="2" t="s">
        <v>150</v>
      </c>
      <c r="C15" s="6">
        <v>402</v>
      </c>
      <c r="D15" s="4">
        <v>1.3</v>
      </c>
      <c r="E15" s="7">
        <v>0</v>
      </c>
      <c r="F15" s="5">
        <v>103</v>
      </c>
      <c r="G15" s="3">
        <v>74</v>
      </c>
      <c r="H15" s="1">
        <v>28</v>
      </c>
      <c r="I15" s="1">
        <v>33</v>
      </c>
      <c r="J15">
        <f>SUM(F15:I15)</f>
        <v>238</v>
      </c>
      <c r="K15">
        <f>J15*D15^2</f>
        <v>402.22</v>
      </c>
    </row>
    <row r="16" spans="1:11" x14ac:dyDescent="0.25">
      <c r="A16" s="2" t="s">
        <v>80</v>
      </c>
      <c r="B16" s="2" t="s">
        <v>151</v>
      </c>
      <c r="C16" s="6">
        <v>406</v>
      </c>
      <c r="D16" s="4">
        <v>1.3</v>
      </c>
      <c r="E16" s="7">
        <v>0</v>
      </c>
      <c r="F16" s="5">
        <v>102</v>
      </c>
      <c r="G16" s="3">
        <v>81</v>
      </c>
      <c r="H16" s="1">
        <v>26</v>
      </c>
      <c r="I16" s="1">
        <v>31</v>
      </c>
      <c r="J16">
        <f>SUM(F16:I16)</f>
        <v>240</v>
      </c>
      <c r="K16">
        <f>J16*D16^2</f>
        <v>405.6</v>
      </c>
    </row>
    <row r="17" spans="1:11" x14ac:dyDescent="0.25">
      <c r="A17" s="2"/>
      <c r="B17" s="2"/>
      <c r="C17" s="6"/>
      <c r="D17" s="4"/>
      <c r="E17" s="7"/>
      <c r="F17" s="5"/>
      <c r="G17" s="3"/>
      <c r="H17" s="1"/>
      <c r="I17" s="1"/>
    </row>
    <row r="18" spans="1:11" x14ac:dyDescent="0.25">
      <c r="A18" s="2" t="s">
        <v>81</v>
      </c>
      <c r="B18" s="2" t="s">
        <v>152</v>
      </c>
      <c r="C18" s="6">
        <v>415</v>
      </c>
      <c r="D18" s="4">
        <v>1.3</v>
      </c>
      <c r="E18" s="7">
        <v>0</v>
      </c>
      <c r="F18" s="5">
        <v>102</v>
      </c>
      <c r="G18" s="3">
        <v>85</v>
      </c>
      <c r="H18" s="1">
        <v>36</v>
      </c>
      <c r="I18" s="1">
        <v>21</v>
      </c>
      <c r="J18">
        <f t="shared" ref="J18:J34" si="0">SUM(D18:I18)</f>
        <v>245.3</v>
      </c>
      <c r="K18">
        <f>J18*D18^2</f>
        <v>414.55700000000007</v>
      </c>
    </row>
    <row r="19" spans="1:11" x14ac:dyDescent="0.25">
      <c r="A19" s="2" t="s">
        <v>82</v>
      </c>
      <c r="B19" s="2" t="s">
        <v>153</v>
      </c>
      <c r="C19" s="6">
        <v>487</v>
      </c>
      <c r="D19" s="4">
        <v>1.4</v>
      </c>
      <c r="E19" s="7">
        <v>0</v>
      </c>
      <c r="F19" s="5">
        <v>101</v>
      </c>
      <c r="G19" s="3">
        <v>93</v>
      </c>
      <c r="H19" s="1">
        <v>30</v>
      </c>
      <c r="I19" s="1">
        <v>23</v>
      </c>
      <c r="J19">
        <f t="shared" si="0"/>
        <v>248.4</v>
      </c>
      <c r="K19">
        <f>J19*D19^2</f>
        <v>486.86399999999992</v>
      </c>
    </row>
    <row r="20" spans="1:11" x14ac:dyDescent="0.25">
      <c r="A20" s="2" t="s">
        <v>83</v>
      </c>
      <c r="B20" s="2" t="s">
        <v>164</v>
      </c>
      <c r="C20" s="6">
        <v>582</v>
      </c>
      <c r="D20" s="4">
        <v>1.5</v>
      </c>
      <c r="E20" s="7">
        <v>0</v>
      </c>
      <c r="F20" s="5">
        <v>99</v>
      </c>
      <c r="G20" s="3">
        <v>103</v>
      </c>
      <c r="H20" s="1">
        <v>30</v>
      </c>
      <c r="I20" s="1">
        <v>25</v>
      </c>
      <c r="J20">
        <f t="shared" si="0"/>
        <v>258.5</v>
      </c>
      <c r="K20">
        <f>J20*D20^2</f>
        <v>581.625</v>
      </c>
    </row>
    <row r="21" spans="1:11" x14ac:dyDescent="0.25">
      <c r="A21" s="2" t="s">
        <v>84</v>
      </c>
      <c r="B21" s="2" t="s">
        <v>154</v>
      </c>
      <c r="C21" s="6">
        <v>508</v>
      </c>
      <c r="D21" s="4">
        <v>1.4</v>
      </c>
      <c r="E21" s="7">
        <v>0</v>
      </c>
      <c r="F21" s="5">
        <v>100</v>
      </c>
      <c r="G21" s="3">
        <v>97</v>
      </c>
      <c r="H21" s="1">
        <v>27</v>
      </c>
      <c r="I21" s="1">
        <v>34</v>
      </c>
      <c r="J21">
        <f t="shared" si="0"/>
        <v>259.39999999999998</v>
      </c>
      <c r="K21">
        <f>J21*D21^2</f>
        <v>508.42399999999986</v>
      </c>
    </row>
    <row r="22" spans="1:11" x14ac:dyDescent="0.25">
      <c r="A22" s="2" t="s">
        <v>85</v>
      </c>
      <c r="B22" s="2" t="s">
        <v>155</v>
      </c>
      <c r="C22" s="6">
        <v>514</v>
      </c>
      <c r="D22" s="4">
        <v>1.4</v>
      </c>
      <c r="E22" s="7">
        <v>0</v>
      </c>
      <c r="F22" s="5">
        <v>100</v>
      </c>
      <c r="G22" s="3">
        <v>99</v>
      </c>
      <c r="H22" s="1">
        <v>28</v>
      </c>
      <c r="I22" s="1">
        <v>34</v>
      </c>
      <c r="J22">
        <f t="shared" si="0"/>
        <v>262.39999999999998</v>
      </c>
      <c r="K22">
        <f>J22*D22^2</f>
        <v>514.30399999999986</v>
      </c>
    </row>
    <row r="23" spans="1:11" x14ac:dyDescent="0.25">
      <c r="A23" s="2" t="s">
        <v>86</v>
      </c>
      <c r="B23" s="2" t="s">
        <v>156</v>
      </c>
      <c r="C23" s="6">
        <v>582</v>
      </c>
      <c r="D23" s="4">
        <v>1.5</v>
      </c>
      <c r="E23" s="7">
        <v>0</v>
      </c>
      <c r="F23" s="5">
        <v>99</v>
      </c>
      <c r="G23" s="3">
        <v>100</v>
      </c>
      <c r="H23" s="1">
        <v>28</v>
      </c>
      <c r="I23" s="1">
        <v>30</v>
      </c>
      <c r="J23">
        <f t="shared" si="0"/>
        <v>258.5</v>
      </c>
      <c r="K23">
        <f>J23*D23^2</f>
        <v>581.625</v>
      </c>
    </row>
    <row r="24" spans="1:11" x14ac:dyDescent="0.25">
      <c r="A24" s="2" t="s">
        <v>87</v>
      </c>
      <c r="B24" s="2" t="s">
        <v>157</v>
      </c>
      <c r="C24" s="6">
        <v>577</v>
      </c>
      <c r="D24" s="4">
        <v>1.5</v>
      </c>
      <c r="E24" s="7">
        <v>0</v>
      </c>
      <c r="F24" s="5">
        <v>100</v>
      </c>
      <c r="G24" s="3">
        <v>99</v>
      </c>
      <c r="H24" s="1">
        <v>29</v>
      </c>
      <c r="I24" s="1">
        <v>27</v>
      </c>
      <c r="J24">
        <f t="shared" si="0"/>
        <v>256.5</v>
      </c>
      <c r="K24">
        <f>J24*D24^2</f>
        <v>577.125</v>
      </c>
    </row>
    <row r="25" spans="1:11" x14ac:dyDescent="0.25">
      <c r="A25" s="2" t="s">
        <v>88</v>
      </c>
      <c r="B25" s="2" t="s">
        <v>165</v>
      </c>
      <c r="C25" s="6">
        <v>670</v>
      </c>
      <c r="D25" s="4">
        <v>1.6</v>
      </c>
      <c r="E25" s="7">
        <v>0</v>
      </c>
      <c r="F25" s="5">
        <v>97</v>
      </c>
      <c r="G25" s="3">
        <v>107</v>
      </c>
      <c r="H25" s="1">
        <v>28</v>
      </c>
      <c r="I25" s="1">
        <v>28</v>
      </c>
      <c r="J25">
        <f t="shared" si="0"/>
        <v>261.60000000000002</v>
      </c>
      <c r="K25">
        <f>J25*D25^2</f>
        <v>669.69600000000014</v>
      </c>
    </row>
    <row r="26" spans="1:11" x14ac:dyDescent="0.25">
      <c r="A26" s="2" t="s">
        <v>89</v>
      </c>
      <c r="B26" s="2" t="s">
        <v>158</v>
      </c>
      <c r="C26" s="6">
        <v>491</v>
      </c>
      <c r="D26" s="4">
        <v>1.4</v>
      </c>
      <c r="E26" s="7">
        <v>0</v>
      </c>
      <c r="F26" s="5">
        <v>101</v>
      </c>
      <c r="G26" s="3">
        <v>93</v>
      </c>
      <c r="H26" s="1">
        <v>29</v>
      </c>
      <c r="I26" s="1">
        <v>26</v>
      </c>
      <c r="J26">
        <f t="shared" si="0"/>
        <v>250.4</v>
      </c>
      <c r="K26">
        <f>J26*D26^2</f>
        <v>490.78399999999993</v>
      </c>
    </row>
    <row r="27" spans="1:11" x14ac:dyDescent="0.25">
      <c r="A27" s="2" t="s">
        <v>90</v>
      </c>
      <c r="B27" s="2" t="s">
        <v>159</v>
      </c>
      <c r="C27" s="6">
        <v>491</v>
      </c>
      <c r="D27" s="4">
        <v>1.4</v>
      </c>
      <c r="E27" s="7"/>
      <c r="F27" s="5">
        <v>101</v>
      </c>
      <c r="G27" s="3">
        <v>93</v>
      </c>
      <c r="H27" s="1">
        <v>30</v>
      </c>
      <c r="I27" s="1">
        <v>25</v>
      </c>
      <c r="J27">
        <f t="shared" si="0"/>
        <v>250.4</v>
      </c>
      <c r="K27">
        <f>J27*D27^2</f>
        <v>490.78399999999993</v>
      </c>
    </row>
    <row r="28" spans="1:11" x14ac:dyDescent="0.25">
      <c r="A28" s="2" t="s">
        <v>91</v>
      </c>
      <c r="B28" s="2" t="s">
        <v>160</v>
      </c>
      <c r="C28" s="6">
        <v>406</v>
      </c>
      <c r="D28" s="4">
        <v>1.3</v>
      </c>
      <c r="E28" s="7">
        <v>0</v>
      </c>
      <c r="F28" s="5">
        <v>102</v>
      </c>
      <c r="G28" s="3">
        <v>83</v>
      </c>
      <c r="H28" s="1">
        <v>30</v>
      </c>
      <c r="I28" s="1">
        <v>24</v>
      </c>
      <c r="J28">
        <f t="shared" si="0"/>
        <v>240.3</v>
      </c>
      <c r="K28">
        <f>J28*D28^2</f>
        <v>406.10700000000008</v>
      </c>
    </row>
    <row r="29" spans="1:11" x14ac:dyDescent="0.25">
      <c r="A29" s="2" t="s">
        <v>92</v>
      </c>
      <c r="B29" s="2" t="s">
        <v>161</v>
      </c>
      <c r="C29" s="6">
        <v>497</v>
      </c>
      <c r="D29" s="4">
        <v>1.4</v>
      </c>
      <c r="E29" s="7">
        <v>0</v>
      </c>
      <c r="F29" s="5">
        <v>101</v>
      </c>
      <c r="G29" s="3">
        <v>92</v>
      </c>
      <c r="H29" s="1">
        <v>27</v>
      </c>
      <c r="I29" s="1">
        <v>32</v>
      </c>
      <c r="J29">
        <f t="shared" si="0"/>
        <v>253.4</v>
      </c>
      <c r="K29">
        <f>J29*D29^2</f>
        <v>496.66399999999993</v>
      </c>
    </row>
    <row r="30" spans="1:11" x14ac:dyDescent="0.25">
      <c r="A30" s="2" t="s">
        <v>93</v>
      </c>
      <c r="B30" s="2" t="s">
        <v>162</v>
      </c>
      <c r="C30" s="6">
        <v>505</v>
      </c>
      <c r="D30" s="4">
        <v>1.4</v>
      </c>
      <c r="E30" s="7">
        <v>0</v>
      </c>
      <c r="F30" s="5">
        <v>100</v>
      </c>
      <c r="G30" s="3">
        <v>96</v>
      </c>
      <c r="H30" s="1">
        <v>31</v>
      </c>
      <c r="I30" s="1">
        <v>29</v>
      </c>
      <c r="J30">
        <f t="shared" si="0"/>
        <v>257.39999999999998</v>
      </c>
      <c r="K30">
        <f>J30*D30^2</f>
        <v>504.50399999999991</v>
      </c>
    </row>
    <row r="31" spans="1:11" x14ac:dyDescent="0.25">
      <c r="A31" s="2" t="s">
        <v>94</v>
      </c>
      <c r="B31" s="2" t="s">
        <v>166</v>
      </c>
      <c r="C31" s="6">
        <v>570</v>
      </c>
      <c r="D31" s="4">
        <v>1.5</v>
      </c>
      <c r="E31" s="7">
        <v>0</v>
      </c>
      <c r="F31" s="5">
        <v>99</v>
      </c>
      <c r="G31" s="3">
        <v>102</v>
      </c>
      <c r="H31" s="1">
        <v>31</v>
      </c>
      <c r="I31" s="1">
        <v>20</v>
      </c>
      <c r="J31">
        <f t="shared" si="0"/>
        <v>253.5</v>
      </c>
      <c r="K31">
        <f>J31*D31^2</f>
        <v>570.375</v>
      </c>
    </row>
    <row r="32" spans="1:11" x14ac:dyDescent="0.25">
      <c r="A32" s="2" t="s">
        <v>95</v>
      </c>
      <c r="B32" s="2" t="s">
        <v>167</v>
      </c>
      <c r="C32" s="6">
        <v>406</v>
      </c>
      <c r="D32" s="4">
        <v>1.3</v>
      </c>
      <c r="E32" s="7">
        <v>0</v>
      </c>
      <c r="F32" s="5">
        <v>102</v>
      </c>
      <c r="G32" s="3">
        <v>83</v>
      </c>
      <c r="H32" s="1">
        <v>32</v>
      </c>
      <c r="I32" s="1">
        <v>22</v>
      </c>
      <c r="J32">
        <f t="shared" si="0"/>
        <v>240.3</v>
      </c>
      <c r="K32">
        <f>J32*D32^2</f>
        <v>406.10700000000008</v>
      </c>
    </row>
    <row r="33" spans="1:11" x14ac:dyDescent="0.25">
      <c r="A33" s="2" t="s">
        <v>96</v>
      </c>
      <c r="B33" s="2" t="s">
        <v>163</v>
      </c>
      <c r="C33" s="6">
        <v>499</v>
      </c>
      <c r="D33" s="4">
        <v>1.4</v>
      </c>
      <c r="E33" s="7">
        <v>0</v>
      </c>
      <c r="F33" s="5">
        <v>100</v>
      </c>
      <c r="G33" s="3">
        <v>97</v>
      </c>
      <c r="H33" s="1">
        <v>29</v>
      </c>
      <c r="I33" s="1">
        <v>27</v>
      </c>
      <c r="J33">
        <f t="shared" si="0"/>
        <v>254.4</v>
      </c>
      <c r="K33">
        <f>J33*D33^2</f>
        <v>498.62399999999997</v>
      </c>
    </row>
    <row r="34" spans="1:11" x14ac:dyDescent="0.25">
      <c r="A34" s="2" t="s">
        <v>97</v>
      </c>
      <c r="B34" s="2" t="s">
        <v>168</v>
      </c>
      <c r="C34" s="6">
        <v>577</v>
      </c>
      <c r="D34" s="4">
        <v>1.5</v>
      </c>
      <c r="E34" s="7">
        <v>0</v>
      </c>
      <c r="F34" s="5">
        <v>99</v>
      </c>
      <c r="G34" s="3">
        <v>102</v>
      </c>
      <c r="H34" s="1">
        <v>30</v>
      </c>
      <c r="I34" s="1">
        <v>24</v>
      </c>
      <c r="J34">
        <f t="shared" si="0"/>
        <v>256.5</v>
      </c>
      <c r="K34">
        <f>J34*D34^2</f>
        <v>577.125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F929-B978-461F-BC5C-F0B53573D36C}">
  <dimension ref="A1:M24"/>
  <sheetViews>
    <sheetView workbookViewId="0">
      <selection activeCell="F29" sqref="F29"/>
    </sheetView>
  </sheetViews>
  <sheetFormatPr defaultRowHeight="15" x14ac:dyDescent="0.25"/>
  <cols>
    <col min="1" max="1" width="27.7109375" customWidth="1"/>
    <col min="2" max="2" width="23.5703125" customWidth="1"/>
  </cols>
  <sheetData>
    <row r="1" spans="1:13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  <c r="J1" s="16"/>
    </row>
    <row r="2" spans="1:13" x14ac:dyDescent="0.25">
      <c r="A2" s="2" t="s">
        <v>98</v>
      </c>
      <c r="B2" s="2" t="s">
        <v>169</v>
      </c>
      <c r="C2" s="6">
        <v>294</v>
      </c>
      <c r="D2" s="4">
        <v>2</v>
      </c>
      <c r="E2" s="7">
        <v>9</v>
      </c>
      <c r="F2" s="5">
        <v>98</v>
      </c>
      <c r="G2" s="3">
        <v>99</v>
      </c>
      <c r="H2" s="1">
        <v>35</v>
      </c>
      <c r="I2" s="1">
        <v>26</v>
      </c>
    </row>
    <row r="3" spans="1:13" x14ac:dyDescent="0.25">
      <c r="A3" s="2" t="s">
        <v>99</v>
      </c>
      <c r="B3" s="2" t="s">
        <v>169</v>
      </c>
      <c r="C3" s="6">
        <v>526</v>
      </c>
      <c r="D3" s="4">
        <v>2.25</v>
      </c>
      <c r="E3" s="7">
        <v>9</v>
      </c>
      <c r="F3" s="5">
        <v>97</v>
      </c>
      <c r="G3" s="3">
        <v>104</v>
      </c>
      <c r="H3" s="1">
        <v>37</v>
      </c>
      <c r="I3" s="1">
        <v>27</v>
      </c>
    </row>
    <row r="4" spans="1:13" x14ac:dyDescent="0.25">
      <c r="A4" s="2" t="s">
        <v>100</v>
      </c>
      <c r="B4" s="2" t="s">
        <v>169</v>
      </c>
      <c r="C4" s="6">
        <v>548</v>
      </c>
      <c r="D4" s="4">
        <v>2.5</v>
      </c>
      <c r="E4" s="7">
        <v>9</v>
      </c>
      <c r="F4" s="5">
        <v>97</v>
      </c>
      <c r="G4" s="3">
        <v>104</v>
      </c>
      <c r="H4" s="1">
        <v>38</v>
      </c>
      <c r="I4" s="1">
        <v>27</v>
      </c>
    </row>
    <row r="5" spans="1:13" x14ac:dyDescent="0.25">
      <c r="A5" s="2" t="s">
        <v>101</v>
      </c>
      <c r="B5" s="2" t="s">
        <v>170</v>
      </c>
      <c r="C5" s="6">
        <v>676</v>
      </c>
      <c r="D5" s="4">
        <v>2</v>
      </c>
      <c r="E5" s="7">
        <v>9</v>
      </c>
      <c r="F5" s="5">
        <v>99</v>
      </c>
      <c r="G5" s="3">
        <v>101</v>
      </c>
      <c r="H5" s="1">
        <v>37</v>
      </c>
      <c r="I5" s="1">
        <v>33</v>
      </c>
    </row>
    <row r="6" spans="1:13" x14ac:dyDescent="0.25">
      <c r="A6" s="2" t="s">
        <v>102</v>
      </c>
      <c r="B6" s="2" t="s">
        <v>171</v>
      </c>
      <c r="C6" s="6">
        <v>724</v>
      </c>
      <c r="D6" s="4">
        <v>2.25</v>
      </c>
      <c r="E6" s="7">
        <v>9</v>
      </c>
      <c r="F6" s="5">
        <v>97</v>
      </c>
      <c r="G6" s="3">
        <v>106</v>
      </c>
      <c r="H6" s="1">
        <v>38</v>
      </c>
      <c r="I6" s="1">
        <v>33</v>
      </c>
    </row>
    <row r="7" spans="1:13" x14ac:dyDescent="0.25">
      <c r="A7" s="2" t="s">
        <v>103</v>
      </c>
      <c r="B7" s="2" t="s">
        <v>172</v>
      </c>
      <c r="C7" s="6">
        <v>638</v>
      </c>
      <c r="D7" s="4">
        <v>2.25</v>
      </c>
      <c r="E7" s="7">
        <v>9</v>
      </c>
      <c r="F7" s="5">
        <v>97</v>
      </c>
      <c r="G7" s="3">
        <v>107</v>
      </c>
      <c r="H7" s="1">
        <v>36</v>
      </c>
      <c r="I7" s="1">
        <v>35</v>
      </c>
    </row>
    <row r="8" spans="1:13" x14ac:dyDescent="0.25">
      <c r="A8" s="2"/>
      <c r="B8" s="2"/>
      <c r="C8" s="6"/>
      <c r="D8" s="4"/>
      <c r="E8" s="7"/>
      <c r="F8" s="5"/>
      <c r="G8" s="3"/>
      <c r="H8" s="1"/>
      <c r="I8" s="1"/>
    </row>
    <row r="9" spans="1:13" x14ac:dyDescent="0.25">
      <c r="A9" s="2" t="s">
        <v>104</v>
      </c>
      <c r="B9" s="2" t="s">
        <v>169</v>
      </c>
      <c r="C9" s="6">
        <v>698</v>
      </c>
      <c r="D9" s="4">
        <v>2.25</v>
      </c>
      <c r="E9" s="7">
        <v>9</v>
      </c>
      <c r="F9" s="5">
        <v>98</v>
      </c>
      <c r="G9" s="3">
        <v>99</v>
      </c>
      <c r="H9" s="1">
        <v>38</v>
      </c>
      <c r="I9" s="1">
        <v>31</v>
      </c>
    </row>
    <row r="10" spans="1:13" x14ac:dyDescent="0.25">
      <c r="A10" s="2" t="s">
        <v>105</v>
      </c>
      <c r="B10" s="2" t="s">
        <v>173</v>
      </c>
      <c r="C10" s="6">
        <v>892</v>
      </c>
      <c r="D10" s="4">
        <v>2.75</v>
      </c>
      <c r="E10" s="7">
        <v>9</v>
      </c>
      <c r="F10" s="5">
        <v>96</v>
      </c>
      <c r="G10" s="3">
        <v>111</v>
      </c>
      <c r="H10" s="1">
        <v>39</v>
      </c>
      <c r="I10" s="1">
        <v>35</v>
      </c>
    </row>
    <row r="11" spans="1:13" x14ac:dyDescent="0.25">
      <c r="A11" s="2" t="s">
        <v>106</v>
      </c>
      <c r="B11" s="2" t="s">
        <v>174</v>
      </c>
      <c r="C11" s="6">
        <v>831</v>
      </c>
      <c r="D11" s="4">
        <v>2.5</v>
      </c>
      <c r="E11" s="7">
        <v>9</v>
      </c>
      <c r="F11" s="5">
        <v>96</v>
      </c>
      <c r="G11" s="3">
        <v>110</v>
      </c>
      <c r="H11" s="1">
        <v>41</v>
      </c>
      <c r="I11" s="1">
        <v>30</v>
      </c>
      <c r="M11" t="s">
        <v>214</v>
      </c>
    </row>
    <row r="12" spans="1:13" x14ac:dyDescent="0.25">
      <c r="A12" s="2" t="s">
        <v>107</v>
      </c>
      <c r="B12" s="2" t="s">
        <v>175</v>
      </c>
      <c r="C12" s="6">
        <v>784</v>
      </c>
      <c r="D12" s="4">
        <v>2</v>
      </c>
      <c r="E12" s="7">
        <v>9</v>
      </c>
      <c r="F12" s="5">
        <v>98</v>
      </c>
      <c r="G12" s="3">
        <v>100</v>
      </c>
      <c r="H12" s="1">
        <v>40</v>
      </c>
      <c r="I12" s="1">
        <v>29</v>
      </c>
    </row>
    <row r="13" spans="1:13" x14ac:dyDescent="0.25">
      <c r="A13" s="2" t="s">
        <v>108</v>
      </c>
      <c r="B13" s="2" t="s">
        <v>176</v>
      </c>
      <c r="C13" s="6">
        <v>938</v>
      </c>
      <c r="D13" s="4">
        <v>2.25</v>
      </c>
      <c r="E13" s="7">
        <v>9</v>
      </c>
      <c r="F13" s="5">
        <v>97</v>
      </c>
      <c r="G13" s="3">
        <v>107</v>
      </c>
      <c r="H13" s="1">
        <v>40</v>
      </c>
      <c r="I13" s="1">
        <v>34</v>
      </c>
    </row>
    <row r="14" spans="1:13" x14ac:dyDescent="0.25">
      <c r="A14" s="2" t="s">
        <v>109</v>
      </c>
      <c r="B14" s="2" t="s">
        <v>177</v>
      </c>
      <c r="C14" s="6">
        <v>822</v>
      </c>
      <c r="D14" s="4">
        <v>2.25</v>
      </c>
      <c r="E14" s="7">
        <v>9</v>
      </c>
      <c r="F14" s="5">
        <v>97</v>
      </c>
      <c r="G14" s="3">
        <v>106</v>
      </c>
      <c r="H14" s="1">
        <v>42</v>
      </c>
      <c r="I14" s="1">
        <v>26</v>
      </c>
    </row>
    <row r="15" spans="1:13" x14ac:dyDescent="0.25">
      <c r="A15" s="2" t="s">
        <v>110</v>
      </c>
      <c r="B15" s="2" t="s">
        <v>178</v>
      </c>
      <c r="C15" s="6">
        <v>798</v>
      </c>
      <c r="D15" s="4">
        <v>2.2000000000000002</v>
      </c>
      <c r="E15" s="7">
        <v>9</v>
      </c>
      <c r="F15" s="5">
        <v>96</v>
      </c>
      <c r="G15" s="3">
        <v>109</v>
      </c>
      <c r="H15" s="1">
        <v>37</v>
      </c>
      <c r="I15" s="1">
        <v>34</v>
      </c>
    </row>
    <row r="16" spans="1:13" x14ac:dyDescent="0.25">
      <c r="A16" s="2" t="s">
        <v>111</v>
      </c>
      <c r="B16" s="2" t="s">
        <v>179</v>
      </c>
      <c r="C16" s="6">
        <v>760</v>
      </c>
      <c r="D16" s="4">
        <v>2</v>
      </c>
      <c r="E16" s="7">
        <v>9</v>
      </c>
      <c r="F16" s="5">
        <v>98</v>
      </c>
      <c r="G16" s="3">
        <v>101</v>
      </c>
      <c r="H16" s="1">
        <v>36</v>
      </c>
      <c r="I16" s="1">
        <v>33</v>
      </c>
    </row>
    <row r="17" spans="1:9" x14ac:dyDescent="0.25">
      <c r="A17" s="2" t="s">
        <v>112</v>
      </c>
      <c r="B17" s="2" t="s">
        <v>180</v>
      </c>
      <c r="C17" s="6">
        <v>885</v>
      </c>
      <c r="D17" s="4">
        <v>2.25</v>
      </c>
      <c r="E17" s="7">
        <v>9</v>
      </c>
      <c r="F17" s="5">
        <v>96</v>
      </c>
      <c r="G17" s="3">
        <v>109</v>
      </c>
      <c r="H17" s="1">
        <v>39</v>
      </c>
      <c r="I17" s="1">
        <v>34</v>
      </c>
    </row>
    <row r="18" spans="1:9" x14ac:dyDescent="0.25">
      <c r="A18" s="2" t="s">
        <v>113</v>
      </c>
      <c r="B18" s="2" t="s">
        <v>181</v>
      </c>
      <c r="C18" s="6">
        <v>873</v>
      </c>
      <c r="D18" s="4">
        <v>2.25</v>
      </c>
      <c r="E18" s="7">
        <v>9</v>
      </c>
      <c r="F18" s="5">
        <v>96</v>
      </c>
      <c r="G18" s="3">
        <v>109</v>
      </c>
      <c r="H18" s="1">
        <v>38</v>
      </c>
      <c r="I18" s="1">
        <v>35</v>
      </c>
    </row>
    <row r="19" spans="1:9" x14ac:dyDescent="0.25">
      <c r="A19" s="2"/>
      <c r="B19" s="2"/>
      <c r="C19" s="6"/>
      <c r="D19" s="4"/>
      <c r="E19" s="7"/>
      <c r="F19" s="5"/>
      <c r="G19" s="3"/>
      <c r="H19" s="1"/>
      <c r="I19" s="1"/>
    </row>
    <row r="20" spans="1:9" x14ac:dyDescent="0.25">
      <c r="A20" s="2" t="s">
        <v>114</v>
      </c>
      <c r="B20" s="2" t="s">
        <v>182</v>
      </c>
      <c r="C20" s="6">
        <v>920</v>
      </c>
      <c r="D20" s="4">
        <v>2.2000000000000002</v>
      </c>
      <c r="E20" s="7">
        <v>10</v>
      </c>
      <c r="F20" s="5">
        <v>99</v>
      </c>
      <c r="G20" s="3">
        <v>93</v>
      </c>
      <c r="H20" s="1">
        <v>44</v>
      </c>
      <c r="I20" s="1">
        <v>21</v>
      </c>
    </row>
    <row r="21" spans="1:9" x14ac:dyDescent="0.25">
      <c r="A21" s="2" t="s">
        <v>115</v>
      </c>
      <c r="B21" s="2" t="s">
        <v>183</v>
      </c>
      <c r="C21" s="6">
        <v>1290</v>
      </c>
      <c r="D21" s="4">
        <v>3.5</v>
      </c>
      <c r="E21" s="7">
        <v>12</v>
      </c>
      <c r="F21" s="5">
        <v>94</v>
      </c>
      <c r="G21" s="3">
        <v>115</v>
      </c>
      <c r="H21" s="1">
        <v>43</v>
      </c>
      <c r="I21" s="1">
        <v>31</v>
      </c>
    </row>
    <row r="22" spans="1:9" x14ac:dyDescent="0.25">
      <c r="A22" s="2" t="s">
        <v>116</v>
      </c>
      <c r="B22" s="2" t="s">
        <v>184</v>
      </c>
      <c r="C22" s="6">
        <v>1344</v>
      </c>
      <c r="D22" s="4">
        <v>3.2</v>
      </c>
      <c r="E22" s="7">
        <v>12</v>
      </c>
      <c r="F22" s="5">
        <v>94</v>
      </c>
      <c r="G22" s="3">
        <v>114</v>
      </c>
      <c r="H22" s="1">
        <v>42</v>
      </c>
      <c r="I22" s="1">
        <v>33</v>
      </c>
    </row>
    <row r="23" spans="1:9" x14ac:dyDescent="0.25">
      <c r="A23" s="2" t="s">
        <v>118</v>
      </c>
      <c r="B23" s="2" t="s">
        <v>185</v>
      </c>
      <c r="C23" s="6">
        <v>1036</v>
      </c>
      <c r="D23" s="4">
        <v>2.25</v>
      </c>
      <c r="E23" s="7">
        <v>11</v>
      </c>
      <c r="F23" s="5">
        <v>96</v>
      </c>
      <c r="G23" s="3">
        <v>99</v>
      </c>
      <c r="H23" s="1">
        <v>41</v>
      </c>
      <c r="I23" s="1">
        <v>30</v>
      </c>
    </row>
    <row r="24" spans="1:9" x14ac:dyDescent="0.25">
      <c r="A24" s="2" t="s">
        <v>117</v>
      </c>
      <c r="B24" s="2" t="s">
        <v>186</v>
      </c>
      <c r="C24" s="6">
        <v>998</v>
      </c>
      <c r="D24" s="4">
        <v>2.5</v>
      </c>
      <c r="E24" s="7">
        <v>11</v>
      </c>
      <c r="F24" s="5">
        <v>95</v>
      </c>
      <c r="G24" s="3">
        <v>115</v>
      </c>
      <c r="H24" s="1">
        <v>40</v>
      </c>
      <c r="I24" s="1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69C0-A866-4A94-A569-71E0D45D66A0}">
  <dimension ref="A1:J25"/>
  <sheetViews>
    <sheetView tabSelected="1" workbookViewId="0">
      <selection activeCell="D32" sqref="D32"/>
    </sheetView>
  </sheetViews>
  <sheetFormatPr defaultRowHeight="15" x14ac:dyDescent="0.25"/>
  <cols>
    <col min="1" max="1" width="18.42578125" customWidth="1"/>
  </cols>
  <sheetData>
    <row r="1" spans="1:1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0" x14ac:dyDescent="0.25">
      <c r="A2" s="2" t="s">
        <v>119</v>
      </c>
      <c r="B2" s="2"/>
      <c r="C2" s="6">
        <v>278</v>
      </c>
      <c r="D2" s="4">
        <v>2</v>
      </c>
      <c r="E2" s="7">
        <v>0</v>
      </c>
      <c r="F2" s="5">
        <v>85</v>
      </c>
      <c r="G2" s="3">
        <v>185</v>
      </c>
      <c r="H2" s="1">
        <v>27</v>
      </c>
      <c r="I2" s="1">
        <v>34</v>
      </c>
      <c r="J2">
        <f>SUM(D2:I2)/1.2</f>
        <v>277.5</v>
      </c>
    </row>
    <row r="3" spans="1:10" x14ac:dyDescent="0.25">
      <c r="A3" s="2" t="s">
        <v>120</v>
      </c>
      <c r="B3" s="2"/>
      <c r="C3" s="6">
        <v>283</v>
      </c>
      <c r="D3" s="4">
        <v>2</v>
      </c>
      <c r="E3" s="7">
        <v>0</v>
      </c>
      <c r="F3" s="5">
        <v>85</v>
      </c>
      <c r="G3" s="3">
        <v>188</v>
      </c>
      <c r="H3" s="1">
        <v>29</v>
      </c>
      <c r="I3" s="1">
        <v>35</v>
      </c>
      <c r="J3">
        <f>SUM(D3:I3)/1.2</f>
        <v>282.5</v>
      </c>
    </row>
    <row r="4" spans="1:10" x14ac:dyDescent="0.25">
      <c r="A4" s="2" t="s">
        <v>121</v>
      </c>
      <c r="B4" s="2"/>
      <c r="C4" s="6">
        <v>280</v>
      </c>
      <c r="D4" s="4">
        <v>2</v>
      </c>
      <c r="E4" s="7">
        <v>0</v>
      </c>
      <c r="F4" s="5">
        <v>85</v>
      </c>
      <c r="G4" s="3">
        <v>188</v>
      </c>
      <c r="H4" s="1">
        <v>28</v>
      </c>
      <c r="I4" s="1">
        <v>33</v>
      </c>
      <c r="J4">
        <f>SUM(D4:I4)/1.2</f>
        <v>280</v>
      </c>
    </row>
    <row r="5" spans="1:10" x14ac:dyDescent="0.25">
      <c r="A5" s="2" t="s">
        <v>122</v>
      </c>
      <c r="B5" s="2"/>
      <c r="C5" s="6">
        <v>275</v>
      </c>
      <c r="D5" s="4">
        <v>2</v>
      </c>
      <c r="E5" s="7">
        <v>0</v>
      </c>
      <c r="F5" s="5">
        <v>85</v>
      </c>
      <c r="G5" s="3">
        <v>187</v>
      </c>
      <c r="H5" s="1">
        <v>22</v>
      </c>
      <c r="I5" s="1">
        <v>36</v>
      </c>
      <c r="J5">
        <f>SUM(D5:I5)/1.2</f>
        <v>276.66666666666669</v>
      </c>
    </row>
    <row r="6" spans="1:10" x14ac:dyDescent="0.25">
      <c r="A6" s="2" t="s">
        <v>123</v>
      </c>
      <c r="B6" s="2"/>
      <c r="C6" s="6">
        <v>273</v>
      </c>
      <c r="D6" s="4">
        <v>2</v>
      </c>
      <c r="E6" s="7">
        <v>0</v>
      </c>
      <c r="F6" s="5">
        <v>85</v>
      </c>
      <c r="G6" s="3">
        <v>181</v>
      </c>
      <c r="H6" s="1">
        <v>24</v>
      </c>
      <c r="I6" s="1">
        <v>35</v>
      </c>
      <c r="J6">
        <f>SUM(D6:I6)/1.2</f>
        <v>272.5</v>
      </c>
    </row>
    <row r="7" spans="1:10" x14ac:dyDescent="0.25">
      <c r="A7" s="2" t="s">
        <v>124</v>
      </c>
      <c r="B7" s="2"/>
      <c r="C7" s="6">
        <v>275</v>
      </c>
      <c r="D7" s="4">
        <v>2</v>
      </c>
      <c r="E7" s="7">
        <v>0</v>
      </c>
      <c r="F7" s="5">
        <v>85</v>
      </c>
      <c r="G7" s="3">
        <v>193</v>
      </c>
      <c r="H7" s="1">
        <v>19</v>
      </c>
      <c r="I7" s="1">
        <v>31</v>
      </c>
      <c r="J7">
        <f>SUM(D7:I7)/1.2</f>
        <v>275</v>
      </c>
    </row>
    <row r="8" spans="1:10" x14ac:dyDescent="0.25">
      <c r="A8" s="2" t="s">
        <v>125</v>
      </c>
      <c r="B8" s="2"/>
      <c r="C8" s="6">
        <v>492</v>
      </c>
      <c r="D8" s="4">
        <v>3.5</v>
      </c>
      <c r="E8" s="7">
        <v>11</v>
      </c>
      <c r="F8" s="5">
        <v>78</v>
      </c>
      <c r="G8" s="3">
        <v>450</v>
      </c>
      <c r="H8" s="1">
        <v>18</v>
      </c>
      <c r="I8" s="1">
        <v>30</v>
      </c>
      <c r="J8">
        <f>SUM(D8:I8)/1.2</f>
        <v>492.08333333333337</v>
      </c>
    </row>
    <row r="9" spans="1:10" x14ac:dyDescent="0.25">
      <c r="A9" s="2" t="s">
        <v>126</v>
      </c>
      <c r="B9" s="2"/>
      <c r="C9" s="6">
        <v>341</v>
      </c>
      <c r="D9" s="4">
        <v>3</v>
      </c>
      <c r="E9" s="7">
        <v>9</v>
      </c>
      <c r="F9" s="5">
        <v>82</v>
      </c>
      <c r="G9" s="3">
        <v>255</v>
      </c>
      <c r="H9" s="1">
        <v>27</v>
      </c>
      <c r="I9" s="1">
        <v>33</v>
      </c>
      <c r="J9">
        <f>SUM(D9:I9)/1.2</f>
        <v>340.83333333333337</v>
      </c>
    </row>
    <row r="10" spans="1:10" x14ac:dyDescent="0.25">
      <c r="A10" s="2" t="s">
        <v>127</v>
      </c>
      <c r="B10" s="2"/>
      <c r="C10" s="6">
        <v>333</v>
      </c>
      <c r="D10" s="4">
        <v>3</v>
      </c>
      <c r="E10" s="7">
        <v>9</v>
      </c>
      <c r="F10" s="5">
        <v>82</v>
      </c>
      <c r="G10" s="3">
        <v>246</v>
      </c>
      <c r="H10" s="1">
        <v>24</v>
      </c>
      <c r="I10" s="1">
        <v>35</v>
      </c>
      <c r="J10">
        <f>SUM(D10:I10)/1.2</f>
        <v>332.5</v>
      </c>
    </row>
    <row r="12" spans="1:10" x14ac:dyDescent="0.25">
      <c r="A12" s="2" t="s">
        <v>128</v>
      </c>
      <c r="B12" s="2"/>
      <c r="C12" s="6">
        <v>406</v>
      </c>
      <c r="D12" s="4">
        <v>3.5</v>
      </c>
      <c r="E12" s="7">
        <v>9</v>
      </c>
      <c r="F12" s="5">
        <v>86</v>
      </c>
      <c r="G12" s="3">
        <v>170</v>
      </c>
      <c r="H12" s="1">
        <v>39</v>
      </c>
      <c r="I12" s="1">
        <v>31</v>
      </c>
      <c r="J12">
        <f>SUM(D12:I12)*1.2</f>
        <v>406.2</v>
      </c>
    </row>
    <row r="13" spans="1:10" x14ac:dyDescent="0.25">
      <c r="A13" s="2" t="s">
        <v>129</v>
      </c>
      <c r="B13" s="2"/>
      <c r="C13" s="6">
        <v>428</v>
      </c>
      <c r="D13" s="4">
        <v>3.5</v>
      </c>
      <c r="E13" s="7">
        <v>9</v>
      </c>
      <c r="F13" s="5">
        <v>82</v>
      </c>
      <c r="G13" s="3">
        <v>193</v>
      </c>
      <c r="H13" s="1">
        <v>37</v>
      </c>
      <c r="I13" s="1">
        <v>32</v>
      </c>
      <c r="J13">
        <f>SUM(D13:I13)*1.2</f>
        <v>427.8</v>
      </c>
    </row>
    <row r="14" spans="1:10" x14ac:dyDescent="0.25">
      <c r="A14" s="2" t="s">
        <v>130</v>
      </c>
      <c r="B14" s="2"/>
      <c r="C14" s="6">
        <v>423</v>
      </c>
      <c r="D14" s="4">
        <v>3.6</v>
      </c>
      <c r="E14" s="7">
        <v>9</v>
      </c>
      <c r="F14" s="5">
        <v>84</v>
      </c>
      <c r="G14" s="3">
        <v>180</v>
      </c>
      <c r="H14" s="1">
        <v>42</v>
      </c>
      <c r="I14" s="1">
        <v>34</v>
      </c>
      <c r="J14">
        <f>SUM(D14:I14)*1.2</f>
        <v>423.12</v>
      </c>
    </row>
    <row r="15" spans="1:10" x14ac:dyDescent="0.25">
      <c r="A15" s="2" t="s">
        <v>131</v>
      </c>
      <c r="B15" s="2"/>
      <c r="C15" s="6">
        <v>412</v>
      </c>
      <c r="D15" s="4">
        <v>3.5</v>
      </c>
      <c r="E15" s="7">
        <v>9</v>
      </c>
      <c r="F15" s="5">
        <v>84</v>
      </c>
      <c r="G15" s="3">
        <v>180</v>
      </c>
      <c r="H15" s="1">
        <v>33</v>
      </c>
      <c r="I15" s="1">
        <v>34</v>
      </c>
      <c r="J15">
        <f>SUM(D15:I15)*1.2</f>
        <v>412.2</v>
      </c>
    </row>
    <row r="16" spans="1:10" x14ac:dyDescent="0.25">
      <c r="A16" s="2" t="s">
        <v>132</v>
      </c>
      <c r="B16" s="2"/>
      <c r="C16" s="6">
        <v>396</v>
      </c>
      <c r="D16" s="4">
        <v>3.6</v>
      </c>
      <c r="E16" s="7">
        <v>9</v>
      </c>
      <c r="F16" s="5">
        <v>82</v>
      </c>
      <c r="G16" s="3">
        <v>190</v>
      </c>
      <c r="H16" s="1">
        <v>39</v>
      </c>
      <c r="I16" s="1">
        <v>36</v>
      </c>
      <c r="J16">
        <f>SUM(D16:I16)*1.1</f>
        <v>395.56000000000006</v>
      </c>
    </row>
    <row r="17" spans="1:10" x14ac:dyDescent="0.25">
      <c r="A17" s="2" t="s">
        <v>133</v>
      </c>
      <c r="B17" s="2"/>
      <c r="C17" s="6">
        <v>415</v>
      </c>
      <c r="D17" s="4">
        <v>3.8</v>
      </c>
      <c r="E17" s="7">
        <v>9</v>
      </c>
      <c r="F17" s="5">
        <v>85</v>
      </c>
      <c r="G17" s="3">
        <v>173</v>
      </c>
      <c r="H17" s="1">
        <v>41</v>
      </c>
      <c r="I17" s="1">
        <v>34</v>
      </c>
      <c r="J17">
        <f>SUM(D17:I17)*1.2</f>
        <v>414.96</v>
      </c>
    </row>
    <row r="18" spans="1:10" x14ac:dyDescent="0.25">
      <c r="A18" s="2" t="s">
        <v>134</v>
      </c>
      <c r="B18" s="2"/>
      <c r="C18" s="6">
        <v>428</v>
      </c>
      <c r="D18" s="4">
        <v>3.7</v>
      </c>
      <c r="E18" s="7">
        <v>9</v>
      </c>
      <c r="F18" s="5">
        <v>82</v>
      </c>
      <c r="G18" s="3">
        <v>188</v>
      </c>
      <c r="H18" s="1">
        <v>40</v>
      </c>
      <c r="I18" s="1">
        <v>34</v>
      </c>
      <c r="J18">
        <f>SUM(D18:I18)*1.2</f>
        <v>428.03999999999996</v>
      </c>
    </row>
    <row r="19" spans="1:10" x14ac:dyDescent="0.25">
      <c r="A19" s="2" t="s">
        <v>135</v>
      </c>
      <c r="B19" s="2"/>
      <c r="C19" s="6">
        <v>417</v>
      </c>
      <c r="D19" s="4">
        <v>3.7</v>
      </c>
      <c r="E19" s="7">
        <v>9</v>
      </c>
      <c r="F19" s="5">
        <v>85</v>
      </c>
      <c r="G19" s="3">
        <v>174</v>
      </c>
      <c r="H19" s="1">
        <v>42</v>
      </c>
      <c r="I19" s="1">
        <v>34</v>
      </c>
      <c r="J19">
        <f>SUM(D19:I19)*1.2</f>
        <v>417.23999999999995</v>
      </c>
    </row>
    <row r="20" spans="1:10" x14ac:dyDescent="0.25">
      <c r="A20" s="2" t="s">
        <v>136</v>
      </c>
      <c r="B20" s="2"/>
      <c r="C20" s="6">
        <v>435</v>
      </c>
      <c r="D20" s="4">
        <v>3.6</v>
      </c>
      <c r="E20" s="7">
        <v>9</v>
      </c>
      <c r="F20" s="5">
        <v>82</v>
      </c>
      <c r="G20" s="3">
        <v>190</v>
      </c>
      <c r="H20" s="1">
        <v>43</v>
      </c>
      <c r="I20" s="1">
        <v>35</v>
      </c>
      <c r="J20">
        <f>SUM(D20:I20)*1.2</f>
        <v>435.12</v>
      </c>
    </row>
    <row r="21" spans="1:10" x14ac:dyDescent="0.25">
      <c r="A21" s="2" t="s">
        <v>137</v>
      </c>
      <c r="B21" s="2"/>
      <c r="C21" s="6">
        <v>436</v>
      </c>
      <c r="D21" s="4">
        <v>3.6</v>
      </c>
      <c r="E21" s="7">
        <v>9</v>
      </c>
      <c r="F21" s="5">
        <v>82</v>
      </c>
      <c r="G21" s="3">
        <v>193</v>
      </c>
      <c r="H21" s="1">
        <v>41</v>
      </c>
      <c r="I21" s="1">
        <v>35</v>
      </c>
      <c r="J21">
        <f>SUM(D21:I21)*1.2</f>
        <v>436.32</v>
      </c>
    </row>
    <row r="22" spans="1:10" x14ac:dyDescent="0.25">
      <c r="A22" s="2" t="s">
        <v>138</v>
      </c>
      <c r="B22" s="2"/>
      <c r="C22" s="6">
        <v>458</v>
      </c>
      <c r="D22" s="4">
        <v>3.7</v>
      </c>
      <c r="E22" s="7">
        <v>9</v>
      </c>
      <c r="F22" s="5">
        <v>81</v>
      </c>
      <c r="G22" s="3">
        <v>209</v>
      </c>
      <c r="H22" s="1">
        <v>44</v>
      </c>
      <c r="I22" s="1">
        <v>35</v>
      </c>
      <c r="J22">
        <f>SUM(D22:I22)*1.2</f>
        <v>458.03999999999996</v>
      </c>
    </row>
    <row r="23" spans="1:10" x14ac:dyDescent="0.25">
      <c r="A23" s="2" t="s">
        <v>139</v>
      </c>
      <c r="B23" s="2"/>
      <c r="C23" s="6">
        <v>406</v>
      </c>
      <c r="D23" s="4">
        <v>3.6</v>
      </c>
      <c r="E23" s="7">
        <v>9</v>
      </c>
      <c r="F23" s="5">
        <v>84</v>
      </c>
      <c r="G23" s="3">
        <v>172</v>
      </c>
      <c r="H23" s="1">
        <v>43</v>
      </c>
      <c r="I23" s="1">
        <v>27</v>
      </c>
      <c r="J23">
        <f>SUM(D23:I23)*1.2</f>
        <v>406.32</v>
      </c>
    </row>
    <row r="24" spans="1:10" x14ac:dyDescent="0.25">
      <c r="A24" s="2" t="s">
        <v>140</v>
      </c>
      <c r="B24" s="2"/>
      <c r="C24" s="6">
        <v>441</v>
      </c>
      <c r="D24" s="4">
        <v>3.9</v>
      </c>
      <c r="E24" s="7">
        <v>9</v>
      </c>
      <c r="F24" s="5">
        <v>82</v>
      </c>
      <c r="G24" s="3">
        <v>192</v>
      </c>
      <c r="H24" s="1">
        <v>45</v>
      </c>
      <c r="I24" s="1">
        <v>36</v>
      </c>
      <c r="J24">
        <f>SUM(D24:I24)*1.2</f>
        <v>441.47999999999996</v>
      </c>
    </row>
    <row r="25" spans="1:10" x14ac:dyDescent="0.25">
      <c r="A25" s="2" t="s">
        <v>141</v>
      </c>
      <c r="B25" s="2"/>
      <c r="C25" s="6">
        <v>419</v>
      </c>
      <c r="D25" s="4">
        <v>4</v>
      </c>
      <c r="E25" s="7">
        <v>9</v>
      </c>
      <c r="F25" s="5">
        <v>82</v>
      </c>
      <c r="G25" s="3">
        <v>175</v>
      </c>
      <c r="H25" s="1">
        <v>46</v>
      </c>
      <c r="I25" s="1">
        <v>33</v>
      </c>
      <c r="J25">
        <f>SUM(D25:I25)*1.2</f>
        <v>418.8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1E4B-D0DF-400F-B6DB-43F70FA502C4}">
  <dimension ref="A1:I29"/>
  <sheetViews>
    <sheetView workbookViewId="0">
      <selection activeCell="K7" sqref="K7"/>
    </sheetView>
  </sheetViews>
  <sheetFormatPr defaultRowHeight="15" x14ac:dyDescent="0.25"/>
  <cols>
    <col min="1" max="1" width="20.5703125" customWidth="1"/>
    <col min="6" max="6" width="12.28515625" customWidth="1"/>
    <col min="7" max="7" width="15.85546875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187</v>
      </c>
      <c r="G1" s="8" t="s">
        <v>188</v>
      </c>
      <c r="H1" s="8" t="s">
        <v>189</v>
      </c>
      <c r="I1" s="8" t="s">
        <v>190</v>
      </c>
    </row>
    <row r="2" spans="1:9" x14ac:dyDescent="0.25">
      <c r="A2" s="2" t="s">
        <v>195</v>
      </c>
      <c r="B2" s="2"/>
      <c r="C2" s="6">
        <v>42</v>
      </c>
      <c r="D2" s="4">
        <v>0.5</v>
      </c>
      <c r="E2" s="7">
        <v>0</v>
      </c>
      <c r="F2" s="5">
        <v>95</v>
      </c>
      <c r="G2" s="3">
        <v>40</v>
      </c>
      <c r="H2" s="1">
        <v>90</v>
      </c>
      <c r="I2" s="4">
        <v>9</v>
      </c>
    </row>
    <row r="3" spans="1:9" x14ac:dyDescent="0.25">
      <c r="A3" s="2" t="s">
        <v>196</v>
      </c>
      <c r="B3" s="2"/>
      <c r="C3" s="6">
        <v>50</v>
      </c>
      <c r="D3" s="4">
        <v>0.6</v>
      </c>
      <c r="E3" s="7">
        <v>0</v>
      </c>
      <c r="F3" s="5">
        <v>94</v>
      </c>
      <c r="G3" s="3">
        <v>42</v>
      </c>
      <c r="H3" s="1">
        <v>90</v>
      </c>
      <c r="I3" s="4">
        <v>10</v>
      </c>
    </row>
    <row r="4" spans="1:9" x14ac:dyDescent="0.25">
      <c r="A4" s="2" t="s">
        <v>197</v>
      </c>
      <c r="B4" s="2"/>
      <c r="C4" s="6">
        <v>58</v>
      </c>
      <c r="D4" s="4">
        <v>0.7</v>
      </c>
      <c r="E4" s="7">
        <v>1</v>
      </c>
      <c r="F4" s="5">
        <v>93</v>
      </c>
      <c r="G4" s="3">
        <v>44</v>
      </c>
      <c r="H4" s="1">
        <v>91</v>
      </c>
      <c r="I4" s="4">
        <v>11</v>
      </c>
    </row>
    <row r="5" spans="1:9" x14ac:dyDescent="0.25">
      <c r="A5" s="2" t="s">
        <v>198</v>
      </c>
      <c r="B5" s="2"/>
      <c r="C5" s="6">
        <v>66</v>
      </c>
      <c r="D5" s="4">
        <v>0.7</v>
      </c>
      <c r="E5" s="7">
        <v>1</v>
      </c>
      <c r="F5" s="5">
        <v>92</v>
      </c>
      <c r="G5" s="3">
        <v>45</v>
      </c>
      <c r="H5" s="1">
        <v>92</v>
      </c>
      <c r="I5" s="4">
        <v>12</v>
      </c>
    </row>
    <row r="7" spans="1:9" x14ac:dyDescent="0.25">
      <c r="A7" s="2" t="s">
        <v>191</v>
      </c>
      <c r="B7" s="2"/>
      <c r="C7" s="6">
        <v>90</v>
      </c>
      <c r="D7" s="4">
        <v>0.8</v>
      </c>
      <c r="E7" s="7">
        <v>1</v>
      </c>
      <c r="F7" s="5">
        <v>90</v>
      </c>
      <c r="G7" s="3">
        <v>45</v>
      </c>
      <c r="H7" s="1">
        <v>92</v>
      </c>
      <c r="I7" s="4">
        <v>15</v>
      </c>
    </row>
    <row r="8" spans="1:9" x14ac:dyDescent="0.25">
      <c r="A8" s="2" t="s">
        <v>192</v>
      </c>
      <c r="B8" s="2"/>
      <c r="C8" s="6">
        <v>102</v>
      </c>
      <c r="D8" s="4">
        <v>0.9</v>
      </c>
      <c r="E8" s="7">
        <v>1</v>
      </c>
      <c r="F8" s="5">
        <v>89</v>
      </c>
      <c r="G8" s="3">
        <v>48</v>
      </c>
      <c r="H8" s="1">
        <v>92</v>
      </c>
      <c r="I8" s="4">
        <v>16</v>
      </c>
    </row>
    <row r="9" spans="1:9" x14ac:dyDescent="0.25">
      <c r="A9" s="2" t="s">
        <v>193</v>
      </c>
      <c r="B9" s="2"/>
      <c r="C9" s="6">
        <v>124</v>
      </c>
      <c r="D9" s="4">
        <v>0.9</v>
      </c>
      <c r="E9" s="7">
        <v>2</v>
      </c>
      <c r="F9" s="5">
        <v>88</v>
      </c>
      <c r="G9" s="3">
        <v>51</v>
      </c>
      <c r="H9" s="1">
        <v>93</v>
      </c>
      <c r="I9" s="4">
        <v>17</v>
      </c>
    </row>
    <row r="10" spans="1:9" x14ac:dyDescent="0.25">
      <c r="A10" s="2" t="s">
        <v>194</v>
      </c>
      <c r="B10" s="2"/>
      <c r="C10" s="6">
        <v>136</v>
      </c>
      <c r="D10" s="4">
        <v>1</v>
      </c>
      <c r="E10" s="7">
        <v>2</v>
      </c>
      <c r="F10" s="5">
        <v>87</v>
      </c>
      <c r="G10" s="3">
        <v>54</v>
      </c>
      <c r="H10" s="1">
        <v>94</v>
      </c>
      <c r="I10" s="4">
        <v>18</v>
      </c>
    </row>
    <row r="12" spans="1:9" x14ac:dyDescent="0.25">
      <c r="A12" s="2" t="s">
        <v>203</v>
      </c>
      <c r="B12" s="2"/>
      <c r="C12" s="6">
        <v>140</v>
      </c>
      <c r="D12" s="4">
        <v>1.2</v>
      </c>
      <c r="E12" s="7">
        <v>3</v>
      </c>
      <c r="F12" s="5">
        <v>85</v>
      </c>
      <c r="G12" s="3">
        <v>71</v>
      </c>
      <c r="H12" s="1">
        <v>95</v>
      </c>
      <c r="I12" s="4">
        <v>20</v>
      </c>
    </row>
    <row r="13" spans="1:9" x14ac:dyDescent="0.25">
      <c r="A13" s="2" t="s">
        <v>204</v>
      </c>
      <c r="B13" s="2"/>
      <c r="C13" s="6">
        <v>154</v>
      </c>
      <c r="D13" s="4">
        <v>1.3</v>
      </c>
      <c r="E13" s="7">
        <v>3</v>
      </c>
      <c r="F13" s="5">
        <v>84</v>
      </c>
      <c r="G13" s="3">
        <v>76</v>
      </c>
      <c r="H13" s="1">
        <v>95</v>
      </c>
      <c r="I13" s="4">
        <v>21</v>
      </c>
    </row>
    <row r="14" spans="1:9" x14ac:dyDescent="0.25">
      <c r="A14" s="2" t="s">
        <v>205</v>
      </c>
      <c r="B14" s="2"/>
      <c r="C14" s="6">
        <v>168</v>
      </c>
      <c r="D14" s="4">
        <v>1.3</v>
      </c>
      <c r="E14" s="7">
        <v>3</v>
      </c>
      <c r="F14" s="5">
        <v>83</v>
      </c>
      <c r="G14" s="3">
        <v>82</v>
      </c>
      <c r="H14" s="1">
        <v>96</v>
      </c>
      <c r="I14" s="4">
        <v>22</v>
      </c>
    </row>
    <row r="15" spans="1:9" x14ac:dyDescent="0.25">
      <c r="A15" s="2" t="s">
        <v>206</v>
      </c>
      <c r="B15" s="2"/>
      <c r="C15" s="6">
        <v>184</v>
      </c>
      <c r="D15" s="4">
        <v>1.4</v>
      </c>
      <c r="E15" s="7">
        <v>3</v>
      </c>
      <c r="F15" s="5">
        <v>82</v>
      </c>
      <c r="G15" s="3">
        <v>89</v>
      </c>
      <c r="H15" s="1">
        <v>97</v>
      </c>
      <c r="I15" s="4">
        <v>23</v>
      </c>
    </row>
    <row r="17" spans="1:9" x14ac:dyDescent="0.25">
      <c r="A17" s="2" t="s">
        <v>199</v>
      </c>
      <c r="B17" s="2"/>
      <c r="C17" s="6">
        <v>220</v>
      </c>
      <c r="D17" s="4">
        <v>1.4</v>
      </c>
      <c r="E17" s="7">
        <v>4</v>
      </c>
      <c r="F17" s="5">
        <v>80</v>
      </c>
      <c r="G17" s="3">
        <v>107</v>
      </c>
      <c r="H17" s="1">
        <v>98</v>
      </c>
      <c r="I17" s="4">
        <v>25</v>
      </c>
    </row>
    <row r="18" spans="1:9" x14ac:dyDescent="0.25">
      <c r="A18" s="2" t="s">
        <v>200</v>
      </c>
      <c r="B18" s="2"/>
      <c r="C18" s="6">
        <v>235</v>
      </c>
      <c r="D18" s="4">
        <v>1.4</v>
      </c>
      <c r="E18" s="7">
        <v>4</v>
      </c>
      <c r="F18" s="5">
        <v>79</v>
      </c>
      <c r="G18" s="3">
        <v>115</v>
      </c>
      <c r="H18" s="1">
        <v>98</v>
      </c>
      <c r="I18" s="4">
        <v>26</v>
      </c>
    </row>
    <row r="19" spans="1:9" x14ac:dyDescent="0.25">
      <c r="A19" s="2" t="s">
        <v>201</v>
      </c>
      <c r="B19" s="2"/>
      <c r="C19" s="6">
        <v>250</v>
      </c>
      <c r="D19" s="4">
        <v>1.5</v>
      </c>
      <c r="E19" s="7">
        <v>5</v>
      </c>
      <c r="F19" s="5">
        <v>78</v>
      </c>
      <c r="G19" s="3">
        <v>128</v>
      </c>
      <c r="H19" s="1">
        <v>99</v>
      </c>
      <c r="I19" s="4">
        <v>27</v>
      </c>
    </row>
    <row r="20" spans="1:9" x14ac:dyDescent="0.25">
      <c r="A20" s="2" t="s">
        <v>202</v>
      </c>
      <c r="B20" s="2"/>
      <c r="C20" s="6">
        <v>265</v>
      </c>
      <c r="D20" s="4">
        <v>1.6</v>
      </c>
      <c r="E20" s="7">
        <v>5</v>
      </c>
      <c r="F20" s="5">
        <v>77</v>
      </c>
      <c r="G20" s="3">
        <v>134</v>
      </c>
      <c r="H20" s="1">
        <v>99</v>
      </c>
      <c r="I20" s="4">
        <v>28</v>
      </c>
    </row>
    <row r="22" spans="1:9" x14ac:dyDescent="0.25">
      <c r="A22" s="2" t="s">
        <v>207</v>
      </c>
      <c r="B22" s="2"/>
      <c r="C22" s="6">
        <v>88</v>
      </c>
      <c r="D22" s="4">
        <v>2.25</v>
      </c>
      <c r="E22" s="7">
        <v>0</v>
      </c>
      <c r="F22" s="5">
        <v>80</v>
      </c>
      <c r="G22" s="3">
        <v>81</v>
      </c>
      <c r="H22" s="1">
        <v>98</v>
      </c>
      <c r="I22" s="4">
        <v>48</v>
      </c>
    </row>
    <row r="23" spans="1:9" x14ac:dyDescent="0.25">
      <c r="A23" s="2" t="s">
        <v>208</v>
      </c>
      <c r="B23" s="2"/>
      <c r="C23" s="6">
        <v>132</v>
      </c>
      <c r="D23" s="4">
        <v>2.5</v>
      </c>
      <c r="E23" s="7">
        <v>8</v>
      </c>
      <c r="F23" s="5">
        <v>76</v>
      </c>
      <c r="G23" s="3">
        <v>92</v>
      </c>
      <c r="H23" s="1">
        <v>98</v>
      </c>
      <c r="I23" s="4">
        <v>52</v>
      </c>
    </row>
    <row r="24" spans="1:9" x14ac:dyDescent="0.25">
      <c r="A24" s="2" t="s">
        <v>209</v>
      </c>
      <c r="B24" s="2"/>
      <c r="C24" s="6">
        <v>218</v>
      </c>
      <c r="D24" s="4">
        <v>3</v>
      </c>
      <c r="E24" s="7">
        <v>9</v>
      </c>
      <c r="F24" s="5">
        <v>72</v>
      </c>
      <c r="G24" s="3">
        <v>124</v>
      </c>
      <c r="H24" s="1">
        <v>99</v>
      </c>
      <c r="I24" s="4">
        <v>56</v>
      </c>
    </row>
    <row r="25" spans="1:9" x14ac:dyDescent="0.25">
      <c r="A25" s="2" t="s">
        <v>210</v>
      </c>
      <c r="B25" s="2"/>
      <c r="C25" s="6">
        <v>349</v>
      </c>
      <c r="D25" s="4">
        <v>3.5</v>
      </c>
      <c r="E25" s="7">
        <v>10</v>
      </c>
      <c r="F25" s="5">
        <v>68</v>
      </c>
      <c r="G25" s="3">
        <v>139</v>
      </c>
      <c r="H25" s="1">
        <v>99</v>
      </c>
      <c r="I25" s="4">
        <v>60</v>
      </c>
    </row>
    <row r="26" spans="1:9" x14ac:dyDescent="0.25">
      <c r="A26" s="2" t="s">
        <v>211</v>
      </c>
      <c r="B26" s="2"/>
      <c r="C26" s="6">
        <v>683</v>
      </c>
      <c r="D26" s="4">
        <v>3.75</v>
      </c>
      <c r="E26" s="7">
        <v>11</v>
      </c>
      <c r="F26" s="5">
        <v>62</v>
      </c>
      <c r="G26" s="3">
        <v>142</v>
      </c>
      <c r="H26" s="1">
        <v>98</v>
      </c>
      <c r="I26" s="4">
        <v>66</v>
      </c>
    </row>
    <row r="28" spans="1:9" x14ac:dyDescent="0.25">
      <c r="A28" s="2" t="s">
        <v>212</v>
      </c>
      <c r="B28" s="2"/>
      <c r="C28" s="6">
        <v>1850</v>
      </c>
      <c r="D28" s="4">
        <v>4.5</v>
      </c>
      <c r="E28" s="7">
        <v>0</v>
      </c>
      <c r="F28" s="5">
        <v>58</v>
      </c>
      <c r="G28" s="3">
        <v>160</v>
      </c>
      <c r="H28" s="1">
        <v>95</v>
      </c>
      <c r="I28" s="4">
        <v>100</v>
      </c>
    </row>
    <row r="29" spans="1:9" x14ac:dyDescent="0.25">
      <c r="A29" s="2" t="s">
        <v>213</v>
      </c>
      <c r="B29" s="2"/>
      <c r="C29" s="6">
        <v>2250</v>
      </c>
      <c r="D29" s="4">
        <v>3.8</v>
      </c>
      <c r="E29" s="7">
        <v>0</v>
      </c>
      <c r="F29" s="5">
        <v>60</v>
      </c>
      <c r="G29" s="3">
        <v>180</v>
      </c>
      <c r="H29" s="1">
        <v>98</v>
      </c>
      <c r="I29" s="4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Maces</vt:lpstr>
      <vt:lpstr>Axes &amp; Bardiches</vt:lpstr>
      <vt:lpstr>Swords &amp; Daggers</vt:lpstr>
      <vt:lpstr>Bastard &amp; Twohanded Swords</vt:lpstr>
      <vt:lpstr>Pikes &amp; Halberds</vt:lpstr>
      <vt:lpstr>Bows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2018-06-01T21:24:21Z</dcterms:created>
  <dcterms:modified xsi:type="dcterms:W3CDTF">2018-07-27T14:46:50Z</dcterms:modified>
</cp:coreProperties>
</file>