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This Pc\Desktop\jaanmohammad khan\assignment\"/>
    </mc:Choice>
  </mc:AlternateContent>
  <xr:revisionPtr revIDLastSave="0" documentId="13_ncr:1_{A857D4E2-BC17-40BC-A276-CA39E2DBAEFD}" xr6:coauthVersionLast="47" xr6:coauthVersionMax="47" xr10:uidLastSave="{00000000-0000-0000-0000-000000000000}"/>
  <bookViews>
    <workbookView xWindow="-120" yWindow="-120" windowWidth="20730" windowHeight="11160" firstSheet="3" activeTab="5" xr2:uid="{76035B32-9629-41B6-983D-567595B2A7C5}"/>
  </bookViews>
  <sheets>
    <sheet name="DRV Q.1,2,3,4,5" sheetId="1" r:id="rId1"/>
    <sheet name="CRV Q.1,2,3,4,5" sheetId="2" r:id="rId2"/>
    <sheet name="Discrete Distribution Q.1,2,3" sheetId="3" r:id="rId3"/>
    <sheet name="Continuous Distribution Q.1,2" sheetId="5" r:id="rId4"/>
    <sheet name="Confidence Interval Q.1,2" sheetId="6" r:id="rId5"/>
    <sheet name="Hypothesis Testing Q.3,4"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 i="7" l="1"/>
  <c r="F31" i="7"/>
  <c r="F30" i="7"/>
  <c r="I28" i="5" l="1"/>
  <c r="I59" i="2"/>
  <c r="I21" i="2"/>
  <c r="E36" i="6"/>
  <c r="E37" i="6" s="1"/>
  <c r="E35" i="6"/>
  <c r="E34" i="6"/>
  <c r="B15" i="6"/>
  <c r="B14" i="6"/>
  <c r="B13" i="6"/>
  <c r="I13" i="5"/>
  <c r="I33" i="3"/>
  <c r="I21" i="3"/>
  <c r="I9" i="3"/>
  <c r="I46" i="2"/>
  <c r="L42" i="2"/>
  <c r="L41" i="2"/>
  <c r="I33" i="2"/>
  <c r="I9" i="2"/>
  <c r="E50" i="1"/>
  <c r="E39" i="1"/>
  <c r="G28" i="1"/>
  <c r="E17" i="1"/>
  <c r="E7" i="1"/>
  <c r="E39" i="6" l="1"/>
  <c r="E38" i="6"/>
</calcChain>
</file>

<file path=xl/sharedStrings.xml><?xml version="1.0" encoding="utf-8"?>
<sst xmlns="http://schemas.openxmlformats.org/spreadsheetml/2006/main" count="55" uniqueCount="55">
  <si>
    <t>1. Problem: A fair six-sided die is rolled 100 times. What is the probability of rollingexactly five 3's?
Data: Number of rolls (n) = 100</t>
  </si>
  <si>
    <t>2. Problem: In a deck of 52 playing cards, five cards are randomly drawn without
replacement. What is the probability of getting two hearts?
Data: Number of hearts in the deck (N) = 13, Number of cards drawn (n) = 5</t>
  </si>
  <si>
    <t>3. Problem: A multiple-choice test consists of 10 questions, each with four possible answers. If a student randomly guesses on each question, what is the probability of getting at least 8 questions correct?
Data: Number of questions (n) = 10, Number of possible answers per question (k) = 4</t>
  </si>
  <si>
    <t>4. Problem: A bag contains 30 red balls, 20 blue balls, and 10 green balls. Three balls are drawn without replacement. What is the probability that all three balls are blue?
Data: Number of blue balls in the bag (N) = 20, Number of balls drawn (n) = 3</t>
  </si>
  <si>
    <t>5. Problem: In a football match, a player scores a goal with a 0.3 probability per shot. If the player takes 10 shots, what is the probability of scoring exactly three goals?
Data: Number of shots (n) = 10, Probability of scoring per shot (p) = 0.3</t>
  </si>
  <si>
    <t xml:space="preserve"> probability of rollingexactly five 3's?</t>
  </si>
  <si>
    <t xml:space="preserve"> probability of getting two hearts</t>
  </si>
  <si>
    <t>probability of getting at least 8 questions correct</t>
  </si>
  <si>
    <t>probability that all three balls are blue</t>
  </si>
  <si>
    <t>probability of scoring exactly three goals</t>
  </si>
  <si>
    <t>1. Problem: The heights of students in a class are normally distributed with a mean of 165 cm and a standard deviation of 10 cm. What is the probability that a randomly selected student is taller than 180 cm?
Data: Mean height (μ) = 165 cm, Standard deviation (σ) = 10 cm, Height threshold (x) = 180 cm</t>
  </si>
  <si>
    <t xml:space="preserve"> probability that a randomly selected student is taller than 180 cm</t>
  </si>
  <si>
    <t>2. Problem: The waiting times at a coffee shop are exponentially distributed with a mean of 5 minutes. What is the probability that a customer waits less than 3 minutes?
Data: Mean waiting time (μ) = 5 minutes, Waiting time threshold (x) = 3 minutes</t>
  </si>
  <si>
    <t>probability that a customer waits less than 3 minutes</t>
  </si>
  <si>
    <t>3. Problem: The lifetimes of a certain brand of light bulbs are normally distributed with a mean of 1000 hours and a standard deviation of 100 hours. What is the probability that a randomly selected light bulb lasts between 900 and 1100 hours?</t>
  </si>
  <si>
    <t>probability that a randomly selected light bulb lasts between 900 and 1100 hours</t>
  </si>
  <si>
    <t>4. Problem: The weights of apples in a basket follow a uniform distribution between 100 grams and 200 grams. What is the probability that a randomly selected apple weighs between 150 and 170 grams?
Data: Weight range (lower limit x1, upper limit x2)</t>
  </si>
  <si>
    <t>probability that a randomly selected apple weighs between 150 and 170 grams</t>
  </si>
  <si>
    <t>distribution rang</t>
  </si>
  <si>
    <t>target rang</t>
  </si>
  <si>
    <t>5. Problem: The time taken to complete a task is exponentially distributed with a mean of 20 minutes. What is the probability that the task is completed in less than 15 minutes?
Data: Mean time (μ) = 20 minutes, Time threshold (x) = 15 minutes</t>
  </si>
  <si>
    <t>probability that the task is completed in less than 15 minutes</t>
  </si>
  <si>
    <t>probability of having exactly 3 defects in a randomly selected batch</t>
  </si>
  <si>
    <t>1. Problem: A company sells smartphones, and the number of defects per batch follows
a Poisson distribution with a mean of 2 defects. What is the probability of having exactly 3 defects in a randomly selected batch?
Data: Mean number of defects (λ) = 2, Number of defects (x) = 3
Explanation: The problem involves a discrete distribution (Poisson) because we are
dealing with the count of defects in a batch of smartphones. The Poisson distribution
models the probability of a given number of events occurring within a fixed interval of
time or space</t>
  </si>
  <si>
    <t>2. Problem: In a game, a player has a 0.3 probability of winning each round. If the
player plays 10 rounds, what is the probability of winning exactly 3 rounds?
Data: Probability of winning (p) = 0.3, Number of rounds (n) = 10, Number of wins (x)= 3
Explanation: This problem also involves a discrete distribution (Binomial) because we
are dealing with a fixed number of independent trials (rounds) with a probability of
success (winning) in each trial. The Binomial distribution models the probability of
achieving a certain number of successes in a fixed number of trials</t>
  </si>
  <si>
    <t>probability of winning exactly 3 rounds</t>
  </si>
  <si>
    <t>3. Problem: A six-sided fair die is rolled three times. What is the probability of obtaining at least one 6?
Data: Number of rolls (n) = 3
Explanation: Here, we have a discrete distribution (Geometric) since we are interested in the number of trials required to achieve the first success (rolling a 6) in a sequence of
independent trials. The Geometric distribution models the probability of achieving the
first success on a specific trial.</t>
  </si>
  <si>
    <t xml:space="preserve"> probability of obtaining at least one 6</t>
  </si>
  <si>
    <t>1. Problem: The weights of apples in a basket follow a normal distribution with a mean
of 150 grams and a standard deviation of 10 grams. What is the probability that a
randomly selected apple weighs between 140 and 160 grams?
Data: Mean weight (μ) = 150 grams, Standard deviation (σ) = 10 grams, Weight range
(lower limit x1, upper limit x2)
Explanation: This problem involves a continuous distribution (Normal) since we are
dealing with the weights of apples, which can take on any value within a range. The
Normal distribution is commonly used to model continuous variables with a symmetric
bell-shaped distribution.</t>
  </si>
  <si>
    <t xml:space="preserve"> probability that a randomly selected apple weighs between 140 and 160 grams</t>
  </si>
  <si>
    <t>2. Problem: The lifetimes of a certain brand of light bulbs are exponentially distributed
with a mean of 1000 hours. What is the probability that a randomly selected light bulb
lasts more than 900 hours?
Data: Mean lifetime (μ) = 1000 hours, Lifetime threshold (x) = 900 hours
Explanation: Here, we have a continuous distribution (Exponential) since we are
interested in the time until an event (light bulb failure) occurs. The Exponential
distribution models the probability of waiting a certain amount of time before the event
happens</t>
  </si>
  <si>
    <t>probability that a randomly selected light bulb lasts more than 900 hours</t>
  </si>
  <si>
    <t>1. Problem: 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
Data: Sample size (n) = 100, Sample mean (x̄) = 170 cm, Sample standard deviation
(s) = 8 cm, Confidence level = 95%
Explanation: In this problem, we use a sample to estimate the population mean height.
By calculating a confidence interval, we provide a range of plausible values for the
population mean. The 95% confidence level indicates that we are 95% confident that
the true population mean height falls within the calculated interval.</t>
  </si>
  <si>
    <t>Margin of Error</t>
  </si>
  <si>
    <t xml:space="preserve">Lower Bound </t>
  </si>
  <si>
    <t>Upper Bound</t>
  </si>
  <si>
    <t>This range is the interval within which you are 95% confident that the true population mean height lies.</t>
  </si>
  <si>
    <t>2. Problem: 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
Data: Sample size (n) = 500, Number of successes (x) = 320, Confidence level = 90%
Explanation: In this problem, we aim to estimate the population proportion based on the
sample proportion. By constructing a confidence interval, we provide a range of
plausible values for the population proportion. The 90% confidence level indicates that
we are 90% confident that the true population proportion falls within the calculated
interval.</t>
  </si>
  <si>
    <t>3. Problem: 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
Data: Sample size (n) = 50, Test scores of the two groups
Explanation: In this problem, we are interested in comparing the means of two groups
(new method vs. traditional method). The null hypothesis (H0) states that there is no
significant difference between the means, while the alternative hypothesis (Ha)
suggests that there is a significant difference.</t>
  </si>
  <si>
    <t>4. Problem: A manufacturing company claims that the average weight of its product is
500 grams. To test this claim, a random sample of 25 products is selected, and their
weights are measured. The sample mean weight is found to be 510 grams with a
sample standard deviation of 20 grams. Perform a hypothesis test to determine if there
is evidence to support the company's claim.
Data: Sample size (n) = 25, Sample mean (x̄) = 510 grams, Sample standard
deviation (s) = 20 grams, Population mean (μ) = 500 grams
Explanation: In this problem, we are conducting a hypothesis test to assess whether the
sample mean weight provides evidence to support the company's claim about the
population mean weight. The null hypothesis (H0) assumes that the population mean
weight is equal to the claimed value, while the alternative hypothesis (Ha) suggests
otherwise</t>
  </si>
  <si>
    <t>N</t>
  </si>
  <si>
    <t>X</t>
  </si>
  <si>
    <t>confidence level</t>
  </si>
  <si>
    <t>Z-Score for the Desired Confidence Level (90%)</t>
  </si>
  <si>
    <t xml:space="preserve"> Sample Proportion </t>
  </si>
  <si>
    <t xml:space="preserve"> Standard Error (SE)</t>
  </si>
  <si>
    <t>Margin of Error (ME)</t>
  </si>
  <si>
    <t>Lower Limit of the Confidence Interval</t>
  </si>
  <si>
    <t>Upper Limit of the Confidence Interval</t>
  </si>
  <si>
    <t>So, we are 90% confident that the true proportion of people in the city who support the particular
 policy is between 60.468% and 67.532%.</t>
  </si>
  <si>
    <t xml:space="preserve"> Compute the T-Statistic</t>
  </si>
  <si>
    <t xml:space="preserve"> P-Value</t>
  </si>
  <si>
    <r>
      <t xml:space="preserve">Compare the p-value to your significance level (α). A common choice for α is 0.05.
If the p-value is less than or equal to α, reject the null hypothesis.
If the p-value is greater than 
α, do not reject the null hypothesis.
</t>
    </r>
    <r>
      <rPr>
        <b/>
        <u/>
        <sz val="14"/>
        <color theme="1"/>
        <rFont val="Aptos Narrow"/>
        <family val="2"/>
        <scheme val="minor"/>
      </rPr>
      <t>Conclusion</t>
    </r>
    <r>
      <rPr>
        <b/>
        <sz val="14"/>
        <color theme="1"/>
        <rFont val="Aptos Narrow"/>
        <family val="2"/>
        <scheme val="minor"/>
      </rPr>
      <t xml:space="preserve">
Based on the p-value you get from Excel, you can conclude whether there's statistical evidence to reject the company's claim of the average weight being 500 grams:
If the p-value ≤ 0.05: There is significant evidence to reject the company's claim, suggesting the average weight might not be 500 grams.
If the p-value &gt; 0.05: There isn't enough evidence to reject the company's claim, meaning the data does not provide strong enough evidence to dispute the average weight being 500 grams.
</t>
    </r>
  </si>
  <si>
    <t>arrey1</t>
  </si>
  <si>
    <t>arrey2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</si>
</sst>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16"/>
      <color theme="1"/>
      <name val="Aptos Narrow"/>
      <family val="2"/>
      <scheme val="minor"/>
    </font>
    <font>
      <b/>
      <sz val="11"/>
      <color theme="1"/>
      <name val="Aptos Narrow"/>
      <family val="2"/>
      <scheme val="minor"/>
    </font>
    <font>
      <b/>
      <sz val="12"/>
      <color theme="1"/>
      <name val="Aptos Narrow"/>
      <family val="2"/>
      <scheme val="minor"/>
    </font>
    <font>
      <b/>
      <sz val="14"/>
      <color theme="1"/>
      <name val="Aptos Narrow"/>
      <family val="2"/>
      <scheme val="minor"/>
    </font>
    <font>
      <sz val="12"/>
      <color theme="1"/>
      <name val="Aptos Narrow"/>
      <family val="2"/>
      <scheme val="minor"/>
    </font>
    <font>
      <sz val="13"/>
      <color theme="1"/>
      <name val="Aptos Narrow"/>
      <family val="2"/>
      <scheme val="minor"/>
    </font>
    <font>
      <sz val="12"/>
      <color rgb="FF0D0D0D"/>
      <name val="Segoe UI"/>
      <family val="2"/>
    </font>
    <font>
      <sz val="12"/>
      <color rgb="FF0D0D0D"/>
      <name val="Segoe UI"/>
      <family val="2"/>
    </font>
    <font>
      <b/>
      <u/>
      <sz val="14"/>
      <color theme="1"/>
      <name val="Aptos Narrow"/>
      <family val="2"/>
      <scheme val="minor"/>
    </font>
  </fonts>
  <fills count="2">
    <fill>
      <patternFill patternType="none"/>
    </fill>
    <fill>
      <patternFill patternType="gray125"/>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127">
    <xf numFmtId="0" fontId="0" fillId="0" borderId="0" xfId="0"/>
    <xf numFmtId="0" fontId="0" fillId="0" borderId="0" xfId="0" applyAlignment="1">
      <alignment vertical="top"/>
    </xf>
    <xf numFmtId="0" fontId="7" fillId="0" borderId="8" xfId="0" applyFont="1" applyBorder="1"/>
    <xf numFmtId="0" fontId="3" fillId="0" borderId="8" xfId="0" applyFont="1" applyBorder="1"/>
    <xf numFmtId="0" fontId="7" fillId="0" borderId="0" xfId="0" applyFont="1"/>
    <xf numFmtId="0" fontId="0" fillId="0" borderId="8" xfId="0" applyBorder="1"/>
    <xf numFmtId="9" fontId="0" fillId="0" borderId="8" xfId="0" applyNumberFormat="1" applyBorder="1"/>
    <xf numFmtId="0" fontId="8" fillId="0" borderId="8" xfId="0" applyFont="1" applyBorder="1" applyAlignment="1">
      <alignment horizontal="center"/>
    </xf>
    <xf numFmtId="0" fontId="8" fillId="0" borderId="26"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1" fillId="0" borderId="1" xfId="0" applyFont="1" applyBorder="1" applyAlignment="1">
      <alignment horizontal="center" vertical="top" wrapText="1"/>
    </xf>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horizontal="center" vertical="top"/>
    </xf>
    <xf numFmtId="0" fontId="1" fillId="0" borderId="5" xfId="0" applyFont="1" applyBorder="1" applyAlignment="1">
      <alignment horizontal="center" vertical="top"/>
    </xf>
    <xf numFmtId="0" fontId="1" fillId="0" borderId="6" xfId="0" applyFont="1" applyBorder="1" applyAlignment="1">
      <alignment horizontal="center" vertical="top"/>
    </xf>
    <xf numFmtId="0" fontId="1" fillId="0" borderId="7" xfId="0" applyFont="1" applyBorder="1" applyAlignment="1">
      <alignment horizontal="center" vertical="top"/>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3" fillId="0" borderId="16" xfId="0" applyFont="1" applyBorder="1" applyAlignment="1">
      <alignment horizontal="center"/>
    </xf>
    <xf numFmtId="0" fontId="3" fillId="0" borderId="14" xfId="0" applyFont="1" applyBorder="1" applyAlignment="1">
      <alignment horizontal="center"/>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0" borderId="0" xfId="0" applyFont="1" applyAlignment="1">
      <alignment horizontal="center" vertical="top" wrapText="1"/>
    </xf>
    <xf numFmtId="0" fontId="1" fillId="0" borderId="5" xfId="0" applyFont="1" applyBorder="1" applyAlignment="1">
      <alignment horizontal="center" vertical="top" wrapText="1"/>
    </xf>
    <xf numFmtId="0" fontId="3" fillId="0" borderId="10" xfId="0" applyFont="1" applyBorder="1" applyAlignment="1">
      <alignment horizontal="center"/>
    </xf>
    <xf numFmtId="0" fontId="3" fillId="0" borderId="11" xfId="0" applyFont="1" applyBorder="1" applyAlignment="1">
      <alignment horizontal="center"/>
    </xf>
    <xf numFmtId="0" fontId="1" fillId="0" borderId="17" xfId="0" applyFont="1" applyBorder="1" applyAlignment="1">
      <alignment horizontal="center" vertical="top" wrapText="1"/>
    </xf>
    <xf numFmtId="0" fontId="1" fillId="0" borderId="18" xfId="0" applyFont="1" applyBorder="1" applyAlignment="1">
      <alignment horizontal="center" vertical="top"/>
    </xf>
    <xf numFmtId="0" fontId="1" fillId="0" borderId="19" xfId="0" applyFont="1" applyBorder="1" applyAlignment="1">
      <alignment horizontal="center" vertical="top"/>
    </xf>
    <xf numFmtId="0" fontId="1" fillId="0" borderId="20" xfId="0" applyFont="1" applyBorder="1" applyAlignment="1">
      <alignment horizontal="center" vertical="top"/>
    </xf>
    <xf numFmtId="0" fontId="1" fillId="0" borderId="8" xfId="0" applyFont="1" applyBorder="1" applyAlignment="1">
      <alignment horizontal="center" vertical="top"/>
    </xf>
    <xf numFmtId="0" fontId="1" fillId="0" borderId="21" xfId="0" applyFont="1" applyBorder="1" applyAlignment="1">
      <alignment horizontal="center" vertical="top"/>
    </xf>
    <xf numFmtId="0" fontId="1" fillId="0" borderId="22" xfId="0" applyFont="1" applyBorder="1" applyAlignment="1">
      <alignment horizontal="center" vertical="top"/>
    </xf>
    <xf numFmtId="0" fontId="1" fillId="0" borderId="23" xfId="0" applyFont="1" applyBorder="1" applyAlignment="1">
      <alignment horizontal="center" vertical="top"/>
    </xf>
    <xf numFmtId="0" fontId="1" fillId="0" borderId="24" xfId="0" applyFont="1" applyBorder="1" applyAlignment="1">
      <alignment horizontal="center" vertical="top"/>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1" fillId="0" borderId="25" xfId="0" applyFont="1" applyBorder="1" applyAlignment="1">
      <alignment horizontal="center" vertical="top"/>
    </xf>
    <xf numFmtId="0" fontId="1" fillId="0" borderId="26" xfId="0" applyFont="1" applyBorder="1" applyAlignment="1">
      <alignment horizontal="center" vertical="top"/>
    </xf>
    <xf numFmtId="0" fontId="1" fillId="0" borderId="27" xfId="0" applyFont="1" applyBorder="1" applyAlignment="1">
      <alignment horizontal="center" vertical="top"/>
    </xf>
    <xf numFmtId="0" fontId="4" fillId="0" borderId="10" xfId="0" applyFont="1" applyBorder="1" applyAlignment="1">
      <alignment horizontal="center"/>
    </xf>
    <xf numFmtId="0" fontId="4" fillId="0" borderId="11" xfId="0" applyFont="1" applyBorder="1" applyAlignment="1">
      <alignment horizontal="center"/>
    </xf>
    <xf numFmtId="0" fontId="0" fillId="0" borderId="1" xfId="0" applyBorder="1" applyAlignment="1">
      <alignment horizontal="center" vertical="top"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0" xfId="0" applyAlignment="1">
      <alignment horizontal="center" vertical="top"/>
    </xf>
    <xf numFmtId="0" fontId="0" fillId="0" borderId="5" xfId="0" applyBorder="1" applyAlignment="1">
      <alignment horizontal="center" vertical="top"/>
    </xf>
    <xf numFmtId="0" fontId="2" fillId="0" borderId="9" xfId="0" applyFont="1" applyBorder="1" applyAlignment="1">
      <alignment horizontal="center" wrapText="1"/>
    </xf>
    <xf numFmtId="0" fontId="0" fillId="0" borderId="9" xfId="0" applyBorder="1" applyAlignment="1">
      <alignment horizontal="center" wrapText="1"/>
    </xf>
    <xf numFmtId="0" fontId="6" fillId="0" borderId="17" xfId="0" applyFont="1" applyBorder="1" applyAlignment="1">
      <alignment horizontal="center" vertical="top" wrapText="1"/>
    </xf>
    <xf numFmtId="0" fontId="6" fillId="0" borderId="18" xfId="0" applyFont="1" applyBorder="1" applyAlignment="1">
      <alignment horizontal="center" vertical="top" wrapText="1"/>
    </xf>
    <xf numFmtId="0" fontId="6" fillId="0" borderId="19" xfId="0" applyFont="1" applyBorder="1" applyAlignment="1">
      <alignment horizontal="center" vertical="top" wrapText="1"/>
    </xf>
    <xf numFmtId="0" fontId="6" fillId="0" borderId="20" xfId="0" applyFont="1" applyBorder="1" applyAlignment="1">
      <alignment horizontal="center" vertical="top" wrapText="1"/>
    </xf>
    <xf numFmtId="0" fontId="6" fillId="0" borderId="8" xfId="0" applyFont="1" applyBorder="1" applyAlignment="1">
      <alignment horizontal="center" vertical="top" wrapText="1"/>
    </xf>
    <xf numFmtId="0" fontId="6" fillId="0" borderId="21" xfId="0" applyFont="1" applyBorder="1" applyAlignment="1">
      <alignment horizontal="center" vertical="top" wrapText="1"/>
    </xf>
    <xf numFmtId="0" fontId="6" fillId="0" borderId="22" xfId="0" applyFont="1" applyBorder="1" applyAlignment="1">
      <alignment horizontal="center" vertical="top" wrapText="1"/>
    </xf>
    <xf numFmtId="0" fontId="6" fillId="0" borderId="23" xfId="0" applyFont="1" applyBorder="1" applyAlignment="1">
      <alignment horizontal="center" vertical="top" wrapText="1"/>
    </xf>
    <xf numFmtId="0" fontId="6" fillId="0" borderId="24" xfId="0" applyFont="1"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xf>
    <xf numFmtId="0" fontId="5" fillId="0" borderId="17" xfId="0" applyFont="1" applyBorder="1" applyAlignment="1">
      <alignment horizontal="center" vertical="top" wrapText="1"/>
    </xf>
    <xf numFmtId="0" fontId="5" fillId="0" borderId="18" xfId="0" applyFont="1" applyBorder="1" applyAlignment="1">
      <alignment horizontal="center" vertical="top"/>
    </xf>
    <xf numFmtId="0" fontId="5" fillId="0" borderId="19" xfId="0" applyFont="1" applyBorder="1" applyAlignment="1">
      <alignment horizontal="center" vertical="top"/>
    </xf>
    <xf numFmtId="0" fontId="5" fillId="0" borderId="20" xfId="0" applyFont="1" applyBorder="1" applyAlignment="1">
      <alignment horizontal="center" vertical="top"/>
    </xf>
    <xf numFmtId="0" fontId="5" fillId="0" borderId="8" xfId="0" applyFont="1" applyBorder="1" applyAlignment="1">
      <alignment horizontal="center" vertical="top"/>
    </xf>
    <xf numFmtId="0" fontId="5" fillId="0" borderId="21" xfId="0" applyFont="1" applyBorder="1" applyAlignment="1">
      <alignment horizontal="center" vertical="top"/>
    </xf>
    <xf numFmtId="0" fontId="5" fillId="0" borderId="22" xfId="0" applyFont="1" applyBorder="1" applyAlignment="1">
      <alignment horizontal="center" vertical="top"/>
    </xf>
    <xf numFmtId="0" fontId="5" fillId="0" borderId="23" xfId="0" applyFont="1" applyBorder="1" applyAlignment="1">
      <alignment horizontal="center" vertical="top"/>
    </xf>
    <xf numFmtId="0" fontId="5" fillId="0" borderId="24" xfId="0" applyFont="1" applyBorder="1" applyAlignment="1">
      <alignment horizontal="center" vertical="top"/>
    </xf>
    <xf numFmtId="0" fontId="3" fillId="0" borderId="1" xfId="0" applyFont="1" applyBorder="1" applyAlignment="1">
      <alignment horizontal="center" vertical="top" wrapText="1"/>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3" fillId="0" borderId="0" xfId="0" applyFont="1" applyAlignment="1">
      <alignment horizontal="center" vertical="top" wrapText="1"/>
    </xf>
    <xf numFmtId="0" fontId="3" fillId="0" borderId="5" xfId="0" applyFont="1" applyBorder="1" applyAlignment="1">
      <alignment horizontal="center" vertical="top" wrapText="1"/>
    </xf>
    <xf numFmtId="0" fontId="3" fillId="0" borderId="28" xfId="0" applyFont="1" applyBorder="1" applyAlignment="1">
      <alignment horizontal="center" vertical="top" wrapText="1"/>
    </xf>
    <xf numFmtId="0" fontId="3" fillId="0" borderId="6" xfId="0" applyFont="1" applyBorder="1" applyAlignment="1">
      <alignment horizontal="center" vertical="top" wrapText="1"/>
    </xf>
    <xf numFmtId="0" fontId="3" fillId="0" borderId="7" xfId="0" applyFont="1" applyBorder="1" applyAlignment="1">
      <alignment horizontal="center" vertical="top" wrapText="1"/>
    </xf>
    <xf numFmtId="0" fontId="8" fillId="0" borderId="8" xfId="0" applyFont="1" applyBorder="1" applyAlignment="1">
      <alignment horizontal="center"/>
    </xf>
    <xf numFmtId="0" fontId="8" fillId="0" borderId="26" xfId="0" applyFont="1" applyBorder="1" applyAlignment="1">
      <alignment horizontal="center"/>
    </xf>
    <xf numFmtId="0" fontId="8" fillId="0" borderId="0" xfId="0" applyFont="1" applyAlignment="1">
      <alignment horizontal="center"/>
    </xf>
    <xf numFmtId="0" fontId="0" fillId="0" borderId="1" xfId="0" applyBorder="1"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3" fillId="0" borderId="28" xfId="0" applyFont="1" applyBorder="1" applyAlignment="1">
      <alignment horizontal="center"/>
    </xf>
    <xf numFmtId="0" fontId="3" fillId="0" borderId="6" xfId="0" applyFont="1" applyBorder="1" applyAlignment="1">
      <alignment horizontal="center"/>
    </xf>
    <xf numFmtId="0" fontId="3" fillId="0" borderId="13" xfId="0" applyFont="1" applyBorder="1" applyAlignment="1">
      <alignment horizontal="center"/>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0" xfId="0" applyAlignment="1">
      <alignment horizontal="center" vertical="top" wrapText="1"/>
    </xf>
    <xf numFmtId="0" fontId="0" fillId="0" borderId="5" xfId="0" applyBorder="1" applyAlignment="1">
      <alignment horizontal="center" vertical="top" wrapText="1"/>
    </xf>
    <xf numFmtId="0" fontId="0" fillId="0" borderId="28"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4" fillId="0" borderId="1" xfId="0" applyFont="1" applyBorder="1" applyAlignment="1">
      <alignment horizontal="center" vertical="top" wrapText="1"/>
    </xf>
    <xf numFmtId="0" fontId="4" fillId="0" borderId="2" xfId="0" applyFont="1" applyBorder="1" applyAlignment="1">
      <alignment horizontal="center" vertical="top"/>
    </xf>
    <xf numFmtId="0" fontId="4" fillId="0" borderId="3" xfId="0" applyFont="1" applyBorder="1" applyAlignment="1">
      <alignment horizontal="center" vertical="top"/>
    </xf>
    <xf numFmtId="0" fontId="4" fillId="0" borderId="4" xfId="0" applyFont="1" applyBorder="1" applyAlignment="1">
      <alignment horizontal="center" vertical="top"/>
    </xf>
    <xf numFmtId="0" fontId="4" fillId="0" borderId="0" xfId="0" applyFont="1" applyAlignment="1">
      <alignment horizontal="center" vertical="top"/>
    </xf>
    <xf numFmtId="0" fontId="4" fillId="0" borderId="5" xfId="0" applyFont="1" applyBorder="1" applyAlignment="1">
      <alignment horizontal="center" vertical="top"/>
    </xf>
    <xf numFmtId="0" fontId="4" fillId="0" borderId="28" xfId="0" applyFont="1" applyBorder="1" applyAlignment="1">
      <alignment horizontal="center" vertical="top"/>
    </xf>
    <xf numFmtId="0" fontId="4" fillId="0" borderId="6" xfId="0" applyFont="1" applyBorder="1" applyAlignment="1">
      <alignment horizontal="center" vertical="top"/>
    </xf>
    <xf numFmtId="0" fontId="4" fillId="0" borderId="7" xfId="0" applyFont="1" applyBorder="1" applyAlignment="1">
      <alignment horizontal="center" vertical="top"/>
    </xf>
    <xf numFmtId="0" fontId="3" fillId="0" borderId="8" xfId="0" applyFont="1" applyBorder="1" applyAlignment="1">
      <alignment horizontal="center"/>
    </xf>
    <xf numFmtId="0" fontId="0" fillId="0" borderId="0" xfId="0" applyBorder="1" applyAlignment="1">
      <alignment horizontal="center" vertical="top" wrapText="1"/>
    </xf>
    <xf numFmtId="0" fontId="0" fillId="0" borderId="30" xfId="0" applyBorder="1"/>
    <xf numFmtId="0" fontId="0" fillId="0" borderId="31" xfId="0" applyBorder="1"/>
    <xf numFmtId="0" fontId="0" fillId="0" borderId="32" xfId="0" applyBorder="1"/>
    <xf numFmtId="0" fontId="0" fillId="0" borderId="33" xfId="0" applyBorder="1"/>
    <xf numFmtId="0" fontId="0" fillId="0" borderId="0" xfId="0" applyBorder="1"/>
    <xf numFmtId="0" fontId="0" fillId="0" borderId="34" xfId="0" applyBorder="1"/>
    <xf numFmtId="0" fontId="3" fillId="0" borderId="29"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98332-F641-4DB8-BD02-043164553EDA}">
  <dimension ref="A1:L50"/>
  <sheetViews>
    <sheetView workbookViewId="0">
      <selection activeCell="K8" sqref="K8"/>
    </sheetView>
  </sheetViews>
  <sheetFormatPr defaultRowHeight="15" x14ac:dyDescent="0.25"/>
  <sheetData>
    <row r="1" spans="1:12" x14ac:dyDescent="0.25">
      <c r="A1" s="12" t="s">
        <v>0</v>
      </c>
      <c r="B1" s="13"/>
      <c r="C1" s="13"/>
      <c r="D1" s="13"/>
      <c r="E1" s="13"/>
      <c r="F1" s="13"/>
      <c r="G1" s="13"/>
      <c r="H1" s="13"/>
      <c r="I1" s="13"/>
      <c r="J1" s="14"/>
    </row>
    <row r="2" spans="1:12" x14ac:dyDescent="0.25">
      <c r="A2" s="15"/>
      <c r="B2" s="16"/>
      <c r="C2" s="16"/>
      <c r="D2" s="16"/>
      <c r="E2" s="16"/>
      <c r="F2" s="16"/>
      <c r="G2" s="16"/>
      <c r="H2" s="16"/>
      <c r="I2" s="16"/>
      <c r="J2" s="17"/>
    </row>
    <row r="3" spans="1:12" x14ac:dyDescent="0.25">
      <c r="A3" s="15"/>
      <c r="B3" s="16"/>
      <c r="C3" s="16"/>
      <c r="D3" s="16"/>
      <c r="E3" s="16"/>
      <c r="F3" s="16"/>
      <c r="G3" s="16"/>
      <c r="H3" s="16"/>
      <c r="I3" s="16"/>
      <c r="J3" s="17"/>
    </row>
    <row r="4" spans="1:12" x14ac:dyDescent="0.25">
      <c r="A4" s="15"/>
      <c r="B4" s="16"/>
      <c r="C4" s="16"/>
      <c r="D4" s="16"/>
      <c r="E4" s="16"/>
      <c r="F4" s="16"/>
      <c r="G4" s="16"/>
      <c r="H4" s="16"/>
      <c r="I4" s="16"/>
      <c r="J4" s="17"/>
    </row>
    <row r="5" spans="1:12" x14ac:dyDescent="0.25">
      <c r="A5" s="15"/>
      <c r="B5" s="16"/>
      <c r="C5" s="16"/>
      <c r="D5" s="16"/>
      <c r="E5" s="16"/>
      <c r="F5" s="16"/>
      <c r="G5" s="16"/>
      <c r="H5" s="16"/>
      <c r="I5" s="16"/>
      <c r="J5" s="17"/>
    </row>
    <row r="6" spans="1:12" ht="15.75" thickBot="1" x14ac:dyDescent="0.3">
      <c r="A6" s="15"/>
      <c r="B6" s="16"/>
      <c r="C6" s="16"/>
      <c r="D6" s="16"/>
      <c r="E6" s="16"/>
      <c r="F6" s="16"/>
      <c r="G6" s="18"/>
      <c r="H6" s="18"/>
      <c r="I6" s="18"/>
      <c r="J6" s="19"/>
    </row>
    <row r="7" spans="1:12" ht="15.75" thickBot="1" x14ac:dyDescent="0.3">
      <c r="A7" s="9" t="s">
        <v>5</v>
      </c>
      <c r="B7" s="10"/>
      <c r="C7" s="10"/>
      <c r="D7" s="10"/>
      <c r="E7" s="10">
        <f>_xlfn.BINOM.DIST(5,100,1/6,FALSE)</f>
        <v>2.9090311057530159E-4</v>
      </c>
      <c r="F7" s="11"/>
    </row>
    <row r="10" spans="1:12" ht="15.75" thickBot="1" x14ac:dyDescent="0.3"/>
    <row r="11" spans="1:12" x14ac:dyDescent="0.25">
      <c r="A11" s="12" t="s">
        <v>1</v>
      </c>
      <c r="B11" s="13"/>
      <c r="C11" s="13"/>
      <c r="D11" s="13"/>
      <c r="E11" s="13"/>
      <c r="F11" s="13"/>
      <c r="G11" s="13"/>
      <c r="H11" s="13"/>
      <c r="I11" s="13"/>
      <c r="J11" s="14"/>
    </row>
    <row r="12" spans="1:12" x14ac:dyDescent="0.25">
      <c r="A12" s="15"/>
      <c r="B12" s="16"/>
      <c r="C12" s="16"/>
      <c r="D12" s="16"/>
      <c r="E12" s="16"/>
      <c r="F12" s="16"/>
      <c r="G12" s="16"/>
      <c r="H12" s="16"/>
      <c r="I12" s="16"/>
      <c r="J12" s="17"/>
    </row>
    <row r="13" spans="1:12" x14ac:dyDescent="0.25">
      <c r="A13" s="15"/>
      <c r="B13" s="16"/>
      <c r="C13" s="16"/>
      <c r="D13" s="16"/>
      <c r="E13" s="16"/>
      <c r="F13" s="16"/>
      <c r="G13" s="16"/>
      <c r="H13" s="16"/>
      <c r="I13" s="16"/>
      <c r="J13" s="17"/>
      <c r="L13" s="1"/>
    </row>
    <row r="14" spans="1:12" x14ac:dyDescent="0.25">
      <c r="A14" s="15"/>
      <c r="B14" s="16"/>
      <c r="C14" s="16"/>
      <c r="D14" s="16"/>
      <c r="E14" s="16"/>
      <c r="F14" s="16"/>
      <c r="G14" s="16"/>
      <c r="H14" s="16"/>
      <c r="I14" s="16"/>
      <c r="J14" s="17"/>
    </row>
    <row r="15" spans="1:12" x14ac:dyDescent="0.25">
      <c r="A15" s="15"/>
      <c r="B15" s="16"/>
      <c r="C15" s="16"/>
      <c r="D15" s="16"/>
      <c r="E15" s="16"/>
      <c r="F15" s="16"/>
      <c r="G15" s="16"/>
      <c r="H15" s="16"/>
      <c r="I15" s="16"/>
      <c r="J15" s="17"/>
    </row>
    <row r="16" spans="1:12" ht="15.75" thickBot="1" x14ac:dyDescent="0.3">
      <c r="A16" s="15"/>
      <c r="B16" s="16"/>
      <c r="C16" s="16"/>
      <c r="D16" s="16"/>
      <c r="E16" s="16"/>
      <c r="F16" s="16"/>
      <c r="G16" s="18"/>
      <c r="H16" s="18"/>
      <c r="I16" s="18"/>
      <c r="J16" s="19"/>
    </row>
    <row r="17" spans="1:10" ht="15.75" thickBot="1" x14ac:dyDescent="0.3">
      <c r="A17" s="9" t="s">
        <v>6</v>
      </c>
      <c r="B17" s="10"/>
      <c r="C17" s="10"/>
      <c r="D17" s="10"/>
      <c r="E17" s="10">
        <f>_xlfn.BINOM.DIST(2,5,5/13,FALSE)</f>
        <v>0.34474121515891759</v>
      </c>
      <c r="F17" s="11"/>
    </row>
    <row r="20" spans="1:10" ht="15.75" thickBot="1" x14ac:dyDescent="0.3"/>
    <row r="21" spans="1:10" x14ac:dyDescent="0.25">
      <c r="A21" s="12" t="s">
        <v>2</v>
      </c>
      <c r="B21" s="13"/>
      <c r="C21" s="13"/>
      <c r="D21" s="13"/>
      <c r="E21" s="13"/>
      <c r="F21" s="13"/>
      <c r="G21" s="13"/>
      <c r="H21" s="13"/>
      <c r="I21" s="13"/>
      <c r="J21" s="14"/>
    </row>
    <row r="22" spans="1:10" x14ac:dyDescent="0.25">
      <c r="A22" s="15"/>
      <c r="B22" s="16"/>
      <c r="C22" s="16"/>
      <c r="D22" s="16"/>
      <c r="E22" s="16"/>
      <c r="F22" s="16"/>
      <c r="G22" s="16"/>
      <c r="H22" s="16"/>
      <c r="I22" s="16"/>
      <c r="J22" s="17"/>
    </row>
    <row r="23" spans="1:10" x14ac:dyDescent="0.25">
      <c r="A23" s="15"/>
      <c r="B23" s="16"/>
      <c r="C23" s="16"/>
      <c r="D23" s="16"/>
      <c r="E23" s="16"/>
      <c r="F23" s="16"/>
      <c r="G23" s="16"/>
      <c r="H23" s="16"/>
      <c r="I23" s="16"/>
      <c r="J23" s="17"/>
    </row>
    <row r="24" spans="1:10" x14ac:dyDescent="0.25">
      <c r="A24" s="15"/>
      <c r="B24" s="16"/>
      <c r="C24" s="16"/>
      <c r="D24" s="16"/>
      <c r="E24" s="16"/>
      <c r="F24" s="16"/>
      <c r="G24" s="16"/>
      <c r="H24" s="16"/>
      <c r="I24" s="16"/>
      <c r="J24" s="17"/>
    </row>
    <row r="25" spans="1:10" x14ac:dyDescent="0.25">
      <c r="A25" s="15"/>
      <c r="B25" s="16"/>
      <c r="C25" s="16"/>
      <c r="D25" s="16"/>
      <c r="E25" s="16"/>
      <c r="F25" s="16"/>
      <c r="G25" s="16"/>
      <c r="H25" s="16"/>
      <c r="I25" s="16"/>
      <c r="J25" s="17"/>
    </row>
    <row r="26" spans="1:10" x14ac:dyDescent="0.25">
      <c r="A26" s="15"/>
      <c r="B26" s="16"/>
      <c r="C26" s="16"/>
      <c r="D26" s="16"/>
      <c r="E26" s="16"/>
      <c r="F26" s="16"/>
      <c r="G26" s="16"/>
      <c r="H26" s="16"/>
      <c r="I26" s="16"/>
      <c r="J26" s="17"/>
    </row>
    <row r="27" spans="1:10" ht="15.75" thickBot="1" x14ac:dyDescent="0.3">
      <c r="A27" s="15"/>
      <c r="B27" s="16"/>
      <c r="C27" s="16"/>
      <c r="D27" s="16"/>
      <c r="E27" s="16"/>
      <c r="F27" s="16"/>
      <c r="G27" s="18"/>
      <c r="H27" s="18"/>
      <c r="I27" s="18"/>
      <c r="J27" s="19"/>
    </row>
    <row r="28" spans="1:10" ht="15.75" thickBot="1" x14ac:dyDescent="0.3">
      <c r="A28" s="20" t="s">
        <v>7</v>
      </c>
      <c r="B28" s="21"/>
      <c r="C28" s="21"/>
      <c r="D28" s="21"/>
      <c r="E28" s="21"/>
      <c r="F28" s="22"/>
      <c r="G28" s="20">
        <f>_xlfn.BINOM.DIST(8,10,4/10,FALSE)</f>
        <v>1.0616832000000007E-2</v>
      </c>
      <c r="H28" s="22"/>
    </row>
    <row r="31" spans="1:10" ht="15.75" thickBot="1" x14ac:dyDescent="0.3"/>
    <row r="32" spans="1:10" x14ac:dyDescent="0.25">
      <c r="A32" s="12" t="s">
        <v>3</v>
      </c>
      <c r="B32" s="13"/>
      <c r="C32" s="13"/>
      <c r="D32" s="13"/>
      <c r="E32" s="13"/>
      <c r="F32" s="13"/>
      <c r="G32" s="13"/>
      <c r="H32" s="13"/>
      <c r="I32" s="13"/>
      <c r="J32" s="14"/>
    </row>
    <row r="33" spans="1:10" x14ac:dyDescent="0.25">
      <c r="A33" s="15"/>
      <c r="B33" s="16"/>
      <c r="C33" s="16"/>
      <c r="D33" s="16"/>
      <c r="E33" s="16"/>
      <c r="F33" s="16"/>
      <c r="G33" s="16"/>
      <c r="H33" s="16"/>
      <c r="I33" s="16"/>
      <c r="J33" s="17"/>
    </row>
    <row r="34" spans="1:10" x14ac:dyDescent="0.25">
      <c r="A34" s="15"/>
      <c r="B34" s="16"/>
      <c r="C34" s="16"/>
      <c r="D34" s="16"/>
      <c r="E34" s="16"/>
      <c r="F34" s="16"/>
      <c r="G34" s="16"/>
      <c r="H34" s="16"/>
      <c r="I34" s="16"/>
      <c r="J34" s="17"/>
    </row>
    <row r="35" spans="1:10" x14ac:dyDescent="0.25">
      <c r="A35" s="15"/>
      <c r="B35" s="16"/>
      <c r="C35" s="16"/>
      <c r="D35" s="16"/>
      <c r="E35" s="16"/>
      <c r="F35" s="16"/>
      <c r="G35" s="16"/>
      <c r="H35" s="16"/>
      <c r="I35" s="16"/>
      <c r="J35" s="17"/>
    </row>
    <row r="36" spans="1:10" x14ac:dyDescent="0.25">
      <c r="A36" s="15"/>
      <c r="B36" s="16"/>
      <c r="C36" s="16"/>
      <c r="D36" s="16"/>
      <c r="E36" s="16"/>
      <c r="F36" s="16"/>
      <c r="G36" s="16"/>
      <c r="H36" s="16"/>
      <c r="I36" s="16"/>
      <c r="J36" s="17"/>
    </row>
    <row r="37" spans="1:10" x14ac:dyDescent="0.25">
      <c r="A37" s="15"/>
      <c r="B37" s="16"/>
      <c r="C37" s="16"/>
      <c r="D37" s="16"/>
      <c r="E37" s="16"/>
      <c r="F37" s="16"/>
      <c r="G37" s="16"/>
      <c r="H37" s="16"/>
      <c r="I37" s="16"/>
      <c r="J37" s="17"/>
    </row>
    <row r="38" spans="1:10" ht="15.75" thickBot="1" x14ac:dyDescent="0.3">
      <c r="A38" s="15"/>
      <c r="B38" s="16"/>
      <c r="C38" s="16"/>
      <c r="D38" s="16"/>
      <c r="E38" s="16"/>
      <c r="F38" s="16"/>
      <c r="G38" s="18"/>
      <c r="H38" s="18"/>
      <c r="I38" s="18"/>
      <c r="J38" s="19"/>
    </row>
    <row r="39" spans="1:10" ht="15.75" thickBot="1" x14ac:dyDescent="0.3">
      <c r="A39" s="9" t="s">
        <v>8</v>
      </c>
      <c r="B39" s="10"/>
      <c r="C39" s="10"/>
      <c r="D39" s="10"/>
      <c r="E39" s="10">
        <f>_xlfn.BINOM.DIST(3,3,2/6,FALSE)</f>
        <v>3.7037037037037035E-2</v>
      </c>
      <c r="F39" s="11"/>
      <c r="G39" s="1"/>
    </row>
    <row r="42" spans="1:10" ht="15.75" thickBot="1" x14ac:dyDescent="0.3"/>
    <row r="43" spans="1:10" x14ac:dyDescent="0.25">
      <c r="A43" s="12" t="s">
        <v>4</v>
      </c>
      <c r="B43" s="13"/>
      <c r="C43" s="13"/>
      <c r="D43" s="13"/>
      <c r="E43" s="13"/>
      <c r="F43" s="13"/>
      <c r="G43" s="13"/>
      <c r="H43" s="13"/>
      <c r="I43" s="13"/>
      <c r="J43" s="14"/>
    </row>
    <row r="44" spans="1:10" x14ac:dyDescent="0.25">
      <c r="A44" s="15"/>
      <c r="B44" s="16"/>
      <c r="C44" s="16"/>
      <c r="D44" s="16"/>
      <c r="E44" s="16"/>
      <c r="F44" s="16"/>
      <c r="G44" s="16"/>
      <c r="H44" s="16"/>
      <c r="I44" s="16"/>
      <c r="J44" s="17"/>
    </row>
    <row r="45" spans="1:10" x14ac:dyDescent="0.25">
      <c r="A45" s="15"/>
      <c r="B45" s="16"/>
      <c r="C45" s="16"/>
      <c r="D45" s="16"/>
      <c r="E45" s="16"/>
      <c r="F45" s="16"/>
      <c r="G45" s="16"/>
      <c r="H45" s="16"/>
      <c r="I45" s="16"/>
      <c r="J45" s="17"/>
    </row>
    <row r="46" spans="1:10" x14ac:dyDescent="0.25">
      <c r="A46" s="15"/>
      <c r="B46" s="16"/>
      <c r="C46" s="16"/>
      <c r="D46" s="16"/>
      <c r="E46" s="16"/>
      <c r="F46" s="16"/>
      <c r="G46" s="16"/>
      <c r="H46" s="16"/>
      <c r="I46" s="16"/>
      <c r="J46" s="17"/>
    </row>
    <row r="47" spans="1:10" x14ac:dyDescent="0.25">
      <c r="A47" s="15"/>
      <c r="B47" s="16"/>
      <c r="C47" s="16"/>
      <c r="D47" s="16"/>
      <c r="E47" s="16"/>
      <c r="F47" s="16"/>
      <c r="G47" s="16"/>
      <c r="H47" s="16"/>
      <c r="I47" s="16"/>
      <c r="J47" s="17"/>
    </row>
    <row r="48" spans="1:10" x14ac:dyDescent="0.25">
      <c r="A48" s="15"/>
      <c r="B48" s="16"/>
      <c r="C48" s="16"/>
      <c r="D48" s="16"/>
      <c r="E48" s="16"/>
      <c r="F48" s="16"/>
      <c r="G48" s="16"/>
      <c r="H48" s="16"/>
      <c r="I48" s="16"/>
      <c r="J48" s="17"/>
    </row>
    <row r="49" spans="1:10" ht="15.75" thickBot="1" x14ac:dyDescent="0.3">
      <c r="A49" s="15"/>
      <c r="B49" s="16"/>
      <c r="C49" s="16"/>
      <c r="D49" s="16"/>
      <c r="E49" s="16"/>
      <c r="F49" s="16"/>
      <c r="G49" s="18"/>
      <c r="H49" s="18"/>
      <c r="I49" s="18"/>
      <c r="J49" s="19"/>
    </row>
    <row r="50" spans="1:10" ht="15.75" thickBot="1" x14ac:dyDescent="0.3">
      <c r="A50" s="9" t="s">
        <v>9</v>
      </c>
      <c r="B50" s="10"/>
      <c r="C50" s="10"/>
      <c r="D50" s="10"/>
      <c r="E50" s="10">
        <f>_xlfn.BINOM.DIST(3,10,0.3,FALSE)</f>
        <v>0.26682793200000005</v>
      </c>
      <c r="F50" s="11"/>
    </row>
  </sheetData>
  <mergeCells count="15">
    <mergeCell ref="A50:D50"/>
    <mergeCell ref="E50:F50"/>
    <mergeCell ref="A1:J6"/>
    <mergeCell ref="A11:J16"/>
    <mergeCell ref="A21:J27"/>
    <mergeCell ref="A32:J38"/>
    <mergeCell ref="A43:J49"/>
    <mergeCell ref="A7:D7"/>
    <mergeCell ref="E7:F7"/>
    <mergeCell ref="A17:D17"/>
    <mergeCell ref="E17:F17"/>
    <mergeCell ref="A28:F28"/>
    <mergeCell ref="G28:H28"/>
    <mergeCell ref="A39:D39"/>
    <mergeCell ref="E39:F3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6B8B7-8509-46C4-9E33-6A6510460A81}">
  <dimension ref="A1:M59"/>
  <sheetViews>
    <sheetView topLeftCell="A27" workbookViewId="0">
      <selection activeCell="Q39" sqref="Q39"/>
    </sheetView>
  </sheetViews>
  <sheetFormatPr defaultRowHeight="15" x14ac:dyDescent="0.25"/>
  <cols>
    <col min="11" max="11" width="15.85546875" bestFit="1" customWidth="1"/>
  </cols>
  <sheetData>
    <row r="1" spans="1:13" ht="15" customHeight="1" x14ac:dyDescent="0.25">
      <c r="A1" s="12" t="s">
        <v>10</v>
      </c>
      <c r="B1" s="26"/>
      <c r="C1" s="26"/>
      <c r="D1" s="26"/>
      <c r="E1" s="26"/>
      <c r="F1" s="26"/>
      <c r="G1" s="26"/>
      <c r="H1" s="26"/>
      <c r="I1" s="26"/>
      <c r="J1" s="27"/>
    </row>
    <row r="2" spans="1:13" ht="15" customHeight="1" x14ac:dyDescent="0.25">
      <c r="A2" s="28"/>
      <c r="B2" s="29"/>
      <c r="C2" s="29"/>
      <c r="D2" s="29"/>
      <c r="E2" s="29"/>
      <c r="F2" s="29"/>
      <c r="G2" s="29"/>
      <c r="H2" s="29"/>
      <c r="I2" s="29"/>
      <c r="J2" s="30"/>
    </row>
    <row r="3" spans="1:13" ht="15" customHeight="1" x14ac:dyDescent="0.25">
      <c r="A3" s="28"/>
      <c r="B3" s="29"/>
      <c r="C3" s="29"/>
      <c r="D3" s="29"/>
      <c r="E3" s="29"/>
      <c r="F3" s="29"/>
      <c r="G3" s="29"/>
      <c r="H3" s="29"/>
      <c r="I3" s="29"/>
      <c r="J3" s="30"/>
    </row>
    <row r="4" spans="1:13" ht="15" customHeight="1" x14ac:dyDescent="0.25">
      <c r="A4" s="28"/>
      <c r="B4" s="29"/>
      <c r="C4" s="29"/>
      <c r="D4" s="29"/>
      <c r="E4" s="29"/>
      <c r="F4" s="29"/>
      <c r="G4" s="29"/>
      <c r="H4" s="29"/>
      <c r="I4" s="29"/>
      <c r="J4" s="30"/>
    </row>
    <row r="5" spans="1:13" ht="15" customHeight="1" x14ac:dyDescent="0.25">
      <c r="A5" s="28"/>
      <c r="B5" s="29"/>
      <c r="C5" s="29"/>
      <c r="D5" s="29"/>
      <c r="E5" s="29"/>
      <c r="F5" s="29"/>
      <c r="G5" s="29"/>
      <c r="H5" s="29"/>
      <c r="I5" s="29"/>
      <c r="J5" s="30"/>
      <c r="M5" s="1"/>
    </row>
    <row r="6" spans="1:13" ht="15" customHeight="1" x14ac:dyDescent="0.25">
      <c r="A6" s="28"/>
      <c r="B6" s="29"/>
      <c r="C6" s="29"/>
      <c r="D6" s="29"/>
      <c r="E6" s="29"/>
      <c r="F6" s="29"/>
      <c r="G6" s="29"/>
      <c r="H6" s="29"/>
      <c r="I6" s="29"/>
      <c r="J6" s="30"/>
    </row>
    <row r="7" spans="1:13" ht="15" customHeight="1" x14ac:dyDescent="0.25">
      <c r="A7" s="28"/>
      <c r="B7" s="29"/>
      <c r="C7" s="29"/>
      <c r="D7" s="29"/>
      <c r="E7" s="29"/>
      <c r="F7" s="29"/>
      <c r="G7" s="29"/>
      <c r="H7" s="29"/>
      <c r="I7" s="29"/>
      <c r="J7" s="30"/>
    </row>
    <row r="8" spans="1:13" ht="15" customHeight="1" thickBot="1" x14ac:dyDescent="0.3">
      <c r="A8" s="28"/>
      <c r="B8" s="29"/>
      <c r="C8" s="29"/>
      <c r="D8" s="29"/>
      <c r="E8" s="29"/>
      <c r="F8" s="29"/>
      <c r="G8" s="29"/>
      <c r="H8" s="29"/>
      <c r="I8" s="29"/>
      <c r="J8" s="30"/>
    </row>
    <row r="9" spans="1:13" ht="16.5" thickBot="1" x14ac:dyDescent="0.3">
      <c r="A9" s="20" t="s">
        <v>11</v>
      </c>
      <c r="B9" s="21"/>
      <c r="C9" s="21"/>
      <c r="D9" s="21"/>
      <c r="E9" s="21"/>
      <c r="F9" s="21"/>
      <c r="G9" s="21"/>
      <c r="H9" s="23"/>
      <c r="I9" s="24">
        <f>1-_xlfn.NORM.DIST(180,165,10,TRUE)</f>
        <v>6.6807201268858085E-2</v>
      </c>
      <c r="J9" s="25"/>
    </row>
    <row r="12" spans="1:13" ht="15.75" thickBot="1" x14ac:dyDescent="0.3"/>
    <row r="13" spans="1:13" x14ac:dyDescent="0.25">
      <c r="A13" s="12" t="s">
        <v>12</v>
      </c>
      <c r="B13" s="13"/>
      <c r="C13" s="13"/>
      <c r="D13" s="13"/>
      <c r="E13" s="13"/>
      <c r="F13" s="13"/>
      <c r="G13" s="13"/>
      <c r="H13" s="13"/>
      <c r="I13" s="13"/>
      <c r="J13" s="14"/>
    </row>
    <row r="14" spans="1:13" x14ac:dyDescent="0.25">
      <c r="A14" s="15"/>
      <c r="B14" s="16"/>
      <c r="C14" s="16"/>
      <c r="D14" s="16"/>
      <c r="E14" s="16"/>
      <c r="F14" s="16"/>
      <c r="G14" s="16"/>
      <c r="H14" s="16"/>
      <c r="I14" s="16"/>
      <c r="J14" s="17"/>
    </row>
    <row r="15" spans="1:13" x14ac:dyDescent="0.25">
      <c r="A15" s="15"/>
      <c r="B15" s="16"/>
      <c r="C15" s="16"/>
      <c r="D15" s="16"/>
      <c r="E15" s="16"/>
      <c r="F15" s="16"/>
      <c r="G15" s="16"/>
      <c r="H15" s="16"/>
      <c r="I15" s="16"/>
      <c r="J15" s="17"/>
      <c r="M15" s="1"/>
    </row>
    <row r="16" spans="1:13" x14ac:dyDescent="0.25">
      <c r="A16" s="15"/>
      <c r="B16" s="16"/>
      <c r="C16" s="16"/>
      <c r="D16" s="16"/>
      <c r="E16" s="16"/>
      <c r="F16" s="16"/>
      <c r="G16" s="16"/>
      <c r="H16" s="16"/>
      <c r="I16" s="16"/>
      <c r="J16" s="17"/>
    </row>
    <row r="17" spans="1:10" x14ac:dyDescent="0.25">
      <c r="A17" s="15"/>
      <c r="B17" s="16"/>
      <c r="C17" s="16"/>
      <c r="D17" s="16"/>
      <c r="E17" s="16"/>
      <c r="F17" s="16"/>
      <c r="G17" s="16"/>
      <c r="H17" s="16"/>
      <c r="I17" s="16"/>
      <c r="J17" s="17"/>
    </row>
    <row r="18" spans="1:10" x14ac:dyDescent="0.25">
      <c r="A18" s="15"/>
      <c r="B18" s="16"/>
      <c r="C18" s="16"/>
      <c r="D18" s="16"/>
      <c r="E18" s="16"/>
      <c r="F18" s="16"/>
      <c r="G18" s="16"/>
      <c r="H18" s="16"/>
      <c r="I18" s="16"/>
      <c r="J18" s="17"/>
    </row>
    <row r="19" spans="1:10" x14ac:dyDescent="0.25">
      <c r="A19" s="15"/>
      <c r="B19" s="16"/>
      <c r="C19" s="16"/>
      <c r="D19" s="16"/>
      <c r="E19" s="16"/>
      <c r="F19" s="16"/>
      <c r="G19" s="16"/>
      <c r="H19" s="16"/>
      <c r="I19" s="16"/>
      <c r="J19" s="17"/>
    </row>
    <row r="20" spans="1:10" ht="15.75" thickBot="1" x14ac:dyDescent="0.3">
      <c r="A20" s="15"/>
      <c r="B20" s="16"/>
      <c r="C20" s="16"/>
      <c r="D20" s="16"/>
      <c r="E20" s="16"/>
      <c r="F20" s="16"/>
      <c r="G20" s="16"/>
      <c r="H20" s="16"/>
      <c r="I20" s="16"/>
      <c r="J20" s="17"/>
    </row>
    <row r="21" spans="1:10" ht="16.5" thickBot="1" x14ac:dyDescent="0.3">
      <c r="A21" s="9" t="s">
        <v>13</v>
      </c>
      <c r="B21" s="10"/>
      <c r="C21" s="10"/>
      <c r="D21" s="10"/>
      <c r="E21" s="10"/>
      <c r="F21" s="10"/>
      <c r="G21" s="10"/>
      <c r="H21" s="10"/>
      <c r="I21" s="31">
        <f>_xlfn.EXPON.DIST(3, 1/5, TRUE)</f>
        <v>0.45118836390597356</v>
      </c>
      <c r="J21" s="32"/>
    </row>
    <row r="24" spans="1:10" ht="15.75" thickBot="1" x14ac:dyDescent="0.3"/>
    <row r="25" spans="1:10" x14ac:dyDescent="0.25">
      <c r="A25" s="33" t="s">
        <v>14</v>
      </c>
      <c r="B25" s="34"/>
      <c r="C25" s="34"/>
      <c r="D25" s="34"/>
      <c r="E25" s="34"/>
      <c r="F25" s="34"/>
      <c r="G25" s="34"/>
      <c r="H25" s="34"/>
      <c r="I25" s="34"/>
      <c r="J25" s="35"/>
    </row>
    <row r="26" spans="1:10" x14ac:dyDescent="0.25">
      <c r="A26" s="36"/>
      <c r="B26" s="37"/>
      <c r="C26" s="37"/>
      <c r="D26" s="37"/>
      <c r="E26" s="37"/>
      <c r="F26" s="37"/>
      <c r="G26" s="37"/>
      <c r="H26" s="37"/>
      <c r="I26" s="37"/>
      <c r="J26" s="38"/>
    </row>
    <row r="27" spans="1:10" x14ac:dyDescent="0.25">
      <c r="A27" s="36"/>
      <c r="B27" s="37"/>
      <c r="C27" s="37"/>
      <c r="D27" s="37"/>
      <c r="E27" s="37"/>
      <c r="F27" s="37"/>
      <c r="G27" s="37"/>
      <c r="H27" s="37"/>
      <c r="I27" s="37"/>
      <c r="J27" s="38"/>
    </row>
    <row r="28" spans="1:10" x14ac:dyDescent="0.25">
      <c r="A28" s="36"/>
      <c r="B28" s="37"/>
      <c r="C28" s="37"/>
      <c r="D28" s="37"/>
      <c r="E28" s="37"/>
      <c r="F28" s="37"/>
      <c r="G28" s="37"/>
      <c r="H28" s="37"/>
      <c r="I28" s="37"/>
      <c r="J28" s="38"/>
    </row>
    <row r="29" spans="1:10" x14ac:dyDescent="0.25">
      <c r="A29" s="36"/>
      <c r="B29" s="37"/>
      <c r="C29" s="37"/>
      <c r="D29" s="37"/>
      <c r="E29" s="37"/>
      <c r="F29" s="37"/>
      <c r="G29" s="37"/>
      <c r="H29" s="37"/>
      <c r="I29" s="37"/>
      <c r="J29" s="38"/>
    </row>
    <row r="30" spans="1:10" x14ac:dyDescent="0.25">
      <c r="A30" s="36"/>
      <c r="B30" s="37"/>
      <c r="C30" s="37"/>
      <c r="D30" s="37"/>
      <c r="E30" s="37"/>
      <c r="F30" s="37"/>
      <c r="G30" s="37"/>
      <c r="H30" s="37"/>
      <c r="I30" s="37"/>
      <c r="J30" s="38"/>
    </row>
    <row r="31" spans="1:10" x14ac:dyDescent="0.25">
      <c r="A31" s="36"/>
      <c r="B31" s="37"/>
      <c r="C31" s="37"/>
      <c r="D31" s="37"/>
      <c r="E31" s="37"/>
      <c r="F31" s="37"/>
      <c r="G31" s="37"/>
      <c r="H31" s="37"/>
      <c r="I31" s="37"/>
      <c r="J31" s="38"/>
    </row>
    <row r="32" spans="1:10" ht="15.75" thickBot="1" x14ac:dyDescent="0.3">
      <c r="A32" s="45"/>
      <c r="B32" s="46"/>
      <c r="C32" s="46"/>
      <c r="D32" s="46"/>
      <c r="E32" s="46"/>
      <c r="F32" s="46"/>
      <c r="G32" s="46"/>
      <c r="H32" s="46"/>
      <c r="I32" s="46"/>
      <c r="J32" s="47"/>
    </row>
    <row r="33" spans="1:12" ht="16.5" thickBot="1" x14ac:dyDescent="0.3">
      <c r="A33" s="9" t="s">
        <v>15</v>
      </c>
      <c r="B33" s="10"/>
      <c r="C33" s="10"/>
      <c r="D33" s="10"/>
      <c r="E33" s="10"/>
      <c r="F33" s="10"/>
      <c r="G33" s="10"/>
      <c r="H33" s="10"/>
      <c r="I33" s="31">
        <f>_xlfn.NORM.DIST(1100,1000,100,TRUE)-_xlfn.NORM.DIST(900,1000,100,TRUE)</f>
        <v>0.68268949213708607</v>
      </c>
      <c r="J33" s="32"/>
    </row>
    <row r="36" spans="1:12" ht="15.75" thickBot="1" x14ac:dyDescent="0.3"/>
    <row r="37" spans="1:12" x14ac:dyDescent="0.25">
      <c r="A37" s="12" t="s">
        <v>16</v>
      </c>
      <c r="B37" s="13"/>
      <c r="C37" s="13"/>
      <c r="D37" s="13"/>
      <c r="E37" s="13"/>
      <c r="F37" s="13"/>
      <c r="G37" s="13"/>
      <c r="H37" s="13"/>
      <c r="I37" s="13"/>
      <c r="J37" s="13"/>
      <c r="K37" s="5">
        <v>100</v>
      </c>
      <c r="L37" s="5"/>
    </row>
    <row r="38" spans="1:12" x14ac:dyDescent="0.25">
      <c r="A38" s="15"/>
      <c r="B38" s="16"/>
      <c r="C38" s="16"/>
      <c r="D38" s="16"/>
      <c r="E38" s="16"/>
      <c r="F38" s="16"/>
      <c r="G38" s="16"/>
      <c r="H38" s="16"/>
      <c r="I38" s="16"/>
      <c r="J38" s="16"/>
      <c r="K38" s="5">
        <v>200</v>
      </c>
      <c r="L38" s="5"/>
    </row>
    <row r="39" spans="1:12" x14ac:dyDescent="0.25">
      <c r="A39" s="15"/>
      <c r="B39" s="16"/>
      <c r="C39" s="16"/>
      <c r="D39" s="16"/>
      <c r="E39" s="16"/>
      <c r="F39" s="16"/>
      <c r="G39" s="16"/>
      <c r="H39" s="16"/>
      <c r="I39" s="16"/>
      <c r="J39" s="16"/>
      <c r="K39" s="5">
        <v>150</v>
      </c>
      <c r="L39" s="5"/>
    </row>
    <row r="40" spans="1:12" x14ac:dyDescent="0.25">
      <c r="A40" s="15"/>
      <c r="B40" s="16"/>
      <c r="C40" s="16"/>
      <c r="D40" s="16"/>
      <c r="E40" s="16"/>
      <c r="F40" s="16"/>
      <c r="G40" s="16"/>
      <c r="H40" s="16"/>
      <c r="I40" s="16"/>
      <c r="J40" s="16"/>
      <c r="K40" s="5">
        <v>170</v>
      </c>
      <c r="L40" s="5"/>
    </row>
    <row r="41" spans="1:12" x14ac:dyDescent="0.25">
      <c r="A41" s="15"/>
      <c r="B41" s="16"/>
      <c r="C41" s="16"/>
      <c r="D41" s="16"/>
      <c r="E41" s="16"/>
      <c r="F41" s="16"/>
      <c r="G41" s="16"/>
      <c r="H41" s="16"/>
      <c r="I41" s="16"/>
      <c r="J41" s="16"/>
      <c r="K41" s="5" t="s">
        <v>18</v>
      </c>
      <c r="L41" s="5">
        <f>K38-K37</f>
        <v>100</v>
      </c>
    </row>
    <row r="42" spans="1:12" x14ac:dyDescent="0.25">
      <c r="A42" s="15"/>
      <c r="B42" s="16"/>
      <c r="C42" s="16"/>
      <c r="D42" s="16"/>
      <c r="E42" s="16"/>
      <c r="F42" s="16"/>
      <c r="G42" s="16"/>
      <c r="H42" s="16"/>
      <c r="I42" s="16"/>
      <c r="J42" s="16"/>
      <c r="K42" s="5" t="s">
        <v>19</v>
      </c>
      <c r="L42" s="5">
        <f>K40-K39</f>
        <v>20</v>
      </c>
    </row>
    <row r="43" spans="1:12" x14ac:dyDescent="0.25">
      <c r="A43" s="15"/>
      <c r="B43" s="16"/>
      <c r="C43" s="16"/>
      <c r="D43" s="16"/>
      <c r="E43" s="16"/>
      <c r="F43" s="16"/>
      <c r="G43" s="16"/>
      <c r="H43" s="16"/>
      <c r="I43" s="16"/>
      <c r="J43" s="17"/>
    </row>
    <row r="44" spans="1:12" x14ac:dyDescent="0.25">
      <c r="A44" s="15"/>
      <c r="B44" s="16"/>
      <c r="C44" s="16"/>
      <c r="D44" s="16"/>
      <c r="E44" s="16"/>
      <c r="F44" s="16"/>
      <c r="G44" s="16"/>
      <c r="H44" s="16"/>
      <c r="I44" s="16"/>
      <c r="J44" s="17"/>
    </row>
    <row r="45" spans="1:12" ht="15.75" thickBot="1" x14ac:dyDescent="0.3">
      <c r="A45" s="15"/>
      <c r="B45" s="16"/>
      <c r="C45" s="16"/>
      <c r="D45" s="16"/>
      <c r="E45" s="16"/>
      <c r="F45" s="16"/>
      <c r="G45" s="16"/>
      <c r="H45" s="16"/>
      <c r="I45" s="16"/>
      <c r="J45" s="17"/>
    </row>
    <row r="46" spans="1:12" ht="19.5" thickBot="1" x14ac:dyDescent="0.35">
      <c r="A46" s="9" t="s">
        <v>17</v>
      </c>
      <c r="B46" s="10"/>
      <c r="C46" s="10"/>
      <c r="D46" s="10"/>
      <c r="E46" s="10"/>
      <c r="F46" s="10"/>
      <c r="G46" s="10"/>
      <c r="H46" s="10"/>
      <c r="I46" s="48">
        <f>L42/L41</f>
        <v>0.2</v>
      </c>
      <c r="J46" s="49"/>
    </row>
    <row r="49" spans="1:10" ht="15.75" thickBot="1" x14ac:dyDescent="0.3"/>
    <row r="50" spans="1:10" x14ac:dyDescent="0.25">
      <c r="A50" s="33" t="s">
        <v>20</v>
      </c>
      <c r="B50" s="34"/>
      <c r="C50" s="34"/>
      <c r="D50" s="34"/>
      <c r="E50" s="34"/>
      <c r="F50" s="34"/>
      <c r="G50" s="34"/>
      <c r="H50" s="34"/>
      <c r="I50" s="34"/>
      <c r="J50" s="35"/>
    </row>
    <row r="51" spans="1:10" x14ac:dyDescent="0.25">
      <c r="A51" s="36"/>
      <c r="B51" s="37"/>
      <c r="C51" s="37"/>
      <c r="D51" s="37"/>
      <c r="E51" s="37"/>
      <c r="F51" s="37"/>
      <c r="G51" s="37"/>
      <c r="H51" s="37"/>
      <c r="I51" s="37"/>
      <c r="J51" s="38"/>
    </row>
    <row r="52" spans="1:10" x14ac:dyDescent="0.25">
      <c r="A52" s="36"/>
      <c r="B52" s="37"/>
      <c r="C52" s="37"/>
      <c r="D52" s="37"/>
      <c r="E52" s="37"/>
      <c r="F52" s="37"/>
      <c r="G52" s="37"/>
      <c r="H52" s="37"/>
      <c r="I52" s="37"/>
      <c r="J52" s="38"/>
    </row>
    <row r="53" spans="1:10" x14ac:dyDescent="0.25">
      <c r="A53" s="36"/>
      <c r="B53" s="37"/>
      <c r="C53" s="37"/>
      <c r="D53" s="37"/>
      <c r="E53" s="37"/>
      <c r="F53" s="37"/>
      <c r="G53" s="37"/>
      <c r="H53" s="37"/>
      <c r="I53" s="37"/>
      <c r="J53" s="38"/>
    </row>
    <row r="54" spans="1:10" x14ac:dyDescent="0.25">
      <c r="A54" s="36"/>
      <c r="B54" s="37"/>
      <c r="C54" s="37"/>
      <c r="D54" s="37"/>
      <c r="E54" s="37"/>
      <c r="F54" s="37"/>
      <c r="G54" s="37"/>
      <c r="H54" s="37"/>
      <c r="I54" s="37"/>
      <c r="J54" s="38"/>
    </row>
    <row r="55" spans="1:10" x14ac:dyDescent="0.25">
      <c r="A55" s="36"/>
      <c r="B55" s="37"/>
      <c r="C55" s="37"/>
      <c r="D55" s="37"/>
      <c r="E55" s="37"/>
      <c r="F55" s="37"/>
      <c r="G55" s="37"/>
      <c r="H55" s="37"/>
      <c r="I55" s="37"/>
      <c r="J55" s="38"/>
    </row>
    <row r="56" spans="1:10" x14ac:dyDescent="0.25">
      <c r="A56" s="36"/>
      <c r="B56" s="37"/>
      <c r="C56" s="37"/>
      <c r="D56" s="37"/>
      <c r="E56" s="37"/>
      <c r="F56" s="37"/>
      <c r="G56" s="37"/>
      <c r="H56" s="37"/>
      <c r="I56" s="37"/>
      <c r="J56" s="38"/>
    </row>
    <row r="57" spans="1:10" x14ac:dyDescent="0.25">
      <c r="A57" s="36"/>
      <c r="B57" s="37"/>
      <c r="C57" s="37"/>
      <c r="D57" s="37"/>
      <c r="E57" s="37"/>
      <c r="F57" s="37"/>
      <c r="G57" s="37"/>
      <c r="H57" s="37"/>
      <c r="I57" s="37"/>
      <c r="J57" s="38"/>
    </row>
    <row r="58" spans="1:10" ht="15.75" thickBot="1" x14ac:dyDescent="0.3">
      <c r="A58" s="39"/>
      <c r="B58" s="40"/>
      <c r="C58" s="40"/>
      <c r="D58" s="40"/>
      <c r="E58" s="40"/>
      <c r="F58" s="40"/>
      <c r="G58" s="40"/>
      <c r="H58" s="40"/>
      <c r="I58" s="40"/>
      <c r="J58" s="41"/>
    </row>
    <row r="59" spans="1:10" ht="15.75" thickBot="1" x14ac:dyDescent="0.3">
      <c r="A59" s="42" t="s">
        <v>21</v>
      </c>
      <c r="B59" s="43"/>
      <c r="C59" s="43"/>
      <c r="D59" s="43"/>
      <c r="E59" s="43"/>
      <c r="F59" s="43"/>
      <c r="G59" s="43"/>
      <c r="H59" s="43"/>
      <c r="I59" s="43">
        <f>_xlfn.EXPON.DIST(15, 1/20, TRUE)</f>
        <v>0.52763344725898531</v>
      </c>
      <c r="J59" s="44"/>
    </row>
  </sheetData>
  <mergeCells count="15">
    <mergeCell ref="A50:J58"/>
    <mergeCell ref="A59:H59"/>
    <mergeCell ref="I59:J59"/>
    <mergeCell ref="A25:J32"/>
    <mergeCell ref="A33:H33"/>
    <mergeCell ref="I33:J33"/>
    <mergeCell ref="A37:J45"/>
    <mergeCell ref="A46:H46"/>
    <mergeCell ref="I46:J46"/>
    <mergeCell ref="A9:H9"/>
    <mergeCell ref="I9:J9"/>
    <mergeCell ref="A1:J8"/>
    <mergeCell ref="A13:J20"/>
    <mergeCell ref="A21:H21"/>
    <mergeCell ref="I21:J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746F-2CCF-4A7F-9E68-277B6F2D04FC}">
  <dimension ref="A1:J33"/>
  <sheetViews>
    <sheetView topLeftCell="A21" workbookViewId="0">
      <selection activeCell="M32" sqref="M32"/>
    </sheetView>
  </sheetViews>
  <sheetFormatPr defaultRowHeight="15" x14ac:dyDescent="0.25"/>
  <sheetData>
    <row r="1" spans="1:10" x14ac:dyDescent="0.25">
      <c r="A1" s="50" t="s">
        <v>23</v>
      </c>
      <c r="B1" s="51"/>
      <c r="C1" s="51"/>
      <c r="D1" s="51"/>
      <c r="E1" s="51"/>
      <c r="F1" s="51"/>
      <c r="G1" s="51"/>
      <c r="H1" s="51"/>
      <c r="I1" s="51"/>
      <c r="J1" s="52"/>
    </row>
    <row r="2" spans="1:10" x14ac:dyDescent="0.25">
      <c r="A2" s="53"/>
      <c r="B2" s="54"/>
      <c r="C2" s="54"/>
      <c r="D2" s="54"/>
      <c r="E2" s="54"/>
      <c r="F2" s="54"/>
      <c r="G2" s="54"/>
      <c r="H2" s="54"/>
      <c r="I2" s="54"/>
      <c r="J2" s="55"/>
    </row>
    <row r="3" spans="1:10" x14ac:dyDescent="0.25">
      <c r="A3" s="53"/>
      <c r="B3" s="54"/>
      <c r="C3" s="54"/>
      <c r="D3" s="54"/>
      <c r="E3" s="54"/>
      <c r="F3" s="54"/>
      <c r="G3" s="54"/>
      <c r="H3" s="54"/>
      <c r="I3" s="54"/>
      <c r="J3" s="55"/>
    </row>
    <row r="4" spans="1:10" x14ac:dyDescent="0.25">
      <c r="A4" s="53"/>
      <c r="B4" s="54"/>
      <c r="C4" s="54"/>
      <c r="D4" s="54"/>
      <c r="E4" s="54"/>
      <c r="F4" s="54"/>
      <c r="G4" s="54"/>
      <c r="H4" s="54"/>
      <c r="I4" s="54"/>
      <c r="J4" s="55"/>
    </row>
    <row r="5" spans="1:10" x14ac:dyDescent="0.25">
      <c r="A5" s="53"/>
      <c r="B5" s="54"/>
      <c r="C5" s="54"/>
      <c r="D5" s="54"/>
      <c r="E5" s="54"/>
      <c r="F5" s="54"/>
      <c r="G5" s="54"/>
      <c r="H5" s="54"/>
      <c r="I5" s="54"/>
      <c r="J5" s="55"/>
    </row>
    <row r="6" spans="1:10" x14ac:dyDescent="0.25">
      <c r="A6" s="53"/>
      <c r="B6" s="54"/>
      <c r="C6" s="54"/>
      <c r="D6" s="54"/>
      <c r="E6" s="54"/>
      <c r="F6" s="54"/>
      <c r="G6" s="54"/>
      <c r="H6" s="54"/>
      <c r="I6" s="54"/>
      <c r="J6" s="55"/>
    </row>
    <row r="7" spans="1:10" x14ac:dyDescent="0.25">
      <c r="A7" s="53"/>
      <c r="B7" s="54"/>
      <c r="C7" s="54"/>
      <c r="D7" s="54"/>
      <c r="E7" s="54"/>
      <c r="F7" s="54"/>
      <c r="G7" s="54"/>
      <c r="H7" s="54"/>
      <c r="I7" s="54"/>
      <c r="J7" s="55"/>
    </row>
    <row r="8" spans="1:10" ht="15.75" thickBot="1" x14ac:dyDescent="0.3">
      <c r="A8" s="53"/>
      <c r="B8" s="54"/>
      <c r="C8" s="54"/>
      <c r="D8" s="54"/>
      <c r="E8" s="54"/>
      <c r="F8" s="54"/>
      <c r="G8" s="54"/>
      <c r="H8" s="54"/>
      <c r="I8" s="54"/>
      <c r="J8" s="55"/>
    </row>
    <row r="9" spans="1:10" ht="16.5" thickBot="1" x14ac:dyDescent="0.3">
      <c r="A9" s="56" t="s">
        <v>22</v>
      </c>
      <c r="B9" s="10"/>
      <c r="C9" s="10"/>
      <c r="D9" s="10"/>
      <c r="E9" s="10"/>
      <c r="F9" s="10"/>
      <c r="G9" s="10"/>
      <c r="H9" s="10"/>
      <c r="I9" s="31">
        <f>_xlfn.POISSON.DIST(3,2,FALSE)</f>
        <v>0.18044704431548364</v>
      </c>
      <c r="J9" s="32"/>
    </row>
    <row r="12" spans="1:10" ht="15.75" thickBot="1" x14ac:dyDescent="0.3"/>
    <row r="13" spans="1:10" x14ac:dyDescent="0.25">
      <c r="A13" s="50" t="s">
        <v>24</v>
      </c>
      <c r="B13" s="51"/>
      <c r="C13" s="51"/>
      <c r="D13" s="51"/>
      <c r="E13" s="51"/>
      <c r="F13" s="51"/>
      <c r="G13" s="51"/>
      <c r="H13" s="51"/>
      <c r="I13" s="51"/>
      <c r="J13" s="52"/>
    </row>
    <row r="14" spans="1:10" x14ac:dyDescent="0.25">
      <c r="A14" s="53"/>
      <c r="B14" s="54"/>
      <c r="C14" s="54"/>
      <c r="D14" s="54"/>
      <c r="E14" s="54"/>
      <c r="F14" s="54"/>
      <c r="G14" s="54"/>
      <c r="H14" s="54"/>
      <c r="I14" s="54"/>
      <c r="J14" s="55"/>
    </row>
    <row r="15" spans="1:10" x14ac:dyDescent="0.25">
      <c r="A15" s="53"/>
      <c r="B15" s="54"/>
      <c r="C15" s="54"/>
      <c r="D15" s="54"/>
      <c r="E15" s="54"/>
      <c r="F15" s="54"/>
      <c r="G15" s="54"/>
      <c r="H15" s="54"/>
      <c r="I15" s="54"/>
      <c r="J15" s="55"/>
    </row>
    <row r="16" spans="1:10" x14ac:dyDescent="0.25">
      <c r="A16" s="53"/>
      <c r="B16" s="54"/>
      <c r="C16" s="54"/>
      <c r="D16" s="54"/>
      <c r="E16" s="54"/>
      <c r="F16" s="54"/>
      <c r="G16" s="54"/>
      <c r="H16" s="54"/>
      <c r="I16" s="54"/>
      <c r="J16" s="55"/>
    </row>
    <row r="17" spans="1:10" x14ac:dyDescent="0.25">
      <c r="A17" s="53"/>
      <c r="B17" s="54"/>
      <c r="C17" s="54"/>
      <c r="D17" s="54"/>
      <c r="E17" s="54"/>
      <c r="F17" s="54"/>
      <c r="G17" s="54"/>
      <c r="H17" s="54"/>
      <c r="I17" s="54"/>
      <c r="J17" s="55"/>
    </row>
    <row r="18" spans="1:10" x14ac:dyDescent="0.25">
      <c r="A18" s="53"/>
      <c r="B18" s="54"/>
      <c r="C18" s="54"/>
      <c r="D18" s="54"/>
      <c r="E18" s="54"/>
      <c r="F18" s="54"/>
      <c r="G18" s="54"/>
      <c r="H18" s="54"/>
      <c r="I18" s="54"/>
      <c r="J18" s="55"/>
    </row>
    <row r="19" spans="1:10" x14ac:dyDescent="0.25">
      <c r="A19" s="53"/>
      <c r="B19" s="54"/>
      <c r="C19" s="54"/>
      <c r="D19" s="54"/>
      <c r="E19" s="54"/>
      <c r="F19" s="54"/>
      <c r="G19" s="54"/>
      <c r="H19" s="54"/>
      <c r="I19" s="54"/>
      <c r="J19" s="55"/>
    </row>
    <row r="20" spans="1:10" ht="15.75" thickBot="1" x14ac:dyDescent="0.3">
      <c r="A20" s="53"/>
      <c r="B20" s="54"/>
      <c r="C20" s="54"/>
      <c r="D20" s="54"/>
      <c r="E20" s="54"/>
      <c r="F20" s="54"/>
      <c r="G20" s="54"/>
      <c r="H20" s="54"/>
      <c r="I20" s="54"/>
      <c r="J20" s="55"/>
    </row>
    <row r="21" spans="1:10" ht="16.5" thickBot="1" x14ac:dyDescent="0.3">
      <c r="A21" s="9" t="s">
        <v>25</v>
      </c>
      <c r="B21" s="10"/>
      <c r="C21" s="10"/>
      <c r="D21" s="10"/>
      <c r="E21" s="10"/>
      <c r="F21" s="10"/>
      <c r="G21" s="10"/>
      <c r="H21" s="10"/>
      <c r="I21" s="31">
        <f>_xlfn.BINOM.DIST(3,10,0.3,FALSE)</f>
        <v>0.26682793200000005</v>
      </c>
      <c r="J21" s="32"/>
    </row>
    <row r="24" spans="1:10" ht="15.75" thickBot="1" x14ac:dyDescent="0.3"/>
    <row r="25" spans="1:10" x14ac:dyDescent="0.25">
      <c r="A25" s="50" t="s">
        <v>26</v>
      </c>
      <c r="B25" s="51"/>
      <c r="C25" s="51"/>
      <c r="D25" s="51"/>
      <c r="E25" s="51"/>
      <c r="F25" s="51"/>
      <c r="G25" s="51"/>
      <c r="H25" s="51"/>
      <c r="I25" s="51"/>
      <c r="J25" s="52"/>
    </row>
    <row r="26" spans="1:10" x14ac:dyDescent="0.25">
      <c r="A26" s="53"/>
      <c r="B26" s="54"/>
      <c r="C26" s="54"/>
      <c r="D26" s="54"/>
      <c r="E26" s="54"/>
      <c r="F26" s="54"/>
      <c r="G26" s="54"/>
      <c r="H26" s="54"/>
      <c r="I26" s="54"/>
      <c r="J26" s="55"/>
    </row>
    <row r="27" spans="1:10" x14ac:dyDescent="0.25">
      <c r="A27" s="53"/>
      <c r="B27" s="54"/>
      <c r="C27" s="54"/>
      <c r="D27" s="54"/>
      <c r="E27" s="54"/>
      <c r="F27" s="54"/>
      <c r="G27" s="54"/>
      <c r="H27" s="54"/>
      <c r="I27" s="54"/>
      <c r="J27" s="55"/>
    </row>
    <row r="28" spans="1:10" x14ac:dyDescent="0.25">
      <c r="A28" s="53"/>
      <c r="B28" s="54"/>
      <c r="C28" s="54"/>
      <c r="D28" s="54"/>
      <c r="E28" s="54"/>
      <c r="F28" s="54"/>
      <c r="G28" s="54"/>
      <c r="H28" s="54"/>
      <c r="I28" s="54"/>
      <c r="J28" s="55"/>
    </row>
    <row r="29" spans="1:10" x14ac:dyDescent="0.25">
      <c r="A29" s="53"/>
      <c r="B29" s="54"/>
      <c r="C29" s="54"/>
      <c r="D29" s="54"/>
      <c r="E29" s="54"/>
      <c r="F29" s="54"/>
      <c r="G29" s="54"/>
      <c r="H29" s="54"/>
      <c r="I29" s="54"/>
      <c r="J29" s="55"/>
    </row>
    <row r="30" spans="1:10" x14ac:dyDescent="0.25">
      <c r="A30" s="53"/>
      <c r="B30" s="54"/>
      <c r="C30" s="54"/>
      <c r="D30" s="54"/>
      <c r="E30" s="54"/>
      <c r="F30" s="54"/>
      <c r="G30" s="54"/>
      <c r="H30" s="54"/>
      <c r="I30" s="54"/>
      <c r="J30" s="55"/>
    </row>
    <row r="31" spans="1:10" x14ac:dyDescent="0.25">
      <c r="A31" s="53"/>
      <c r="B31" s="54"/>
      <c r="C31" s="54"/>
      <c r="D31" s="54"/>
      <c r="E31" s="54"/>
      <c r="F31" s="54"/>
      <c r="G31" s="54"/>
      <c r="H31" s="54"/>
      <c r="I31" s="54"/>
      <c r="J31" s="55"/>
    </row>
    <row r="32" spans="1:10" ht="15.75" thickBot="1" x14ac:dyDescent="0.3">
      <c r="A32" s="53"/>
      <c r="B32" s="54"/>
      <c r="C32" s="54"/>
      <c r="D32" s="54"/>
      <c r="E32" s="54"/>
      <c r="F32" s="54"/>
      <c r="G32" s="54"/>
      <c r="H32" s="54"/>
      <c r="I32" s="54"/>
      <c r="J32" s="55"/>
    </row>
    <row r="33" spans="1:10" ht="16.5" thickBot="1" x14ac:dyDescent="0.3">
      <c r="A33" s="9" t="s">
        <v>27</v>
      </c>
      <c r="B33" s="10"/>
      <c r="C33" s="10"/>
      <c r="D33" s="10"/>
      <c r="E33" s="10"/>
      <c r="F33" s="10"/>
      <c r="G33" s="10"/>
      <c r="H33" s="10"/>
      <c r="I33" s="31">
        <f>1-_xlfn.BINOM.DIST(0,3,1/6,FALSE)</f>
        <v>0.42129629629629628</v>
      </c>
      <c r="J33" s="32"/>
    </row>
  </sheetData>
  <mergeCells count="9">
    <mergeCell ref="A25:J32"/>
    <mergeCell ref="A33:H33"/>
    <mergeCell ref="I33:J33"/>
    <mergeCell ref="A1:J8"/>
    <mergeCell ref="A9:H9"/>
    <mergeCell ref="I9:J9"/>
    <mergeCell ref="A13:J20"/>
    <mergeCell ref="A21:H21"/>
    <mergeCell ref="I21:J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2891E-9C8B-4D2D-8404-321EE27A1DBA}">
  <dimension ref="A1:L28"/>
  <sheetViews>
    <sheetView topLeftCell="A15" zoomScale="130" zoomScaleNormal="130" workbookViewId="0">
      <selection activeCell="L29" sqref="L29"/>
    </sheetView>
  </sheetViews>
  <sheetFormatPr defaultRowHeight="15" x14ac:dyDescent="0.25"/>
  <sheetData>
    <row r="1" spans="1:12" ht="15" customHeight="1" x14ac:dyDescent="0.25">
      <c r="A1" s="58" t="s">
        <v>28</v>
      </c>
      <c r="B1" s="59"/>
      <c r="C1" s="59"/>
      <c r="D1" s="59"/>
      <c r="E1" s="59"/>
      <c r="F1" s="59"/>
      <c r="G1" s="59"/>
      <c r="H1" s="59"/>
      <c r="I1" s="59"/>
      <c r="J1" s="60"/>
    </row>
    <row r="2" spans="1:12" x14ac:dyDescent="0.25">
      <c r="A2" s="61"/>
      <c r="B2" s="62"/>
      <c r="C2" s="62"/>
      <c r="D2" s="62"/>
      <c r="E2" s="62"/>
      <c r="F2" s="62"/>
      <c r="G2" s="62"/>
      <c r="H2" s="62"/>
      <c r="I2" s="62"/>
      <c r="J2" s="63"/>
    </row>
    <row r="3" spans="1:12" x14ac:dyDescent="0.25">
      <c r="A3" s="61"/>
      <c r="B3" s="62"/>
      <c r="C3" s="62"/>
      <c r="D3" s="62"/>
      <c r="E3" s="62"/>
      <c r="F3" s="62"/>
      <c r="G3" s="62"/>
      <c r="H3" s="62"/>
      <c r="I3" s="62"/>
      <c r="J3" s="63"/>
    </row>
    <row r="4" spans="1:12" x14ac:dyDescent="0.25">
      <c r="A4" s="61"/>
      <c r="B4" s="62"/>
      <c r="C4" s="62"/>
      <c r="D4" s="62"/>
      <c r="E4" s="62"/>
      <c r="F4" s="62"/>
      <c r="G4" s="62"/>
      <c r="H4" s="62"/>
      <c r="I4" s="62"/>
      <c r="J4" s="63"/>
    </row>
    <row r="5" spans="1:12" x14ac:dyDescent="0.25">
      <c r="A5" s="61"/>
      <c r="B5" s="62"/>
      <c r="C5" s="62"/>
      <c r="D5" s="62"/>
      <c r="E5" s="62"/>
      <c r="F5" s="62"/>
      <c r="G5" s="62"/>
      <c r="H5" s="62"/>
      <c r="I5" s="62"/>
      <c r="J5" s="63"/>
    </row>
    <row r="6" spans="1:12" x14ac:dyDescent="0.25">
      <c r="A6" s="61"/>
      <c r="B6" s="62"/>
      <c r="C6" s="62"/>
      <c r="D6" s="62"/>
      <c r="E6" s="62"/>
      <c r="F6" s="62"/>
      <c r="G6" s="62"/>
      <c r="H6" s="62"/>
      <c r="I6" s="62"/>
      <c r="J6" s="63"/>
    </row>
    <row r="7" spans="1:12" x14ac:dyDescent="0.25">
      <c r="A7" s="61"/>
      <c r="B7" s="62"/>
      <c r="C7" s="62"/>
      <c r="D7" s="62"/>
      <c r="E7" s="62"/>
      <c r="F7" s="62"/>
      <c r="G7" s="62"/>
      <c r="H7" s="62"/>
      <c r="I7" s="62"/>
      <c r="J7" s="63"/>
      <c r="L7" s="1"/>
    </row>
    <row r="8" spans="1:12" x14ac:dyDescent="0.25">
      <c r="A8" s="61"/>
      <c r="B8" s="62"/>
      <c r="C8" s="62"/>
      <c r="D8" s="62"/>
      <c r="E8" s="62"/>
      <c r="F8" s="62"/>
      <c r="G8" s="62"/>
      <c r="H8" s="62"/>
      <c r="I8" s="62"/>
      <c r="J8" s="63"/>
    </row>
    <row r="9" spans="1:12" x14ac:dyDescent="0.25">
      <c r="A9" s="61"/>
      <c r="B9" s="62"/>
      <c r="C9" s="62"/>
      <c r="D9" s="62"/>
      <c r="E9" s="62"/>
      <c r="F9" s="62"/>
      <c r="G9" s="62"/>
      <c r="H9" s="62"/>
      <c r="I9" s="62"/>
      <c r="J9" s="63"/>
    </row>
    <row r="10" spans="1:12" x14ac:dyDescent="0.25">
      <c r="A10" s="61"/>
      <c r="B10" s="62"/>
      <c r="C10" s="62"/>
      <c r="D10" s="62"/>
      <c r="E10" s="62"/>
      <c r="F10" s="62"/>
      <c r="G10" s="62"/>
      <c r="H10" s="62"/>
      <c r="I10" s="62"/>
      <c r="J10" s="63"/>
    </row>
    <row r="11" spans="1:12" x14ac:dyDescent="0.25">
      <c r="A11" s="61"/>
      <c r="B11" s="62"/>
      <c r="C11" s="62"/>
      <c r="D11" s="62"/>
      <c r="E11" s="62"/>
      <c r="F11" s="62"/>
      <c r="G11" s="62"/>
      <c r="H11" s="62"/>
      <c r="I11" s="62"/>
      <c r="J11" s="63"/>
    </row>
    <row r="12" spans="1:12" ht="15.75" thickBot="1" x14ac:dyDescent="0.3">
      <c r="A12" s="64"/>
      <c r="B12" s="65"/>
      <c r="C12" s="65"/>
      <c r="D12" s="65"/>
      <c r="E12" s="65"/>
      <c r="F12" s="65"/>
      <c r="G12" s="65"/>
      <c r="H12" s="65"/>
      <c r="I12" s="65"/>
      <c r="J12" s="66"/>
    </row>
    <row r="13" spans="1:12" ht="15.75" thickBot="1" x14ac:dyDescent="0.3">
      <c r="A13" s="67" t="s">
        <v>29</v>
      </c>
      <c r="B13" s="68"/>
      <c r="C13" s="68"/>
      <c r="D13" s="68"/>
      <c r="E13" s="68"/>
      <c r="F13" s="68"/>
      <c r="G13" s="68"/>
      <c r="H13" s="68"/>
      <c r="I13" s="43">
        <f>_xlfn.NORM.DIST(160,150,10,TRUE)-_xlfn.NORM.DIST(140,150,10,TRUE)</f>
        <v>0.68268949213708607</v>
      </c>
      <c r="J13" s="44"/>
    </row>
    <row r="16" spans="1:12" ht="15.75" thickBot="1" x14ac:dyDescent="0.3"/>
    <row r="17" spans="1:10" x14ac:dyDescent="0.25">
      <c r="A17" s="69" t="s">
        <v>30</v>
      </c>
      <c r="B17" s="70"/>
      <c r="C17" s="70"/>
      <c r="D17" s="70"/>
      <c r="E17" s="70"/>
      <c r="F17" s="70"/>
      <c r="G17" s="70"/>
      <c r="H17" s="70"/>
      <c r="I17" s="70"/>
      <c r="J17" s="71"/>
    </row>
    <row r="18" spans="1:10" x14ac:dyDescent="0.25">
      <c r="A18" s="72"/>
      <c r="B18" s="73"/>
      <c r="C18" s="73"/>
      <c r="D18" s="73"/>
      <c r="E18" s="73"/>
      <c r="F18" s="73"/>
      <c r="G18" s="73"/>
      <c r="H18" s="73"/>
      <c r="I18" s="73"/>
      <c r="J18" s="74"/>
    </row>
    <row r="19" spans="1:10" x14ac:dyDescent="0.25">
      <c r="A19" s="72"/>
      <c r="B19" s="73"/>
      <c r="C19" s="73"/>
      <c r="D19" s="73"/>
      <c r="E19" s="73"/>
      <c r="F19" s="73"/>
      <c r="G19" s="73"/>
      <c r="H19" s="73"/>
      <c r="I19" s="73"/>
      <c r="J19" s="74"/>
    </row>
    <row r="20" spans="1:10" x14ac:dyDescent="0.25">
      <c r="A20" s="72"/>
      <c r="B20" s="73"/>
      <c r="C20" s="73"/>
      <c r="D20" s="73"/>
      <c r="E20" s="73"/>
      <c r="F20" s="73"/>
      <c r="G20" s="73"/>
      <c r="H20" s="73"/>
      <c r="I20" s="73"/>
      <c r="J20" s="74"/>
    </row>
    <row r="21" spans="1:10" x14ac:dyDescent="0.25">
      <c r="A21" s="72"/>
      <c r="B21" s="73"/>
      <c r="C21" s="73"/>
      <c r="D21" s="73"/>
      <c r="E21" s="73"/>
      <c r="F21" s="73"/>
      <c r="G21" s="73"/>
      <c r="H21" s="73"/>
      <c r="I21" s="73"/>
      <c r="J21" s="74"/>
    </row>
    <row r="22" spans="1:10" x14ac:dyDescent="0.25">
      <c r="A22" s="72"/>
      <c r="B22" s="73"/>
      <c r="C22" s="73"/>
      <c r="D22" s="73"/>
      <c r="E22" s="73"/>
      <c r="F22" s="73"/>
      <c r="G22" s="73"/>
      <c r="H22" s="73"/>
      <c r="I22" s="73"/>
      <c r="J22" s="74"/>
    </row>
    <row r="23" spans="1:10" x14ac:dyDescent="0.25">
      <c r="A23" s="72"/>
      <c r="B23" s="73"/>
      <c r="C23" s="73"/>
      <c r="D23" s="73"/>
      <c r="E23" s="73"/>
      <c r="F23" s="73"/>
      <c r="G23" s="73"/>
      <c r="H23" s="73"/>
      <c r="I23" s="73"/>
      <c r="J23" s="74"/>
    </row>
    <row r="24" spans="1:10" x14ac:dyDescent="0.25">
      <c r="A24" s="72"/>
      <c r="B24" s="73"/>
      <c r="C24" s="73"/>
      <c r="D24" s="73"/>
      <c r="E24" s="73"/>
      <c r="F24" s="73"/>
      <c r="G24" s="73"/>
      <c r="H24" s="73"/>
      <c r="I24" s="73"/>
      <c r="J24" s="74"/>
    </row>
    <row r="25" spans="1:10" x14ac:dyDescent="0.25">
      <c r="A25" s="72"/>
      <c r="B25" s="73"/>
      <c r="C25" s="73"/>
      <c r="D25" s="73"/>
      <c r="E25" s="73"/>
      <c r="F25" s="73"/>
      <c r="G25" s="73"/>
      <c r="H25" s="73"/>
      <c r="I25" s="73"/>
      <c r="J25" s="74"/>
    </row>
    <row r="26" spans="1:10" x14ac:dyDescent="0.25">
      <c r="A26" s="72"/>
      <c r="B26" s="73"/>
      <c r="C26" s="73"/>
      <c r="D26" s="73"/>
      <c r="E26" s="73"/>
      <c r="F26" s="73"/>
      <c r="G26" s="73"/>
      <c r="H26" s="73"/>
      <c r="I26" s="73"/>
      <c r="J26" s="74"/>
    </row>
    <row r="27" spans="1:10" ht="15.75" thickBot="1" x14ac:dyDescent="0.3">
      <c r="A27" s="75"/>
      <c r="B27" s="76"/>
      <c r="C27" s="76"/>
      <c r="D27" s="76"/>
      <c r="E27" s="76"/>
      <c r="F27" s="76"/>
      <c r="G27" s="76"/>
      <c r="H27" s="76"/>
      <c r="I27" s="76"/>
      <c r="J27" s="77"/>
    </row>
    <row r="28" spans="1:10" ht="15.75" thickBot="1" x14ac:dyDescent="0.3">
      <c r="A28" s="57" t="s">
        <v>31</v>
      </c>
      <c r="B28" s="43"/>
      <c r="C28" s="43"/>
      <c r="D28" s="43"/>
      <c r="E28" s="43"/>
      <c r="F28" s="43"/>
      <c r="G28" s="43"/>
      <c r="H28" s="43"/>
      <c r="I28" s="43">
        <f>1 - _xlfn.EXPON.DIST(900, 1/1000, TRUE)</f>
        <v>0.40656965974059911</v>
      </c>
      <c r="J28" s="44"/>
    </row>
  </sheetData>
  <mergeCells count="6">
    <mergeCell ref="A28:H28"/>
    <mergeCell ref="I28:J28"/>
    <mergeCell ref="A1:J12"/>
    <mergeCell ref="A13:H13"/>
    <mergeCell ref="I13:J13"/>
    <mergeCell ref="A17:J2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1DBC8-07D0-40DD-B81F-43BC0C1C6D77}">
  <dimension ref="A1:M42"/>
  <sheetViews>
    <sheetView topLeftCell="A18" workbookViewId="0">
      <selection activeCell="H37" sqref="H37"/>
    </sheetView>
  </sheetViews>
  <sheetFormatPr defaultRowHeight="15" x14ac:dyDescent="0.25"/>
  <cols>
    <col min="1" max="1" width="20.5703125" bestFit="1" customWidth="1"/>
    <col min="3" max="3" width="10" customWidth="1"/>
    <col min="4" max="4" width="14.5703125" customWidth="1"/>
    <col min="13" max="13" width="142.5703125" bestFit="1" customWidth="1"/>
  </cols>
  <sheetData>
    <row r="1" spans="1:10" ht="15" customHeight="1" x14ac:dyDescent="0.25">
      <c r="A1" s="50" t="s">
        <v>32</v>
      </c>
      <c r="B1" s="101"/>
      <c r="C1" s="101"/>
      <c r="D1" s="101"/>
      <c r="E1" s="101"/>
      <c r="F1" s="101"/>
      <c r="G1" s="101"/>
      <c r="H1" s="101"/>
      <c r="I1" s="101"/>
      <c r="J1" s="102"/>
    </row>
    <row r="2" spans="1:10" x14ac:dyDescent="0.25">
      <c r="A2" s="103"/>
      <c r="B2" s="104"/>
      <c r="C2" s="104"/>
      <c r="D2" s="104"/>
      <c r="E2" s="104"/>
      <c r="F2" s="104"/>
      <c r="G2" s="104"/>
      <c r="H2" s="104"/>
      <c r="I2" s="104"/>
      <c r="J2" s="105"/>
    </row>
    <row r="3" spans="1:10" x14ac:dyDescent="0.25">
      <c r="A3" s="103"/>
      <c r="B3" s="104"/>
      <c r="C3" s="104"/>
      <c r="D3" s="104"/>
      <c r="E3" s="104"/>
      <c r="F3" s="104"/>
      <c r="G3" s="104"/>
      <c r="H3" s="104"/>
      <c r="I3" s="104"/>
      <c r="J3" s="105"/>
    </row>
    <row r="4" spans="1:10" x14ac:dyDescent="0.25">
      <c r="A4" s="103"/>
      <c r="B4" s="104"/>
      <c r="C4" s="104"/>
      <c r="D4" s="104"/>
      <c r="E4" s="104"/>
      <c r="F4" s="104"/>
      <c r="G4" s="104"/>
      <c r="H4" s="104"/>
      <c r="I4" s="104"/>
      <c r="J4" s="105"/>
    </row>
    <row r="5" spans="1:10" x14ac:dyDescent="0.25">
      <c r="A5" s="103"/>
      <c r="B5" s="104"/>
      <c r="C5" s="104"/>
      <c r="D5" s="104"/>
      <c r="E5" s="104"/>
      <c r="F5" s="104"/>
      <c r="G5" s="104"/>
      <c r="H5" s="104"/>
      <c r="I5" s="104"/>
      <c r="J5" s="105"/>
    </row>
    <row r="6" spans="1:10" x14ac:dyDescent="0.25">
      <c r="A6" s="103"/>
      <c r="B6" s="104"/>
      <c r="C6" s="104"/>
      <c r="D6" s="104"/>
      <c r="E6" s="104"/>
      <c r="F6" s="104"/>
      <c r="G6" s="104"/>
      <c r="H6" s="104"/>
      <c r="I6" s="104"/>
      <c r="J6" s="105"/>
    </row>
    <row r="7" spans="1:10" x14ac:dyDescent="0.25">
      <c r="A7" s="103"/>
      <c r="B7" s="104"/>
      <c r="C7" s="104"/>
      <c r="D7" s="104"/>
      <c r="E7" s="104"/>
      <c r="F7" s="104"/>
      <c r="G7" s="104"/>
      <c r="H7" s="104"/>
      <c r="I7" s="104"/>
      <c r="J7" s="105"/>
    </row>
    <row r="8" spans="1:10" x14ac:dyDescent="0.25">
      <c r="A8" s="103"/>
      <c r="B8" s="104"/>
      <c r="C8" s="104"/>
      <c r="D8" s="104"/>
      <c r="E8" s="104"/>
      <c r="F8" s="104"/>
      <c r="G8" s="104"/>
      <c r="H8" s="104"/>
      <c r="I8" s="104"/>
      <c r="J8" s="105"/>
    </row>
    <row r="9" spans="1:10" x14ac:dyDescent="0.25">
      <c r="A9" s="103"/>
      <c r="B9" s="104"/>
      <c r="C9" s="104"/>
      <c r="D9" s="104"/>
      <c r="E9" s="104"/>
      <c r="F9" s="104"/>
      <c r="G9" s="104"/>
      <c r="H9" s="104"/>
      <c r="I9" s="104"/>
      <c r="J9" s="105"/>
    </row>
    <row r="10" spans="1:10" x14ac:dyDescent="0.25">
      <c r="A10" s="103"/>
      <c r="B10" s="104"/>
      <c r="C10" s="104"/>
      <c r="D10" s="104"/>
      <c r="E10" s="104"/>
      <c r="F10" s="104"/>
      <c r="G10" s="104"/>
      <c r="H10" s="104"/>
      <c r="I10" s="104"/>
      <c r="J10" s="105"/>
    </row>
    <row r="11" spans="1:10" ht="15.75" thickBot="1" x14ac:dyDescent="0.3">
      <c r="A11" s="106"/>
      <c r="B11" s="107"/>
      <c r="C11" s="107"/>
      <c r="D11" s="107"/>
      <c r="E11" s="107"/>
      <c r="F11" s="107"/>
      <c r="G11" s="107"/>
      <c r="H11" s="107"/>
      <c r="I11" s="107"/>
      <c r="J11" s="108"/>
    </row>
    <row r="13" spans="1:10" ht="17.25" x14ac:dyDescent="0.3">
      <c r="A13" s="2" t="s">
        <v>33</v>
      </c>
      <c r="B13" s="3">
        <f>_xlfn.CONFIDENCE.NORM(0.05,8,100)</f>
        <v>1.567971187632043</v>
      </c>
    </row>
    <row r="14" spans="1:10" ht="17.25" x14ac:dyDescent="0.3">
      <c r="A14" s="2" t="s">
        <v>34</v>
      </c>
      <c r="B14" s="3">
        <f>170-B13</f>
        <v>168.43202881236795</v>
      </c>
    </row>
    <row r="15" spans="1:10" ht="18" thickBot="1" x14ac:dyDescent="0.35">
      <c r="A15" s="2" t="s">
        <v>35</v>
      </c>
      <c r="B15" s="3">
        <f>170+B13</f>
        <v>171.56797118763205</v>
      </c>
    </row>
    <row r="16" spans="1:10" ht="16.5" thickBot="1" x14ac:dyDescent="0.3">
      <c r="A16" s="98" t="s">
        <v>36</v>
      </c>
      <c r="B16" s="99"/>
      <c r="C16" s="100"/>
      <c r="D16" s="100"/>
      <c r="E16" s="100"/>
      <c r="F16" s="100"/>
      <c r="G16" s="100"/>
      <c r="H16" s="100"/>
      <c r="I16" s="100"/>
      <c r="J16" s="25"/>
    </row>
    <row r="19" spans="1:13" ht="15.75" thickBot="1" x14ac:dyDescent="0.3"/>
    <row r="20" spans="1:13" x14ac:dyDescent="0.25">
      <c r="A20" s="90" t="s">
        <v>37</v>
      </c>
      <c r="B20" s="91"/>
      <c r="C20" s="91"/>
      <c r="D20" s="91"/>
      <c r="E20" s="91"/>
      <c r="F20" s="91"/>
      <c r="G20" s="91"/>
      <c r="H20" s="91"/>
      <c r="I20" s="91"/>
      <c r="J20" s="92"/>
    </row>
    <row r="21" spans="1:13" x14ac:dyDescent="0.25">
      <c r="A21" s="93"/>
      <c r="B21" s="94"/>
      <c r="C21" s="94"/>
      <c r="D21" s="94"/>
      <c r="E21" s="94"/>
      <c r="F21" s="94"/>
      <c r="G21" s="94"/>
      <c r="H21" s="94"/>
      <c r="I21" s="94"/>
      <c r="J21" s="95"/>
    </row>
    <row r="22" spans="1:13" x14ac:dyDescent="0.25">
      <c r="A22" s="93"/>
      <c r="B22" s="94"/>
      <c r="C22" s="94"/>
      <c r="D22" s="94"/>
      <c r="E22" s="94"/>
      <c r="F22" s="94"/>
      <c r="G22" s="94"/>
      <c r="H22" s="94"/>
      <c r="I22" s="94"/>
      <c r="J22" s="95"/>
    </row>
    <row r="23" spans="1:13" x14ac:dyDescent="0.25">
      <c r="A23" s="93"/>
      <c r="B23" s="94"/>
      <c r="C23" s="94"/>
      <c r="D23" s="94"/>
      <c r="E23" s="94"/>
      <c r="F23" s="94"/>
      <c r="G23" s="94"/>
      <c r="H23" s="94"/>
      <c r="I23" s="94"/>
      <c r="J23" s="95"/>
      <c r="M23" s="1"/>
    </row>
    <row r="24" spans="1:13" ht="17.25" x14ac:dyDescent="0.3">
      <c r="A24" s="93"/>
      <c r="B24" s="94"/>
      <c r="C24" s="94"/>
      <c r="D24" s="94"/>
      <c r="E24" s="94"/>
      <c r="F24" s="94"/>
      <c r="G24" s="94"/>
      <c r="H24" s="94"/>
      <c r="I24" s="94"/>
      <c r="J24" s="95"/>
      <c r="M24" s="4"/>
    </row>
    <row r="25" spans="1:13" x14ac:dyDescent="0.25">
      <c r="A25" s="93"/>
      <c r="B25" s="94"/>
      <c r="C25" s="94"/>
      <c r="D25" s="94"/>
      <c r="E25" s="94"/>
      <c r="F25" s="94"/>
      <c r="G25" s="94"/>
      <c r="H25" s="94"/>
      <c r="I25" s="94"/>
      <c r="J25" s="95"/>
    </row>
    <row r="26" spans="1:13" x14ac:dyDescent="0.25">
      <c r="A26" s="93"/>
      <c r="B26" s="94"/>
      <c r="C26" s="94"/>
      <c r="D26" s="94"/>
      <c r="E26" s="94"/>
      <c r="F26" s="94"/>
      <c r="G26" s="94"/>
      <c r="H26" s="94"/>
      <c r="I26" s="94"/>
      <c r="J26" s="95"/>
    </row>
    <row r="27" spans="1:13" x14ac:dyDescent="0.25">
      <c r="A27" s="93"/>
      <c r="B27" s="94"/>
      <c r="C27" s="94"/>
      <c r="D27" s="94"/>
      <c r="E27" s="94"/>
      <c r="F27" s="94"/>
      <c r="G27" s="94"/>
      <c r="H27" s="94"/>
      <c r="I27" s="94"/>
      <c r="J27" s="95"/>
    </row>
    <row r="28" spans="1:13" x14ac:dyDescent="0.25">
      <c r="A28" s="93"/>
      <c r="B28" s="94"/>
      <c r="C28" s="94"/>
      <c r="D28" s="94"/>
      <c r="E28" s="94"/>
      <c r="F28" s="94"/>
      <c r="G28" s="94"/>
      <c r="H28" s="94"/>
      <c r="I28" s="94"/>
      <c r="J28" s="95"/>
    </row>
    <row r="29" spans="1:13" ht="15.75" thickBot="1" x14ac:dyDescent="0.3">
      <c r="A29" s="93"/>
      <c r="B29" s="94"/>
      <c r="C29" s="96"/>
      <c r="D29" s="96"/>
      <c r="E29" s="96"/>
      <c r="F29" s="96"/>
      <c r="G29" s="96"/>
      <c r="H29" s="96"/>
      <c r="I29" s="96"/>
      <c r="J29" s="97"/>
    </row>
    <row r="30" spans="1:13" x14ac:dyDescent="0.25">
      <c r="A30" s="5" t="s">
        <v>40</v>
      </c>
      <c r="B30" s="5">
        <v>500</v>
      </c>
    </row>
    <row r="31" spans="1:13" x14ac:dyDescent="0.25">
      <c r="A31" s="5" t="s">
        <v>41</v>
      </c>
      <c r="B31" s="5">
        <v>320</v>
      </c>
    </row>
    <row r="32" spans="1:13" x14ac:dyDescent="0.25">
      <c r="A32" s="5" t="s">
        <v>42</v>
      </c>
      <c r="B32" s="6">
        <v>0.9</v>
      </c>
    </row>
    <row r="34" spans="1:9" ht="17.25" x14ac:dyDescent="0.3">
      <c r="A34" s="87" t="s">
        <v>44</v>
      </c>
      <c r="B34" s="87"/>
      <c r="C34" s="87"/>
      <c r="D34" s="87"/>
      <c r="E34" s="7">
        <f>B31/B30</f>
        <v>0.64</v>
      </c>
      <c r="F34" s="89"/>
      <c r="G34" s="89"/>
      <c r="H34" s="89"/>
      <c r="I34" s="89"/>
    </row>
    <row r="35" spans="1:9" ht="17.25" x14ac:dyDescent="0.3">
      <c r="A35" s="87" t="s">
        <v>43</v>
      </c>
      <c r="B35" s="87"/>
      <c r="C35" s="87"/>
      <c r="D35" s="87"/>
      <c r="E35" s="7">
        <f>_xlfn.NORM.S.INV(1-((1-0.9)/2))</f>
        <v>1.6448536269514715</v>
      </c>
    </row>
    <row r="36" spans="1:9" ht="17.25" x14ac:dyDescent="0.3">
      <c r="A36" s="87" t="s">
        <v>45</v>
      </c>
      <c r="B36" s="87"/>
      <c r="C36" s="87"/>
      <c r="D36" s="87"/>
      <c r="E36" s="7">
        <f>SQRT((E34*(1-E34))/B30)</f>
        <v>2.146625258399798E-2</v>
      </c>
    </row>
    <row r="37" spans="1:9" ht="17.25" x14ac:dyDescent="0.3">
      <c r="A37" s="87" t="s">
        <v>46</v>
      </c>
      <c r="B37" s="87"/>
      <c r="C37" s="87"/>
      <c r="D37" s="87"/>
      <c r="E37" s="7">
        <f>E35*E36</f>
        <v>3.5308843419845477E-2</v>
      </c>
    </row>
    <row r="38" spans="1:9" ht="17.25" x14ac:dyDescent="0.3">
      <c r="A38" s="87" t="s">
        <v>47</v>
      </c>
      <c r="B38" s="87"/>
      <c r="C38" s="87"/>
      <c r="D38" s="87"/>
      <c r="E38" s="7">
        <f>E34-E37</f>
        <v>0.60469115658015449</v>
      </c>
    </row>
    <row r="39" spans="1:9" ht="18" thickBot="1" x14ac:dyDescent="0.35">
      <c r="A39" s="88" t="s">
        <v>48</v>
      </c>
      <c r="B39" s="88"/>
      <c r="C39" s="88"/>
      <c r="D39" s="88"/>
      <c r="E39" s="8">
        <f>E37+E34</f>
        <v>0.67530884341984554</v>
      </c>
    </row>
    <row r="40" spans="1:9" ht="15" customHeight="1" x14ac:dyDescent="0.25">
      <c r="A40" s="78" t="s">
        <v>49</v>
      </c>
      <c r="B40" s="79"/>
      <c r="C40" s="79"/>
      <c r="D40" s="79"/>
      <c r="E40" s="79"/>
      <c r="F40" s="79"/>
      <c r="G40" s="79"/>
      <c r="H40" s="79"/>
      <c r="I40" s="80"/>
    </row>
    <row r="41" spans="1:9" x14ac:dyDescent="0.25">
      <c r="A41" s="81"/>
      <c r="B41" s="82"/>
      <c r="C41" s="82"/>
      <c r="D41" s="82"/>
      <c r="E41" s="82"/>
      <c r="F41" s="82"/>
      <c r="G41" s="82"/>
      <c r="H41" s="82"/>
      <c r="I41" s="83"/>
    </row>
    <row r="42" spans="1:9" ht="15.75" thickBot="1" x14ac:dyDescent="0.3">
      <c r="A42" s="84"/>
      <c r="B42" s="85"/>
      <c r="C42" s="85"/>
      <c r="D42" s="85"/>
      <c r="E42" s="85"/>
      <c r="F42" s="85"/>
      <c r="G42" s="85"/>
      <c r="H42" s="85"/>
      <c r="I42" s="86"/>
    </row>
  </sheetData>
  <mergeCells count="11">
    <mergeCell ref="F34:I34"/>
    <mergeCell ref="A20:J29"/>
    <mergeCell ref="A16:J16"/>
    <mergeCell ref="A1:J11"/>
    <mergeCell ref="A35:D35"/>
    <mergeCell ref="A34:D34"/>
    <mergeCell ref="A40:I42"/>
    <mergeCell ref="A36:D36"/>
    <mergeCell ref="A37:D37"/>
    <mergeCell ref="A38:D38"/>
    <mergeCell ref="A39:D3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65636-AE44-46B0-B145-D4F3FB4992FB}">
  <dimension ref="A1:N51"/>
  <sheetViews>
    <sheetView tabSelected="1" workbookViewId="0">
      <selection activeCell="M8" sqref="M8"/>
    </sheetView>
  </sheetViews>
  <sheetFormatPr defaultRowHeight="15" x14ac:dyDescent="0.25"/>
  <sheetData>
    <row r="1" spans="1:13" ht="15" customHeight="1" x14ac:dyDescent="0.25">
      <c r="A1" s="50" t="s">
        <v>38</v>
      </c>
      <c r="B1" s="101"/>
      <c r="C1" s="101"/>
      <c r="D1" s="101"/>
      <c r="E1" s="101"/>
      <c r="F1" s="101"/>
      <c r="G1" s="101"/>
      <c r="H1" s="101"/>
      <c r="I1" s="101"/>
      <c r="J1" s="102"/>
    </row>
    <row r="2" spans="1:13" x14ac:dyDescent="0.25">
      <c r="A2" s="103"/>
      <c r="B2" s="119"/>
      <c r="C2" s="119"/>
      <c r="D2" s="119"/>
      <c r="E2" s="119"/>
      <c r="F2" s="119"/>
      <c r="G2" s="119"/>
      <c r="H2" s="119"/>
      <c r="I2" s="119"/>
      <c r="J2" s="105"/>
    </row>
    <row r="3" spans="1:13" x14ac:dyDescent="0.25">
      <c r="A3" s="103"/>
      <c r="B3" s="119"/>
      <c r="C3" s="119"/>
      <c r="D3" s="119"/>
      <c r="E3" s="119"/>
      <c r="F3" s="119"/>
      <c r="G3" s="119"/>
      <c r="H3" s="119"/>
      <c r="I3" s="119"/>
      <c r="J3" s="105"/>
    </row>
    <row r="4" spans="1:13" x14ac:dyDescent="0.25">
      <c r="A4" s="103"/>
      <c r="B4" s="119"/>
      <c r="C4" s="119"/>
      <c r="D4" s="119"/>
      <c r="E4" s="119"/>
      <c r="F4" s="119"/>
      <c r="G4" s="119"/>
      <c r="H4" s="119"/>
      <c r="I4" s="119"/>
      <c r="J4" s="105"/>
    </row>
    <row r="5" spans="1:13" x14ac:dyDescent="0.25">
      <c r="A5" s="103"/>
      <c r="B5" s="119"/>
      <c r="C5" s="119"/>
      <c r="D5" s="119"/>
      <c r="E5" s="119"/>
      <c r="F5" s="119"/>
      <c r="G5" s="119"/>
      <c r="H5" s="119"/>
      <c r="I5" s="119"/>
      <c r="J5" s="105"/>
    </row>
    <row r="6" spans="1:13" x14ac:dyDescent="0.25">
      <c r="A6" s="103"/>
      <c r="B6" s="119"/>
      <c r="C6" s="119"/>
      <c r="D6" s="119"/>
      <c r="E6" s="119"/>
      <c r="F6" s="119"/>
      <c r="G6" s="119"/>
      <c r="H6" s="119"/>
      <c r="I6" s="119"/>
      <c r="J6" s="105"/>
    </row>
    <row r="7" spans="1:13" x14ac:dyDescent="0.25">
      <c r="A7" s="103"/>
      <c r="B7" s="119"/>
      <c r="C7" s="119"/>
      <c r="D7" s="119"/>
      <c r="E7" s="119"/>
      <c r="F7" s="119"/>
      <c r="G7" s="119"/>
      <c r="H7" s="119"/>
      <c r="I7" s="119"/>
      <c r="J7" s="105"/>
      <c r="M7" s="1"/>
    </row>
    <row r="8" spans="1:13" x14ac:dyDescent="0.25">
      <c r="A8" s="103"/>
      <c r="B8" s="119"/>
      <c r="C8" s="119"/>
      <c r="D8" s="119"/>
      <c r="E8" s="119"/>
      <c r="F8" s="119"/>
      <c r="G8" s="119"/>
      <c r="H8" s="119"/>
      <c r="I8" s="119"/>
      <c r="J8" s="105"/>
    </row>
    <row r="9" spans="1:13" x14ac:dyDescent="0.25">
      <c r="A9" s="103"/>
      <c r="B9" s="119"/>
      <c r="C9" s="119"/>
      <c r="D9" s="119"/>
      <c r="E9" s="119"/>
      <c r="F9" s="119"/>
      <c r="G9" s="119"/>
      <c r="H9" s="119"/>
      <c r="I9" s="119"/>
      <c r="J9" s="105"/>
    </row>
    <row r="10" spans="1:13" x14ac:dyDescent="0.25">
      <c r="A10" s="103"/>
      <c r="B10" s="119"/>
      <c r="C10" s="119"/>
      <c r="D10" s="119"/>
      <c r="E10" s="119"/>
      <c r="F10" s="119"/>
      <c r="G10" s="119"/>
      <c r="H10" s="119"/>
      <c r="I10" s="119"/>
      <c r="J10" s="105"/>
    </row>
    <row r="11" spans="1:13" ht="15.75" thickBot="1" x14ac:dyDescent="0.3">
      <c r="A11" s="106"/>
      <c r="B11" s="107"/>
      <c r="C11" s="107"/>
      <c r="D11" s="107"/>
      <c r="E11" s="107"/>
      <c r="F11" s="107"/>
      <c r="G11" s="107"/>
      <c r="H11" s="107"/>
      <c r="I11" s="107"/>
      <c r="J11" s="108"/>
    </row>
    <row r="12" spans="1:13" x14ac:dyDescent="0.25">
      <c r="A12" s="123" t="s">
        <v>53</v>
      </c>
      <c r="B12" s="124">
        <v>70</v>
      </c>
      <c r="C12" s="124">
        <v>83</v>
      </c>
      <c r="D12" s="124">
        <v>85</v>
      </c>
      <c r="E12" s="124">
        <v>85</v>
      </c>
      <c r="F12" s="124">
        <v>66</v>
      </c>
      <c r="G12" s="124">
        <v>82</v>
      </c>
      <c r="H12" s="124">
        <v>62</v>
      </c>
      <c r="I12" s="124">
        <v>76</v>
      </c>
      <c r="J12" s="125">
        <v>68</v>
      </c>
    </row>
    <row r="13" spans="1:13" x14ac:dyDescent="0.25">
      <c r="A13" s="120" t="s">
        <v>54</v>
      </c>
      <c r="B13" s="121">
        <v>72</v>
      </c>
      <c r="C13" s="121">
        <v>88</v>
      </c>
      <c r="D13" s="121">
        <v>90</v>
      </c>
      <c r="E13" s="121">
        <v>89</v>
      </c>
      <c r="F13" s="121">
        <v>74</v>
      </c>
      <c r="G13" s="121">
        <v>86</v>
      </c>
      <c r="H13" s="121">
        <v>84</v>
      </c>
      <c r="I13" s="121">
        <v>79</v>
      </c>
      <c r="J13" s="122">
        <v>69</v>
      </c>
    </row>
    <row r="14" spans="1:13" ht="15.75" x14ac:dyDescent="0.25">
      <c r="I14" s="126">
        <f>_xlfn.T.TEST(B12:J12,B13:J13,2,3)</f>
        <v>0.15185570242520235</v>
      </c>
      <c r="J14" s="126"/>
    </row>
    <row r="16" spans="1:13" ht="15.75" thickBot="1" x14ac:dyDescent="0.3"/>
    <row r="17" spans="1:14" ht="15" customHeight="1" x14ac:dyDescent="0.25">
      <c r="A17" s="50" t="s">
        <v>39</v>
      </c>
      <c r="B17" s="101"/>
      <c r="C17" s="101"/>
      <c r="D17" s="101"/>
      <c r="E17" s="101"/>
      <c r="F17" s="101"/>
      <c r="G17" s="101"/>
      <c r="H17" s="101"/>
      <c r="I17" s="101"/>
      <c r="J17" s="102"/>
    </row>
    <row r="18" spans="1:14" x14ac:dyDescent="0.25">
      <c r="A18" s="103"/>
      <c r="B18" s="104"/>
      <c r="C18" s="104"/>
      <c r="D18" s="104"/>
      <c r="E18" s="104"/>
      <c r="F18" s="104"/>
      <c r="G18" s="104"/>
      <c r="H18" s="104"/>
      <c r="I18" s="104"/>
      <c r="J18" s="105"/>
      <c r="N18" s="1"/>
    </row>
    <row r="19" spans="1:14" x14ac:dyDescent="0.25">
      <c r="A19" s="103"/>
      <c r="B19" s="104"/>
      <c r="C19" s="104"/>
      <c r="D19" s="104"/>
      <c r="E19" s="104"/>
      <c r="F19" s="104"/>
      <c r="G19" s="104"/>
      <c r="H19" s="104"/>
      <c r="I19" s="104"/>
      <c r="J19" s="105"/>
    </row>
    <row r="20" spans="1:14" x14ac:dyDescent="0.25">
      <c r="A20" s="103"/>
      <c r="B20" s="104"/>
      <c r="C20" s="104"/>
      <c r="D20" s="104"/>
      <c r="E20" s="104"/>
      <c r="F20" s="104"/>
      <c r="G20" s="104"/>
      <c r="H20" s="104"/>
      <c r="I20" s="104"/>
      <c r="J20" s="105"/>
    </row>
    <row r="21" spans="1:14" x14ac:dyDescent="0.25">
      <c r="A21" s="103"/>
      <c r="B21" s="104"/>
      <c r="C21" s="104"/>
      <c r="D21" s="104"/>
      <c r="E21" s="104"/>
      <c r="F21" s="104"/>
      <c r="G21" s="104"/>
      <c r="H21" s="104"/>
      <c r="I21" s="104"/>
      <c r="J21" s="105"/>
    </row>
    <row r="22" spans="1:14" x14ac:dyDescent="0.25">
      <c r="A22" s="103"/>
      <c r="B22" s="104"/>
      <c r="C22" s="104"/>
      <c r="D22" s="104"/>
      <c r="E22" s="104"/>
      <c r="F22" s="104"/>
      <c r="G22" s="104"/>
      <c r="H22" s="104"/>
      <c r="I22" s="104"/>
      <c r="J22" s="105"/>
    </row>
    <row r="23" spans="1:14" x14ac:dyDescent="0.25">
      <c r="A23" s="103"/>
      <c r="B23" s="104"/>
      <c r="C23" s="104"/>
      <c r="D23" s="104"/>
      <c r="E23" s="104"/>
      <c r="F23" s="104"/>
      <c r="G23" s="104"/>
      <c r="H23" s="104"/>
      <c r="I23" s="104"/>
      <c r="J23" s="105"/>
    </row>
    <row r="24" spans="1:14" x14ac:dyDescent="0.25">
      <c r="A24" s="103"/>
      <c r="B24" s="104"/>
      <c r="C24" s="104"/>
      <c r="D24" s="104"/>
      <c r="E24" s="104"/>
      <c r="F24" s="104"/>
      <c r="G24" s="104"/>
      <c r="H24" s="104"/>
      <c r="I24" s="104"/>
      <c r="J24" s="105"/>
    </row>
    <row r="25" spans="1:14" x14ac:dyDescent="0.25">
      <c r="A25" s="103"/>
      <c r="B25" s="104"/>
      <c r="C25" s="104"/>
      <c r="D25" s="104"/>
      <c r="E25" s="104"/>
      <c r="F25" s="104"/>
      <c r="G25" s="104"/>
      <c r="H25" s="104"/>
      <c r="I25" s="104"/>
      <c r="J25" s="105"/>
    </row>
    <row r="26" spans="1:14" x14ac:dyDescent="0.25">
      <c r="A26" s="103"/>
      <c r="B26" s="104"/>
      <c r="C26" s="104"/>
      <c r="D26" s="104"/>
      <c r="E26" s="104"/>
      <c r="F26" s="104"/>
      <c r="G26" s="104"/>
      <c r="H26" s="104"/>
      <c r="I26" s="104"/>
      <c r="J26" s="105"/>
    </row>
    <row r="27" spans="1:14" x14ac:dyDescent="0.25">
      <c r="A27" s="103"/>
      <c r="B27" s="104"/>
      <c r="C27" s="104"/>
      <c r="D27" s="104"/>
      <c r="E27" s="104"/>
      <c r="F27" s="104"/>
      <c r="G27" s="104"/>
      <c r="H27" s="104"/>
      <c r="I27" s="104"/>
      <c r="J27" s="105"/>
    </row>
    <row r="28" spans="1:14" x14ac:dyDescent="0.25">
      <c r="A28" s="103"/>
      <c r="B28" s="104"/>
      <c r="C28" s="104"/>
      <c r="D28" s="104"/>
      <c r="E28" s="104"/>
      <c r="F28" s="104"/>
      <c r="G28" s="104"/>
      <c r="H28" s="104"/>
      <c r="I28" s="104"/>
      <c r="J28" s="105"/>
    </row>
    <row r="29" spans="1:14" ht="15.75" thickBot="1" x14ac:dyDescent="0.3">
      <c r="A29" s="103"/>
      <c r="B29" s="104"/>
      <c r="C29" s="104"/>
      <c r="D29" s="104"/>
      <c r="E29" s="104"/>
      <c r="F29" s="104"/>
      <c r="G29" s="107"/>
      <c r="H29" s="107"/>
      <c r="I29" s="107"/>
      <c r="J29" s="108"/>
    </row>
    <row r="30" spans="1:14" ht="15.75" x14ac:dyDescent="0.25">
      <c r="A30" s="118" t="s">
        <v>50</v>
      </c>
      <c r="B30" s="118"/>
      <c r="C30" s="118"/>
      <c r="D30" s="118"/>
      <c r="E30" s="118"/>
      <c r="F30" s="3">
        <f>(510-500)/(20/SQRT(25))</f>
        <v>2.5</v>
      </c>
    </row>
    <row r="31" spans="1:14" ht="15.75" x14ac:dyDescent="0.25">
      <c r="A31" s="118" t="s">
        <v>51</v>
      </c>
      <c r="B31" s="118"/>
      <c r="C31" s="118"/>
      <c r="D31" s="118"/>
      <c r="E31" s="118"/>
      <c r="F31" s="3">
        <f>_xlfn.T.DIST.2T(ABS(F30), 24)</f>
        <v>1.965417511657875E-2</v>
      </c>
    </row>
    <row r="32" spans="1:14" ht="15.75" thickBot="1" x14ac:dyDescent="0.3">
      <c r="A32" s="94"/>
      <c r="B32" s="94"/>
      <c r="C32" s="94"/>
      <c r="D32" s="94"/>
      <c r="E32" s="94"/>
    </row>
    <row r="33" spans="1:10" x14ac:dyDescent="0.25">
      <c r="A33" s="109" t="s">
        <v>52</v>
      </c>
      <c r="B33" s="110"/>
      <c r="C33" s="110"/>
      <c r="D33" s="110"/>
      <c r="E33" s="110"/>
      <c r="F33" s="110"/>
      <c r="G33" s="110"/>
      <c r="H33" s="110"/>
      <c r="I33" s="110"/>
      <c r="J33" s="111"/>
    </row>
    <row r="34" spans="1:10" x14ac:dyDescent="0.25">
      <c r="A34" s="112"/>
      <c r="B34" s="113"/>
      <c r="C34" s="113"/>
      <c r="D34" s="113"/>
      <c r="E34" s="113"/>
      <c r="F34" s="113"/>
      <c r="G34" s="113"/>
      <c r="H34" s="113"/>
      <c r="I34" s="113"/>
      <c r="J34" s="114"/>
    </row>
    <row r="35" spans="1:10" x14ac:dyDescent="0.25">
      <c r="A35" s="112"/>
      <c r="B35" s="113"/>
      <c r="C35" s="113"/>
      <c r="D35" s="113"/>
      <c r="E35" s="113"/>
      <c r="F35" s="113"/>
      <c r="G35" s="113"/>
      <c r="H35" s="113"/>
      <c r="I35" s="113"/>
      <c r="J35" s="114"/>
    </row>
    <row r="36" spans="1:10" x14ac:dyDescent="0.25">
      <c r="A36" s="112"/>
      <c r="B36" s="113"/>
      <c r="C36" s="113"/>
      <c r="D36" s="113"/>
      <c r="E36" s="113"/>
      <c r="F36" s="113"/>
      <c r="G36" s="113"/>
      <c r="H36" s="113"/>
      <c r="I36" s="113"/>
      <c r="J36" s="114"/>
    </row>
    <row r="37" spans="1:10" x14ac:dyDescent="0.25">
      <c r="A37" s="112"/>
      <c r="B37" s="113"/>
      <c r="C37" s="113"/>
      <c r="D37" s="113"/>
      <c r="E37" s="113"/>
      <c r="F37" s="113"/>
      <c r="G37" s="113"/>
      <c r="H37" s="113"/>
      <c r="I37" s="113"/>
      <c r="J37" s="114"/>
    </row>
    <row r="38" spans="1:10" x14ac:dyDescent="0.25">
      <c r="A38" s="112"/>
      <c r="B38" s="113"/>
      <c r="C38" s="113"/>
      <c r="D38" s="113"/>
      <c r="E38" s="113"/>
      <c r="F38" s="113"/>
      <c r="G38" s="113"/>
      <c r="H38" s="113"/>
      <c r="I38" s="113"/>
      <c r="J38" s="114"/>
    </row>
    <row r="39" spans="1:10" x14ac:dyDescent="0.25">
      <c r="A39" s="112"/>
      <c r="B39" s="113"/>
      <c r="C39" s="113"/>
      <c r="D39" s="113"/>
      <c r="E39" s="113"/>
      <c r="F39" s="113"/>
      <c r="G39" s="113"/>
      <c r="H39" s="113"/>
      <c r="I39" s="113"/>
      <c r="J39" s="114"/>
    </row>
    <row r="40" spans="1:10" x14ac:dyDescent="0.25">
      <c r="A40" s="112"/>
      <c r="B40" s="113"/>
      <c r="C40" s="113"/>
      <c r="D40" s="113"/>
      <c r="E40" s="113"/>
      <c r="F40" s="113"/>
      <c r="G40" s="113"/>
      <c r="H40" s="113"/>
      <c r="I40" s="113"/>
      <c r="J40" s="114"/>
    </row>
    <row r="41" spans="1:10" x14ac:dyDescent="0.25">
      <c r="A41" s="112"/>
      <c r="B41" s="113"/>
      <c r="C41" s="113"/>
      <c r="D41" s="113"/>
      <c r="E41" s="113"/>
      <c r="F41" s="113"/>
      <c r="G41" s="113"/>
      <c r="H41" s="113"/>
      <c r="I41" s="113"/>
      <c r="J41" s="114"/>
    </row>
    <row r="42" spans="1:10" x14ac:dyDescent="0.25">
      <c r="A42" s="112"/>
      <c r="B42" s="113"/>
      <c r="C42" s="113"/>
      <c r="D42" s="113"/>
      <c r="E42" s="113"/>
      <c r="F42" s="113"/>
      <c r="G42" s="113"/>
      <c r="H42" s="113"/>
      <c r="I42" s="113"/>
      <c r="J42" s="114"/>
    </row>
    <row r="43" spans="1:10" x14ac:dyDescent="0.25">
      <c r="A43" s="112"/>
      <c r="B43" s="113"/>
      <c r="C43" s="113"/>
      <c r="D43" s="113"/>
      <c r="E43" s="113"/>
      <c r="F43" s="113"/>
      <c r="G43" s="113"/>
      <c r="H43" s="113"/>
      <c r="I43" s="113"/>
      <c r="J43" s="114"/>
    </row>
    <row r="44" spans="1:10" x14ac:dyDescent="0.25">
      <c r="A44" s="112"/>
      <c r="B44" s="113"/>
      <c r="C44" s="113"/>
      <c r="D44" s="113"/>
      <c r="E44" s="113"/>
      <c r="F44" s="113"/>
      <c r="G44" s="113"/>
      <c r="H44" s="113"/>
      <c r="I44" s="113"/>
      <c r="J44" s="114"/>
    </row>
    <row r="45" spans="1:10" x14ac:dyDescent="0.25">
      <c r="A45" s="112"/>
      <c r="B45" s="113"/>
      <c r="C45" s="113"/>
      <c r="D45" s="113"/>
      <c r="E45" s="113"/>
      <c r="F45" s="113"/>
      <c r="G45" s="113"/>
      <c r="H45" s="113"/>
      <c r="I45" s="113"/>
      <c r="J45" s="114"/>
    </row>
    <row r="46" spans="1:10" x14ac:dyDescent="0.25">
      <c r="A46" s="112"/>
      <c r="B46" s="113"/>
      <c r="C46" s="113"/>
      <c r="D46" s="113"/>
      <c r="E46" s="113"/>
      <c r="F46" s="113"/>
      <c r="G46" s="113"/>
      <c r="H46" s="113"/>
      <c r="I46" s="113"/>
      <c r="J46" s="114"/>
    </row>
    <row r="47" spans="1:10" x14ac:dyDescent="0.25">
      <c r="A47" s="112"/>
      <c r="B47" s="113"/>
      <c r="C47" s="113"/>
      <c r="D47" s="113"/>
      <c r="E47" s="113"/>
      <c r="F47" s="113"/>
      <c r="G47" s="113"/>
      <c r="H47" s="113"/>
      <c r="I47" s="113"/>
      <c r="J47" s="114"/>
    </row>
    <row r="48" spans="1:10" x14ac:dyDescent="0.25">
      <c r="A48" s="112"/>
      <c r="B48" s="113"/>
      <c r="C48" s="113"/>
      <c r="D48" s="113"/>
      <c r="E48" s="113"/>
      <c r="F48" s="113"/>
      <c r="G48" s="113"/>
      <c r="H48" s="113"/>
      <c r="I48" s="113"/>
      <c r="J48" s="114"/>
    </row>
    <row r="49" spans="1:10" x14ac:dyDescent="0.25">
      <c r="A49" s="112"/>
      <c r="B49" s="113"/>
      <c r="C49" s="113"/>
      <c r="D49" s="113"/>
      <c r="E49" s="113"/>
      <c r="F49" s="113"/>
      <c r="G49" s="113"/>
      <c r="H49" s="113"/>
      <c r="I49" s="113"/>
      <c r="J49" s="114"/>
    </row>
    <row r="50" spans="1:10" x14ac:dyDescent="0.25">
      <c r="A50" s="112"/>
      <c r="B50" s="113"/>
      <c r="C50" s="113"/>
      <c r="D50" s="113"/>
      <c r="E50" s="113"/>
      <c r="F50" s="113"/>
      <c r="G50" s="113"/>
      <c r="H50" s="113"/>
      <c r="I50" s="113"/>
      <c r="J50" s="114"/>
    </row>
    <row r="51" spans="1:10" ht="15.75" thickBot="1" x14ac:dyDescent="0.3">
      <c r="A51" s="115"/>
      <c r="B51" s="116"/>
      <c r="C51" s="116"/>
      <c r="D51" s="116"/>
      <c r="E51" s="116"/>
      <c r="F51" s="116"/>
      <c r="G51" s="116"/>
      <c r="H51" s="116"/>
      <c r="I51" s="116"/>
      <c r="J51" s="117"/>
    </row>
  </sheetData>
  <mergeCells count="7">
    <mergeCell ref="A33:J51"/>
    <mergeCell ref="A17:J29"/>
    <mergeCell ref="A1:J11"/>
    <mergeCell ref="A30:E30"/>
    <mergeCell ref="A31:E31"/>
    <mergeCell ref="A32:E32"/>
    <mergeCell ref="I14:J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DRV Q.1,2,3,4,5</vt:lpstr>
      <vt:lpstr>CRV Q.1,2,3,4,5</vt:lpstr>
      <vt:lpstr>Discrete Distribution Q.1,2,3</vt:lpstr>
      <vt:lpstr>Continuous Distribution Q.1,2</vt:lpstr>
      <vt:lpstr>Confidence Interval Q.1,2</vt:lpstr>
      <vt:lpstr>Hypothesis Testing Q.3,4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Khan</dc:creator>
  <cp:lastModifiedBy>Ali Khan</cp:lastModifiedBy>
  <dcterms:created xsi:type="dcterms:W3CDTF">2024-03-23T09:54:51Z</dcterms:created>
  <dcterms:modified xsi:type="dcterms:W3CDTF">2024-04-03T18:56:21Z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2024-03-23T09:55:02Z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17a642bb-69eb-414d-8a31-178ad24d000c</vt:lpwstr>
  </property>
  <property fmtid="{D5CDD505-2E9C-101B-9397-08002B2CF9AE}" pid="7" name="MSIP_Label_defa4170-0d19-0005-0004-bc88714345d2_ActionId">
    <vt:lpwstr>def2064b-bd4d-4ac4-85de-f8b082b81fbb</vt:lpwstr>
  </property>
  <property fmtid="{D5CDD505-2E9C-101B-9397-08002B2CF9AE}" pid="8" name="MSIP_Label_defa4170-0d19-0005-0004-bc88714345d2_ContentBits">
    <vt:lpwstr>0</vt:lpwstr>
  </property>
</Properties>
</file>