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Z:\Jony\"/>
    </mc:Choice>
  </mc:AlternateContent>
  <bookViews>
    <workbookView xWindow="0" yWindow="0" windowWidth="20490" windowHeight="7155"/>
  </bookViews>
  <sheets>
    <sheet name="Personal monthly budget" sheetId="1" r:id="rId1"/>
  </sheets>
  <calcPr calcId="152511"/>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1" l="1"/>
  <c r="E17" i="1"/>
  <c r="E16" i="1"/>
  <c r="E13" i="1"/>
  <c r="E12" i="1"/>
  <c r="E11" i="1"/>
  <c r="E9" i="1"/>
  <c r="E8" i="1"/>
  <c r="E6" i="1"/>
  <c r="J16" i="1"/>
  <c r="J17" i="1"/>
  <c r="J18" i="1"/>
  <c r="J19" i="1"/>
  <c r="J20" i="1"/>
  <c r="J21" i="1"/>
  <c r="J22" i="1"/>
  <c r="J23" i="1"/>
  <c r="J24" i="1"/>
  <c r="E18" i="1"/>
  <c r="E35" i="1" l="1"/>
  <c r="J28" i="1"/>
  <c r="J29" i="1"/>
  <c r="J30" i="1"/>
  <c r="J31" i="1"/>
  <c r="J32" i="1"/>
  <c r="J33" i="1"/>
  <c r="J34" i="1"/>
  <c r="E39" i="1"/>
  <c r="E40" i="1"/>
  <c r="E41" i="1"/>
  <c r="E42" i="1"/>
  <c r="E43" i="1"/>
  <c r="J38" i="1"/>
  <c r="J39" i="1"/>
  <c r="J40" i="1"/>
  <c r="E29" i="1"/>
  <c r="E30" i="1"/>
  <c r="E31" i="1"/>
  <c r="E32" i="1"/>
  <c r="E33" i="1"/>
  <c r="E34" i="1"/>
  <c r="E20" i="1"/>
  <c r="E21" i="1"/>
  <c r="E22" i="1"/>
  <c r="E23" i="1"/>
  <c r="E24" i="1"/>
  <c r="E25" i="1"/>
  <c r="I35" i="1"/>
  <c r="H35" i="1"/>
  <c r="D44" i="1"/>
  <c r="C44" i="1"/>
  <c r="I41" i="1"/>
  <c r="H41" i="1"/>
  <c r="D36" i="1"/>
  <c r="C36" i="1"/>
  <c r="I25" i="1"/>
  <c r="H25" i="1"/>
  <c r="D26" i="1"/>
  <c r="C26" i="1"/>
  <c r="J35" i="1" l="1"/>
  <c r="J25" i="1" s="1"/>
  <c r="E26" i="1"/>
  <c r="E10" i="1" s="1"/>
  <c r="E44" i="1"/>
  <c r="J41" i="1"/>
  <c r="E36" i="1"/>
</calcChain>
</file>

<file path=xl/sharedStrings.xml><?xml version="1.0" encoding="utf-8"?>
<sst xmlns="http://schemas.openxmlformats.org/spreadsheetml/2006/main" count="86" uniqueCount="58">
  <si>
    <t>Extra income</t>
  </si>
  <si>
    <t>Total monthly income</t>
  </si>
  <si>
    <t>ACTUAL MONTHLY INCOME</t>
  </si>
  <si>
    <t xml:space="preserve">TOTAL PROJECTED EXPENSE </t>
  </si>
  <si>
    <t>(Combined projected cost)</t>
  </si>
  <si>
    <t xml:space="preserve">TOTAL ACTUAL EXPENSE </t>
  </si>
  <si>
    <t>(Combined actual cost)</t>
  </si>
  <si>
    <t>TOTAL EXPENSE DIFFERENCE</t>
  </si>
  <si>
    <t>PROJECTED BALANCE</t>
  </si>
  <si>
    <t>(Projected income minus expenses)</t>
  </si>
  <si>
    <t>ACTUAL BALANCE</t>
  </si>
  <si>
    <t>(Actual income minus expenses)</t>
  </si>
  <si>
    <t>BALANCE DIFFERENCE (Actual minus projected)</t>
  </si>
  <si>
    <t>HOUSING</t>
  </si>
  <si>
    <t>Projected cost</t>
  </si>
  <si>
    <t>Actual cost</t>
  </si>
  <si>
    <t>Difference</t>
  </si>
  <si>
    <t>ENTERTAINMENT</t>
  </si>
  <si>
    <t>Mortgage or rent</t>
  </si>
  <si>
    <t>Videos/DVDs</t>
  </si>
  <si>
    <t>Phone Number</t>
  </si>
  <si>
    <t>CDs</t>
  </si>
  <si>
    <t>Electricity</t>
  </si>
  <si>
    <t>Films</t>
  </si>
  <si>
    <t>Gas</t>
  </si>
  <si>
    <t>Concerts</t>
  </si>
  <si>
    <t>Water and sewer</t>
  </si>
  <si>
    <t>Sporting events</t>
  </si>
  <si>
    <t>Cable</t>
  </si>
  <si>
    <t>Live theatre</t>
  </si>
  <si>
    <t>Waste removal</t>
  </si>
  <si>
    <t>Other</t>
  </si>
  <si>
    <t>Maintenance or repairs</t>
  </si>
  <si>
    <t>Supplies</t>
  </si>
  <si>
    <t>Total</t>
  </si>
  <si>
    <t>TRANSPORT</t>
  </si>
  <si>
    <t>Vehicle payment</t>
  </si>
  <si>
    <t>Bus/taxi fare</t>
  </si>
  <si>
    <t>Insurance</t>
  </si>
  <si>
    <t>Licensing</t>
  </si>
  <si>
    <t>Fuel</t>
  </si>
  <si>
    <t>Maintenance</t>
  </si>
  <si>
    <t>FOOD</t>
  </si>
  <si>
    <t>Food and drink</t>
  </si>
  <si>
    <t>Dining out</t>
  </si>
  <si>
    <t>PETS</t>
  </si>
  <si>
    <t>Food</t>
  </si>
  <si>
    <t>Medical</t>
  </si>
  <si>
    <t>Grooming</t>
  </si>
  <si>
    <t>Toys</t>
  </si>
  <si>
    <t>PERSONAL CARE</t>
  </si>
  <si>
    <t>Hair/nails</t>
  </si>
  <si>
    <t>Clothing</t>
  </si>
  <si>
    <t>Dry cleaning</t>
  </si>
  <si>
    <t>Health club</t>
  </si>
  <si>
    <t>Organization dues or fees</t>
  </si>
  <si>
    <t>Salary + Business</t>
  </si>
  <si>
    <t>Personal Monthly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</si>
</sst>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quot;£&quot;#,##0;\-&quot;£&quot;#,##0"/>
    <numFmt numFmtId="165" formatCode="_-&quot;£&quot;* #,##0_-;\-&quot;£&quot;* #,##0_-;_-&quot;£&quot;* &quot;-&quot;_-;_-@_-"/>
  </numFmts>
  <fonts count="34" x14ac:knownFonts="1">
    <font>
      <sz val="10"/>
      <color theme="1"/>
      <name val="Segoe UI"/>
      <family val="2"/>
      <scheme val="minor"/>
    </font>
    <font>
      <sz val="11"/>
      <color theme="1"/>
      <name val="Segoe UI"/>
      <family val="2"/>
      <scheme val="minor"/>
    </font>
    <font>
      <sz val="8"/>
      <color theme="1"/>
      <name val="Arial"/>
      <family val="2"/>
    </font>
    <font>
      <sz val="10"/>
      <color theme="1"/>
      <name val="Segoe UI"/>
      <family val="2"/>
      <scheme val="minor"/>
    </font>
    <font>
      <sz val="18"/>
      <color theme="3"/>
      <name val="Segoe UI Semibold"/>
      <family val="2"/>
      <scheme val="major"/>
    </font>
    <font>
      <b/>
      <sz val="15"/>
      <color theme="3"/>
      <name val="Segoe UI"/>
      <family val="2"/>
      <scheme val="minor"/>
    </font>
    <font>
      <b/>
      <sz val="13"/>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sz val="10"/>
      <color indexed="63"/>
      <name val="Segoe UI"/>
      <family val="2"/>
      <scheme val="minor"/>
    </font>
    <font>
      <b/>
      <sz val="12"/>
      <color indexed="63"/>
      <name val="Segoe UI"/>
      <family val="2"/>
      <scheme val="minor"/>
    </font>
    <font>
      <sz val="12"/>
      <color theme="1"/>
      <name val="Segoe UI"/>
      <family val="2"/>
      <scheme val="minor"/>
    </font>
    <font>
      <sz val="12"/>
      <color indexed="63"/>
      <name val="Segoe UI"/>
      <family val="2"/>
      <scheme val="minor"/>
    </font>
    <font>
      <b/>
      <sz val="12"/>
      <color theme="0"/>
      <name val="Segoe UI"/>
      <family val="2"/>
      <scheme val="minor"/>
    </font>
    <font>
      <sz val="12"/>
      <name val="Segoe UI"/>
      <family val="2"/>
      <scheme val="minor"/>
    </font>
    <font>
      <i/>
      <sz val="56"/>
      <color theme="0"/>
      <name val="Segoe UI Semibold"/>
      <family val="2"/>
      <scheme val="major"/>
    </font>
    <font>
      <i/>
      <sz val="36"/>
      <color theme="0"/>
      <name val="Segoe UI Semibold"/>
      <family val="2"/>
      <scheme val="major"/>
    </font>
    <font>
      <b/>
      <sz val="12"/>
      <name val="Segoe UI"/>
      <family val="2"/>
      <scheme val="minor"/>
    </font>
    <font>
      <sz val="12"/>
      <name val="Segoe UI Semibold"/>
      <family val="2"/>
      <scheme val="major"/>
    </font>
    <font>
      <sz val="12"/>
      <color theme="0"/>
      <name val="Segoe UI Semibold"/>
      <family val="2"/>
      <scheme val="major"/>
    </font>
    <font>
      <sz val="12"/>
      <color theme="3"/>
      <name val="Segoe UI Semibold"/>
      <family val="2"/>
      <scheme val="major"/>
    </font>
    <font>
      <b/>
      <sz val="12"/>
      <color theme="1"/>
      <name val="Segoe UI"/>
      <family val="2"/>
      <scheme val="minor"/>
    </font>
    <font>
      <b/>
      <sz val="10"/>
      <color theme="1"/>
      <name val="Segoe UI"/>
      <family val="2"/>
      <scheme val="minor"/>
    </font>
  </fonts>
  <fills count="41">
    <fill>
      <patternFill patternType="none"/>
    </fill>
    <fill>
      <patternFill patternType="gray125"/>
    </fill>
    <fill>
      <patternFill patternType="solid">
        <fgColor theme="4" tint="0.79998168889431442"/>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3" fillId="0" borderId="0" applyFont="0" applyFill="0" applyBorder="0" applyProtection="0">
      <alignment horizontal="left" vertical="center" indent="1"/>
    </xf>
    <xf numFmtId="43" fontId="3" fillId="0" borderId="0" applyFont="0" applyFill="0" applyBorder="0" applyAlignment="0" applyProtection="0"/>
    <xf numFmtId="41"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4" applyNumberFormat="0" applyAlignment="0" applyProtection="0"/>
    <xf numFmtId="0" fontId="12" fillId="8" borderId="5" applyNumberFormat="0" applyAlignment="0" applyProtection="0"/>
    <xf numFmtId="0" fontId="13" fillId="8" borderId="4" applyNumberFormat="0" applyAlignment="0" applyProtection="0"/>
    <xf numFmtId="0" fontId="14" fillId="0" borderId="6" applyNumberFormat="0" applyFill="0" applyAlignment="0" applyProtection="0"/>
    <xf numFmtId="0" fontId="15" fillId="9" borderId="7" applyNumberFormat="0" applyAlignment="0" applyProtection="0"/>
    <xf numFmtId="0" fontId="16" fillId="0" borderId="0" applyNumberFormat="0" applyFill="0" applyBorder="0" applyAlignment="0" applyProtection="0"/>
    <xf numFmtId="0" fontId="3" fillId="10"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48">
    <xf numFmtId="0" fontId="0" fillId="0" borderId="0" xfId="0"/>
    <xf numFmtId="0" fontId="0" fillId="35" borderId="0" xfId="0" applyFill="1"/>
    <xf numFmtId="0" fontId="20" fillId="35" borderId="0" xfId="0" applyFont="1" applyFill="1" applyAlignment="1">
      <alignment horizontal="left"/>
    </xf>
    <xf numFmtId="0" fontId="20" fillId="35" borderId="0" xfId="0" applyFont="1" applyFill="1" applyAlignment="1">
      <alignment horizontal="left" vertical="center"/>
    </xf>
    <xf numFmtId="0" fontId="20" fillId="35" borderId="0" xfId="0" applyFont="1" applyFill="1" applyAlignment="1">
      <alignment horizontal="center" vertical="center" wrapText="1"/>
    </xf>
    <xf numFmtId="0" fontId="21" fillId="35" borderId="0" xfId="0" applyFont="1" applyFill="1" applyAlignment="1">
      <alignment horizontal="left" vertical="center" wrapText="1" indent="1"/>
    </xf>
    <xf numFmtId="0" fontId="22" fillId="35" borderId="0" xfId="0" applyFont="1" applyFill="1"/>
    <xf numFmtId="0" fontId="23" fillId="35" borderId="0" xfId="0" applyFont="1" applyFill="1" applyAlignment="1">
      <alignment horizontal="center" vertical="center" wrapText="1"/>
    </xf>
    <xf numFmtId="0" fontId="21" fillId="35" borderId="0" xfId="0" applyFont="1" applyFill="1" applyAlignment="1">
      <alignment vertical="center" wrapText="1"/>
    </xf>
    <xf numFmtId="0" fontId="25" fillId="35" borderId="0" xfId="0" applyFont="1" applyFill="1" applyAlignment="1">
      <alignment horizontal="left" vertical="center"/>
    </xf>
    <xf numFmtId="0" fontId="25" fillId="35" borderId="0" xfId="0" applyFont="1" applyFill="1" applyAlignment="1">
      <alignment horizontal="right" vertical="center" indent="1"/>
    </xf>
    <xf numFmtId="0" fontId="22" fillId="0" borderId="0" xfId="0" applyFont="1" applyAlignment="1">
      <alignment horizontal="left" vertical="center" indent="1"/>
    </xf>
    <xf numFmtId="0" fontId="22" fillId="0" borderId="0" xfId="0" applyFont="1" applyAlignment="1">
      <alignment horizontal="right" vertical="center" indent="1"/>
    </xf>
    <xf numFmtId="0" fontId="26" fillId="3" borderId="0" xfId="0" applyFont="1" applyFill="1" applyAlignment="1">
      <alignment horizontal="center" vertical="center"/>
    </xf>
    <xf numFmtId="0" fontId="27" fillId="3" borderId="0" xfId="0" applyFont="1" applyFill="1" applyAlignment="1">
      <alignment horizontal="center" vertical="center"/>
    </xf>
    <xf numFmtId="4" fontId="22" fillId="0" borderId="0" xfId="0" applyNumberFormat="1" applyFont="1" applyAlignment="1">
      <alignment horizontal="right" vertical="center" indent="1"/>
    </xf>
    <xf numFmtId="4" fontId="25" fillId="2" borderId="0" xfId="0" applyNumberFormat="1" applyFont="1" applyFill="1" applyAlignment="1">
      <alignment horizontal="left" vertical="center" wrapText="1" indent="1"/>
    </xf>
    <xf numFmtId="4" fontId="25" fillId="2" borderId="0" xfId="1" applyNumberFormat="1" applyFont="1" applyFill="1" applyBorder="1" applyAlignment="1">
      <alignment horizontal="right" vertical="center" indent="1"/>
    </xf>
    <xf numFmtId="4" fontId="25" fillId="40" borderId="0" xfId="0" applyNumberFormat="1" applyFont="1" applyFill="1" applyAlignment="1">
      <alignment horizontal="left" vertical="center" wrapText="1" indent="1"/>
    </xf>
    <xf numFmtId="4" fontId="25" fillId="40" borderId="0" xfId="1" applyNumberFormat="1" applyFont="1" applyFill="1" applyBorder="1" applyAlignment="1">
      <alignment horizontal="right" vertical="center" indent="1"/>
    </xf>
    <xf numFmtId="4" fontId="28" fillId="36" borderId="0" xfId="0" applyNumberFormat="1" applyFont="1" applyFill="1" applyAlignment="1">
      <alignment horizontal="left" vertical="center" wrapText="1" indent="1"/>
    </xf>
    <xf numFmtId="4" fontId="28" fillId="36" borderId="0" xfId="1" applyNumberFormat="1" applyFont="1" applyFill="1" applyBorder="1" applyAlignment="1">
      <alignment horizontal="right" vertical="center" indent="1"/>
    </xf>
    <xf numFmtId="4" fontId="31" fillId="39" borderId="0" xfId="0" applyNumberFormat="1" applyFont="1" applyFill="1" applyAlignment="1">
      <alignment horizontal="left" vertical="center" indent="1"/>
    </xf>
    <xf numFmtId="4" fontId="30" fillId="38" borderId="0" xfId="0" applyNumberFormat="1" applyFont="1" applyFill="1" applyAlignment="1">
      <alignment horizontal="left" vertical="center" indent="1"/>
    </xf>
    <xf numFmtId="4" fontId="25" fillId="2" borderId="0" xfId="0" applyNumberFormat="1" applyFont="1" applyFill="1" applyAlignment="1">
      <alignment horizontal="left" vertical="center" indent="1" shrinkToFit="1"/>
    </xf>
    <xf numFmtId="4" fontId="31" fillId="39" borderId="0" xfId="0" applyNumberFormat="1" applyFont="1" applyFill="1" applyAlignment="1">
      <alignment horizontal="left" vertical="center" indent="1"/>
    </xf>
    <xf numFmtId="4" fontId="29" fillId="36" borderId="0" xfId="0" applyNumberFormat="1" applyFont="1" applyFill="1" applyAlignment="1">
      <alignment horizontal="left" vertical="center" indent="1" shrinkToFit="1"/>
    </xf>
    <xf numFmtId="4" fontId="28" fillId="36" borderId="0" xfId="0" applyNumberFormat="1" applyFont="1" applyFill="1" applyAlignment="1">
      <alignment vertical="center" shrinkToFit="1"/>
    </xf>
    <xf numFmtId="4" fontId="25" fillId="36" borderId="0" xfId="1" applyNumberFormat="1" applyFont="1" applyFill="1" applyBorder="1" applyAlignment="1">
      <alignment horizontal="right" vertical="center" indent="1"/>
    </xf>
    <xf numFmtId="4" fontId="29" fillId="37" borderId="0" xfId="0" applyNumberFormat="1" applyFont="1" applyFill="1" applyAlignment="1">
      <alignment horizontal="left" vertical="center" indent="1"/>
    </xf>
    <xf numFmtId="4" fontId="29" fillId="36" borderId="0" xfId="0" applyNumberFormat="1" applyFont="1" applyFill="1" applyAlignment="1">
      <alignment horizontal="left" vertical="center" indent="1"/>
    </xf>
    <xf numFmtId="4" fontId="25" fillId="36" borderId="0" xfId="0" applyNumberFormat="1" applyFont="1" applyFill="1" applyAlignment="1">
      <alignment vertical="center" shrinkToFit="1"/>
    </xf>
    <xf numFmtId="4" fontId="22" fillId="0" borderId="0" xfId="0" applyNumberFormat="1" applyFont="1" applyAlignment="1">
      <alignment horizontal="left" vertical="center" indent="1" shrinkToFit="1"/>
    </xf>
    <xf numFmtId="4" fontId="25" fillId="35" borderId="0" xfId="0" applyNumberFormat="1" applyFont="1" applyFill="1" applyAlignment="1">
      <alignment horizontal="left" vertical="center"/>
    </xf>
    <xf numFmtId="4" fontId="24" fillId="35" borderId="0" xfId="0" applyNumberFormat="1" applyFont="1" applyFill="1" applyAlignment="1">
      <alignment horizontal="left" vertical="center" wrapText="1"/>
    </xf>
    <xf numFmtId="4" fontId="22" fillId="0" borderId="0" xfId="0" applyNumberFormat="1" applyFont="1" applyAlignment="1">
      <alignment horizontal="left" vertical="center" indent="1"/>
    </xf>
    <xf numFmtId="4" fontId="0" fillId="35" borderId="0" xfId="0" applyNumberFormat="1" applyFill="1"/>
    <xf numFmtId="4" fontId="0" fillId="0" borderId="0" xfId="0" applyNumberFormat="1"/>
    <xf numFmtId="4" fontId="25" fillId="35" borderId="0" xfId="0" applyNumberFormat="1" applyFont="1" applyFill="1" applyAlignment="1">
      <alignment horizontal="right" vertical="center" indent="1"/>
    </xf>
    <xf numFmtId="4" fontId="23" fillId="35" borderId="0" xfId="0" applyNumberFormat="1" applyFont="1" applyFill="1" applyAlignment="1">
      <alignment horizontal="left" vertical="center"/>
    </xf>
    <xf numFmtId="4" fontId="22" fillId="35" borderId="0" xfId="0" applyNumberFormat="1" applyFont="1" applyFill="1"/>
    <xf numFmtId="0" fontId="32" fillId="0" borderId="0" xfId="0" applyFont="1" applyAlignment="1">
      <alignment horizontal="left" vertical="center" indent="1"/>
    </xf>
    <xf numFmtId="4" fontId="32" fillId="0" borderId="0" xfId="0" applyNumberFormat="1" applyFont="1" applyAlignment="1">
      <alignment horizontal="right" vertical="center" indent="1"/>
    </xf>
    <xf numFmtId="4" fontId="32" fillId="0" borderId="0" xfId="0" applyNumberFormat="1" applyFont="1" applyAlignment="1">
      <alignment horizontal="left" vertical="center" indent="1"/>
    </xf>
    <xf numFmtId="0" fontId="33" fillId="35" borderId="0" xfId="0" applyFont="1" applyFill="1"/>
    <xf numFmtId="4" fontId="28" fillId="35" borderId="0" xfId="0" applyNumberFormat="1" applyFont="1" applyFill="1" applyAlignment="1">
      <alignment horizontal="left" vertical="center"/>
    </xf>
    <xf numFmtId="4" fontId="28" fillId="40" borderId="0" xfId="0" applyNumberFormat="1" applyFont="1" applyFill="1" applyAlignment="1">
      <alignment horizontal="left" vertical="center" indent="1" shrinkToFit="1"/>
    </xf>
    <xf numFmtId="4" fontId="28" fillId="40" borderId="0" xfId="1" applyNumberFormat="1" applyFont="1" applyFill="1" applyBorder="1" applyAlignment="1">
      <alignment horizontal="right" vertical="center" inden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2" builtinId="3" customBuiltin="1"/>
    <cellStyle name="Comma [0]" xfId="3" builtinId="6" customBuiltin="1"/>
    <cellStyle name="Currency" xfId="1"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cent" xfId="5" builtinId="5" customBuiltin="1"/>
    <cellStyle name="Title" xfId="6" builtinId="15" customBuiltin="1"/>
    <cellStyle name="Total" xfId="22" builtinId="25" customBuiltin="1"/>
    <cellStyle name="Warning Text" xfId="19" builtinId="11" customBuiltin="1"/>
  </cellStyles>
  <dxfs count="82">
    <dxf>
      <font>
        <b/>
        <strike val="0"/>
        <outline val="0"/>
        <shadow val="0"/>
        <u val="none"/>
        <vertAlign val="baseline"/>
        <sz val="12"/>
        <color theme="1"/>
        <name val="Segoe UI"/>
        <scheme val="minor"/>
      </font>
      <numFmt numFmtId="4" formatCode="#,##0.0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left" vertical="center" textRotation="0" wrapText="0" indent="1" justifyLastLine="0" shrinkToFit="0" readingOrder="0"/>
    </dxf>
    <dxf>
      <font>
        <b/>
        <strike val="0"/>
        <outline val="0"/>
        <shadow val="0"/>
        <u val="none"/>
        <vertAlign val="baseline"/>
        <sz val="12"/>
        <color theme="1"/>
        <name val="Segoe UI"/>
        <scheme val="minor"/>
      </font>
      <numFmt numFmtId="4" formatCode="#,##0.0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left" vertical="center" textRotation="0" wrapText="0" indent="1" justifyLastLine="0" shrinkToFit="0" readingOrder="0"/>
    </dxf>
    <dxf>
      <font>
        <b/>
        <strike val="0"/>
        <outline val="0"/>
        <shadow val="0"/>
        <u val="none"/>
        <vertAlign val="baseline"/>
        <sz val="12"/>
        <color theme="1"/>
        <name val="Segoe UI"/>
        <scheme val="minor"/>
      </font>
      <numFmt numFmtId="4" formatCode="#,##0.0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left" vertical="center" textRotation="0" wrapText="0" indent="1" justifyLastLine="0" shrinkToFit="0" readingOrder="0"/>
    </dxf>
    <dxf>
      <font>
        <b/>
        <strike val="0"/>
        <outline val="0"/>
        <shadow val="0"/>
        <u val="none"/>
        <vertAlign val="baseline"/>
        <sz val="12"/>
        <color theme="1"/>
        <name val="Segoe UI"/>
        <scheme val="minor"/>
      </font>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left" vertical="center" textRotation="0" wrapText="0" indent="1" justifyLastLine="0" shrinkToFit="0" readingOrder="0"/>
    </dxf>
    <dxf>
      <font>
        <b/>
        <strike val="0"/>
        <outline val="0"/>
        <shadow val="0"/>
        <u val="none"/>
        <vertAlign val="baseline"/>
        <sz val="12"/>
        <color theme="1"/>
        <name val="Segoe UI"/>
        <scheme val="minor"/>
      </font>
      <numFmt numFmtId="4" formatCode="#,##0.00"/>
    </dxf>
    <dxf>
      <font>
        <b/>
      </font>
    </dxf>
    <dxf>
      <font>
        <b/>
      </font>
    </dxf>
    <dxf>
      <font>
        <b/>
      </font>
    </dxf>
    <dxf>
      <font>
        <b/>
      </font>
    </dxf>
    <dxf>
      <font>
        <b/>
        <strike val="0"/>
        <outline val="0"/>
        <shadow val="0"/>
        <u val="none"/>
        <vertAlign val="baseline"/>
        <sz val="12"/>
        <color theme="1"/>
        <name val="Segoe UI"/>
        <scheme val="minor"/>
      </font>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numFmt numFmtId="4" formatCode="#,##0.00"/>
      <alignment horizontal="right" vertical="center" textRotation="0" wrapText="0" indent="1" justifyLastLine="0" shrinkToFit="0" readingOrder="0"/>
    </dxf>
    <dxf>
      <font>
        <b/>
        <i val="0"/>
        <strike val="0"/>
        <condense val="0"/>
        <extend val="0"/>
        <outline val="0"/>
        <shadow val="0"/>
        <u val="none"/>
        <vertAlign val="baseline"/>
        <sz val="12"/>
        <color theme="1"/>
        <name val="Segoe UI"/>
        <scheme val="minor"/>
      </font>
      <alignment horizontal="left" vertical="center" textRotation="0" wrapText="0" indent="1" justifyLastLine="0" shrinkToFit="0" readingOrder="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alignment horizontal="left" vertical="center" textRotation="0" wrapText="0" indent="1" justifyLastLine="0" shrinkToFit="1" readingOrder="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numFmt numFmtId="4" formatCode="#,##0.00"/>
    </dxf>
    <dxf>
      <font>
        <strike val="0"/>
        <outline val="0"/>
        <shadow val="0"/>
        <u val="none"/>
        <vertAlign val="baseline"/>
        <sz val="12"/>
        <color theme="1"/>
        <name val="Segoe UI"/>
        <scheme val="minor"/>
      </font>
    </dxf>
    <dxf>
      <font>
        <strike val="0"/>
        <outline val="0"/>
        <shadow val="0"/>
        <u val="none"/>
        <vertAlign val="baseline"/>
        <sz val="12"/>
        <color theme="1"/>
        <name val="Segoe UI"/>
        <scheme val="minor"/>
      </font>
    </dxf>
    <dxf>
      <font>
        <strike val="0"/>
        <outline val="0"/>
        <shadow val="0"/>
        <u val="none"/>
        <vertAlign val="baseline"/>
        <sz val="12"/>
        <color theme="1"/>
        <name val="Segoe UI"/>
        <scheme val="minor"/>
      </font>
    </dxf>
    <dxf>
      <font>
        <b val="0"/>
        <i val="0"/>
      </font>
    </dxf>
    <dxf>
      <font>
        <b/>
        <i val="0"/>
      </font>
    </dxf>
    <dxf>
      <font>
        <b/>
        <i val="0"/>
        <color theme="3"/>
      </font>
      <fill>
        <patternFill>
          <bgColor theme="4"/>
        </patternFill>
      </fill>
    </dxf>
    <dxf>
      <font>
        <b val="0"/>
        <i val="0"/>
      </font>
      <fill>
        <patternFill>
          <bgColor theme="6" tint="0.79998168889431442"/>
        </patternFill>
      </fill>
    </dxf>
    <dxf>
      <font>
        <b val="0"/>
        <i val="0"/>
      </font>
    </dxf>
    <dxf>
      <font>
        <b val="0"/>
        <i val="0"/>
      </font>
      <fill>
        <patternFill>
          <bgColor theme="6" tint="0.59996337778862885"/>
        </patternFill>
      </fill>
    </dxf>
    <dxf>
      <font>
        <b/>
        <i val="0"/>
        <color theme="0"/>
      </font>
      <fill>
        <patternFill>
          <fgColor auto="1"/>
          <bgColor theme="7" tint="-0.24994659260841701"/>
        </patternFill>
      </fill>
    </dxf>
    <dxf>
      <font>
        <b val="0"/>
        <i val="0"/>
      </font>
    </dxf>
    <dxf>
      <font>
        <b/>
        <i val="0"/>
      </font>
    </dxf>
    <dxf>
      <font>
        <b/>
        <i val="0"/>
      </font>
    </dxf>
    <dxf>
      <fill>
        <patternFill>
          <bgColor theme="4" tint="0.79998168889431442"/>
        </patternFill>
      </fill>
    </dxf>
    <dxf>
      <font>
        <b/>
        <i val="0"/>
      </font>
      <fill>
        <patternFill>
          <bgColor theme="4" tint="0.59996337778862885"/>
        </patternFill>
      </fill>
    </dxf>
    <dxf>
      <font>
        <b/>
        <i val="0"/>
        <color theme="0"/>
      </font>
      <fill>
        <patternFill>
          <bgColor theme="4"/>
        </patternFill>
      </fill>
    </dxf>
    <dxf>
      <fill>
        <patternFill>
          <bgColor theme="4" tint="0.79998168889431442"/>
        </patternFill>
      </fill>
    </dxf>
    <dxf>
      <fill>
        <patternFill>
          <bgColor theme="4" tint="0.59996337778862885"/>
        </patternFill>
      </fill>
    </dxf>
    <dxf>
      <font>
        <b/>
        <i val="0"/>
        <color theme="0"/>
      </font>
      <fill>
        <patternFill>
          <bgColor theme="4"/>
        </patternFill>
      </fill>
    </dxf>
  </dxfs>
  <tableStyles count="6" defaultTableStyle="TableStyleMedium9">
    <tableStyle name="Blue table" pivot="0" count="3">
      <tableStyleElement type="headerRow" dxfId="81"/>
      <tableStyleElement type="totalRow" dxfId="80"/>
      <tableStyleElement type="secondRowStripe" dxfId="79"/>
    </tableStyle>
    <tableStyle name="Blue with font difference" pivot="0" count="3">
      <tableStyleElement type="headerRow" dxfId="78"/>
      <tableStyleElement type="totalRow" dxfId="77"/>
      <tableStyleElement type="secondRowStripe" dxfId="76"/>
    </tableStyle>
    <tableStyle name="Budget" pivot="0" count="3">
      <tableStyleElement type="headerRow" dxfId="75"/>
      <tableStyleElement type="totalRow" dxfId="74"/>
      <tableStyleElement type="firstColumn" dxfId="73"/>
    </tableStyle>
    <tableStyle name="Table Style 1" pivot="0" count="4">
      <tableStyleElement type="headerRow" dxfId="72"/>
      <tableStyleElement type="totalRow" dxfId="71"/>
      <tableStyleElement type="firstRowStripe" dxfId="70"/>
      <tableStyleElement type="secondRowStripe" dxfId="69"/>
    </tableStyle>
    <tableStyle name="Table Style 2" pivot="0" count="0"/>
    <tableStyle name="Transport" pivot="0" count="3">
      <tableStyleElement type="headerRow" dxfId="68"/>
      <tableStyleElement type="totalRow" dxfId="67"/>
      <tableStyleElement type="firstColumn" dxfId="66"/>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Housing" displayName="Housing" ref="B15:E26" totalsRowCount="1" headerRowDxfId="65" dataDxfId="58" totalsRowDxfId="25">
  <autoFilter ref="B15:E25">
    <filterColumn colId="0" hiddenButton="1"/>
    <filterColumn colId="1" hiddenButton="1"/>
    <filterColumn colId="2" hiddenButton="1"/>
    <filterColumn colId="3" hiddenButton="1"/>
  </autoFilter>
  <tableColumns count="4">
    <tableColumn id="1" name="HOUSING" totalsRowLabel="Total" dataDxfId="62" totalsRowDxfId="29"/>
    <tableColumn id="2" name="Projected cost" totalsRowFunction="sum" dataDxfId="61" totalsRowDxfId="28"/>
    <tableColumn id="3" name="Actual cost" totalsRowFunction="sum" dataDxfId="60" totalsRowDxfId="27"/>
    <tableColumn id="4" name="Difference" totalsRowFunction="sum" dataDxfId="59" totalsRowDxfId="26">
      <calculatedColumnFormula>Housing[[#This Row],[Projected cost]]-Housing[[#This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Housing Costs in this table. Difference is auto-calculated, and icons are updated"/>
    </ext>
  </extLst>
</table>
</file>

<file path=xl/tables/table2.xml><?xml version="1.0" encoding="utf-8"?>
<table xmlns="http://schemas.openxmlformats.org/spreadsheetml/2006/main" id="6" name="Pets" displayName="Pets" ref="B38:E44" totalsRowCount="1" headerRowDxfId="53" dataDxfId="52" totalsRowDxfId="0">
  <autoFilter ref="B38:E43">
    <filterColumn colId="0" hiddenButton="1"/>
    <filterColumn colId="1" hiddenButton="1"/>
    <filterColumn colId="2" hiddenButton="1"/>
    <filterColumn colId="3" hiddenButton="1"/>
  </autoFilter>
  <tableColumns count="4">
    <tableColumn id="1" name="PETS" totalsRowLabel="Total" dataDxfId="57" totalsRowDxfId="4"/>
    <tableColumn id="2" name="Projected cost" totalsRowFunction="sum" dataDxfId="56" totalsRowDxfId="3"/>
    <tableColumn id="3" name="Actual cost" totalsRowFunction="sum" dataDxfId="55" totalsRowDxfId="2"/>
    <tableColumn id="4" name="Difference" totalsRowFunction="sum" dataDxfId="54" totalsRowDxfId="1">
      <calculatedColumnFormula>Pets[[#This Row],[Projected cost]]-Pets[[#This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Pets Costs in this table. Difference is auto-calculated, and icons are updated"/>
    </ext>
  </extLst>
</table>
</file>

<file path=xl/tables/table3.xml><?xml version="1.0" encoding="utf-8"?>
<table xmlns="http://schemas.openxmlformats.org/spreadsheetml/2006/main" id="5" name="Food" displayName="Food" ref="G37:J41" totalsRowCount="1" headerRowDxfId="47" dataDxfId="46" totalsRowDxfId="5">
  <autoFilter ref="G37:J40">
    <filterColumn colId="0" hiddenButton="1"/>
    <filterColumn colId="1" hiddenButton="1"/>
    <filterColumn colId="2" hiddenButton="1"/>
    <filterColumn colId="3" hiddenButton="1"/>
  </autoFilter>
  <tableColumns count="4">
    <tableColumn id="1" name="FOOD" totalsRowLabel="Total" dataDxfId="51" totalsRowDxfId="9"/>
    <tableColumn id="2" name="Projected cost" totalsRowFunction="sum" dataDxfId="50" totalsRowDxfId="8"/>
    <tableColumn id="3" name="Actual cost" totalsRowFunction="sum" dataDxfId="49" totalsRowDxfId="7"/>
    <tableColumn id="4" name="Difference" totalsRowFunction="sum" dataDxfId="48" totalsRowDxfId="6">
      <calculatedColumnFormula>Food[[#This Row],[Projected cost]]-Food[[#This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Food Costs in this table. Difference is auto-calculated, and icons are updated"/>
    </ext>
  </extLst>
</table>
</file>

<file path=xl/tables/table4.xml><?xml version="1.0" encoding="utf-8"?>
<table xmlns="http://schemas.openxmlformats.org/spreadsheetml/2006/main" id="3" name="Transport" displayName="Transport" ref="B28:E36" totalsRowCount="1" headerRowDxfId="64" dataDxfId="63" totalsRowDxfId="15">
  <autoFilter ref="B28:E35">
    <filterColumn colId="0" hiddenButton="1"/>
    <filterColumn colId="1" hiddenButton="1"/>
    <filterColumn colId="2" hiddenButton="1"/>
    <filterColumn colId="3" hiddenButton="1"/>
  </autoFilter>
  <tableColumns count="4">
    <tableColumn id="1" name="TRANSPORT" totalsRowLabel="Total" dataDxfId="45" totalsRowDxfId="19"/>
    <tableColumn id="2" name="Projected cost" totalsRowFunction="sum" dataDxfId="44" totalsRowDxfId="18"/>
    <tableColumn id="3" name="Actual cost" totalsRowFunction="sum" dataDxfId="43" totalsRowDxfId="17"/>
    <tableColumn id="4" name="Difference" totalsRowFunction="sum" dataDxfId="42" totalsRowDxfId="16">
      <calculatedColumnFormula>Transport[[#This Row],[Projected cost]]-Transport[[#This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Transport Costs in this table. Difference is auto-calculated, and icons are updated"/>
    </ext>
  </extLst>
</table>
</file>

<file path=xl/tables/table5.xml><?xml version="1.0" encoding="utf-8"?>
<table xmlns="http://schemas.openxmlformats.org/spreadsheetml/2006/main" id="2" name="Entertainment" displayName="Entertainment" ref="G15:J25" totalsRowCount="1" headerRowDxfId="41" dataDxfId="40" totalsRowDxfId="20">
  <autoFilter ref="G15:J24">
    <filterColumn colId="0" hiddenButton="1"/>
    <filterColumn colId="1" hiddenButton="1"/>
    <filterColumn colId="2" hiddenButton="1"/>
    <filterColumn colId="3" hiddenButton="1"/>
  </autoFilter>
  <tableColumns count="4">
    <tableColumn id="1" name="ENTERTAINMENT" totalsRowLabel="Total" dataDxfId="39" totalsRowDxfId="24"/>
    <tableColumn id="2" name="Projected cost" totalsRowFunction="sum" dataDxfId="38" totalsRowDxfId="23"/>
    <tableColumn id="3" name="Actual cost" totalsRowFunction="sum" dataDxfId="37" totalsRowDxfId="22"/>
    <tableColumn id="4" name="Difference" totalsRowFunction="sum" dataDxfId="36" totalsRowDxfId="21">
      <calculatedColumnFormula>Entertainment[[#This Row],[Projected cost]]-Entertainment[[#This Row],[Actual cost]]</calculatedColumnFormula>
    </tableColumn>
  </tableColumns>
  <tableStyleInfo name="Blue table" showFirstColumn="1" showLastColumn="0" showRowStripes="1" showColumnStripes="0"/>
  <extLst>
    <ext xmlns:x14="http://schemas.microsoft.com/office/spreadsheetml/2009/9/main" uri="{504A1905-F514-4f6f-8877-14C23A59335A}">
      <x14:table altTextSummary="Enter Projected and Actual Entertainment Costs in this table. Difference is auto-calculated, and icons are updated"/>
    </ext>
  </extLst>
</table>
</file>

<file path=xl/tables/table6.xml><?xml version="1.0" encoding="utf-8"?>
<table xmlns="http://schemas.openxmlformats.org/spreadsheetml/2006/main" id="7" name="PersonalCare" displayName="PersonalCare" ref="G27:J35" totalsRowCount="1" headerRowDxfId="35" dataDxfId="34" totalsRowDxfId="10">
  <autoFilter ref="G27:J34">
    <filterColumn colId="0" hiddenButton="1"/>
    <filterColumn colId="1" hiddenButton="1"/>
    <filterColumn colId="2" hiddenButton="1"/>
    <filterColumn colId="3" hiddenButton="1"/>
  </autoFilter>
  <tableColumns count="4">
    <tableColumn id="1" name="PERSONAL CARE" totalsRowLabel="Total" dataDxfId="33" totalsRowDxfId="14"/>
    <tableColumn id="2" name="Projected cost" totalsRowFunction="sum" dataDxfId="32" totalsRowDxfId="13"/>
    <tableColumn id="3" name="Actual cost" totalsRowFunction="sum" dataDxfId="31" totalsRowDxfId="12"/>
    <tableColumn id="4" name="Difference" totalsRowFunction="sum" dataDxfId="30" totalsRowDxfId="11">
      <calculatedColumnFormula>PersonalCare[[#This Row],[Projected cost]]-PersonalCare[[#This Row],[Actual cost]]</calculatedColumnFormula>
    </tableColumn>
  </tableColumns>
  <tableStyleInfo name="Table Style 1" showFirstColumn="1" showLastColumn="0" showRowStripes="1" showColumnStripes="0"/>
  <extLst>
    <ext xmlns:x14="http://schemas.microsoft.com/office/spreadsheetml/2009/9/main" uri="{504A1905-F514-4f6f-8877-14C23A59335A}">
      <x14:table altTextSummary="Enter Projected and Actual Personal Care Costs in this table. Difference is auto-calculated, and icons are updated"/>
    </ext>
  </extLst>
</table>
</file>

<file path=xl/theme/theme1.xml><?xml version="1.0" encoding="utf-8"?>
<a:theme xmlns:a="http://schemas.openxmlformats.org/drawingml/2006/main" name="Office Theme">
  <a:themeElements>
    <a:clrScheme name="Custom 40">
      <a:dk1>
        <a:srgbClr val="000000"/>
      </a:dk1>
      <a:lt1>
        <a:srgbClr val="FFFFFF"/>
      </a:lt1>
      <a:dk2>
        <a:srgbClr val="E7ECF4"/>
      </a:dk2>
      <a:lt2>
        <a:srgbClr val="E7E6E6"/>
      </a:lt2>
      <a:accent1>
        <a:srgbClr val="2C484F"/>
      </a:accent1>
      <a:accent2>
        <a:srgbClr val="699194"/>
      </a:accent2>
      <a:accent3>
        <a:srgbClr val="FA9797"/>
      </a:accent3>
      <a:accent4>
        <a:srgbClr val="D24B47"/>
      </a:accent4>
      <a:accent5>
        <a:srgbClr val="183944"/>
      </a:accent5>
      <a:accent6>
        <a:srgbClr val="032C36"/>
      </a:accent6>
      <a:hlink>
        <a:srgbClr val="0563C1"/>
      </a:hlink>
      <a:folHlink>
        <a:srgbClr val="954F72"/>
      </a:folHlink>
    </a:clrScheme>
    <a:fontScheme name="Custom 16">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Y178"/>
  <sheetViews>
    <sheetView showGridLines="0" tabSelected="1" topLeftCell="B5" zoomScale="78" zoomScaleNormal="78" workbookViewId="0">
      <selection activeCell="G11" sqref="G11"/>
    </sheetView>
  </sheetViews>
  <sheetFormatPr defaultColWidth="8.85546875" defaultRowHeight="14.25" x14ac:dyDescent="0.25"/>
  <cols>
    <col min="1" max="1" width="5" style="1" customWidth="1"/>
    <col min="2" max="2" width="38.85546875" style="1" customWidth="1"/>
    <col min="3" max="5" width="18.140625" style="1" customWidth="1"/>
    <col min="6" max="6" width="5" style="1" customWidth="1"/>
    <col min="7" max="7" width="38.85546875" style="1" customWidth="1"/>
    <col min="8" max="10" width="18.140625" style="1" customWidth="1"/>
  </cols>
  <sheetData>
    <row r="1" spans="1:25" ht="30" customHeight="1" x14ac:dyDescent="0.25"/>
    <row r="2" spans="1:25" ht="99.95" customHeight="1" x14ac:dyDescent="0.25">
      <c r="A2" s="2"/>
      <c r="B2" s="13" t="s">
        <v>57</v>
      </c>
      <c r="C2" s="14"/>
      <c r="D2" s="14"/>
      <c r="E2" s="14"/>
      <c r="F2" s="14"/>
      <c r="G2" s="14"/>
      <c r="H2" s="14"/>
      <c r="I2" s="14"/>
      <c r="J2" s="14"/>
    </row>
    <row r="3" spans="1:25" ht="27.95" customHeight="1" x14ac:dyDescent="0.25">
      <c r="A3" s="3"/>
      <c r="B3" s="4"/>
      <c r="C3" s="4"/>
      <c r="D3" s="4"/>
      <c r="E3" s="4"/>
      <c r="F3" s="4"/>
      <c r="G3" s="4"/>
      <c r="H3" s="4"/>
      <c r="I3" s="4"/>
      <c r="J3" s="4"/>
    </row>
    <row r="4" spans="1:25" ht="27.95" customHeight="1" x14ac:dyDescent="0.3">
      <c r="A4" s="3"/>
      <c r="B4" s="22" t="s">
        <v>2</v>
      </c>
      <c r="C4" s="16" t="s">
        <v>56</v>
      </c>
      <c r="D4" s="16"/>
      <c r="E4" s="17">
        <v>352500</v>
      </c>
      <c r="F4" s="5"/>
      <c r="G4" s="6"/>
      <c r="H4" s="6"/>
      <c r="I4" s="6"/>
      <c r="J4" s="6"/>
    </row>
    <row r="5" spans="1:25" ht="27.95" customHeight="1" x14ac:dyDescent="0.3">
      <c r="A5" s="3"/>
      <c r="B5" s="22"/>
      <c r="C5" s="18" t="s">
        <v>0</v>
      </c>
      <c r="D5" s="18"/>
      <c r="E5" s="19">
        <v>5000</v>
      </c>
      <c r="F5" s="5"/>
      <c r="G5" s="6"/>
      <c r="H5" s="6"/>
      <c r="I5" s="6"/>
      <c r="J5" s="6"/>
    </row>
    <row r="6" spans="1:25" ht="27.95" customHeight="1" x14ac:dyDescent="0.3">
      <c r="A6" s="3"/>
      <c r="B6" s="22"/>
      <c r="C6" s="20" t="s">
        <v>1</v>
      </c>
      <c r="D6" s="20"/>
      <c r="E6" s="21">
        <f>SUM(E4:E5)</f>
        <v>357500</v>
      </c>
      <c r="F6" s="5"/>
      <c r="G6" s="6"/>
      <c r="H6" s="6"/>
      <c r="I6" s="6"/>
      <c r="J6" s="6"/>
    </row>
    <row r="7" spans="1:25" ht="27.95" customHeight="1" x14ac:dyDescent="0.25">
      <c r="A7" s="3"/>
      <c r="B7" s="7"/>
      <c r="C7" s="7"/>
      <c r="D7" s="7"/>
      <c r="E7" s="7"/>
      <c r="F7" s="7"/>
      <c r="G7" s="7"/>
      <c r="H7" s="7"/>
      <c r="I7" s="7"/>
      <c r="J7" s="7"/>
    </row>
    <row r="8" spans="1:25" ht="27.95" customHeight="1" x14ac:dyDescent="0.25">
      <c r="A8" s="3"/>
      <c r="B8" s="23" t="s">
        <v>3</v>
      </c>
      <c r="C8" s="24" t="s">
        <v>4</v>
      </c>
      <c r="D8" s="24"/>
      <c r="E8" s="17">
        <f>SUM(C26,C36,H41,C44,H35,H25)</f>
        <v>190840</v>
      </c>
      <c r="F8" s="7"/>
      <c r="G8" s="7"/>
      <c r="H8" s="7"/>
      <c r="I8" s="7"/>
      <c r="J8" s="7"/>
    </row>
    <row r="9" spans="1:25" ht="27.95" customHeight="1" x14ac:dyDescent="0.25">
      <c r="A9" s="3"/>
      <c r="B9" s="25" t="s">
        <v>5</v>
      </c>
      <c r="C9" s="46" t="s">
        <v>6</v>
      </c>
      <c r="D9" s="46"/>
      <c r="E9" s="47">
        <f>SUM(D26,D36,I41,D44,I35,I25)</f>
        <v>207890</v>
      </c>
      <c r="F9" s="7"/>
      <c r="G9" s="7"/>
      <c r="H9" s="7"/>
      <c r="I9" s="7"/>
      <c r="J9" s="7"/>
    </row>
    <row r="10" spans="1:25" ht="27.95" customHeight="1" x14ac:dyDescent="0.25">
      <c r="A10" s="3"/>
      <c r="B10" s="26" t="s">
        <v>7</v>
      </c>
      <c r="C10" s="27"/>
      <c r="D10" s="27"/>
      <c r="E10" s="28">
        <f>SUM(E26,E36,J41,E44,J35,J25)</f>
        <v>-17050</v>
      </c>
      <c r="F10" s="7"/>
      <c r="G10" s="7"/>
      <c r="H10" s="7"/>
      <c r="I10" s="7"/>
      <c r="J10" s="7"/>
    </row>
    <row r="11" spans="1:25" ht="27.95" customHeight="1" x14ac:dyDescent="0.25">
      <c r="A11" s="3"/>
      <c r="B11" s="29" t="s">
        <v>8</v>
      </c>
      <c r="C11" s="24" t="s">
        <v>9</v>
      </c>
      <c r="D11" s="24"/>
      <c r="E11" s="17">
        <f>E8</f>
        <v>190840</v>
      </c>
      <c r="F11" s="7"/>
      <c r="G11" s="7"/>
      <c r="H11" s="7"/>
      <c r="I11" s="7"/>
      <c r="J11" s="7"/>
    </row>
    <row r="12" spans="1:25" ht="27.95" customHeight="1" x14ac:dyDescent="0.25">
      <c r="A12" s="3"/>
      <c r="B12" s="25" t="s">
        <v>10</v>
      </c>
      <c r="C12" s="46" t="s">
        <v>11</v>
      </c>
      <c r="D12" s="46"/>
      <c r="E12" s="47">
        <f>E6-E9</f>
        <v>149610</v>
      </c>
      <c r="F12" s="7"/>
      <c r="G12" s="7"/>
      <c r="H12" s="7"/>
      <c r="I12" s="7"/>
      <c r="J12" s="7"/>
    </row>
    <row r="13" spans="1:25" ht="27.95" customHeight="1" x14ac:dyDescent="0.25">
      <c r="A13" s="3"/>
      <c r="B13" s="30" t="s">
        <v>12</v>
      </c>
      <c r="C13" s="31"/>
      <c r="D13" s="31"/>
      <c r="E13" s="28">
        <f>E12-E11</f>
        <v>-41230</v>
      </c>
      <c r="F13" s="7"/>
      <c r="G13" s="7"/>
      <c r="H13" s="7"/>
      <c r="I13" s="7"/>
      <c r="J13" s="7"/>
    </row>
    <row r="14" spans="1:25" ht="27.95" customHeight="1" x14ac:dyDescent="0.3">
      <c r="A14" s="3"/>
      <c r="B14" s="6"/>
      <c r="C14" s="6"/>
      <c r="D14" s="6"/>
      <c r="E14" s="6"/>
      <c r="F14" s="5"/>
      <c r="G14" s="8"/>
      <c r="H14" s="8"/>
      <c r="I14" s="8"/>
      <c r="J14" s="8"/>
    </row>
    <row r="15" spans="1:25" ht="27.95" customHeight="1" x14ac:dyDescent="0.25">
      <c r="A15" s="3"/>
      <c r="B15" s="11" t="s">
        <v>13</v>
      </c>
      <c r="C15" s="12" t="s">
        <v>14</v>
      </c>
      <c r="D15" s="12" t="s">
        <v>15</v>
      </c>
      <c r="E15" s="12" t="s">
        <v>16</v>
      </c>
      <c r="F15" s="34"/>
      <c r="G15" s="35" t="s">
        <v>17</v>
      </c>
      <c r="H15" s="15" t="s">
        <v>14</v>
      </c>
      <c r="I15" s="15" t="s">
        <v>15</v>
      </c>
      <c r="J15" s="15" t="s">
        <v>16</v>
      </c>
      <c r="K15" s="37"/>
      <c r="L15" s="37"/>
      <c r="M15" s="37"/>
      <c r="N15" s="37"/>
      <c r="O15" s="37"/>
      <c r="P15" s="37"/>
      <c r="Q15" s="37"/>
      <c r="R15" s="37"/>
      <c r="S15" s="37"/>
      <c r="T15" s="37"/>
      <c r="U15" s="37"/>
      <c r="V15" s="37"/>
      <c r="W15" s="37"/>
      <c r="X15" s="37"/>
      <c r="Y15" s="37"/>
    </row>
    <row r="16" spans="1:25" ht="27.95" customHeight="1" x14ac:dyDescent="0.25">
      <c r="A16" s="3"/>
      <c r="B16" s="32" t="s">
        <v>18</v>
      </c>
      <c r="C16" s="15">
        <v>40000</v>
      </c>
      <c r="D16" s="15">
        <v>50000</v>
      </c>
      <c r="E16" s="15">
        <f>Housing[[#This Row],[Projected cost]]-Housing[[#This Row],[Actual cost]]</f>
        <v>-10000</v>
      </c>
      <c r="F16" s="33"/>
      <c r="G16" s="32" t="s">
        <v>19</v>
      </c>
      <c r="H16" s="15">
        <v>1000</v>
      </c>
      <c r="I16" s="15">
        <v>2550</v>
      </c>
      <c r="J16" s="15">
        <f>Entertainment[[#This Row],[Projected cost]]-Entertainment[[#This Row],[Actual cost]]</f>
        <v>-1550</v>
      </c>
      <c r="K16" s="37"/>
      <c r="L16" s="37"/>
      <c r="M16" s="37"/>
      <c r="N16" s="37"/>
      <c r="O16" s="37"/>
      <c r="P16" s="37"/>
      <c r="Q16" s="37"/>
      <c r="R16" s="37"/>
      <c r="S16" s="37"/>
      <c r="T16" s="37"/>
      <c r="U16" s="37"/>
      <c r="V16" s="37"/>
      <c r="W16" s="37"/>
      <c r="X16" s="37"/>
      <c r="Y16" s="37"/>
    </row>
    <row r="17" spans="1:25" ht="27.95" customHeight="1" x14ac:dyDescent="0.25">
      <c r="A17" s="3"/>
      <c r="B17" s="32" t="s">
        <v>20</v>
      </c>
      <c r="C17" s="15">
        <v>700</v>
      </c>
      <c r="D17" s="15">
        <v>1000</v>
      </c>
      <c r="E17" s="15">
        <f>Housing[[#This Row],[Projected cost]]-Housing[[#This Row],[Actual cost]]</f>
        <v>-300</v>
      </c>
      <c r="F17" s="33"/>
      <c r="G17" s="32" t="s">
        <v>21</v>
      </c>
      <c r="H17" s="15"/>
      <c r="I17" s="15"/>
      <c r="J17" s="15">
        <f>Entertainment[[#This Row],[Projected cost]]-Entertainment[[#This Row],[Actual cost]]</f>
        <v>0</v>
      </c>
      <c r="K17" s="37"/>
      <c r="L17" s="37"/>
      <c r="M17" s="37"/>
      <c r="N17" s="37"/>
      <c r="O17" s="37"/>
      <c r="P17" s="37"/>
      <c r="Q17" s="37"/>
      <c r="R17" s="37"/>
      <c r="S17" s="37"/>
      <c r="T17" s="37"/>
      <c r="U17" s="37"/>
      <c r="V17" s="37"/>
      <c r="W17" s="37"/>
      <c r="X17" s="37"/>
      <c r="Y17" s="37"/>
    </row>
    <row r="18" spans="1:25" ht="27.95" customHeight="1" x14ac:dyDescent="0.25">
      <c r="A18" s="3"/>
      <c r="B18" s="32" t="s">
        <v>22</v>
      </c>
      <c r="C18" s="15">
        <v>1500</v>
      </c>
      <c r="D18" s="15">
        <v>1600</v>
      </c>
      <c r="E18" s="15">
        <f>Housing[[#This Row],[Projected cost]]-Housing[[#This Row],[Actual cost]]</f>
        <v>-100</v>
      </c>
      <c r="F18" s="33"/>
      <c r="G18" s="32" t="s">
        <v>23</v>
      </c>
      <c r="H18" s="15">
        <v>2500</v>
      </c>
      <c r="I18" s="15">
        <v>3580</v>
      </c>
      <c r="J18" s="15">
        <f>Entertainment[[#This Row],[Projected cost]]-Entertainment[[#This Row],[Actual cost]]</f>
        <v>-1080</v>
      </c>
      <c r="K18" s="37"/>
      <c r="L18" s="37"/>
      <c r="M18" s="37"/>
      <c r="N18" s="37"/>
      <c r="O18" s="37"/>
      <c r="P18" s="37"/>
      <c r="Q18" s="37"/>
      <c r="R18" s="37"/>
      <c r="S18" s="37"/>
      <c r="T18" s="37"/>
      <c r="U18" s="37"/>
      <c r="V18" s="37"/>
      <c r="W18" s="37"/>
      <c r="X18" s="37"/>
      <c r="Y18" s="37"/>
    </row>
    <row r="19" spans="1:25" ht="27.95" customHeight="1" x14ac:dyDescent="0.25">
      <c r="A19" s="3"/>
      <c r="B19" s="32" t="s">
        <v>24</v>
      </c>
      <c r="C19" s="15">
        <v>1200</v>
      </c>
      <c r="D19" s="15">
        <v>1800</v>
      </c>
      <c r="E19" s="15">
        <f>Housing[[#This Row],[Projected cost]]-Housing[[#This Row],[Actual cost]]</f>
        <v>-600</v>
      </c>
      <c r="F19" s="33"/>
      <c r="G19" s="32" t="s">
        <v>25</v>
      </c>
      <c r="H19" s="15">
        <v>1000</v>
      </c>
      <c r="I19" s="15">
        <v>500</v>
      </c>
      <c r="J19" s="15">
        <f>Entertainment[[#This Row],[Projected cost]]-Entertainment[[#This Row],[Actual cost]]</f>
        <v>500</v>
      </c>
      <c r="K19" s="37"/>
      <c r="L19" s="37"/>
      <c r="M19" s="37"/>
      <c r="N19" s="37"/>
      <c r="O19" s="37"/>
      <c r="P19" s="37"/>
      <c r="Q19" s="37"/>
      <c r="R19" s="37"/>
      <c r="S19" s="37"/>
      <c r="T19" s="37"/>
      <c r="U19" s="37"/>
      <c r="V19" s="37"/>
      <c r="W19" s="37"/>
      <c r="X19" s="37"/>
      <c r="Y19" s="37"/>
    </row>
    <row r="20" spans="1:25" ht="27.95" customHeight="1" x14ac:dyDescent="0.25">
      <c r="A20" s="3"/>
      <c r="B20" s="32" t="s">
        <v>26</v>
      </c>
      <c r="C20" s="15">
        <v>1200</v>
      </c>
      <c r="D20" s="15">
        <v>1500</v>
      </c>
      <c r="E20" s="15">
        <f>Housing[[#This Row],[Projected cost]]-Housing[[#This Row],[Actual cost]]</f>
        <v>-300</v>
      </c>
      <c r="F20" s="33"/>
      <c r="G20" s="32" t="s">
        <v>27</v>
      </c>
      <c r="H20" s="15">
        <v>1500</v>
      </c>
      <c r="I20" s="15">
        <v>2000</v>
      </c>
      <c r="J20" s="15">
        <f>Entertainment[[#This Row],[Projected cost]]-Entertainment[[#This Row],[Actual cost]]</f>
        <v>-500</v>
      </c>
      <c r="K20" s="37"/>
      <c r="L20" s="37"/>
      <c r="M20" s="37"/>
      <c r="N20" s="37"/>
      <c r="O20" s="37"/>
      <c r="P20" s="37"/>
      <c r="Q20" s="37"/>
      <c r="R20" s="37"/>
      <c r="S20" s="37"/>
      <c r="T20" s="37"/>
      <c r="U20" s="37"/>
      <c r="V20" s="37"/>
      <c r="W20" s="37"/>
      <c r="X20" s="37"/>
      <c r="Y20" s="37"/>
    </row>
    <row r="21" spans="1:25" ht="27.95" customHeight="1" x14ac:dyDescent="0.25">
      <c r="A21" s="3"/>
      <c r="B21" s="32" t="s">
        <v>28</v>
      </c>
      <c r="C21" s="15"/>
      <c r="D21" s="15"/>
      <c r="E21" s="15">
        <f>Housing[[#This Row],[Projected cost]]-Housing[[#This Row],[Actual cost]]</f>
        <v>0</v>
      </c>
      <c r="F21" s="33"/>
      <c r="G21" s="32" t="s">
        <v>29</v>
      </c>
      <c r="H21" s="15"/>
      <c r="I21" s="15"/>
      <c r="J21" s="15">
        <f>Entertainment[[#This Row],[Projected cost]]-Entertainment[[#This Row],[Actual cost]]</f>
        <v>0</v>
      </c>
      <c r="K21" s="37"/>
      <c r="L21" s="37"/>
      <c r="M21" s="37"/>
      <c r="N21" s="37"/>
      <c r="O21" s="37"/>
      <c r="P21" s="37"/>
      <c r="Q21" s="37"/>
      <c r="R21" s="37"/>
      <c r="S21" s="37"/>
      <c r="T21" s="37"/>
      <c r="U21" s="37"/>
      <c r="V21" s="37"/>
      <c r="W21" s="37"/>
      <c r="X21" s="37"/>
      <c r="Y21" s="37"/>
    </row>
    <row r="22" spans="1:25" ht="27.95" customHeight="1" x14ac:dyDescent="0.25">
      <c r="A22" s="3"/>
      <c r="B22" s="32" t="s">
        <v>30</v>
      </c>
      <c r="C22" s="15">
        <v>500</v>
      </c>
      <c r="D22" s="15">
        <v>350</v>
      </c>
      <c r="E22" s="15">
        <f>Housing[[#This Row],[Projected cost]]-Housing[[#This Row],[Actual cost]]</f>
        <v>150</v>
      </c>
      <c r="F22" s="33"/>
      <c r="G22" s="32" t="s">
        <v>31</v>
      </c>
      <c r="H22" s="15"/>
      <c r="I22" s="15"/>
      <c r="J22" s="15">
        <f>Entertainment[[#This Row],[Projected cost]]-Entertainment[[#This Row],[Actual cost]]</f>
        <v>0</v>
      </c>
      <c r="K22" s="37"/>
      <c r="L22" s="37"/>
      <c r="M22" s="37"/>
      <c r="N22" s="37"/>
      <c r="O22" s="37"/>
      <c r="P22" s="37"/>
      <c r="Q22" s="37"/>
      <c r="R22" s="37"/>
      <c r="S22" s="37"/>
      <c r="T22" s="37"/>
      <c r="U22" s="37"/>
      <c r="V22" s="37"/>
      <c r="W22" s="37"/>
      <c r="X22" s="37"/>
      <c r="Y22" s="37"/>
    </row>
    <row r="23" spans="1:25" ht="27.95" customHeight="1" x14ac:dyDescent="0.25">
      <c r="A23" s="3"/>
      <c r="B23" s="32" t="s">
        <v>32</v>
      </c>
      <c r="C23" s="15">
        <v>1500</v>
      </c>
      <c r="D23" s="15">
        <v>1200</v>
      </c>
      <c r="E23" s="15">
        <f>Housing[[#This Row],[Projected cost]]-Housing[[#This Row],[Actual cost]]</f>
        <v>300</v>
      </c>
      <c r="F23" s="33"/>
      <c r="G23" s="32" t="s">
        <v>31</v>
      </c>
      <c r="H23" s="15"/>
      <c r="I23" s="15"/>
      <c r="J23" s="15">
        <f>Entertainment[[#This Row],[Projected cost]]-Entertainment[[#This Row],[Actual cost]]</f>
        <v>0</v>
      </c>
      <c r="K23" s="37"/>
      <c r="L23" s="37"/>
      <c r="M23" s="37"/>
      <c r="N23" s="37"/>
      <c r="O23" s="37"/>
      <c r="P23" s="37"/>
      <c r="Q23" s="37"/>
      <c r="R23" s="37"/>
      <c r="S23" s="37"/>
      <c r="T23" s="37"/>
      <c r="U23" s="37"/>
      <c r="V23" s="37"/>
      <c r="W23" s="37"/>
      <c r="X23" s="37"/>
      <c r="Y23" s="37"/>
    </row>
    <row r="24" spans="1:25" ht="27.95" customHeight="1" x14ac:dyDescent="0.25">
      <c r="A24" s="3"/>
      <c r="B24" s="32" t="s">
        <v>33</v>
      </c>
      <c r="C24" s="15">
        <v>10000</v>
      </c>
      <c r="D24" s="15">
        <v>18000</v>
      </c>
      <c r="E24" s="15">
        <f>Housing[[#This Row],[Projected cost]]-Housing[[#This Row],[Actual cost]]</f>
        <v>-8000</v>
      </c>
      <c r="F24" s="33"/>
      <c r="G24" s="32" t="s">
        <v>31</v>
      </c>
      <c r="H24" s="15"/>
      <c r="I24" s="15"/>
      <c r="J24" s="15">
        <f>Entertainment[[#This Row],[Projected cost]]-Entertainment[[#This Row],[Actual cost]]</f>
        <v>0</v>
      </c>
      <c r="K24" s="37"/>
      <c r="L24" s="37"/>
      <c r="M24" s="37"/>
      <c r="N24" s="37"/>
      <c r="O24" s="37"/>
      <c r="P24" s="37"/>
      <c r="Q24" s="37"/>
      <c r="R24" s="37"/>
      <c r="S24" s="37"/>
      <c r="T24" s="37"/>
      <c r="U24" s="37"/>
      <c r="V24" s="37"/>
      <c r="W24" s="37"/>
      <c r="X24" s="37"/>
      <c r="Y24" s="37"/>
    </row>
    <row r="25" spans="1:25" ht="27.95" customHeight="1" x14ac:dyDescent="0.25">
      <c r="A25" s="3"/>
      <c r="B25" s="32" t="s">
        <v>31</v>
      </c>
      <c r="C25" s="15"/>
      <c r="D25" s="15"/>
      <c r="E25" s="15">
        <f>Housing[[#This Row],[Projected cost]]-Housing[[#This Row],[Actual cost]]</f>
        <v>0</v>
      </c>
      <c r="F25" s="33"/>
      <c r="G25" s="43" t="s">
        <v>34</v>
      </c>
      <c r="H25" s="42">
        <f>SUBTOTAL(109,Entertainment[Projected cost])</f>
        <v>6000</v>
      </c>
      <c r="I25" s="42">
        <f>SUBTOTAL(109,Entertainment[Actual cost])</f>
        <v>8630</v>
      </c>
      <c r="J25" s="42">
        <f>SUBTOTAL(109,Entertainment[Difference])</f>
        <v>-2630</v>
      </c>
      <c r="K25" s="37"/>
      <c r="L25" s="37"/>
      <c r="M25" s="37"/>
      <c r="N25" s="37"/>
      <c r="O25" s="37"/>
      <c r="P25" s="37"/>
      <c r="Q25" s="37"/>
      <c r="R25" s="37"/>
      <c r="S25" s="37"/>
      <c r="T25" s="37"/>
      <c r="U25" s="37"/>
      <c r="V25" s="37"/>
      <c r="W25" s="37"/>
      <c r="X25" s="37"/>
      <c r="Y25" s="37"/>
    </row>
    <row r="26" spans="1:25" ht="27.95" customHeight="1" x14ac:dyDescent="0.25">
      <c r="A26" s="3"/>
      <c r="B26" s="41" t="s">
        <v>34</v>
      </c>
      <c r="C26" s="42">
        <f>SUBTOTAL(109,Housing[Projected cost])</f>
        <v>56600</v>
      </c>
      <c r="D26" s="42">
        <f>SUBTOTAL(109,Housing[Actual cost])</f>
        <v>75450</v>
      </c>
      <c r="E26" s="42">
        <f>SUBTOTAL(109,Housing[Difference])</f>
        <v>-18850</v>
      </c>
      <c r="F26" s="33"/>
      <c r="G26" s="33"/>
      <c r="H26" s="38"/>
      <c r="I26" s="38"/>
      <c r="J26" s="38"/>
      <c r="K26" s="37"/>
      <c r="L26" s="37"/>
      <c r="M26" s="37"/>
      <c r="N26" s="37"/>
      <c r="O26" s="37"/>
      <c r="P26" s="37"/>
      <c r="Q26" s="37"/>
      <c r="R26" s="37"/>
      <c r="S26" s="37"/>
      <c r="T26" s="37"/>
      <c r="U26" s="37"/>
      <c r="V26" s="37"/>
      <c r="W26" s="37"/>
      <c r="X26" s="37"/>
      <c r="Y26" s="37"/>
    </row>
    <row r="27" spans="1:25" ht="27.95" customHeight="1" x14ac:dyDescent="0.25">
      <c r="A27" s="3"/>
      <c r="B27" s="9"/>
      <c r="C27" s="10"/>
      <c r="D27" s="10"/>
      <c r="E27" s="10"/>
      <c r="F27" s="36"/>
      <c r="G27" s="35" t="s">
        <v>50</v>
      </c>
      <c r="H27" s="15" t="s">
        <v>14</v>
      </c>
      <c r="I27" s="15" t="s">
        <v>15</v>
      </c>
      <c r="J27" s="15" t="s">
        <v>16</v>
      </c>
      <c r="K27" s="37"/>
      <c r="L27" s="37"/>
      <c r="M27" s="37"/>
      <c r="N27" s="37"/>
      <c r="O27" s="37"/>
      <c r="P27" s="37"/>
      <c r="Q27" s="37"/>
      <c r="R27" s="37"/>
      <c r="S27" s="37"/>
      <c r="T27" s="37"/>
    </row>
    <row r="28" spans="1:25" ht="27.95" customHeight="1" x14ac:dyDescent="0.25">
      <c r="A28" s="3"/>
      <c r="B28" s="11" t="s">
        <v>35</v>
      </c>
      <c r="C28" s="12" t="s">
        <v>14</v>
      </c>
      <c r="D28" s="12" t="s">
        <v>15</v>
      </c>
      <c r="E28" s="12" t="s">
        <v>16</v>
      </c>
      <c r="F28" s="36"/>
      <c r="G28" s="32" t="s">
        <v>47</v>
      </c>
      <c r="H28" s="15">
        <v>25000</v>
      </c>
      <c r="I28" s="15">
        <v>19800</v>
      </c>
      <c r="J28" s="15">
        <f>PersonalCare[[#This Row],[Projected cost]]-PersonalCare[[#This Row],[Actual cost]]</f>
        <v>5200</v>
      </c>
      <c r="K28" s="37"/>
      <c r="L28" s="37"/>
      <c r="M28" s="37"/>
      <c r="N28" s="37"/>
      <c r="O28" s="37"/>
      <c r="P28" s="37"/>
      <c r="Q28" s="37"/>
      <c r="R28" s="37"/>
      <c r="S28" s="37"/>
      <c r="T28" s="37"/>
    </row>
    <row r="29" spans="1:25" ht="27.95" customHeight="1" x14ac:dyDescent="0.25">
      <c r="A29" s="3"/>
      <c r="B29" s="32" t="s">
        <v>36</v>
      </c>
      <c r="C29" s="15">
        <v>20050</v>
      </c>
      <c r="D29" s="15">
        <v>25000</v>
      </c>
      <c r="E29" s="15">
        <f>Transport[[#This Row],[Projected cost]]-Transport[[#This Row],[Actual cost]]</f>
        <v>-4950</v>
      </c>
      <c r="F29" s="36"/>
      <c r="G29" s="32" t="s">
        <v>51</v>
      </c>
      <c r="H29" s="15"/>
      <c r="I29" s="15"/>
      <c r="J29" s="15">
        <f>PersonalCare[[#This Row],[Projected cost]]-PersonalCare[[#This Row],[Actual cost]]</f>
        <v>0</v>
      </c>
      <c r="K29" s="37"/>
      <c r="L29" s="37"/>
      <c r="M29" s="37"/>
      <c r="N29" s="37"/>
      <c r="O29" s="37"/>
      <c r="P29" s="37"/>
      <c r="Q29" s="37"/>
      <c r="R29" s="37"/>
      <c r="S29" s="37"/>
      <c r="T29" s="37"/>
    </row>
    <row r="30" spans="1:25" ht="27.95" customHeight="1" x14ac:dyDescent="0.25">
      <c r="A30" s="3"/>
      <c r="B30" s="32" t="s">
        <v>37</v>
      </c>
      <c r="C30" s="15">
        <v>3200</v>
      </c>
      <c r="D30" s="15">
        <v>2750</v>
      </c>
      <c r="E30" s="15">
        <f>Transport[[#This Row],[Projected cost]]-Transport[[#This Row],[Actual cost]]</f>
        <v>450</v>
      </c>
      <c r="F30" s="36"/>
      <c r="G30" s="32" t="s">
        <v>52</v>
      </c>
      <c r="H30" s="15">
        <v>25000</v>
      </c>
      <c r="I30" s="15">
        <v>16320</v>
      </c>
      <c r="J30" s="15">
        <f>PersonalCare[[#This Row],[Projected cost]]-PersonalCare[[#This Row],[Actual cost]]</f>
        <v>8680</v>
      </c>
      <c r="K30" s="37"/>
      <c r="L30" s="37"/>
      <c r="M30" s="37"/>
      <c r="N30" s="37"/>
      <c r="O30" s="37"/>
      <c r="P30" s="37"/>
      <c r="Q30" s="37"/>
      <c r="R30" s="37"/>
      <c r="S30" s="37"/>
      <c r="T30" s="37"/>
    </row>
    <row r="31" spans="1:25" ht="27.95" customHeight="1" x14ac:dyDescent="0.25">
      <c r="A31" s="3"/>
      <c r="B31" s="32" t="s">
        <v>38</v>
      </c>
      <c r="C31" s="15">
        <v>790</v>
      </c>
      <c r="D31" s="15">
        <v>790</v>
      </c>
      <c r="E31" s="15">
        <f>Transport[[#This Row],[Projected cost]]-Transport[[#This Row],[Actual cost]]</f>
        <v>0</v>
      </c>
      <c r="F31" s="36"/>
      <c r="G31" s="32" t="s">
        <v>53</v>
      </c>
      <c r="H31" s="15"/>
      <c r="I31" s="15"/>
      <c r="J31" s="15">
        <f>PersonalCare[[#This Row],[Projected cost]]-PersonalCare[[#This Row],[Actual cost]]</f>
        <v>0</v>
      </c>
      <c r="K31" s="37"/>
      <c r="L31" s="37"/>
      <c r="M31" s="37"/>
      <c r="N31" s="37"/>
      <c r="O31" s="37"/>
      <c r="P31" s="37"/>
      <c r="Q31" s="37"/>
      <c r="R31" s="37"/>
      <c r="S31" s="37"/>
      <c r="T31" s="37"/>
    </row>
    <row r="32" spans="1:25" ht="27.95" customHeight="1" x14ac:dyDescent="0.25">
      <c r="A32" s="3"/>
      <c r="B32" s="32" t="s">
        <v>39</v>
      </c>
      <c r="C32" s="15"/>
      <c r="D32" s="15"/>
      <c r="E32" s="15">
        <f>Transport[[#This Row],[Projected cost]]-Transport[[#This Row],[Actual cost]]</f>
        <v>0</v>
      </c>
      <c r="F32" s="36"/>
      <c r="G32" s="32" t="s">
        <v>54</v>
      </c>
      <c r="H32" s="15"/>
      <c r="I32" s="15"/>
      <c r="J32" s="15">
        <f>PersonalCare[[#This Row],[Projected cost]]-PersonalCare[[#This Row],[Actual cost]]</f>
        <v>0</v>
      </c>
      <c r="K32" s="37"/>
      <c r="L32" s="37"/>
      <c r="M32" s="37"/>
      <c r="N32" s="37"/>
      <c r="O32" s="37"/>
      <c r="P32" s="37"/>
      <c r="Q32" s="37"/>
      <c r="R32" s="37"/>
      <c r="S32" s="37"/>
      <c r="T32" s="37"/>
    </row>
    <row r="33" spans="1:25" ht="27.95" customHeight="1" x14ac:dyDescent="0.25">
      <c r="A33" s="3"/>
      <c r="B33" s="32" t="s">
        <v>40</v>
      </c>
      <c r="C33" s="15">
        <v>12000</v>
      </c>
      <c r="D33" s="15">
        <v>15650</v>
      </c>
      <c r="E33" s="15">
        <f>Transport[[#This Row],[Projected cost]]-Transport[[#This Row],[Actual cost]]</f>
        <v>-3650</v>
      </c>
      <c r="F33" s="36"/>
      <c r="G33" s="32" t="s">
        <v>55</v>
      </c>
      <c r="H33" s="15"/>
      <c r="I33" s="15"/>
      <c r="J33" s="15">
        <f>PersonalCare[[#This Row],[Projected cost]]-PersonalCare[[#This Row],[Actual cost]]</f>
        <v>0</v>
      </c>
      <c r="K33" s="37"/>
      <c r="L33" s="37"/>
      <c r="M33" s="37"/>
      <c r="N33" s="37"/>
      <c r="O33" s="37"/>
      <c r="P33" s="37"/>
      <c r="Q33" s="37"/>
      <c r="R33" s="37"/>
      <c r="S33" s="37"/>
      <c r="T33" s="37"/>
    </row>
    <row r="34" spans="1:25" ht="27.95" customHeight="1" x14ac:dyDescent="0.25">
      <c r="A34" s="3"/>
      <c r="B34" s="32" t="s">
        <v>41</v>
      </c>
      <c r="C34" s="15">
        <v>15000</v>
      </c>
      <c r="D34" s="15">
        <v>12000</v>
      </c>
      <c r="E34" s="15">
        <f>Transport[[#This Row],[Projected cost]]-Transport[[#This Row],[Actual cost]]</f>
        <v>3000</v>
      </c>
      <c r="F34" s="36"/>
      <c r="G34" s="32" t="s">
        <v>31</v>
      </c>
      <c r="H34" s="15"/>
      <c r="I34" s="15"/>
      <c r="J34" s="15">
        <f>PersonalCare[[#This Row],[Projected cost]]-PersonalCare[[#This Row],[Actual cost]]</f>
        <v>0</v>
      </c>
      <c r="K34" s="37"/>
      <c r="L34" s="37"/>
      <c r="M34" s="37"/>
      <c r="N34" s="37"/>
      <c r="O34" s="37"/>
      <c r="P34" s="37"/>
      <c r="Q34" s="37"/>
      <c r="R34" s="37"/>
      <c r="S34" s="37"/>
      <c r="T34" s="37"/>
    </row>
    <row r="35" spans="1:25" ht="27.95" customHeight="1" x14ac:dyDescent="0.25">
      <c r="A35" s="3"/>
      <c r="B35" s="32" t="s">
        <v>31</v>
      </c>
      <c r="C35" s="15"/>
      <c r="D35" s="15"/>
      <c r="E35" s="15">
        <f>Transport[[#This Row],[Projected cost]]-Transport[[#This Row],[Actual cost]]</f>
        <v>0</v>
      </c>
      <c r="F35" s="36"/>
      <c r="G35" s="43" t="s">
        <v>34</v>
      </c>
      <c r="H35" s="42">
        <f>SUBTOTAL(109,PersonalCare[Projected cost])</f>
        <v>50000</v>
      </c>
      <c r="I35" s="42">
        <f>SUBTOTAL(109,PersonalCare[Actual cost])</f>
        <v>36120</v>
      </c>
      <c r="J35" s="42">
        <f>SUBTOTAL(109,PersonalCare[Difference])</f>
        <v>13880</v>
      </c>
      <c r="K35" s="37"/>
      <c r="L35" s="37"/>
      <c r="M35" s="37"/>
      <c r="N35" s="37"/>
    </row>
    <row r="36" spans="1:25" ht="27.95" customHeight="1" x14ac:dyDescent="0.25">
      <c r="A36" s="3"/>
      <c r="B36" s="43" t="s">
        <v>34</v>
      </c>
      <c r="C36" s="42">
        <f>SUBTOTAL(109,Transport[Projected cost])</f>
        <v>51040</v>
      </c>
      <c r="D36" s="42">
        <f>SUBTOTAL(109,Transport[Actual cost])</f>
        <v>56190</v>
      </c>
      <c r="E36" s="42">
        <f>SUBTOTAL(109,Transport[Difference])</f>
        <v>-5150</v>
      </c>
      <c r="F36" s="33"/>
      <c r="K36" s="37"/>
      <c r="L36" s="37"/>
      <c r="M36" s="37"/>
      <c r="N36" s="37"/>
      <c r="O36" s="37"/>
      <c r="P36" s="37"/>
      <c r="Q36" s="37"/>
      <c r="R36" s="37"/>
      <c r="S36" s="37"/>
    </row>
    <row r="37" spans="1:25" ht="27.95" customHeight="1" x14ac:dyDescent="0.25">
      <c r="A37" s="3"/>
      <c r="B37" s="33"/>
      <c r="C37" s="38"/>
      <c r="D37" s="38"/>
      <c r="E37" s="38"/>
      <c r="F37" s="33"/>
      <c r="G37" s="35" t="s">
        <v>42</v>
      </c>
      <c r="H37" s="15" t="s">
        <v>14</v>
      </c>
      <c r="I37" s="15" t="s">
        <v>15</v>
      </c>
      <c r="J37" s="15" t="s">
        <v>16</v>
      </c>
      <c r="K37" s="37"/>
      <c r="L37" s="37"/>
      <c r="M37" s="37"/>
      <c r="N37" s="37"/>
      <c r="O37" s="37"/>
      <c r="P37" s="37"/>
      <c r="Q37" s="37"/>
      <c r="R37" s="37"/>
      <c r="S37" s="37"/>
    </row>
    <row r="38" spans="1:25" ht="27.95" customHeight="1" x14ac:dyDescent="0.25">
      <c r="A38" s="3"/>
      <c r="B38" s="35" t="s">
        <v>45</v>
      </c>
      <c r="C38" s="15" t="s">
        <v>14</v>
      </c>
      <c r="D38" s="15" t="s">
        <v>15</v>
      </c>
      <c r="E38" s="15" t="s">
        <v>16</v>
      </c>
      <c r="F38" s="33"/>
      <c r="G38" s="32" t="s">
        <v>43</v>
      </c>
      <c r="H38" s="15">
        <v>5000</v>
      </c>
      <c r="I38" s="15">
        <v>7000</v>
      </c>
      <c r="J38" s="15">
        <f>Food[[#This Row],[Projected cost]]-Food[[#This Row],[Actual cost]]</f>
        <v>-2000</v>
      </c>
      <c r="K38" s="37"/>
      <c r="L38" s="37"/>
      <c r="M38" s="37"/>
      <c r="N38" s="37"/>
      <c r="O38" s="37"/>
      <c r="P38" s="37"/>
      <c r="Q38" s="37"/>
      <c r="R38" s="37"/>
      <c r="S38" s="37"/>
    </row>
    <row r="39" spans="1:25" ht="27.95" customHeight="1" x14ac:dyDescent="0.25">
      <c r="A39" s="3"/>
      <c r="B39" s="32" t="s">
        <v>46</v>
      </c>
      <c r="C39" s="15">
        <v>5000</v>
      </c>
      <c r="D39" s="15">
        <v>5000</v>
      </c>
      <c r="E39" s="15">
        <f>Pets[[#This Row],[Projected cost]]-Pets[[#This Row],[Actual cost]]</f>
        <v>0</v>
      </c>
      <c r="F39" s="33"/>
      <c r="G39" s="32" t="s">
        <v>44</v>
      </c>
      <c r="H39" s="15">
        <v>6000</v>
      </c>
      <c r="I39" s="15">
        <v>11800</v>
      </c>
      <c r="J39" s="15">
        <f>Food[[#This Row],[Projected cost]]-Food[[#This Row],[Actual cost]]</f>
        <v>-5800</v>
      </c>
      <c r="K39" s="37"/>
      <c r="L39" s="37"/>
      <c r="M39" s="37"/>
      <c r="N39" s="37"/>
      <c r="O39" s="37"/>
      <c r="P39" s="37"/>
      <c r="Q39" s="37"/>
      <c r="R39" s="37"/>
      <c r="S39" s="37"/>
    </row>
    <row r="40" spans="1:25" ht="27.95" customHeight="1" x14ac:dyDescent="0.25">
      <c r="A40" s="3"/>
      <c r="B40" s="32" t="s">
        <v>47</v>
      </c>
      <c r="C40" s="15">
        <v>10000</v>
      </c>
      <c r="D40" s="15">
        <v>6500</v>
      </c>
      <c r="E40" s="15">
        <f>Pets[[#This Row],[Projected cost]]-Pets[[#This Row],[Actual cost]]</f>
        <v>3500</v>
      </c>
      <c r="G40" s="32" t="s">
        <v>31</v>
      </c>
      <c r="H40" s="15"/>
      <c r="I40" s="15"/>
      <c r="J40" s="15">
        <f>Food[[#This Row],[Projected cost]]-Food[[#This Row],[Actual cost]]</f>
        <v>0</v>
      </c>
      <c r="K40" s="37"/>
      <c r="L40" s="37"/>
      <c r="M40" s="37"/>
      <c r="N40" s="37"/>
      <c r="O40" s="37"/>
      <c r="P40" s="37"/>
      <c r="Q40" s="37"/>
      <c r="R40" s="37"/>
      <c r="S40" s="37"/>
    </row>
    <row r="41" spans="1:25" ht="27.95" customHeight="1" x14ac:dyDescent="0.25">
      <c r="A41" s="3"/>
      <c r="B41" s="32" t="s">
        <v>48</v>
      </c>
      <c r="C41" s="15"/>
      <c r="D41" s="15"/>
      <c r="E41" s="15">
        <f>Pets[[#This Row],[Projected cost]]-Pets[[#This Row],[Actual cost]]</f>
        <v>0</v>
      </c>
      <c r="G41" s="43" t="s">
        <v>34</v>
      </c>
      <c r="H41" s="42">
        <f>SUBTOTAL(109,Food[Projected cost])</f>
        <v>11000</v>
      </c>
      <c r="I41" s="42">
        <f>SUBTOTAL(109,Food[Actual cost])</f>
        <v>18800</v>
      </c>
      <c r="J41" s="42">
        <f>SUBTOTAL(109,Food[Difference])</f>
        <v>-7800</v>
      </c>
      <c r="K41" s="37"/>
      <c r="L41" s="37"/>
      <c r="M41" s="37"/>
      <c r="N41" s="37"/>
      <c r="O41" s="37"/>
      <c r="P41" s="37"/>
      <c r="Q41" s="37"/>
      <c r="R41" s="37"/>
      <c r="S41" s="37"/>
    </row>
    <row r="42" spans="1:25" ht="27.95" customHeight="1" x14ac:dyDescent="0.25">
      <c r="A42" s="3"/>
      <c r="B42" s="32" t="s">
        <v>49</v>
      </c>
      <c r="C42" s="15">
        <v>1200</v>
      </c>
      <c r="D42" s="15">
        <v>1200</v>
      </c>
      <c r="E42" s="15">
        <f>Pets[[#This Row],[Projected cost]]-Pets[[#This Row],[Actual cost]]</f>
        <v>0</v>
      </c>
      <c r="G42" s="44"/>
      <c r="H42" s="44"/>
      <c r="I42" s="44"/>
      <c r="J42" s="45"/>
      <c r="K42" s="37"/>
      <c r="L42" s="37"/>
      <c r="M42" s="37"/>
      <c r="N42" s="37"/>
      <c r="O42" s="37"/>
      <c r="P42" s="37"/>
      <c r="Q42" s="37"/>
      <c r="R42" s="37"/>
      <c r="S42" s="37"/>
      <c r="T42" s="37"/>
      <c r="U42" s="37"/>
      <c r="V42" s="37"/>
      <c r="W42" s="37"/>
      <c r="X42" s="37"/>
      <c r="Y42" s="37"/>
    </row>
    <row r="43" spans="1:25" ht="27.95" customHeight="1" x14ac:dyDescent="0.25">
      <c r="A43" s="3"/>
      <c r="B43" s="32" t="s">
        <v>31</v>
      </c>
      <c r="C43" s="15"/>
      <c r="D43" s="15"/>
      <c r="E43" s="15">
        <f>Pets[[#This Row],[Projected cost]]-Pets[[#This Row],[Actual cost]]</f>
        <v>0</v>
      </c>
      <c r="F43" s="33"/>
      <c r="L43" s="37"/>
      <c r="M43" s="37"/>
      <c r="N43" s="37"/>
      <c r="O43" s="37"/>
      <c r="P43" s="37"/>
      <c r="Q43" s="37"/>
      <c r="R43" s="37"/>
      <c r="S43" s="37"/>
      <c r="T43" s="37"/>
      <c r="U43" s="37"/>
      <c r="V43" s="37"/>
      <c r="W43" s="37"/>
      <c r="X43" s="37"/>
      <c r="Y43" s="37"/>
    </row>
    <row r="44" spans="1:25" ht="27.95" customHeight="1" x14ac:dyDescent="0.25">
      <c r="A44" s="3"/>
      <c r="B44" s="43" t="s">
        <v>34</v>
      </c>
      <c r="C44" s="42">
        <f>SUBTOTAL(109,Pets[Projected cost])</f>
        <v>16200</v>
      </c>
      <c r="D44" s="42">
        <f>SUBTOTAL(109,Pets[Actual cost])</f>
        <v>12700</v>
      </c>
      <c r="E44" s="42">
        <f>SUBTOTAL(109,Pets[Difference])</f>
        <v>3500</v>
      </c>
      <c r="F44" s="33"/>
      <c r="L44" s="37"/>
      <c r="M44" s="37"/>
      <c r="N44" s="37"/>
      <c r="O44" s="37"/>
      <c r="P44" s="37"/>
      <c r="Q44" s="37"/>
      <c r="R44" s="37"/>
      <c r="S44" s="37"/>
      <c r="T44" s="37"/>
      <c r="U44" s="37"/>
      <c r="V44" s="37"/>
      <c r="W44" s="37"/>
      <c r="X44" s="37"/>
      <c r="Y44" s="37"/>
    </row>
    <row r="45" spans="1:25" ht="27.95" customHeight="1" x14ac:dyDescent="0.25">
      <c r="A45" s="3"/>
      <c r="F45" s="33"/>
      <c r="L45" s="37"/>
      <c r="M45" s="37"/>
      <c r="N45" s="37"/>
      <c r="O45" s="37"/>
      <c r="P45" s="37"/>
      <c r="Q45" s="37"/>
      <c r="R45" s="37"/>
      <c r="S45" s="37"/>
      <c r="T45" s="37"/>
      <c r="U45" s="37"/>
      <c r="V45" s="37"/>
      <c r="W45" s="37"/>
      <c r="X45" s="37"/>
      <c r="Y45" s="37"/>
    </row>
    <row r="46" spans="1:25" ht="27.95" customHeight="1" x14ac:dyDescent="0.25">
      <c r="A46" s="3"/>
      <c r="F46" s="33"/>
      <c r="L46" s="37"/>
      <c r="M46" s="37"/>
      <c r="N46" s="37"/>
      <c r="O46" s="37"/>
      <c r="P46" s="37"/>
      <c r="Q46" s="37"/>
      <c r="R46" s="37"/>
      <c r="S46" s="37"/>
      <c r="T46" s="37"/>
      <c r="U46" s="37"/>
      <c r="V46" s="37"/>
      <c r="W46" s="37"/>
      <c r="X46" s="37"/>
      <c r="Y46" s="37"/>
    </row>
    <row r="47" spans="1:25" ht="27.95" customHeight="1" x14ac:dyDescent="0.25">
      <c r="A47" s="3"/>
      <c r="F47" s="33"/>
      <c r="L47" s="37"/>
      <c r="M47" s="37"/>
      <c r="N47" s="37"/>
      <c r="O47" s="37"/>
      <c r="P47" s="37"/>
      <c r="Q47" s="37"/>
      <c r="R47" s="37"/>
      <c r="S47" s="37"/>
      <c r="T47" s="37"/>
      <c r="U47" s="37"/>
      <c r="V47" s="37"/>
      <c r="W47" s="37"/>
      <c r="X47" s="37"/>
      <c r="Y47" s="37"/>
    </row>
    <row r="48" spans="1:25" ht="27.95" customHeight="1" x14ac:dyDescent="0.25">
      <c r="A48" s="3"/>
      <c r="F48" s="33"/>
      <c r="L48" s="37"/>
      <c r="M48" s="37"/>
      <c r="N48" s="37"/>
      <c r="O48" s="37"/>
      <c r="P48" s="37"/>
      <c r="Q48" s="37"/>
      <c r="R48" s="37"/>
      <c r="S48" s="37"/>
      <c r="T48" s="37"/>
      <c r="U48" s="37"/>
      <c r="V48" s="37"/>
      <c r="W48" s="37"/>
      <c r="X48" s="37"/>
      <c r="Y48" s="37"/>
    </row>
    <row r="49" spans="1:25" ht="27.95" customHeight="1" x14ac:dyDescent="0.25">
      <c r="A49" s="3"/>
      <c r="F49" s="33"/>
      <c r="L49" s="37"/>
      <c r="M49" s="37"/>
      <c r="N49" s="37"/>
      <c r="O49" s="37"/>
      <c r="P49" s="37"/>
      <c r="Q49" s="37"/>
      <c r="R49" s="37"/>
      <c r="S49" s="37"/>
      <c r="T49" s="37"/>
      <c r="U49" s="37"/>
      <c r="V49" s="37"/>
      <c r="W49" s="37"/>
      <c r="X49" s="37"/>
      <c r="Y49" s="37"/>
    </row>
    <row r="50" spans="1:25" ht="27.95" customHeight="1" x14ac:dyDescent="0.25">
      <c r="A50" s="3"/>
      <c r="F50" s="39"/>
      <c r="L50" s="37"/>
      <c r="M50" s="37"/>
      <c r="N50" s="37"/>
      <c r="O50" s="37"/>
      <c r="P50" s="37"/>
      <c r="Q50" s="37"/>
      <c r="R50" s="37"/>
      <c r="S50" s="37"/>
      <c r="T50" s="37"/>
      <c r="U50" s="37"/>
      <c r="V50" s="37"/>
      <c r="W50" s="37"/>
      <c r="X50" s="37"/>
      <c r="Y50" s="37"/>
    </row>
    <row r="51" spans="1:25" ht="27.95" customHeight="1" x14ac:dyDescent="0.25">
      <c r="A51" s="3"/>
      <c r="F51" s="39"/>
      <c r="L51" s="37"/>
      <c r="M51" s="37"/>
      <c r="N51" s="37"/>
      <c r="O51" s="37"/>
      <c r="P51" s="37"/>
      <c r="Q51" s="37"/>
      <c r="R51" s="37"/>
      <c r="S51" s="37"/>
      <c r="T51" s="37"/>
      <c r="U51" s="37"/>
      <c r="V51" s="37"/>
      <c r="W51" s="37"/>
      <c r="X51" s="37"/>
      <c r="Y51" s="37"/>
    </row>
    <row r="52" spans="1:25" ht="27.95" customHeight="1" x14ac:dyDescent="0.25">
      <c r="A52" s="3"/>
      <c r="F52" s="39"/>
      <c r="K52" s="37"/>
      <c r="L52" s="37"/>
      <c r="M52" s="37"/>
      <c r="N52" s="37"/>
      <c r="O52" s="37"/>
      <c r="P52" s="37"/>
      <c r="Q52" s="37"/>
      <c r="R52" s="37"/>
      <c r="S52" s="37"/>
      <c r="T52" s="37"/>
      <c r="U52" s="37"/>
      <c r="V52" s="37"/>
      <c r="W52" s="37"/>
      <c r="X52" s="37"/>
      <c r="Y52" s="37"/>
    </row>
    <row r="53" spans="1:25" ht="27.95" customHeight="1" x14ac:dyDescent="0.25">
      <c r="A53" s="3"/>
      <c r="F53" s="39"/>
      <c r="K53" s="37"/>
      <c r="L53" s="37"/>
      <c r="M53" s="37"/>
      <c r="N53" s="37"/>
      <c r="O53" s="37"/>
      <c r="P53" s="37"/>
      <c r="Q53" s="37"/>
      <c r="R53" s="37"/>
      <c r="S53" s="37"/>
      <c r="T53" s="37"/>
      <c r="U53" s="37"/>
      <c r="V53" s="37"/>
      <c r="W53" s="37"/>
      <c r="X53" s="37"/>
      <c r="Y53" s="37"/>
    </row>
    <row r="54" spans="1:25" ht="27.95" customHeight="1" x14ac:dyDescent="0.25">
      <c r="A54" s="3"/>
      <c r="F54" s="39"/>
      <c r="K54" s="37"/>
      <c r="L54" s="37"/>
      <c r="M54" s="37"/>
      <c r="N54" s="37"/>
      <c r="O54" s="37"/>
      <c r="P54" s="37"/>
      <c r="Q54" s="37"/>
      <c r="R54" s="37"/>
      <c r="S54" s="37"/>
      <c r="T54" s="37"/>
      <c r="U54" s="37"/>
      <c r="V54" s="37"/>
      <c r="W54" s="37"/>
      <c r="X54" s="37"/>
      <c r="Y54" s="37"/>
    </row>
    <row r="55" spans="1:25" ht="27.95" customHeight="1" x14ac:dyDescent="0.25">
      <c r="A55" s="3"/>
      <c r="E55" s="38"/>
      <c r="F55" s="39"/>
      <c r="K55" s="37"/>
      <c r="L55" s="37"/>
      <c r="M55" s="37"/>
      <c r="N55" s="37"/>
      <c r="O55" s="37"/>
      <c r="P55" s="37"/>
      <c r="Q55" s="37"/>
      <c r="R55" s="37"/>
      <c r="S55" s="37"/>
      <c r="T55" s="37"/>
      <c r="U55" s="37"/>
      <c r="V55" s="37"/>
      <c r="W55" s="37"/>
      <c r="X55" s="37"/>
      <c r="Y55" s="37"/>
    </row>
    <row r="56" spans="1:25" ht="27.95" customHeight="1" x14ac:dyDescent="0.25">
      <c r="A56" s="3"/>
      <c r="F56" s="39"/>
      <c r="K56" s="37"/>
      <c r="L56" s="37"/>
      <c r="M56" s="37"/>
      <c r="N56" s="37"/>
      <c r="O56" s="37"/>
      <c r="P56" s="37"/>
      <c r="Q56" s="37"/>
      <c r="R56" s="37"/>
      <c r="S56" s="37"/>
      <c r="T56" s="37"/>
      <c r="U56" s="37"/>
      <c r="V56" s="37"/>
      <c r="W56" s="37"/>
      <c r="X56" s="37"/>
      <c r="Y56" s="37"/>
    </row>
    <row r="57" spans="1:25" ht="27.95" customHeight="1" x14ac:dyDescent="0.3">
      <c r="A57" s="3"/>
      <c r="F57" s="40"/>
      <c r="K57" s="37"/>
      <c r="L57" s="37"/>
      <c r="M57" s="37"/>
      <c r="N57" s="37"/>
      <c r="O57" s="37"/>
      <c r="P57" s="37"/>
      <c r="Q57" s="37"/>
      <c r="R57" s="37"/>
      <c r="S57" s="37"/>
      <c r="T57" s="37"/>
      <c r="U57" s="37"/>
      <c r="V57" s="37"/>
      <c r="W57" s="37"/>
      <c r="X57" s="37"/>
      <c r="Y57" s="37"/>
    </row>
    <row r="58" spans="1:25" ht="27.95" customHeight="1" x14ac:dyDescent="0.3">
      <c r="A58" s="3"/>
      <c r="B58" s="33"/>
      <c r="C58" s="38"/>
      <c r="D58" s="38"/>
      <c r="F58" s="36"/>
      <c r="G58" s="40"/>
      <c r="K58" s="37"/>
      <c r="L58" s="37"/>
      <c r="M58" s="37"/>
      <c r="N58" s="37"/>
      <c r="O58" s="37"/>
      <c r="P58" s="37"/>
      <c r="Q58" s="37"/>
      <c r="R58" s="37"/>
      <c r="S58" s="37"/>
      <c r="T58" s="37"/>
      <c r="U58" s="37"/>
      <c r="V58" s="37"/>
      <c r="W58" s="37"/>
      <c r="X58" s="37"/>
      <c r="Y58" s="37"/>
    </row>
    <row r="59" spans="1:25" ht="27.95" customHeight="1" x14ac:dyDescent="0.25">
      <c r="A59" s="3"/>
      <c r="F59" s="36"/>
      <c r="G59" s="36"/>
      <c r="K59" s="37"/>
      <c r="L59" s="37"/>
      <c r="M59" s="37"/>
      <c r="N59" s="37"/>
      <c r="O59" s="37"/>
      <c r="P59" s="37"/>
      <c r="Q59" s="37"/>
      <c r="R59" s="37"/>
      <c r="S59" s="37"/>
      <c r="T59" s="37"/>
      <c r="U59" s="37"/>
      <c r="V59" s="37"/>
      <c r="W59" s="37"/>
      <c r="X59" s="37"/>
      <c r="Y59" s="37"/>
    </row>
    <row r="60" spans="1:25" ht="27.95" customHeight="1" x14ac:dyDescent="0.25">
      <c r="A60" s="3"/>
      <c r="F60" s="36"/>
      <c r="G60" s="36"/>
      <c r="K60" s="37"/>
      <c r="L60" s="37"/>
      <c r="M60" s="37"/>
      <c r="N60" s="37"/>
      <c r="O60" s="37"/>
      <c r="P60" s="37"/>
      <c r="Q60" s="37"/>
      <c r="R60" s="37"/>
      <c r="S60" s="37"/>
      <c r="T60" s="37"/>
      <c r="U60" s="37"/>
      <c r="V60" s="37"/>
      <c r="W60" s="37"/>
      <c r="X60" s="37"/>
      <c r="Y60" s="37"/>
    </row>
    <row r="61" spans="1:25" ht="27.95" customHeight="1" x14ac:dyDescent="0.3">
      <c r="A61" s="3"/>
      <c r="F61" s="36"/>
      <c r="G61" s="36"/>
      <c r="H61" s="40"/>
      <c r="I61" s="40"/>
      <c r="J61" s="40"/>
      <c r="K61" s="37"/>
      <c r="L61" s="37"/>
      <c r="M61" s="37"/>
      <c r="N61" s="37"/>
      <c r="O61" s="37"/>
      <c r="P61" s="37"/>
      <c r="Q61" s="37"/>
      <c r="R61" s="37"/>
      <c r="S61" s="37"/>
      <c r="T61" s="37"/>
      <c r="U61" s="37"/>
      <c r="V61" s="37"/>
      <c r="W61" s="37"/>
      <c r="X61" s="37"/>
      <c r="Y61" s="37"/>
    </row>
    <row r="62" spans="1:25" ht="27.95" customHeight="1" x14ac:dyDescent="0.25">
      <c r="A62" s="3"/>
      <c r="F62" s="36"/>
      <c r="G62" s="36"/>
      <c r="H62" s="36"/>
      <c r="I62" s="36"/>
      <c r="J62" s="36"/>
      <c r="K62" s="37"/>
      <c r="L62" s="37"/>
      <c r="M62" s="37"/>
      <c r="N62" s="37"/>
      <c r="O62" s="37"/>
      <c r="P62" s="37"/>
      <c r="Q62" s="37"/>
      <c r="R62" s="37"/>
      <c r="S62" s="37"/>
      <c r="T62" s="37"/>
      <c r="U62" s="37"/>
      <c r="V62" s="37"/>
      <c r="W62" s="37"/>
      <c r="X62" s="37"/>
      <c r="Y62" s="37"/>
    </row>
    <row r="63" spans="1:25" ht="27.95" customHeight="1" x14ac:dyDescent="0.25">
      <c r="A63" s="3"/>
      <c r="F63" s="36"/>
      <c r="G63" s="36"/>
      <c r="H63" s="36"/>
      <c r="I63" s="36"/>
      <c r="J63" s="36"/>
      <c r="K63" s="37"/>
      <c r="L63" s="37"/>
      <c r="M63" s="37"/>
      <c r="N63" s="37"/>
      <c r="O63" s="37"/>
      <c r="P63" s="37"/>
      <c r="Q63" s="37"/>
      <c r="R63" s="37"/>
      <c r="S63" s="37"/>
      <c r="T63" s="37"/>
      <c r="U63" s="37"/>
      <c r="V63" s="37"/>
      <c r="W63" s="37"/>
      <c r="X63" s="37"/>
      <c r="Y63" s="37"/>
    </row>
    <row r="64" spans="1:25" ht="27.95" customHeight="1" x14ac:dyDescent="0.25">
      <c r="A64" s="3"/>
      <c r="F64" s="36"/>
      <c r="G64" s="36"/>
      <c r="H64" s="36"/>
      <c r="I64" s="36"/>
      <c r="J64" s="36"/>
      <c r="K64" s="37"/>
      <c r="L64" s="37"/>
      <c r="M64" s="37"/>
      <c r="N64" s="37"/>
      <c r="O64" s="37"/>
      <c r="P64" s="37"/>
      <c r="Q64" s="37"/>
      <c r="R64" s="37"/>
      <c r="S64" s="37"/>
      <c r="T64" s="37"/>
      <c r="U64" s="37"/>
      <c r="V64" s="37"/>
      <c r="W64" s="37"/>
      <c r="X64" s="37"/>
      <c r="Y64" s="37"/>
    </row>
    <row r="65" spans="1:25" ht="27.95" customHeight="1" x14ac:dyDescent="0.3">
      <c r="A65" s="3"/>
      <c r="E65" s="40"/>
      <c r="F65" s="36"/>
      <c r="G65" s="36"/>
      <c r="H65" s="36"/>
      <c r="I65" s="36"/>
      <c r="J65" s="36"/>
      <c r="K65" s="37"/>
      <c r="L65" s="37"/>
      <c r="M65" s="37"/>
      <c r="N65" s="37"/>
      <c r="O65" s="37"/>
      <c r="P65" s="37"/>
      <c r="Q65" s="37"/>
      <c r="R65" s="37"/>
      <c r="S65" s="37"/>
      <c r="T65" s="37"/>
      <c r="U65" s="37"/>
      <c r="V65" s="37"/>
      <c r="W65" s="37"/>
      <c r="X65" s="37"/>
      <c r="Y65" s="37"/>
    </row>
    <row r="66" spans="1:25" ht="27.95" customHeight="1" x14ac:dyDescent="0.25">
      <c r="A66" s="3"/>
      <c r="E66" s="36"/>
      <c r="F66" s="36"/>
      <c r="G66" s="36"/>
      <c r="H66" s="36"/>
      <c r="I66" s="36"/>
      <c r="J66" s="36"/>
      <c r="K66" s="37"/>
      <c r="L66" s="37"/>
      <c r="M66" s="37"/>
      <c r="N66" s="37"/>
      <c r="O66" s="37"/>
      <c r="P66" s="37"/>
      <c r="Q66" s="37"/>
      <c r="R66" s="37"/>
      <c r="S66" s="37"/>
      <c r="T66" s="37"/>
      <c r="U66" s="37"/>
      <c r="V66" s="37"/>
      <c r="W66" s="37"/>
      <c r="X66" s="37"/>
      <c r="Y66" s="37"/>
    </row>
    <row r="67" spans="1:25" ht="27.95" customHeight="1" x14ac:dyDescent="0.25">
      <c r="A67" s="3"/>
      <c r="E67" s="36"/>
      <c r="F67" s="36"/>
      <c r="G67" s="36"/>
      <c r="H67" s="36"/>
      <c r="I67" s="36"/>
      <c r="J67" s="36"/>
      <c r="K67" s="37"/>
      <c r="L67" s="37"/>
      <c r="M67" s="37"/>
      <c r="N67" s="37"/>
      <c r="O67" s="37"/>
      <c r="P67" s="37"/>
      <c r="Q67" s="37"/>
      <c r="R67" s="37"/>
      <c r="S67" s="37"/>
      <c r="T67" s="37"/>
      <c r="U67" s="37"/>
      <c r="V67" s="37"/>
      <c r="W67" s="37"/>
      <c r="X67" s="37"/>
      <c r="Y67" s="37"/>
    </row>
    <row r="68" spans="1:25" ht="27.95" customHeight="1" x14ac:dyDescent="0.3">
      <c r="B68" s="40"/>
      <c r="C68" s="40"/>
      <c r="D68" s="40"/>
      <c r="E68" s="36"/>
      <c r="F68" s="36"/>
      <c r="G68" s="36"/>
      <c r="H68" s="36"/>
      <c r="I68" s="36"/>
      <c r="J68" s="36"/>
      <c r="K68" s="37"/>
      <c r="L68" s="37"/>
      <c r="M68" s="37"/>
      <c r="N68" s="37"/>
      <c r="O68" s="37"/>
      <c r="P68" s="37"/>
      <c r="Q68" s="37"/>
      <c r="R68" s="37"/>
      <c r="S68" s="37"/>
      <c r="T68" s="37"/>
      <c r="U68" s="37"/>
      <c r="V68" s="37"/>
      <c r="W68" s="37"/>
      <c r="X68" s="37"/>
      <c r="Y68" s="37"/>
    </row>
    <row r="69" spans="1:25" x14ac:dyDescent="0.25">
      <c r="B69" s="36"/>
      <c r="C69" s="36"/>
      <c r="D69" s="36"/>
      <c r="E69" s="36"/>
      <c r="F69" s="36"/>
      <c r="G69" s="36"/>
      <c r="H69" s="36"/>
      <c r="I69" s="36"/>
      <c r="J69" s="36"/>
      <c r="K69" s="37"/>
      <c r="L69" s="37"/>
      <c r="M69" s="37"/>
      <c r="N69" s="37"/>
      <c r="O69" s="37"/>
      <c r="P69" s="37"/>
      <c r="Q69" s="37"/>
      <c r="R69" s="37"/>
      <c r="S69" s="37"/>
      <c r="T69" s="37"/>
      <c r="U69" s="37"/>
      <c r="V69" s="37"/>
      <c r="W69" s="37"/>
      <c r="X69" s="37"/>
      <c r="Y69" s="37"/>
    </row>
    <row r="70" spans="1:25" x14ac:dyDescent="0.25">
      <c r="B70" s="36"/>
      <c r="C70" s="36"/>
      <c r="D70" s="36"/>
      <c r="E70" s="36"/>
      <c r="F70" s="36"/>
      <c r="G70" s="36"/>
      <c r="H70" s="36"/>
      <c r="I70" s="36"/>
      <c r="J70" s="36"/>
      <c r="K70" s="37"/>
      <c r="L70" s="37"/>
      <c r="M70" s="37"/>
      <c r="N70" s="37"/>
      <c r="O70" s="37"/>
      <c r="P70" s="37"/>
      <c r="Q70" s="37"/>
      <c r="R70" s="37"/>
      <c r="S70" s="37"/>
      <c r="T70" s="37"/>
      <c r="U70" s="37"/>
      <c r="V70" s="37"/>
      <c r="W70" s="37"/>
      <c r="X70" s="37"/>
      <c r="Y70" s="37"/>
    </row>
    <row r="71" spans="1:25" x14ac:dyDescent="0.25">
      <c r="B71" s="36"/>
      <c r="C71" s="36"/>
      <c r="D71" s="36"/>
      <c r="E71" s="36"/>
      <c r="F71" s="36"/>
      <c r="G71" s="36"/>
      <c r="H71" s="36"/>
      <c r="I71" s="36"/>
      <c r="J71" s="36"/>
      <c r="K71" s="37"/>
      <c r="L71" s="37"/>
      <c r="M71" s="37"/>
      <c r="N71" s="37"/>
      <c r="O71" s="37"/>
      <c r="P71" s="37"/>
      <c r="Q71" s="37"/>
      <c r="R71" s="37"/>
      <c r="S71" s="37"/>
      <c r="T71" s="37"/>
      <c r="U71" s="37"/>
      <c r="V71" s="37"/>
      <c r="W71" s="37"/>
      <c r="X71" s="37"/>
      <c r="Y71" s="37"/>
    </row>
    <row r="72" spans="1:25" x14ac:dyDescent="0.25">
      <c r="B72" s="36"/>
      <c r="C72" s="36"/>
      <c r="D72" s="36"/>
      <c r="E72" s="36"/>
      <c r="F72" s="36"/>
      <c r="G72" s="36"/>
      <c r="H72" s="36"/>
      <c r="I72" s="36"/>
      <c r="J72" s="36"/>
      <c r="K72" s="37"/>
      <c r="L72" s="37"/>
      <c r="M72" s="37"/>
      <c r="N72" s="37"/>
      <c r="O72" s="37"/>
      <c r="P72" s="37"/>
      <c r="Q72" s="37"/>
      <c r="R72" s="37"/>
      <c r="S72" s="37"/>
      <c r="T72" s="37"/>
      <c r="U72" s="37"/>
      <c r="V72" s="37"/>
      <c r="W72" s="37"/>
      <c r="X72" s="37"/>
      <c r="Y72" s="37"/>
    </row>
    <row r="73" spans="1:25" x14ac:dyDescent="0.25">
      <c r="B73" s="36"/>
      <c r="C73" s="36"/>
      <c r="D73" s="36"/>
      <c r="E73" s="36"/>
      <c r="F73" s="36"/>
      <c r="G73" s="36"/>
      <c r="H73" s="36"/>
      <c r="I73" s="36"/>
      <c r="J73" s="36"/>
      <c r="K73" s="37"/>
      <c r="L73" s="37"/>
      <c r="M73" s="37"/>
      <c r="N73" s="37"/>
      <c r="O73" s="37"/>
      <c r="P73" s="37"/>
      <c r="Q73" s="37"/>
      <c r="R73" s="37"/>
      <c r="S73" s="37"/>
      <c r="T73" s="37"/>
      <c r="U73" s="37"/>
      <c r="V73" s="37"/>
      <c r="W73" s="37"/>
      <c r="X73" s="37"/>
      <c r="Y73" s="37"/>
    </row>
    <row r="74" spans="1:25" x14ac:dyDescent="0.25">
      <c r="B74" s="36"/>
      <c r="C74" s="36"/>
      <c r="D74" s="36"/>
      <c r="E74" s="36"/>
      <c r="F74" s="36"/>
      <c r="G74" s="36"/>
      <c r="H74" s="36"/>
      <c r="I74" s="36"/>
      <c r="J74" s="36"/>
      <c r="K74" s="37"/>
      <c r="L74" s="37"/>
      <c r="M74" s="37"/>
      <c r="N74" s="37"/>
      <c r="O74" s="37"/>
      <c r="P74" s="37"/>
      <c r="Q74" s="37"/>
      <c r="R74" s="37"/>
      <c r="S74" s="37"/>
      <c r="T74" s="37"/>
      <c r="U74" s="37"/>
      <c r="V74" s="37"/>
      <c r="W74" s="37"/>
      <c r="X74" s="37"/>
      <c r="Y74" s="37"/>
    </row>
    <row r="75" spans="1:25" x14ac:dyDescent="0.25">
      <c r="B75" s="36"/>
      <c r="C75" s="36"/>
      <c r="D75" s="36"/>
      <c r="F75" s="36"/>
      <c r="G75" s="36"/>
      <c r="H75" s="36"/>
      <c r="I75" s="36"/>
      <c r="J75" s="36"/>
      <c r="K75" s="37"/>
      <c r="L75" s="37"/>
      <c r="M75" s="37"/>
      <c r="N75" s="37"/>
      <c r="O75" s="37"/>
      <c r="P75" s="37"/>
      <c r="Q75" s="37"/>
      <c r="R75" s="37"/>
      <c r="S75" s="37"/>
      <c r="T75" s="37"/>
      <c r="U75" s="37"/>
      <c r="V75" s="37"/>
      <c r="W75" s="37"/>
      <c r="X75" s="37"/>
      <c r="Y75" s="37"/>
    </row>
    <row r="76" spans="1:25" x14ac:dyDescent="0.25">
      <c r="B76" s="36"/>
      <c r="C76" s="36"/>
      <c r="D76" s="36"/>
      <c r="F76" s="36"/>
      <c r="G76" s="36"/>
      <c r="H76" s="36"/>
      <c r="I76" s="36"/>
      <c r="J76" s="36"/>
      <c r="K76" s="37"/>
      <c r="L76" s="37"/>
      <c r="M76" s="37"/>
      <c r="N76" s="37"/>
      <c r="O76" s="37"/>
      <c r="P76" s="37"/>
      <c r="Q76" s="37"/>
      <c r="R76" s="37"/>
      <c r="S76" s="37"/>
      <c r="T76" s="37"/>
      <c r="U76" s="37"/>
      <c r="V76" s="37"/>
      <c r="W76" s="37"/>
      <c r="X76" s="37"/>
      <c r="Y76" s="37"/>
    </row>
    <row r="77" spans="1:25" x14ac:dyDescent="0.25">
      <c r="B77" s="36"/>
      <c r="C77" s="36"/>
      <c r="D77" s="36"/>
      <c r="F77" s="36"/>
      <c r="G77" s="36"/>
      <c r="H77" s="36"/>
      <c r="I77" s="36"/>
      <c r="J77" s="36"/>
      <c r="K77" s="37"/>
      <c r="L77" s="37"/>
      <c r="M77" s="37"/>
      <c r="N77" s="37"/>
      <c r="O77" s="37"/>
      <c r="P77" s="37"/>
      <c r="Q77" s="37"/>
      <c r="R77" s="37"/>
      <c r="S77" s="37"/>
      <c r="T77" s="37"/>
      <c r="U77" s="37"/>
      <c r="V77" s="37"/>
      <c r="W77" s="37"/>
      <c r="X77" s="37"/>
      <c r="Y77" s="37"/>
    </row>
    <row r="78" spans="1:25" x14ac:dyDescent="0.25">
      <c r="F78" s="36"/>
      <c r="G78" s="36"/>
      <c r="H78" s="36"/>
      <c r="I78" s="36"/>
      <c r="J78" s="36"/>
      <c r="K78" s="37"/>
      <c r="L78" s="37"/>
      <c r="M78" s="37"/>
      <c r="N78" s="37"/>
      <c r="O78" s="37"/>
      <c r="P78" s="37"/>
      <c r="Q78" s="37"/>
      <c r="R78" s="37"/>
      <c r="S78" s="37"/>
      <c r="T78" s="37"/>
      <c r="U78" s="37"/>
      <c r="V78" s="37"/>
      <c r="W78" s="37"/>
      <c r="X78" s="37"/>
      <c r="Y78" s="37"/>
    </row>
    <row r="79" spans="1:25" x14ac:dyDescent="0.25">
      <c r="F79" s="36"/>
      <c r="G79" s="36"/>
      <c r="H79" s="36"/>
      <c r="I79" s="36"/>
      <c r="J79" s="36"/>
      <c r="K79" s="37"/>
      <c r="L79" s="37"/>
      <c r="M79" s="37"/>
      <c r="N79" s="37"/>
      <c r="O79" s="37"/>
      <c r="P79" s="37"/>
      <c r="Q79" s="37"/>
      <c r="R79" s="37"/>
      <c r="S79" s="37"/>
      <c r="T79" s="37"/>
      <c r="U79" s="37"/>
      <c r="V79" s="37"/>
      <c r="W79" s="37"/>
      <c r="X79" s="37"/>
      <c r="Y79" s="37"/>
    </row>
    <row r="80" spans="1:25" x14ac:dyDescent="0.25">
      <c r="F80" s="36"/>
      <c r="G80" s="36"/>
      <c r="H80" s="36"/>
      <c r="I80" s="36"/>
      <c r="J80" s="36"/>
      <c r="K80" s="37"/>
      <c r="L80" s="37"/>
      <c r="M80" s="37"/>
      <c r="N80" s="37"/>
      <c r="O80" s="37"/>
      <c r="P80" s="37"/>
      <c r="Q80" s="37"/>
      <c r="R80" s="37"/>
      <c r="S80" s="37"/>
      <c r="T80" s="37"/>
      <c r="U80" s="37"/>
      <c r="V80" s="37"/>
      <c r="W80" s="37"/>
      <c r="X80" s="37"/>
      <c r="Y80" s="37"/>
    </row>
    <row r="81" spans="6:25" x14ac:dyDescent="0.25">
      <c r="F81" s="36"/>
      <c r="G81" s="36"/>
      <c r="H81" s="36"/>
      <c r="I81" s="36"/>
      <c r="J81" s="36"/>
      <c r="K81" s="37"/>
      <c r="L81" s="37"/>
      <c r="M81" s="37"/>
      <c r="N81" s="37"/>
      <c r="O81" s="37"/>
      <c r="P81" s="37"/>
      <c r="Q81" s="37"/>
      <c r="R81" s="37"/>
      <c r="S81" s="37"/>
      <c r="T81" s="37"/>
      <c r="U81" s="37"/>
      <c r="V81" s="37"/>
      <c r="W81" s="37"/>
      <c r="X81" s="37"/>
      <c r="Y81" s="37"/>
    </row>
    <row r="82" spans="6:25" x14ac:dyDescent="0.25">
      <c r="F82" s="36"/>
      <c r="G82" s="36"/>
      <c r="H82" s="36"/>
      <c r="I82" s="36"/>
      <c r="J82" s="36"/>
      <c r="K82" s="37"/>
      <c r="L82" s="37"/>
      <c r="M82" s="37"/>
      <c r="N82" s="37"/>
      <c r="O82" s="37"/>
      <c r="P82" s="37"/>
      <c r="Q82" s="37"/>
      <c r="R82" s="37"/>
      <c r="S82" s="37"/>
      <c r="T82" s="37"/>
      <c r="U82" s="37"/>
      <c r="V82" s="37"/>
      <c r="W82" s="37"/>
      <c r="X82" s="37"/>
      <c r="Y82" s="37"/>
    </row>
    <row r="83" spans="6:25" x14ac:dyDescent="0.25">
      <c r="F83" s="36"/>
      <c r="G83" s="36"/>
      <c r="H83" s="36"/>
      <c r="I83" s="36"/>
      <c r="J83" s="36"/>
      <c r="K83" s="37"/>
      <c r="L83" s="37"/>
      <c r="M83" s="37"/>
      <c r="N83" s="37"/>
      <c r="O83" s="37"/>
      <c r="P83" s="37"/>
      <c r="Q83" s="37"/>
      <c r="R83" s="37"/>
      <c r="S83" s="37"/>
      <c r="T83" s="37"/>
      <c r="U83" s="37"/>
      <c r="V83" s="37"/>
      <c r="W83" s="37"/>
      <c r="X83" s="37"/>
      <c r="Y83" s="37"/>
    </row>
    <row r="84" spans="6:25" x14ac:dyDescent="0.25">
      <c r="F84" s="36"/>
      <c r="G84" s="36"/>
      <c r="H84" s="36"/>
      <c r="I84" s="36"/>
      <c r="J84" s="36"/>
      <c r="K84" s="37"/>
      <c r="L84" s="37"/>
      <c r="M84" s="37"/>
      <c r="N84" s="37"/>
      <c r="O84" s="37"/>
      <c r="P84" s="37"/>
      <c r="Q84" s="37"/>
      <c r="R84" s="37"/>
      <c r="S84" s="37"/>
      <c r="T84" s="37"/>
      <c r="U84" s="37"/>
      <c r="V84" s="37"/>
      <c r="W84" s="37"/>
      <c r="X84" s="37"/>
      <c r="Y84" s="37"/>
    </row>
    <row r="85" spans="6:25" x14ac:dyDescent="0.25">
      <c r="F85" s="36"/>
      <c r="G85" s="36"/>
      <c r="H85" s="36"/>
      <c r="I85" s="36"/>
      <c r="J85" s="36"/>
      <c r="K85" s="37"/>
      <c r="L85" s="37"/>
      <c r="M85" s="37"/>
      <c r="N85" s="37"/>
      <c r="O85" s="37"/>
      <c r="P85" s="37"/>
      <c r="Q85" s="37"/>
      <c r="R85" s="37"/>
      <c r="S85" s="37"/>
      <c r="T85" s="37"/>
      <c r="U85" s="37"/>
      <c r="V85" s="37"/>
      <c r="W85" s="37"/>
      <c r="X85" s="37"/>
      <c r="Y85" s="37"/>
    </row>
    <row r="86" spans="6:25" x14ac:dyDescent="0.25">
      <c r="F86" s="36"/>
      <c r="G86" s="36"/>
      <c r="H86" s="36"/>
      <c r="I86" s="36"/>
      <c r="J86" s="36"/>
      <c r="K86" s="37"/>
      <c r="L86" s="37"/>
      <c r="M86" s="37"/>
      <c r="N86" s="37"/>
      <c r="O86" s="37"/>
      <c r="P86" s="37"/>
      <c r="Q86" s="37"/>
      <c r="R86" s="37"/>
      <c r="S86" s="37"/>
      <c r="T86" s="37"/>
      <c r="U86" s="37"/>
      <c r="V86" s="37"/>
      <c r="W86" s="37"/>
      <c r="X86" s="37"/>
      <c r="Y86" s="37"/>
    </row>
    <row r="87" spans="6:25" x14ac:dyDescent="0.25">
      <c r="F87" s="36"/>
      <c r="G87" s="36"/>
      <c r="H87" s="36"/>
      <c r="I87" s="36"/>
      <c r="J87" s="36"/>
      <c r="K87" s="37"/>
      <c r="L87" s="37"/>
      <c r="M87" s="37"/>
      <c r="N87" s="37"/>
      <c r="O87" s="37"/>
      <c r="P87" s="37"/>
      <c r="Q87" s="37"/>
      <c r="R87" s="37"/>
      <c r="S87" s="37"/>
      <c r="T87" s="37"/>
      <c r="U87" s="37"/>
      <c r="V87" s="37"/>
      <c r="W87" s="37"/>
      <c r="X87" s="37"/>
      <c r="Y87" s="37"/>
    </row>
    <row r="88" spans="6:25" x14ac:dyDescent="0.25">
      <c r="F88" s="36"/>
      <c r="G88" s="36"/>
      <c r="H88" s="36"/>
      <c r="I88" s="36"/>
      <c r="J88" s="36"/>
      <c r="K88" s="37"/>
      <c r="L88" s="37"/>
      <c r="M88" s="37"/>
      <c r="N88" s="37"/>
      <c r="O88" s="37"/>
      <c r="P88" s="37"/>
      <c r="Q88" s="37"/>
      <c r="R88" s="37"/>
      <c r="S88" s="37"/>
      <c r="T88" s="37"/>
      <c r="U88" s="37"/>
      <c r="V88" s="37"/>
      <c r="W88" s="37"/>
      <c r="X88" s="37"/>
      <c r="Y88" s="37"/>
    </row>
    <row r="89" spans="6:25" x14ac:dyDescent="0.25">
      <c r="F89" s="36"/>
      <c r="G89" s="36"/>
      <c r="H89" s="36"/>
      <c r="I89" s="36"/>
      <c r="J89" s="36"/>
      <c r="K89" s="37"/>
      <c r="L89" s="37"/>
      <c r="M89" s="37"/>
      <c r="N89" s="37"/>
      <c r="O89" s="37"/>
      <c r="P89" s="37"/>
      <c r="Q89" s="37"/>
      <c r="R89" s="37"/>
      <c r="S89" s="37"/>
      <c r="T89" s="37"/>
      <c r="U89" s="37"/>
      <c r="V89" s="37"/>
      <c r="W89" s="37"/>
      <c r="X89" s="37"/>
      <c r="Y89" s="37"/>
    </row>
    <row r="90" spans="6:25" x14ac:dyDescent="0.25">
      <c r="F90" s="36"/>
      <c r="G90" s="36"/>
      <c r="H90" s="36"/>
      <c r="I90" s="36"/>
      <c r="J90" s="36"/>
      <c r="K90" s="37"/>
      <c r="L90" s="37"/>
      <c r="M90" s="37"/>
      <c r="N90" s="37"/>
      <c r="O90" s="37"/>
      <c r="P90" s="37"/>
      <c r="Q90" s="37"/>
      <c r="R90" s="37"/>
      <c r="S90" s="37"/>
      <c r="T90" s="37"/>
      <c r="U90" s="37"/>
      <c r="V90" s="37"/>
      <c r="W90" s="37"/>
      <c r="X90" s="37"/>
      <c r="Y90" s="37"/>
    </row>
    <row r="91" spans="6:25" x14ac:dyDescent="0.25">
      <c r="F91" s="36"/>
      <c r="G91" s="36"/>
      <c r="H91" s="36"/>
      <c r="I91" s="36"/>
      <c r="J91" s="36"/>
      <c r="K91" s="37"/>
      <c r="L91" s="37"/>
      <c r="M91" s="37"/>
      <c r="N91" s="37"/>
      <c r="O91" s="37"/>
      <c r="P91" s="37"/>
      <c r="Q91" s="37"/>
      <c r="R91" s="37"/>
      <c r="S91" s="37"/>
      <c r="T91" s="37"/>
      <c r="U91" s="37"/>
      <c r="V91" s="37"/>
      <c r="W91" s="37"/>
      <c r="X91" s="37"/>
      <c r="Y91" s="37"/>
    </row>
    <row r="92" spans="6:25" x14ac:dyDescent="0.25">
      <c r="F92" s="36"/>
      <c r="G92" s="36"/>
      <c r="H92" s="36"/>
      <c r="I92" s="36"/>
      <c r="J92" s="36"/>
      <c r="K92" s="37"/>
      <c r="L92" s="37"/>
      <c r="M92" s="37"/>
      <c r="N92" s="37"/>
      <c r="O92" s="37"/>
      <c r="P92" s="37"/>
      <c r="Q92" s="37"/>
      <c r="R92" s="37"/>
      <c r="S92" s="37"/>
      <c r="T92" s="37"/>
      <c r="U92" s="37"/>
      <c r="V92" s="37"/>
      <c r="W92" s="37"/>
      <c r="X92" s="37"/>
      <c r="Y92" s="37"/>
    </row>
    <row r="93" spans="6:25" x14ac:dyDescent="0.25">
      <c r="F93" s="36"/>
      <c r="G93" s="36"/>
      <c r="H93" s="36"/>
      <c r="I93" s="36"/>
      <c r="J93" s="36"/>
      <c r="K93" s="37"/>
      <c r="L93" s="37"/>
      <c r="M93" s="37"/>
      <c r="N93" s="37"/>
      <c r="O93" s="37"/>
      <c r="P93" s="37"/>
      <c r="Q93" s="37"/>
      <c r="R93" s="37"/>
      <c r="S93" s="37"/>
      <c r="T93" s="37"/>
      <c r="U93" s="37"/>
      <c r="V93" s="37"/>
      <c r="W93" s="37"/>
      <c r="X93" s="37"/>
      <c r="Y93" s="37"/>
    </row>
    <row r="94" spans="6:25" x14ac:dyDescent="0.25">
      <c r="F94" s="36"/>
      <c r="G94" s="36"/>
      <c r="H94" s="36"/>
      <c r="I94" s="36"/>
      <c r="J94" s="36"/>
      <c r="K94" s="37"/>
      <c r="L94" s="37"/>
      <c r="M94" s="37"/>
      <c r="N94" s="37"/>
      <c r="O94" s="37"/>
      <c r="P94" s="37"/>
      <c r="Q94" s="37"/>
      <c r="R94" s="37"/>
      <c r="S94" s="37"/>
      <c r="T94" s="37"/>
      <c r="U94" s="37"/>
      <c r="V94" s="37"/>
      <c r="W94" s="37"/>
      <c r="X94" s="37"/>
      <c r="Y94" s="37"/>
    </row>
    <row r="95" spans="6:25" x14ac:dyDescent="0.25">
      <c r="F95" s="36"/>
      <c r="G95" s="36"/>
      <c r="H95" s="36"/>
      <c r="I95" s="36"/>
      <c r="J95" s="36"/>
      <c r="K95" s="37"/>
      <c r="L95" s="37"/>
      <c r="M95" s="37"/>
      <c r="N95" s="37"/>
      <c r="O95" s="37"/>
      <c r="P95" s="37"/>
      <c r="Q95" s="37"/>
      <c r="R95" s="37"/>
      <c r="S95" s="37"/>
      <c r="T95" s="37"/>
      <c r="U95" s="37"/>
      <c r="V95" s="37"/>
      <c r="W95" s="37"/>
      <c r="X95" s="37"/>
      <c r="Y95" s="37"/>
    </row>
    <row r="96" spans="6:25" x14ac:dyDescent="0.25">
      <c r="F96" s="36"/>
      <c r="G96" s="36"/>
      <c r="H96" s="36"/>
      <c r="I96" s="36"/>
      <c r="J96" s="36"/>
      <c r="K96" s="37"/>
      <c r="L96" s="37"/>
      <c r="M96" s="37"/>
      <c r="N96" s="37"/>
      <c r="O96" s="37"/>
      <c r="P96" s="37"/>
      <c r="Q96" s="37"/>
      <c r="R96" s="37"/>
      <c r="S96" s="37"/>
      <c r="T96" s="37"/>
      <c r="U96" s="37"/>
      <c r="V96" s="37"/>
      <c r="W96" s="37"/>
      <c r="X96" s="37"/>
      <c r="Y96" s="37"/>
    </row>
    <row r="97" spans="6:25" x14ac:dyDescent="0.25">
      <c r="F97" s="36"/>
      <c r="G97" s="36"/>
      <c r="H97" s="36"/>
      <c r="I97" s="36"/>
      <c r="J97" s="36"/>
      <c r="K97" s="37"/>
      <c r="L97" s="37"/>
      <c r="M97" s="37"/>
      <c r="N97" s="37"/>
      <c r="O97" s="37"/>
      <c r="P97" s="37"/>
      <c r="Q97" s="37"/>
      <c r="R97" s="37"/>
      <c r="S97" s="37"/>
      <c r="T97" s="37"/>
      <c r="U97" s="37"/>
      <c r="V97" s="37"/>
      <c r="W97" s="37"/>
      <c r="X97" s="37"/>
      <c r="Y97" s="37"/>
    </row>
    <row r="98" spans="6:25" x14ac:dyDescent="0.25">
      <c r="F98" s="36"/>
      <c r="G98" s="36"/>
      <c r="H98" s="36"/>
      <c r="I98" s="36"/>
      <c r="J98" s="36"/>
      <c r="K98" s="37"/>
      <c r="L98" s="37"/>
      <c r="M98" s="37"/>
      <c r="N98" s="37"/>
      <c r="O98" s="37"/>
      <c r="P98" s="37"/>
      <c r="Q98" s="37"/>
      <c r="R98" s="37"/>
      <c r="S98" s="37"/>
      <c r="T98" s="37"/>
      <c r="U98" s="37"/>
      <c r="V98" s="37"/>
      <c r="W98" s="37"/>
      <c r="X98" s="37"/>
      <c r="Y98" s="37"/>
    </row>
    <row r="99" spans="6:25" x14ac:dyDescent="0.25">
      <c r="F99" s="36"/>
      <c r="G99" s="36"/>
      <c r="H99" s="36"/>
      <c r="I99" s="36"/>
      <c r="J99" s="36"/>
      <c r="K99" s="37"/>
      <c r="L99" s="37"/>
      <c r="M99" s="37"/>
      <c r="N99" s="37"/>
      <c r="O99" s="37"/>
      <c r="P99" s="37"/>
      <c r="Q99" s="37"/>
      <c r="R99" s="37"/>
      <c r="S99" s="37"/>
      <c r="T99" s="37"/>
      <c r="U99" s="37"/>
      <c r="V99" s="37"/>
      <c r="W99" s="37"/>
      <c r="X99" s="37"/>
      <c r="Y99" s="37"/>
    </row>
    <row r="100" spans="6:25" x14ac:dyDescent="0.25">
      <c r="F100" s="36"/>
      <c r="G100" s="36"/>
      <c r="H100" s="36"/>
      <c r="I100" s="36"/>
      <c r="J100" s="36"/>
      <c r="K100" s="37"/>
      <c r="L100" s="37"/>
      <c r="M100" s="37"/>
      <c r="N100" s="37"/>
      <c r="O100" s="37"/>
      <c r="P100" s="37"/>
      <c r="Q100" s="37"/>
      <c r="R100" s="37"/>
      <c r="S100" s="37"/>
      <c r="T100" s="37"/>
      <c r="U100" s="37"/>
      <c r="V100" s="37"/>
      <c r="W100" s="37"/>
      <c r="X100" s="37"/>
      <c r="Y100" s="37"/>
    </row>
    <row r="101" spans="6:25" x14ac:dyDescent="0.25">
      <c r="F101" s="36"/>
      <c r="G101" s="36"/>
      <c r="H101" s="36"/>
      <c r="I101" s="36"/>
      <c r="J101" s="36"/>
      <c r="K101" s="37"/>
      <c r="L101" s="37"/>
      <c r="M101" s="37"/>
      <c r="N101" s="37"/>
      <c r="O101" s="37"/>
      <c r="P101" s="37"/>
      <c r="Q101" s="37"/>
      <c r="R101" s="37"/>
      <c r="S101" s="37"/>
      <c r="T101" s="37"/>
      <c r="U101" s="37"/>
      <c r="V101" s="37"/>
      <c r="W101" s="37"/>
      <c r="X101" s="37"/>
      <c r="Y101" s="37"/>
    </row>
    <row r="102" spans="6:25" x14ac:dyDescent="0.25">
      <c r="F102" s="36"/>
      <c r="G102" s="36"/>
      <c r="H102" s="36"/>
      <c r="I102" s="36"/>
      <c r="J102" s="36"/>
      <c r="K102" s="37"/>
      <c r="L102" s="37"/>
      <c r="M102" s="37"/>
      <c r="N102" s="37"/>
      <c r="O102" s="37"/>
      <c r="P102" s="37"/>
      <c r="Q102" s="37"/>
      <c r="R102" s="37"/>
      <c r="S102" s="37"/>
      <c r="T102" s="37"/>
      <c r="U102" s="37"/>
      <c r="V102" s="37"/>
      <c r="W102" s="37"/>
      <c r="X102" s="37"/>
      <c r="Y102" s="37"/>
    </row>
    <row r="103" spans="6:25" x14ac:dyDescent="0.25">
      <c r="F103" s="36"/>
      <c r="G103" s="36"/>
      <c r="H103" s="36"/>
      <c r="I103" s="36"/>
      <c r="J103" s="36"/>
      <c r="K103" s="37"/>
      <c r="L103" s="37"/>
      <c r="M103" s="37"/>
      <c r="N103" s="37"/>
      <c r="O103" s="37"/>
      <c r="P103" s="37"/>
      <c r="Q103" s="37"/>
      <c r="R103" s="37"/>
      <c r="S103" s="37"/>
      <c r="T103" s="37"/>
      <c r="U103" s="37"/>
      <c r="V103" s="37"/>
      <c r="W103" s="37"/>
      <c r="X103" s="37"/>
      <c r="Y103" s="37"/>
    </row>
    <row r="104" spans="6:25" x14ac:dyDescent="0.25">
      <c r="F104" s="36"/>
      <c r="G104" s="36"/>
      <c r="H104" s="36"/>
      <c r="I104" s="36"/>
      <c r="J104" s="36"/>
      <c r="K104" s="37"/>
      <c r="L104" s="37"/>
      <c r="M104" s="37"/>
      <c r="N104" s="37"/>
      <c r="O104" s="37"/>
      <c r="P104" s="37"/>
      <c r="Q104" s="37"/>
      <c r="R104" s="37"/>
      <c r="S104" s="37"/>
      <c r="T104" s="37"/>
      <c r="U104" s="37"/>
      <c r="V104" s="37"/>
      <c r="W104" s="37"/>
      <c r="X104" s="37"/>
      <c r="Y104" s="37"/>
    </row>
    <row r="105" spans="6:25" x14ac:dyDescent="0.25">
      <c r="F105" s="36"/>
      <c r="G105" s="36"/>
      <c r="H105" s="36"/>
      <c r="I105" s="36"/>
      <c r="J105" s="36"/>
      <c r="K105" s="37"/>
      <c r="L105" s="37"/>
      <c r="M105" s="37"/>
      <c r="N105" s="37"/>
      <c r="O105" s="37"/>
      <c r="P105" s="37"/>
      <c r="Q105" s="37"/>
      <c r="R105" s="37"/>
      <c r="S105" s="37"/>
      <c r="T105" s="37"/>
      <c r="U105" s="37"/>
      <c r="V105" s="37"/>
      <c r="W105" s="37"/>
      <c r="X105" s="37"/>
      <c r="Y105" s="37"/>
    </row>
    <row r="106" spans="6:25" x14ac:dyDescent="0.25">
      <c r="F106" s="36"/>
      <c r="G106" s="36"/>
      <c r="H106" s="36"/>
      <c r="I106" s="36"/>
      <c r="J106" s="36"/>
      <c r="K106" s="37"/>
      <c r="L106" s="37"/>
      <c r="M106" s="37"/>
      <c r="N106" s="37"/>
      <c r="O106" s="37"/>
      <c r="P106" s="37"/>
      <c r="Q106" s="37"/>
      <c r="R106" s="37"/>
      <c r="S106" s="37"/>
      <c r="T106" s="37"/>
      <c r="U106" s="37"/>
      <c r="V106" s="37"/>
      <c r="W106" s="37"/>
      <c r="X106" s="37"/>
      <c r="Y106" s="37"/>
    </row>
    <row r="107" spans="6:25" x14ac:dyDescent="0.25">
      <c r="F107" s="36"/>
      <c r="G107" s="36"/>
      <c r="H107" s="36"/>
      <c r="I107" s="36"/>
      <c r="J107" s="36"/>
      <c r="K107" s="37"/>
      <c r="L107" s="37"/>
      <c r="M107" s="37"/>
      <c r="N107" s="37"/>
      <c r="O107" s="37"/>
      <c r="P107" s="37"/>
      <c r="Q107" s="37"/>
      <c r="R107" s="37"/>
      <c r="S107" s="37"/>
      <c r="T107" s="37"/>
      <c r="U107" s="37"/>
      <c r="V107" s="37"/>
      <c r="W107" s="37"/>
      <c r="X107" s="37"/>
      <c r="Y107" s="37"/>
    </row>
    <row r="108" spans="6:25" x14ac:dyDescent="0.25">
      <c r="F108" s="36"/>
      <c r="G108" s="36"/>
      <c r="H108" s="36"/>
      <c r="I108" s="36"/>
      <c r="J108" s="36"/>
      <c r="K108" s="37"/>
      <c r="L108" s="37"/>
      <c r="M108" s="37"/>
      <c r="N108" s="37"/>
      <c r="O108" s="37"/>
      <c r="P108" s="37"/>
      <c r="Q108" s="37"/>
      <c r="R108" s="37"/>
      <c r="S108" s="37"/>
      <c r="T108" s="37"/>
      <c r="U108" s="37"/>
      <c r="V108" s="37"/>
      <c r="W108" s="37"/>
      <c r="X108" s="37"/>
      <c r="Y108" s="37"/>
    </row>
    <row r="109" spans="6:25" x14ac:dyDescent="0.25">
      <c r="F109" s="36"/>
      <c r="G109" s="36"/>
      <c r="H109" s="36"/>
      <c r="I109" s="36"/>
      <c r="J109" s="36"/>
      <c r="K109" s="37"/>
      <c r="L109" s="37"/>
      <c r="M109" s="37"/>
      <c r="N109" s="37"/>
      <c r="O109" s="37"/>
      <c r="P109" s="37"/>
      <c r="Q109" s="37"/>
      <c r="R109" s="37"/>
      <c r="S109" s="37"/>
      <c r="T109" s="37"/>
      <c r="U109" s="37"/>
      <c r="V109" s="37"/>
      <c r="W109" s="37"/>
      <c r="X109" s="37"/>
      <c r="Y109" s="37"/>
    </row>
    <row r="110" spans="6:25" x14ac:dyDescent="0.25">
      <c r="F110" s="36"/>
      <c r="G110" s="36"/>
      <c r="H110" s="36"/>
      <c r="I110" s="36"/>
      <c r="J110" s="36"/>
      <c r="K110" s="37"/>
      <c r="L110" s="37"/>
      <c r="M110" s="37"/>
      <c r="N110" s="37"/>
      <c r="O110" s="37"/>
      <c r="P110" s="37"/>
      <c r="Q110" s="37"/>
      <c r="R110" s="37"/>
      <c r="S110" s="37"/>
      <c r="T110" s="37"/>
      <c r="U110" s="37"/>
      <c r="V110" s="37"/>
      <c r="W110" s="37"/>
      <c r="X110" s="37"/>
      <c r="Y110" s="37"/>
    </row>
    <row r="111" spans="6:25" x14ac:dyDescent="0.25">
      <c r="F111" s="36"/>
      <c r="G111" s="36"/>
      <c r="H111" s="36"/>
      <c r="I111" s="36"/>
      <c r="J111" s="36"/>
      <c r="K111" s="37"/>
      <c r="L111" s="37"/>
      <c r="M111" s="37"/>
      <c r="N111" s="37"/>
      <c r="O111" s="37"/>
      <c r="P111" s="37"/>
      <c r="Q111" s="37"/>
      <c r="R111" s="37"/>
      <c r="S111" s="37"/>
      <c r="T111" s="37"/>
      <c r="U111" s="37"/>
      <c r="V111" s="37"/>
      <c r="W111" s="37"/>
      <c r="X111" s="37"/>
      <c r="Y111" s="37"/>
    </row>
    <row r="112" spans="6:25" x14ac:dyDescent="0.25">
      <c r="F112" s="36"/>
      <c r="G112" s="36"/>
      <c r="H112" s="36"/>
      <c r="I112" s="36"/>
      <c r="J112" s="36"/>
      <c r="K112" s="37"/>
      <c r="L112" s="37"/>
      <c r="M112" s="37"/>
      <c r="N112" s="37"/>
      <c r="O112" s="37"/>
      <c r="P112" s="37"/>
      <c r="Q112" s="37"/>
      <c r="R112" s="37"/>
      <c r="S112" s="37"/>
      <c r="T112" s="37"/>
      <c r="U112" s="37"/>
      <c r="V112" s="37"/>
      <c r="W112" s="37"/>
      <c r="X112" s="37"/>
      <c r="Y112" s="37"/>
    </row>
    <row r="113" spans="6:25" x14ac:dyDescent="0.25">
      <c r="F113" s="36"/>
      <c r="G113" s="36"/>
      <c r="H113" s="36"/>
      <c r="I113" s="36"/>
      <c r="J113" s="36"/>
      <c r="K113" s="37"/>
      <c r="L113" s="37"/>
      <c r="M113" s="37"/>
      <c r="N113" s="37"/>
      <c r="O113" s="37"/>
      <c r="P113" s="37"/>
      <c r="Q113" s="37"/>
      <c r="R113" s="37"/>
      <c r="S113" s="37"/>
      <c r="T113" s="37"/>
      <c r="U113" s="37"/>
      <c r="V113" s="37"/>
      <c r="W113" s="37"/>
      <c r="X113" s="37"/>
      <c r="Y113" s="37"/>
    </row>
    <row r="114" spans="6:25" x14ac:dyDescent="0.25">
      <c r="F114" s="36"/>
      <c r="G114" s="36"/>
      <c r="H114" s="36"/>
      <c r="I114" s="36"/>
      <c r="J114" s="36"/>
      <c r="K114" s="37"/>
      <c r="L114" s="37"/>
      <c r="M114" s="37"/>
      <c r="N114" s="37"/>
      <c r="O114" s="37"/>
      <c r="P114" s="37"/>
      <c r="Q114" s="37"/>
      <c r="R114" s="37"/>
      <c r="S114" s="37"/>
      <c r="T114" s="37"/>
      <c r="U114" s="37"/>
      <c r="V114" s="37"/>
      <c r="W114" s="37"/>
      <c r="X114" s="37"/>
      <c r="Y114" s="37"/>
    </row>
    <row r="115" spans="6:25" x14ac:dyDescent="0.25">
      <c r="F115" s="36"/>
      <c r="G115" s="36"/>
      <c r="H115" s="36"/>
      <c r="I115" s="36"/>
      <c r="J115" s="36"/>
      <c r="K115" s="37"/>
      <c r="L115" s="37"/>
      <c r="M115" s="37"/>
      <c r="N115" s="37"/>
      <c r="O115" s="37"/>
      <c r="P115" s="37"/>
      <c r="Q115" s="37"/>
      <c r="R115" s="37"/>
      <c r="S115" s="37"/>
      <c r="T115" s="37"/>
      <c r="U115" s="37"/>
      <c r="V115" s="37"/>
      <c r="W115" s="37"/>
      <c r="X115" s="37"/>
      <c r="Y115" s="37"/>
    </row>
    <row r="116" spans="6:25" x14ac:dyDescent="0.25">
      <c r="F116" s="36"/>
      <c r="G116" s="36"/>
      <c r="H116" s="36"/>
      <c r="I116" s="36"/>
      <c r="J116" s="36"/>
      <c r="K116" s="37"/>
      <c r="L116" s="37"/>
      <c r="M116" s="37"/>
      <c r="N116" s="37"/>
      <c r="O116" s="37"/>
      <c r="P116" s="37"/>
      <c r="Q116" s="37"/>
      <c r="R116" s="37"/>
      <c r="S116" s="37"/>
      <c r="T116" s="37"/>
      <c r="U116" s="37"/>
      <c r="V116" s="37"/>
      <c r="W116" s="37"/>
      <c r="X116" s="37"/>
      <c r="Y116" s="37"/>
    </row>
    <row r="117" spans="6:25" x14ac:dyDescent="0.25">
      <c r="F117" s="36"/>
      <c r="G117" s="36"/>
      <c r="H117" s="36"/>
      <c r="I117" s="36"/>
      <c r="J117" s="36"/>
      <c r="K117" s="37"/>
      <c r="L117" s="37"/>
      <c r="M117" s="37"/>
      <c r="N117" s="37"/>
      <c r="O117" s="37"/>
      <c r="P117" s="37"/>
      <c r="Q117" s="37"/>
      <c r="R117" s="37"/>
      <c r="S117" s="37"/>
      <c r="T117" s="37"/>
      <c r="U117" s="37"/>
      <c r="V117" s="37"/>
      <c r="W117" s="37"/>
      <c r="X117" s="37"/>
      <c r="Y117" s="37"/>
    </row>
    <row r="118" spans="6:25" x14ac:dyDescent="0.25">
      <c r="F118" s="36"/>
      <c r="G118" s="36"/>
      <c r="H118" s="36"/>
      <c r="I118" s="36"/>
      <c r="J118" s="36"/>
      <c r="K118" s="37"/>
      <c r="L118" s="37"/>
      <c r="M118" s="37"/>
      <c r="N118" s="37"/>
      <c r="O118" s="37"/>
      <c r="P118" s="37"/>
      <c r="Q118" s="37"/>
      <c r="R118" s="37"/>
      <c r="S118" s="37"/>
      <c r="T118" s="37"/>
      <c r="U118" s="37"/>
      <c r="V118" s="37"/>
      <c r="W118" s="37"/>
      <c r="X118" s="37"/>
      <c r="Y118" s="37"/>
    </row>
    <row r="119" spans="6:25" x14ac:dyDescent="0.25">
      <c r="F119" s="36"/>
      <c r="G119" s="36"/>
      <c r="H119" s="36"/>
      <c r="I119" s="36"/>
      <c r="J119" s="36"/>
      <c r="K119" s="37"/>
      <c r="L119" s="37"/>
      <c r="M119" s="37"/>
      <c r="N119" s="37"/>
      <c r="O119" s="37"/>
      <c r="P119" s="37"/>
      <c r="Q119" s="37"/>
      <c r="R119" s="37"/>
      <c r="S119" s="37"/>
      <c r="T119" s="37"/>
      <c r="U119" s="37"/>
      <c r="V119" s="37"/>
      <c r="W119" s="37"/>
      <c r="X119" s="37"/>
      <c r="Y119" s="37"/>
    </row>
    <row r="120" spans="6:25" x14ac:dyDescent="0.25">
      <c r="F120" s="36"/>
      <c r="G120" s="36"/>
      <c r="H120" s="36"/>
      <c r="I120" s="36"/>
      <c r="J120" s="36"/>
      <c r="K120" s="37"/>
      <c r="L120" s="37"/>
      <c r="M120" s="37"/>
      <c r="N120" s="37"/>
      <c r="O120" s="37"/>
      <c r="P120" s="37"/>
      <c r="Q120" s="37"/>
      <c r="R120" s="37"/>
      <c r="S120" s="37"/>
      <c r="T120" s="37"/>
      <c r="U120" s="37"/>
      <c r="V120" s="37"/>
      <c r="W120" s="37"/>
      <c r="X120" s="37"/>
      <c r="Y120" s="37"/>
    </row>
    <row r="121" spans="6:25" x14ac:dyDescent="0.25">
      <c r="F121" s="36"/>
      <c r="G121" s="36"/>
      <c r="H121" s="36"/>
      <c r="I121" s="36"/>
      <c r="J121" s="36"/>
      <c r="K121" s="37"/>
      <c r="L121" s="37"/>
      <c r="M121" s="37"/>
      <c r="N121" s="37"/>
      <c r="O121" s="37"/>
      <c r="P121" s="37"/>
      <c r="Q121" s="37"/>
      <c r="R121" s="37"/>
      <c r="S121" s="37"/>
      <c r="T121" s="37"/>
      <c r="U121" s="37"/>
      <c r="V121" s="37"/>
      <c r="W121" s="37"/>
      <c r="X121" s="37"/>
      <c r="Y121" s="37"/>
    </row>
    <row r="122" spans="6:25" x14ac:dyDescent="0.25">
      <c r="F122" s="36"/>
      <c r="G122" s="36"/>
      <c r="H122" s="36"/>
      <c r="I122" s="36"/>
      <c r="J122" s="36"/>
      <c r="K122" s="37"/>
      <c r="L122" s="37"/>
      <c r="M122" s="37"/>
      <c r="N122" s="37"/>
      <c r="O122" s="37"/>
      <c r="P122" s="37"/>
      <c r="Q122" s="37"/>
      <c r="R122" s="37"/>
      <c r="S122" s="37"/>
      <c r="T122" s="37"/>
      <c r="U122" s="37"/>
      <c r="V122" s="37"/>
      <c r="W122" s="37"/>
      <c r="X122" s="37"/>
      <c r="Y122" s="37"/>
    </row>
    <row r="123" spans="6:25" x14ac:dyDescent="0.25">
      <c r="F123" s="36"/>
      <c r="G123" s="36"/>
      <c r="H123" s="36"/>
      <c r="I123" s="36"/>
      <c r="J123" s="36"/>
      <c r="K123" s="37"/>
      <c r="L123" s="37"/>
      <c r="M123" s="37"/>
      <c r="N123" s="37"/>
      <c r="O123" s="37"/>
      <c r="P123" s="37"/>
      <c r="Q123" s="37"/>
      <c r="R123" s="37"/>
      <c r="S123" s="37"/>
      <c r="T123" s="37"/>
      <c r="U123" s="37"/>
      <c r="V123" s="37"/>
      <c r="W123" s="37"/>
      <c r="X123" s="37"/>
      <c r="Y123" s="37"/>
    </row>
    <row r="124" spans="6:25" x14ac:dyDescent="0.25">
      <c r="F124" s="36"/>
      <c r="G124" s="36"/>
      <c r="H124" s="36"/>
      <c r="I124" s="36"/>
      <c r="J124" s="36"/>
      <c r="K124" s="37"/>
      <c r="L124" s="37"/>
      <c r="M124" s="37"/>
      <c r="N124" s="37"/>
      <c r="O124" s="37"/>
      <c r="P124" s="37"/>
      <c r="Q124" s="37"/>
      <c r="R124" s="37"/>
      <c r="S124" s="37"/>
      <c r="T124" s="37"/>
      <c r="U124" s="37"/>
      <c r="V124" s="37"/>
      <c r="W124" s="37"/>
      <c r="X124" s="37"/>
      <c r="Y124" s="37"/>
    </row>
    <row r="125" spans="6:25" x14ac:dyDescent="0.25">
      <c r="F125" s="36"/>
      <c r="G125" s="36"/>
      <c r="H125" s="36"/>
      <c r="I125" s="36"/>
      <c r="J125" s="36"/>
      <c r="K125" s="37"/>
      <c r="L125" s="37"/>
      <c r="M125" s="37"/>
      <c r="N125" s="37"/>
      <c r="O125" s="37"/>
      <c r="P125" s="37"/>
      <c r="Q125" s="37"/>
      <c r="R125" s="37"/>
      <c r="S125" s="37"/>
      <c r="T125" s="37"/>
      <c r="U125" s="37"/>
      <c r="V125" s="37"/>
      <c r="W125" s="37"/>
      <c r="X125" s="37"/>
      <c r="Y125" s="37"/>
    </row>
    <row r="126" spans="6:25" x14ac:dyDescent="0.25">
      <c r="F126" s="36"/>
      <c r="G126" s="36"/>
      <c r="H126" s="36"/>
      <c r="I126" s="36"/>
      <c r="J126" s="36"/>
      <c r="K126" s="37"/>
      <c r="L126" s="37"/>
      <c r="M126" s="37"/>
      <c r="N126" s="37"/>
      <c r="O126" s="37"/>
      <c r="P126" s="37"/>
      <c r="Q126" s="37"/>
      <c r="R126" s="37"/>
      <c r="S126" s="37"/>
      <c r="T126" s="37"/>
      <c r="U126" s="37"/>
      <c r="V126" s="37"/>
      <c r="W126" s="37"/>
      <c r="X126" s="37"/>
      <c r="Y126" s="37"/>
    </row>
    <row r="127" spans="6:25" x14ac:dyDescent="0.25">
      <c r="F127" s="36"/>
      <c r="G127" s="36"/>
      <c r="H127" s="36"/>
      <c r="I127" s="36"/>
      <c r="J127" s="36"/>
      <c r="K127" s="37"/>
      <c r="L127" s="37"/>
      <c r="M127" s="37"/>
      <c r="N127" s="37"/>
      <c r="O127" s="37"/>
      <c r="P127" s="37"/>
      <c r="Q127" s="37"/>
      <c r="R127" s="37"/>
      <c r="S127" s="37"/>
      <c r="T127" s="37"/>
      <c r="U127" s="37"/>
      <c r="V127" s="37"/>
      <c r="W127" s="37"/>
      <c r="X127" s="37"/>
      <c r="Y127" s="37"/>
    </row>
    <row r="128" spans="6:25" x14ac:dyDescent="0.25">
      <c r="F128" s="36"/>
      <c r="G128" s="36"/>
      <c r="H128" s="36"/>
      <c r="I128" s="36"/>
      <c r="J128" s="36"/>
      <c r="K128" s="37"/>
      <c r="L128" s="37"/>
      <c r="M128" s="37"/>
      <c r="N128" s="37"/>
      <c r="O128" s="37"/>
      <c r="P128" s="37"/>
      <c r="Q128" s="37"/>
      <c r="R128" s="37"/>
      <c r="S128" s="37"/>
      <c r="T128" s="37"/>
      <c r="U128" s="37"/>
      <c r="V128" s="37"/>
      <c r="W128" s="37"/>
      <c r="X128" s="37"/>
      <c r="Y128" s="37"/>
    </row>
    <row r="129" spans="6:25" x14ac:dyDescent="0.25">
      <c r="F129" s="36"/>
      <c r="G129" s="36"/>
      <c r="H129" s="36"/>
      <c r="I129" s="36"/>
      <c r="J129" s="36"/>
      <c r="K129" s="37"/>
      <c r="L129" s="37"/>
      <c r="M129" s="37"/>
      <c r="N129" s="37"/>
      <c r="O129" s="37"/>
      <c r="P129" s="37"/>
      <c r="Q129" s="37"/>
      <c r="R129" s="37"/>
      <c r="S129" s="37"/>
      <c r="T129" s="37"/>
      <c r="U129" s="37"/>
      <c r="V129" s="37"/>
      <c r="W129" s="37"/>
      <c r="X129" s="37"/>
      <c r="Y129" s="37"/>
    </row>
    <row r="130" spans="6:25" x14ac:dyDescent="0.25">
      <c r="F130" s="36"/>
      <c r="G130" s="36"/>
      <c r="H130" s="36"/>
      <c r="I130" s="36"/>
      <c r="J130" s="36"/>
      <c r="K130" s="37"/>
      <c r="L130" s="37"/>
      <c r="M130" s="37"/>
      <c r="N130" s="37"/>
      <c r="O130" s="37"/>
      <c r="P130" s="37"/>
      <c r="Q130" s="37"/>
      <c r="R130" s="37"/>
      <c r="S130" s="37"/>
      <c r="T130" s="37"/>
      <c r="U130" s="37"/>
      <c r="V130" s="37"/>
      <c r="W130" s="37"/>
      <c r="X130" s="37"/>
      <c r="Y130" s="37"/>
    </row>
    <row r="131" spans="6:25" x14ac:dyDescent="0.25">
      <c r="F131" s="36"/>
      <c r="G131" s="36"/>
      <c r="H131" s="36"/>
      <c r="I131" s="36"/>
      <c r="J131" s="36"/>
      <c r="K131" s="37"/>
      <c r="L131" s="37"/>
      <c r="M131" s="37"/>
      <c r="N131" s="37"/>
      <c r="O131" s="37"/>
      <c r="P131" s="37"/>
      <c r="Q131" s="37"/>
      <c r="R131" s="37"/>
      <c r="S131" s="37"/>
      <c r="T131" s="37"/>
      <c r="U131" s="37"/>
      <c r="V131" s="37"/>
      <c r="W131" s="37"/>
      <c r="X131" s="37"/>
      <c r="Y131" s="37"/>
    </row>
    <row r="132" spans="6:25" x14ac:dyDescent="0.25">
      <c r="F132" s="36"/>
      <c r="G132" s="36"/>
      <c r="H132" s="36"/>
      <c r="I132" s="36"/>
      <c r="J132" s="36"/>
      <c r="K132" s="37"/>
      <c r="L132" s="37"/>
      <c r="M132" s="37"/>
      <c r="N132" s="37"/>
      <c r="O132" s="37"/>
      <c r="P132" s="37"/>
      <c r="Q132" s="37"/>
      <c r="R132" s="37"/>
      <c r="S132" s="37"/>
      <c r="T132" s="37"/>
      <c r="U132" s="37"/>
      <c r="V132" s="37"/>
      <c r="W132" s="37"/>
      <c r="X132" s="37"/>
      <c r="Y132" s="37"/>
    </row>
    <row r="133" spans="6:25" x14ac:dyDescent="0.25">
      <c r="F133" s="36"/>
      <c r="G133" s="36"/>
      <c r="H133" s="36"/>
      <c r="I133" s="36"/>
      <c r="J133" s="36"/>
      <c r="K133" s="37"/>
      <c r="L133" s="37"/>
      <c r="M133" s="37"/>
      <c r="N133" s="37"/>
      <c r="O133" s="37"/>
      <c r="P133" s="37"/>
      <c r="Q133" s="37"/>
      <c r="R133" s="37"/>
      <c r="S133" s="37"/>
      <c r="T133" s="37"/>
      <c r="U133" s="37"/>
      <c r="V133" s="37"/>
      <c r="W133" s="37"/>
      <c r="X133" s="37"/>
      <c r="Y133" s="37"/>
    </row>
    <row r="134" spans="6:25" x14ac:dyDescent="0.25">
      <c r="F134" s="36"/>
      <c r="G134" s="36"/>
      <c r="H134" s="36"/>
      <c r="I134" s="36"/>
      <c r="J134" s="36"/>
      <c r="K134" s="37"/>
      <c r="L134" s="37"/>
      <c r="M134" s="37"/>
      <c r="N134" s="37"/>
      <c r="O134" s="37"/>
      <c r="P134" s="37"/>
      <c r="Q134" s="37"/>
      <c r="R134" s="37"/>
      <c r="S134" s="37"/>
      <c r="T134" s="37"/>
      <c r="U134" s="37"/>
      <c r="V134" s="37"/>
      <c r="W134" s="37"/>
      <c r="X134" s="37"/>
      <c r="Y134" s="37"/>
    </row>
    <row r="135" spans="6:25" x14ac:dyDescent="0.25">
      <c r="F135" s="36"/>
      <c r="G135" s="36"/>
      <c r="H135" s="36"/>
      <c r="I135" s="36"/>
      <c r="J135" s="36"/>
      <c r="K135" s="37"/>
      <c r="L135" s="37"/>
      <c r="M135" s="37"/>
      <c r="N135" s="37"/>
      <c r="O135" s="37"/>
      <c r="P135" s="37"/>
      <c r="Q135" s="37"/>
      <c r="R135" s="37"/>
      <c r="S135" s="37"/>
      <c r="T135" s="37"/>
      <c r="U135" s="37"/>
      <c r="V135" s="37"/>
      <c r="W135" s="37"/>
      <c r="X135" s="37"/>
      <c r="Y135" s="37"/>
    </row>
    <row r="136" spans="6:25" x14ac:dyDescent="0.25">
      <c r="F136" s="36"/>
      <c r="G136" s="36"/>
      <c r="H136" s="36"/>
      <c r="I136" s="36"/>
      <c r="J136" s="36"/>
      <c r="K136" s="37"/>
      <c r="L136" s="37"/>
      <c r="M136" s="37"/>
      <c r="N136" s="37"/>
      <c r="O136" s="37"/>
      <c r="P136" s="37"/>
      <c r="Q136" s="37"/>
      <c r="R136" s="37"/>
      <c r="S136" s="37"/>
      <c r="T136" s="37"/>
      <c r="U136" s="37"/>
      <c r="V136" s="37"/>
      <c r="W136" s="37"/>
      <c r="X136" s="37"/>
      <c r="Y136" s="37"/>
    </row>
    <row r="137" spans="6:25" x14ac:dyDescent="0.25">
      <c r="F137" s="36"/>
      <c r="G137" s="36"/>
      <c r="H137" s="36"/>
      <c r="I137" s="36"/>
      <c r="J137" s="36"/>
      <c r="K137" s="37"/>
      <c r="L137" s="37"/>
      <c r="M137" s="37"/>
      <c r="N137" s="37"/>
      <c r="O137" s="37"/>
      <c r="P137" s="37"/>
      <c r="Q137" s="37"/>
      <c r="R137" s="37"/>
      <c r="S137" s="37"/>
      <c r="T137" s="37"/>
      <c r="U137" s="37"/>
      <c r="V137" s="37"/>
      <c r="W137" s="37"/>
      <c r="X137" s="37"/>
      <c r="Y137" s="37"/>
    </row>
    <row r="138" spans="6:25" x14ac:dyDescent="0.25">
      <c r="F138" s="36"/>
      <c r="G138" s="36"/>
      <c r="H138" s="36"/>
      <c r="I138" s="36"/>
      <c r="J138" s="36"/>
      <c r="K138" s="37"/>
      <c r="L138" s="37"/>
      <c r="M138" s="37"/>
      <c r="N138" s="37"/>
      <c r="O138" s="37"/>
      <c r="P138" s="37"/>
      <c r="Q138" s="37"/>
      <c r="R138" s="37"/>
      <c r="S138" s="37"/>
      <c r="T138" s="37"/>
      <c r="U138" s="37"/>
      <c r="V138" s="37"/>
      <c r="W138" s="37"/>
      <c r="X138" s="37"/>
      <c r="Y138" s="37"/>
    </row>
    <row r="139" spans="6:25" x14ac:dyDescent="0.25">
      <c r="F139" s="36"/>
      <c r="G139" s="36"/>
      <c r="H139" s="36"/>
      <c r="I139" s="36"/>
      <c r="J139" s="36"/>
      <c r="K139" s="37"/>
      <c r="L139" s="37"/>
      <c r="M139" s="37"/>
      <c r="N139" s="37"/>
      <c r="O139" s="37"/>
      <c r="P139" s="37"/>
      <c r="Q139" s="37"/>
      <c r="R139" s="37"/>
      <c r="S139" s="37"/>
      <c r="T139" s="37"/>
      <c r="U139" s="37"/>
      <c r="V139" s="37"/>
      <c r="W139" s="37"/>
      <c r="X139" s="37"/>
      <c r="Y139" s="37"/>
    </row>
    <row r="140" spans="6:25" x14ac:dyDescent="0.25">
      <c r="F140" s="36"/>
      <c r="G140" s="36"/>
      <c r="H140" s="36"/>
      <c r="I140" s="36"/>
      <c r="J140" s="36"/>
      <c r="K140" s="37"/>
      <c r="L140" s="37"/>
      <c r="M140" s="37"/>
      <c r="N140" s="37"/>
      <c r="O140" s="37"/>
      <c r="P140" s="37"/>
      <c r="Q140" s="37"/>
      <c r="R140" s="37"/>
      <c r="S140" s="37"/>
      <c r="T140" s="37"/>
      <c r="U140" s="37"/>
      <c r="V140" s="37"/>
      <c r="W140" s="37"/>
      <c r="X140" s="37"/>
      <c r="Y140" s="37"/>
    </row>
    <row r="141" spans="6:25" x14ac:dyDescent="0.25">
      <c r="F141" s="36"/>
      <c r="G141" s="36"/>
      <c r="H141" s="36"/>
      <c r="I141" s="36"/>
      <c r="J141" s="36"/>
      <c r="K141" s="37"/>
      <c r="L141" s="37"/>
      <c r="M141" s="37"/>
      <c r="N141" s="37"/>
      <c r="O141" s="37"/>
      <c r="P141" s="37"/>
      <c r="Q141" s="37"/>
      <c r="R141" s="37"/>
      <c r="S141" s="37"/>
      <c r="T141" s="37"/>
      <c r="U141" s="37"/>
      <c r="V141" s="37"/>
      <c r="W141" s="37"/>
      <c r="X141" s="37"/>
      <c r="Y141" s="37"/>
    </row>
    <row r="142" spans="6:25" x14ac:dyDescent="0.25">
      <c r="F142" s="36"/>
      <c r="G142" s="36"/>
      <c r="H142" s="36"/>
      <c r="I142" s="36"/>
      <c r="J142" s="36"/>
      <c r="K142" s="37"/>
      <c r="L142" s="37"/>
      <c r="M142" s="37"/>
      <c r="N142" s="37"/>
      <c r="O142" s="37"/>
      <c r="P142" s="37"/>
      <c r="Q142" s="37"/>
      <c r="R142" s="37"/>
      <c r="S142" s="37"/>
      <c r="T142" s="37"/>
      <c r="U142" s="37"/>
      <c r="V142" s="37"/>
      <c r="W142" s="37"/>
      <c r="X142" s="37"/>
      <c r="Y142" s="37"/>
    </row>
    <row r="143" spans="6:25" x14ac:dyDescent="0.25">
      <c r="F143" s="36"/>
      <c r="G143" s="36"/>
      <c r="H143" s="36"/>
      <c r="I143" s="36"/>
      <c r="J143" s="36"/>
      <c r="K143" s="37"/>
      <c r="L143" s="37"/>
      <c r="M143" s="37"/>
      <c r="N143" s="37"/>
      <c r="O143" s="37"/>
      <c r="P143" s="37"/>
      <c r="Q143" s="37"/>
      <c r="R143" s="37"/>
      <c r="S143" s="37"/>
      <c r="T143" s="37"/>
      <c r="U143" s="37"/>
      <c r="V143" s="37"/>
      <c r="W143" s="37"/>
      <c r="X143" s="37"/>
      <c r="Y143" s="37"/>
    </row>
    <row r="144" spans="6:25" x14ac:dyDescent="0.25">
      <c r="F144" s="36"/>
      <c r="G144" s="36"/>
      <c r="H144" s="36"/>
      <c r="I144" s="36"/>
      <c r="J144" s="36"/>
      <c r="K144" s="37"/>
      <c r="L144" s="37"/>
      <c r="M144" s="37"/>
      <c r="N144" s="37"/>
      <c r="O144" s="37"/>
      <c r="P144" s="37"/>
      <c r="Q144" s="37"/>
      <c r="R144" s="37"/>
      <c r="S144" s="37"/>
      <c r="T144" s="37"/>
      <c r="U144" s="37"/>
      <c r="V144" s="37"/>
      <c r="W144" s="37"/>
      <c r="X144" s="37"/>
      <c r="Y144" s="37"/>
    </row>
    <row r="145" spans="6:25" x14ac:dyDescent="0.25">
      <c r="F145" s="36"/>
      <c r="G145" s="36"/>
      <c r="H145" s="36"/>
      <c r="I145" s="36"/>
      <c r="J145" s="36"/>
      <c r="K145" s="37"/>
      <c r="L145" s="37"/>
      <c r="M145" s="37"/>
      <c r="N145" s="37"/>
      <c r="O145" s="37"/>
      <c r="P145" s="37"/>
      <c r="Q145" s="37"/>
      <c r="R145" s="37"/>
      <c r="S145" s="37"/>
      <c r="T145" s="37"/>
      <c r="U145" s="37"/>
      <c r="V145" s="37"/>
      <c r="W145" s="37"/>
      <c r="X145" s="37"/>
      <c r="Y145" s="37"/>
    </row>
    <row r="146" spans="6:25" x14ac:dyDescent="0.25">
      <c r="F146" s="36"/>
      <c r="G146" s="36"/>
      <c r="H146" s="36"/>
      <c r="I146" s="36"/>
      <c r="J146" s="36"/>
      <c r="K146" s="37"/>
      <c r="L146" s="37"/>
      <c r="M146" s="37"/>
      <c r="N146" s="37"/>
      <c r="O146" s="37"/>
      <c r="P146" s="37"/>
      <c r="Q146" s="37"/>
      <c r="R146" s="37"/>
      <c r="S146" s="37"/>
      <c r="T146" s="37"/>
      <c r="U146" s="37"/>
      <c r="V146" s="37"/>
      <c r="W146" s="37"/>
      <c r="X146" s="37"/>
      <c r="Y146" s="37"/>
    </row>
    <row r="147" spans="6:25" x14ac:dyDescent="0.25">
      <c r="F147" s="36"/>
      <c r="G147" s="36"/>
      <c r="H147" s="36"/>
      <c r="I147" s="36"/>
      <c r="J147" s="36"/>
      <c r="K147" s="37"/>
      <c r="L147" s="37"/>
      <c r="M147" s="37"/>
      <c r="N147" s="37"/>
      <c r="O147" s="37"/>
      <c r="P147" s="37"/>
      <c r="Q147" s="37"/>
      <c r="R147" s="37"/>
      <c r="S147" s="37"/>
      <c r="T147" s="37"/>
      <c r="U147" s="37"/>
      <c r="V147" s="37"/>
      <c r="W147" s="37"/>
      <c r="X147" s="37"/>
      <c r="Y147" s="37"/>
    </row>
    <row r="148" spans="6:25" x14ac:dyDescent="0.25">
      <c r="F148" s="36"/>
      <c r="G148" s="36"/>
      <c r="H148" s="36"/>
      <c r="I148" s="36"/>
      <c r="J148" s="36"/>
      <c r="K148" s="37"/>
      <c r="L148" s="37"/>
      <c r="M148" s="37"/>
      <c r="N148" s="37"/>
      <c r="O148" s="37"/>
      <c r="P148" s="37"/>
      <c r="Q148" s="37"/>
      <c r="R148" s="37"/>
      <c r="S148" s="37"/>
      <c r="T148" s="37"/>
      <c r="U148" s="37"/>
      <c r="V148" s="37"/>
      <c r="W148" s="37"/>
      <c r="X148" s="37"/>
      <c r="Y148" s="37"/>
    </row>
    <row r="149" spans="6:25" x14ac:dyDescent="0.25">
      <c r="F149" s="36"/>
      <c r="G149" s="36"/>
      <c r="H149" s="36"/>
      <c r="I149" s="36"/>
      <c r="J149" s="36"/>
      <c r="K149" s="37"/>
      <c r="L149" s="37"/>
      <c r="M149" s="37"/>
      <c r="N149" s="37"/>
      <c r="O149" s="37"/>
      <c r="P149" s="37"/>
      <c r="Q149" s="37"/>
      <c r="R149" s="37"/>
      <c r="S149" s="37"/>
      <c r="T149" s="37"/>
      <c r="U149" s="37"/>
      <c r="V149" s="37"/>
      <c r="W149" s="37"/>
      <c r="X149" s="37"/>
      <c r="Y149" s="37"/>
    </row>
    <row r="150" spans="6:25" x14ac:dyDescent="0.25">
      <c r="F150" s="36"/>
      <c r="G150" s="36"/>
      <c r="H150" s="36"/>
      <c r="I150" s="36"/>
      <c r="J150" s="36"/>
      <c r="K150" s="37"/>
      <c r="L150" s="37"/>
      <c r="M150" s="37"/>
      <c r="N150" s="37"/>
      <c r="O150" s="37"/>
      <c r="P150" s="37"/>
      <c r="Q150" s="37"/>
      <c r="R150" s="37"/>
      <c r="S150" s="37"/>
      <c r="T150" s="37"/>
      <c r="U150" s="37"/>
      <c r="V150" s="37"/>
      <c r="W150" s="37"/>
      <c r="X150" s="37"/>
      <c r="Y150" s="37"/>
    </row>
    <row r="151" spans="6:25" x14ac:dyDescent="0.25">
      <c r="F151" s="36"/>
      <c r="G151" s="36"/>
      <c r="H151" s="36"/>
      <c r="I151" s="36"/>
      <c r="J151" s="36"/>
      <c r="K151" s="37"/>
      <c r="L151" s="37"/>
      <c r="M151" s="37"/>
      <c r="N151" s="37"/>
      <c r="O151" s="37"/>
      <c r="P151" s="37"/>
      <c r="Q151" s="37"/>
      <c r="R151" s="37"/>
      <c r="S151" s="37"/>
      <c r="T151" s="37"/>
      <c r="U151" s="37"/>
      <c r="V151" s="37"/>
      <c r="W151" s="37"/>
      <c r="X151" s="37"/>
      <c r="Y151" s="37"/>
    </row>
    <row r="152" spans="6:25" x14ac:dyDescent="0.25">
      <c r="F152" s="36"/>
      <c r="G152" s="36"/>
      <c r="H152" s="36"/>
      <c r="I152" s="36"/>
      <c r="J152" s="36"/>
      <c r="K152" s="37"/>
      <c r="L152" s="37"/>
      <c r="M152" s="37"/>
      <c r="N152" s="37"/>
      <c r="O152" s="37"/>
      <c r="P152" s="37"/>
      <c r="Q152" s="37"/>
      <c r="R152" s="37"/>
      <c r="S152" s="37"/>
      <c r="T152" s="37"/>
      <c r="U152" s="37"/>
      <c r="V152" s="37"/>
      <c r="W152" s="37"/>
      <c r="X152" s="37"/>
      <c r="Y152" s="37"/>
    </row>
    <row r="153" spans="6:25" x14ac:dyDescent="0.25">
      <c r="F153" s="36"/>
      <c r="G153" s="36"/>
      <c r="H153" s="36"/>
      <c r="I153" s="36"/>
      <c r="J153" s="36"/>
      <c r="K153" s="37"/>
      <c r="L153" s="37"/>
      <c r="M153" s="37"/>
      <c r="N153" s="37"/>
      <c r="O153" s="37"/>
      <c r="P153" s="37"/>
      <c r="Q153" s="37"/>
      <c r="R153" s="37"/>
      <c r="S153" s="37"/>
      <c r="T153" s="37"/>
      <c r="U153" s="37"/>
      <c r="V153" s="37"/>
      <c r="W153" s="37"/>
      <c r="X153" s="37"/>
      <c r="Y153" s="37"/>
    </row>
    <row r="154" spans="6:25" x14ac:dyDescent="0.25">
      <c r="F154" s="36"/>
      <c r="G154" s="36"/>
      <c r="H154" s="36"/>
      <c r="I154" s="36"/>
      <c r="J154" s="36"/>
      <c r="K154" s="37"/>
      <c r="L154" s="37"/>
      <c r="M154" s="37"/>
      <c r="N154" s="37"/>
      <c r="O154" s="37"/>
      <c r="P154" s="37"/>
      <c r="Q154" s="37"/>
      <c r="R154" s="37"/>
      <c r="S154" s="37"/>
      <c r="T154" s="37"/>
      <c r="U154" s="37"/>
      <c r="V154" s="37"/>
      <c r="W154" s="37"/>
      <c r="X154" s="37"/>
      <c r="Y154" s="37"/>
    </row>
    <row r="155" spans="6:25" x14ac:dyDescent="0.25">
      <c r="F155" s="36"/>
      <c r="G155" s="36"/>
      <c r="H155" s="36"/>
      <c r="I155" s="36"/>
      <c r="J155" s="36"/>
      <c r="K155" s="37"/>
      <c r="L155" s="37"/>
      <c r="M155" s="37"/>
      <c r="N155" s="37"/>
      <c r="O155" s="37"/>
      <c r="P155" s="37"/>
      <c r="Q155" s="37"/>
      <c r="R155" s="37"/>
      <c r="S155" s="37"/>
      <c r="T155" s="37"/>
      <c r="U155" s="37"/>
      <c r="V155" s="37"/>
      <c r="W155" s="37"/>
      <c r="X155" s="37"/>
      <c r="Y155" s="37"/>
    </row>
    <row r="156" spans="6:25" x14ac:dyDescent="0.25">
      <c r="F156" s="36"/>
      <c r="G156" s="36"/>
      <c r="H156" s="36"/>
      <c r="I156" s="36"/>
      <c r="J156" s="36"/>
      <c r="K156" s="37"/>
      <c r="L156" s="37"/>
      <c r="M156" s="37"/>
      <c r="N156" s="37"/>
      <c r="O156" s="37"/>
      <c r="P156" s="37"/>
      <c r="Q156" s="37"/>
      <c r="R156" s="37"/>
      <c r="S156" s="37"/>
      <c r="T156" s="37"/>
      <c r="U156" s="37"/>
      <c r="V156" s="37"/>
      <c r="W156" s="37"/>
      <c r="X156" s="37"/>
      <c r="Y156" s="37"/>
    </row>
    <row r="157" spans="6:25" x14ac:dyDescent="0.25">
      <c r="F157" s="36"/>
      <c r="G157" s="36"/>
      <c r="H157" s="36"/>
      <c r="I157" s="36"/>
      <c r="J157" s="36"/>
      <c r="K157" s="37"/>
      <c r="L157" s="37"/>
      <c r="M157" s="37"/>
      <c r="N157" s="37"/>
      <c r="O157" s="37"/>
      <c r="P157" s="37"/>
      <c r="Q157" s="37"/>
      <c r="R157" s="37"/>
      <c r="S157" s="37"/>
      <c r="T157" s="37"/>
      <c r="U157" s="37"/>
      <c r="V157" s="37"/>
      <c r="W157" s="37"/>
      <c r="X157" s="37"/>
      <c r="Y157" s="37"/>
    </row>
    <row r="158" spans="6:25" x14ac:dyDescent="0.25">
      <c r="F158" s="36"/>
      <c r="G158" s="36"/>
      <c r="H158" s="36"/>
      <c r="I158" s="36"/>
      <c r="J158" s="36"/>
      <c r="K158" s="37"/>
      <c r="L158" s="37"/>
      <c r="M158" s="37"/>
      <c r="N158" s="37"/>
      <c r="O158" s="37"/>
      <c r="P158" s="37"/>
      <c r="Q158" s="37"/>
      <c r="R158" s="37"/>
      <c r="S158" s="37"/>
      <c r="T158" s="37"/>
      <c r="U158" s="37"/>
      <c r="V158" s="37"/>
      <c r="W158" s="37"/>
      <c r="X158" s="37"/>
      <c r="Y158" s="37"/>
    </row>
    <row r="159" spans="6:25" x14ac:dyDescent="0.25">
      <c r="F159" s="36"/>
      <c r="G159" s="36"/>
      <c r="H159" s="36"/>
      <c r="I159" s="36"/>
      <c r="J159" s="36"/>
      <c r="K159" s="37"/>
      <c r="L159" s="37"/>
      <c r="M159" s="37"/>
      <c r="N159" s="37"/>
      <c r="O159" s="37"/>
      <c r="P159" s="37"/>
      <c r="Q159" s="37"/>
      <c r="R159" s="37"/>
      <c r="S159" s="37"/>
      <c r="T159" s="37"/>
      <c r="U159" s="37"/>
      <c r="V159" s="37"/>
      <c r="W159" s="37"/>
      <c r="X159" s="37"/>
      <c r="Y159" s="37"/>
    </row>
    <row r="160" spans="6:25" x14ac:dyDescent="0.25">
      <c r="F160" s="36"/>
      <c r="G160" s="36"/>
      <c r="H160" s="36"/>
      <c r="I160" s="36"/>
      <c r="J160" s="36"/>
      <c r="K160" s="37"/>
      <c r="L160" s="37"/>
      <c r="M160" s="37"/>
      <c r="N160" s="37"/>
      <c r="O160" s="37"/>
      <c r="P160" s="37"/>
      <c r="Q160" s="37"/>
      <c r="R160" s="37"/>
      <c r="S160" s="37"/>
      <c r="T160" s="37"/>
      <c r="U160" s="37"/>
      <c r="V160" s="37"/>
      <c r="W160" s="37"/>
      <c r="X160" s="37"/>
      <c r="Y160" s="37"/>
    </row>
    <row r="161" spans="6:25" x14ac:dyDescent="0.25">
      <c r="F161" s="36"/>
      <c r="G161" s="36"/>
      <c r="H161" s="36"/>
      <c r="I161" s="36"/>
      <c r="J161" s="36"/>
      <c r="K161" s="37"/>
      <c r="L161" s="37"/>
      <c r="M161" s="37"/>
      <c r="N161" s="37"/>
      <c r="O161" s="37"/>
      <c r="P161" s="37"/>
      <c r="Q161" s="37"/>
      <c r="R161" s="37"/>
      <c r="S161" s="37"/>
      <c r="T161" s="37"/>
      <c r="U161" s="37"/>
      <c r="V161" s="37"/>
      <c r="W161" s="37"/>
      <c r="X161" s="37"/>
      <c r="Y161" s="37"/>
    </row>
    <row r="162" spans="6:25" x14ac:dyDescent="0.25">
      <c r="F162" s="36"/>
      <c r="G162" s="36"/>
      <c r="H162" s="36"/>
      <c r="I162" s="36"/>
      <c r="J162" s="36"/>
      <c r="K162" s="37"/>
      <c r="L162" s="37"/>
      <c r="M162" s="37"/>
      <c r="N162" s="37"/>
      <c r="O162" s="37"/>
      <c r="P162" s="37"/>
      <c r="Q162" s="37"/>
      <c r="R162" s="37"/>
      <c r="S162" s="37"/>
      <c r="T162" s="37"/>
      <c r="U162" s="37"/>
      <c r="V162" s="37"/>
      <c r="W162" s="37"/>
      <c r="X162" s="37"/>
      <c r="Y162" s="37"/>
    </row>
    <row r="163" spans="6:25" x14ac:dyDescent="0.25">
      <c r="F163" s="36"/>
      <c r="G163" s="36"/>
      <c r="H163" s="36"/>
      <c r="I163" s="36"/>
      <c r="J163" s="36"/>
      <c r="K163" s="37"/>
      <c r="L163" s="37"/>
      <c r="M163" s="37"/>
      <c r="N163" s="37"/>
      <c r="O163" s="37"/>
      <c r="P163" s="37"/>
      <c r="Q163" s="37"/>
      <c r="R163" s="37"/>
      <c r="S163" s="37"/>
      <c r="T163" s="37"/>
      <c r="U163" s="37"/>
      <c r="V163" s="37"/>
      <c r="W163" s="37"/>
      <c r="X163" s="37"/>
      <c r="Y163" s="37"/>
    </row>
    <row r="164" spans="6:25" x14ac:dyDescent="0.25">
      <c r="F164" s="36"/>
      <c r="G164" s="36"/>
      <c r="H164" s="36"/>
      <c r="I164" s="36"/>
      <c r="J164" s="36"/>
      <c r="K164" s="37"/>
      <c r="L164" s="37"/>
      <c r="M164" s="37"/>
      <c r="N164" s="37"/>
      <c r="O164" s="37"/>
      <c r="P164" s="37"/>
      <c r="Q164" s="37"/>
      <c r="R164" s="37"/>
      <c r="S164" s="37"/>
      <c r="T164" s="37"/>
      <c r="U164" s="37"/>
      <c r="V164" s="37"/>
      <c r="W164" s="37"/>
      <c r="X164" s="37"/>
      <c r="Y164" s="37"/>
    </row>
    <row r="165" spans="6:25" x14ac:dyDescent="0.25">
      <c r="F165" s="36"/>
      <c r="G165" s="36"/>
      <c r="H165" s="36"/>
      <c r="I165" s="36"/>
      <c r="J165" s="36"/>
      <c r="K165" s="37"/>
      <c r="L165" s="37"/>
      <c r="M165" s="37"/>
      <c r="N165" s="37"/>
      <c r="O165" s="37"/>
      <c r="P165" s="37"/>
      <c r="Q165" s="37"/>
      <c r="R165" s="37"/>
      <c r="S165" s="37"/>
      <c r="T165" s="37"/>
      <c r="U165" s="37"/>
      <c r="V165" s="37"/>
      <c r="W165" s="37"/>
      <c r="X165" s="37"/>
      <c r="Y165" s="37"/>
    </row>
    <row r="166" spans="6:25" x14ac:dyDescent="0.25">
      <c r="F166" s="36"/>
      <c r="G166" s="36"/>
      <c r="H166" s="36"/>
      <c r="I166" s="36"/>
      <c r="J166" s="36"/>
      <c r="K166" s="37"/>
      <c r="L166" s="37"/>
      <c r="M166" s="37"/>
      <c r="N166" s="37"/>
      <c r="O166" s="37"/>
      <c r="P166" s="37"/>
      <c r="Q166" s="37"/>
      <c r="R166" s="37"/>
      <c r="S166" s="37"/>
      <c r="T166" s="37"/>
      <c r="U166" s="37"/>
      <c r="V166" s="37"/>
      <c r="W166" s="37"/>
      <c r="X166" s="37"/>
      <c r="Y166" s="37"/>
    </row>
    <row r="167" spans="6:25" x14ac:dyDescent="0.25">
      <c r="F167" s="36"/>
      <c r="G167" s="36"/>
      <c r="H167" s="36"/>
      <c r="I167" s="36"/>
      <c r="J167" s="36"/>
      <c r="K167" s="37"/>
      <c r="L167" s="37"/>
      <c r="M167" s="37"/>
      <c r="N167" s="37"/>
      <c r="O167" s="37"/>
      <c r="P167" s="37"/>
      <c r="Q167" s="37"/>
      <c r="R167" s="37"/>
      <c r="S167" s="37"/>
      <c r="T167" s="37"/>
      <c r="U167" s="37"/>
      <c r="V167" s="37"/>
      <c r="W167" s="37"/>
      <c r="X167" s="37"/>
      <c r="Y167" s="37"/>
    </row>
    <row r="168" spans="6:25" x14ac:dyDescent="0.25">
      <c r="G168" s="36"/>
      <c r="H168" s="36"/>
      <c r="I168" s="36"/>
      <c r="J168" s="36"/>
      <c r="K168" s="37"/>
      <c r="L168" s="37"/>
      <c r="M168" s="37"/>
      <c r="N168" s="37"/>
      <c r="O168" s="37"/>
      <c r="P168" s="37"/>
      <c r="Q168" s="37"/>
      <c r="R168" s="37"/>
      <c r="S168" s="37"/>
      <c r="T168" s="37"/>
      <c r="U168" s="37"/>
      <c r="V168" s="37"/>
      <c r="W168" s="37"/>
      <c r="X168" s="37"/>
      <c r="Y168" s="37"/>
    </row>
    <row r="169" spans="6:25" x14ac:dyDescent="0.25">
      <c r="H169" s="36"/>
      <c r="I169" s="36"/>
      <c r="J169" s="36"/>
      <c r="K169" s="37"/>
      <c r="L169" s="37"/>
      <c r="M169" s="37"/>
      <c r="N169" s="37"/>
      <c r="O169" s="37"/>
      <c r="P169" s="37"/>
      <c r="Q169" s="37"/>
      <c r="R169" s="37"/>
      <c r="S169" s="37"/>
      <c r="T169" s="37"/>
      <c r="U169" s="37"/>
      <c r="V169" s="37"/>
      <c r="W169" s="37"/>
      <c r="X169" s="37"/>
      <c r="Y169" s="37"/>
    </row>
    <row r="170" spans="6:25" x14ac:dyDescent="0.25">
      <c r="H170" s="36"/>
      <c r="I170" s="36"/>
      <c r="J170" s="36"/>
      <c r="K170" s="37"/>
      <c r="L170" s="37"/>
      <c r="M170" s="37"/>
      <c r="N170" s="37"/>
      <c r="O170" s="37"/>
      <c r="P170" s="37"/>
      <c r="Q170" s="37"/>
      <c r="R170" s="37"/>
      <c r="S170" s="37"/>
      <c r="T170" s="37"/>
      <c r="U170" s="37"/>
      <c r="V170" s="37"/>
      <c r="W170" s="37"/>
      <c r="X170" s="37"/>
      <c r="Y170" s="37"/>
    </row>
    <row r="171" spans="6:25" x14ac:dyDescent="0.25">
      <c r="H171" s="36"/>
      <c r="I171" s="36"/>
      <c r="J171" s="36"/>
      <c r="K171" s="37"/>
      <c r="L171" s="37"/>
      <c r="M171" s="37"/>
      <c r="N171" s="37"/>
      <c r="O171" s="37"/>
      <c r="P171" s="37"/>
      <c r="Q171" s="37"/>
      <c r="R171" s="37"/>
      <c r="S171" s="37"/>
      <c r="T171" s="37"/>
      <c r="U171" s="37"/>
      <c r="V171" s="37"/>
      <c r="W171" s="37"/>
      <c r="X171" s="37"/>
      <c r="Y171" s="37"/>
    </row>
    <row r="172" spans="6:25" x14ac:dyDescent="0.25">
      <c r="K172" s="37"/>
      <c r="L172" s="37"/>
      <c r="M172" s="37"/>
      <c r="N172" s="37"/>
      <c r="O172" s="37"/>
      <c r="P172" s="37"/>
      <c r="Q172" s="37"/>
      <c r="R172" s="37"/>
      <c r="S172" s="37"/>
      <c r="T172" s="37"/>
      <c r="U172" s="37"/>
      <c r="V172" s="37"/>
      <c r="W172" s="37"/>
      <c r="X172" s="37"/>
      <c r="Y172" s="37"/>
    </row>
    <row r="173" spans="6:25" x14ac:dyDescent="0.25">
      <c r="K173" s="37"/>
      <c r="L173" s="37"/>
      <c r="M173" s="37"/>
      <c r="N173" s="37"/>
      <c r="O173" s="37"/>
      <c r="P173" s="37"/>
      <c r="Q173" s="37"/>
      <c r="R173" s="37"/>
      <c r="S173" s="37"/>
      <c r="T173" s="37"/>
      <c r="U173" s="37"/>
      <c r="V173" s="37"/>
      <c r="W173" s="37"/>
      <c r="X173" s="37"/>
      <c r="Y173" s="37"/>
    </row>
    <row r="174" spans="6:25" x14ac:dyDescent="0.25">
      <c r="K174" s="37"/>
      <c r="L174" s="37"/>
      <c r="M174" s="37"/>
      <c r="N174" s="37"/>
      <c r="O174" s="37"/>
      <c r="P174" s="37"/>
      <c r="Q174" s="37"/>
      <c r="R174" s="37"/>
      <c r="S174" s="37"/>
      <c r="T174" s="37"/>
      <c r="U174" s="37"/>
      <c r="V174" s="37"/>
      <c r="W174" s="37"/>
      <c r="X174" s="37"/>
      <c r="Y174" s="37"/>
    </row>
    <row r="175" spans="6:25" x14ac:dyDescent="0.25">
      <c r="K175" s="37"/>
      <c r="L175" s="37"/>
      <c r="M175" s="37"/>
      <c r="N175" s="37"/>
      <c r="O175" s="37"/>
      <c r="P175" s="37"/>
      <c r="Q175" s="37"/>
      <c r="R175" s="37"/>
      <c r="S175" s="37"/>
      <c r="T175" s="37"/>
      <c r="U175" s="37"/>
      <c r="V175" s="37"/>
      <c r="W175" s="37"/>
      <c r="X175" s="37"/>
      <c r="Y175" s="37"/>
    </row>
    <row r="176" spans="6:25" x14ac:dyDescent="0.25">
      <c r="K176" s="37"/>
      <c r="L176" s="37"/>
      <c r="M176" s="37"/>
      <c r="N176" s="37"/>
      <c r="O176" s="37"/>
      <c r="P176" s="37"/>
      <c r="Q176" s="37"/>
      <c r="R176" s="37"/>
      <c r="S176" s="37"/>
      <c r="T176" s="37"/>
      <c r="U176" s="37"/>
      <c r="V176" s="37"/>
      <c r="W176" s="37"/>
      <c r="X176" s="37"/>
      <c r="Y176" s="37"/>
    </row>
    <row r="177" spans="11:25" x14ac:dyDescent="0.25">
      <c r="K177" s="37"/>
      <c r="L177" s="37"/>
      <c r="M177" s="37"/>
      <c r="N177" s="37"/>
      <c r="O177" s="37"/>
      <c r="P177" s="37"/>
      <c r="Q177" s="37"/>
      <c r="R177" s="37"/>
      <c r="S177" s="37"/>
      <c r="T177" s="37"/>
      <c r="U177" s="37"/>
      <c r="V177" s="37"/>
      <c r="W177" s="37"/>
      <c r="X177" s="37"/>
      <c r="Y177" s="37"/>
    </row>
    <row r="178" spans="11:25" x14ac:dyDescent="0.25">
      <c r="K178" s="37"/>
      <c r="L178" s="37"/>
      <c r="M178" s="37"/>
      <c r="N178" s="37"/>
      <c r="O178" s="37"/>
      <c r="P178" s="37"/>
      <c r="Q178" s="37"/>
      <c r="R178" s="37"/>
      <c r="S178" s="37"/>
      <c r="T178" s="37"/>
      <c r="U178" s="37"/>
      <c r="V178" s="37"/>
      <c r="W178" s="37"/>
      <c r="X178" s="37"/>
      <c r="Y178" s="37"/>
    </row>
  </sheetData>
  <mergeCells count="9">
    <mergeCell ref="C8:D8"/>
    <mergeCell ref="C9:D9"/>
    <mergeCell ref="C11:D11"/>
    <mergeCell ref="C12:D12"/>
    <mergeCell ref="B2:J2"/>
    <mergeCell ref="C4:D4"/>
    <mergeCell ref="C5:D5"/>
    <mergeCell ref="C6:D6"/>
    <mergeCell ref="B4:B6"/>
  </mergeCells>
  <phoneticPr fontId="2" type="noConversion"/>
  <dataValidations count="27">
    <dataValidation allowBlank="1" showInputMessage="1" showErrorMessage="1" prompt="Title of this worksheet is in this cell. Continue to cell B4 to enter projected and actual income. Expense and balance summary are auto-calculated starting in cell E11." sqref="B2:J2"/>
    <dataValidation allowBlank="1" showInputMessage="1" showErrorMessage="1" prompt="Enter actual income 1 in this cell" sqref="E4"/>
    <dataValidation allowBlank="1" showInputMessage="1" showErrorMessage="1" prompt="Enter actual extra income in this cell" sqref="E5"/>
    <dataValidation allowBlank="1" showInputMessage="1" showErrorMessage="1" prompt="Enter actual Income in cell E7 and Extra actual income in cell E8. Total actual monthly income is auto-calculated in cell E9. Income summary is auto-calculated starting in cell E11." sqref="B4:B6"/>
    <dataValidation allowBlank="1" showInputMessage="1" showErrorMessage="1" prompt="Total actual monthly income is auto calculated in this cell" sqref="E6"/>
    <dataValidation allowBlank="1" showInputMessage="1" showErrorMessage="1" prompt="Projected Balance is auto-calculated in cell E14" sqref="B11"/>
    <dataValidation allowBlank="1" showInputMessage="1" showErrorMessage="1" prompt="Sample Housing expenses are in this column under this heading" sqref="B15"/>
    <dataValidation allowBlank="1" showInputMessage="1" showErrorMessage="1" prompt="Enter Projected Cost in this column under this heading" sqref="C15 C38 H27 H15 H37 C28"/>
    <dataValidation allowBlank="1" showInputMessage="1" showErrorMessage="1" prompt="Enter Actual Cost in this column under this heading" sqref="D15 D28 I27 I15 I37 D38"/>
    <dataValidation allowBlank="1" showInputMessage="1" showErrorMessage="1" prompt="Sample Transport expenses are in this column under this heading" sqref="B28"/>
    <dataValidation allowBlank="1" showInputMessage="1" showErrorMessage="1" prompt="Sample Personal Care expenses are in this column under this heading" sqref="G27"/>
    <dataValidation allowBlank="1" showInputMessage="1" showErrorMessage="1" prompt="Sample Entertainment expenses are in this column under this heading" sqref="G15"/>
    <dataValidation allowBlank="1" showInputMessage="1" showErrorMessage="1" prompt="Sample Food expenses are in this column under this heading" sqref="G37"/>
    <dataValidation allowBlank="1" showInputMessage="1" showErrorMessage="1" prompt="Modify or enter Pets items in this column under this heading" sqref="B38"/>
    <dataValidation allowBlank="1" showInputMessage="1" showErrorMessage="1" prompt="Actual Balance is auto-calculated in cell E15" sqref="B12"/>
    <dataValidation allowBlank="1" showInputMessage="1" showErrorMessage="1" prompt="Total projected expense is auto calculated in this cell" sqref="E8"/>
    <dataValidation allowBlank="1" showInputMessage="1" showErrorMessage="1" prompt="Total actual expense is auto calculated in this cell" sqref="E9"/>
    <dataValidation allowBlank="1" showInputMessage="1" showErrorMessage="1" prompt="Total expense difference is auto calculated in this cell" sqref="E10"/>
    <dataValidation allowBlank="1" showInputMessage="1" showErrorMessage="1" prompt="Total Projected Expense is auto-calculated in cell E11" sqref="B8"/>
    <dataValidation allowBlank="1" showInputMessage="1" showErrorMessage="1" prompt="Total Actual Expense is auto-calculated in cell E12" sqref="B9"/>
    <dataValidation allowBlank="1" showInputMessage="1" showErrorMessage="1" prompt="Projected balance is auto calculated in this cell" sqref="E11"/>
    <dataValidation allowBlank="1" showInputMessage="1" showErrorMessage="1" prompt="Actual balance is auto calculated in this cell" sqref="E12"/>
    <dataValidation allowBlank="1" showInputMessage="1" showErrorMessage="1" prompt="Balance difference is auto calculated in this cell" sqref="E13"/>
    <dataValidation allowBlank="1" showInputMessage="1" showErrorMessage="1" prompt="Create Personal Monthly Budget in this worksheet. Projected and Actual income starts in cell B4. Sample tables for expense categories are in two columns starting in cells B18 and G18." sqref="A1"/>
    <dataValidation allowBlank="1" showInputMessage="1" showErrorMessage="1" prompt="Total Expense Difference is auto calculated in cell E13" sqref="B10"/>
    <dataValidation allowBlank="1" showInputMessage="1" showErrorMessage="1" prompt="Difference in the projected versus actual balance is auto calculated in cell E16" sqref="B13"/>
    <dataValidation allowBlank="1" showInputMessage="1" showErrorMessage="1" prompt="Difference is auto calculated in this column under this heading" sqref="E15 J15 E28 J27 J37 E38"/>
  </dataValidations>
  <printOptions horizontalCentered="1"/>
  <pageMargins left="0.25" right="0.25" top="0.75" bottom="0.75" header="0.3" footer="0.3"/>
  <pageSetup paperSize="9" scale="51" fitToHeight="0" orientation="portrait" horizontalDpi="4294967292" r:id="rId1"/>
  <headerFooter differentFirst="1" alignWithMargins="0">
    <oddFooter>Page &amp;P of &amp;N</oddFooter>
  </headerFooter>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33B325-07A8-4CDB-B4B1-FD149C1A51A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377CBBE-FE5A-411F-9EE5-8AF1F5037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3EB6FA-1B72-499C-8123-21D334165664}">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TM16410113</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Personal monthly budget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bus</cp:lastModifiedBy>
  <cp:revision/>
  <dcterms:created xsi:type="dcterms:W3CDTF">2025-05-16T11:42:07Z</dcterms:created>
  <dcterms:modified xsi:type="dcterms:W3CDTF">2025-05-16T12:48:46Z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