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defaultThemeVersion="124226"/>
  <bookViews>
    <workbookView xWindow="360" yWindow="105" windowWidth="17175" windowHeight="6150" tabRatio="757" activeTab="4"/>
  </bookViews>
  <sheets>
    <sheet name="Daily Doodh" sheetId="2" r:id="rId1"/>
    <sheet name="bujjat" sheetId="8" r:id="rId2"/>
    <sheet name="weekly" sheetId="12" r:id="rId3"/>
    <sheet name="dahi" sheetId="13" r:id="rId4"/>
    <sheet name="daily shop doodh" sheetId="14" r:id="rId5"/>
  </sheets>
  <calcPr calcId="124519"/>
</workbook>
</file>

<file path=xl/calcChain.xml><?xml version="1.0" encoding="utf-8"?>
<calcChain xmlns="http://schemas.openxmlformats.org/spreadsheetml/2006/main">
  <c r="E38" i="2"/>
  <c r="D31" i="13" l="1"/>
  <c r="C13"/>
  <c r="F37" i="14"/>
  <c r="F36"/>
  <c r="E30"/>
  <c r="B14"/>
  <c r="C18"/>
  <c r="D29" l="1"/>
  <c r="F33" i="2" l="1"/>
  <c r="F34" s="1"/>
  <c r="AO33"/>
  <c r="AO34" s="1"/>
  <c r="AZ33"/>
  <c r="AZ34" s="1"/>
  <c r="AY33"/>
  <c r="AY34" s="1"/>
  <c r="AX33"/>
  <c r="AX34" s="1"/>
  <c r="AW33"/>
  <c r="AW34" s="1"/>
  <c r="AV33"/>
  <c r="AV34" s="1"/>
  <c r="AU33"/>
  <c r="AU34" s="1"/>
  <c r="AT33"/>
  <c r="AT34" s="1"/>
  <c r="AS33"/>
  <c r="AS34" s="1"/>
  <c r="S33" i="8"/>
  <c r="L33"/>
  <c r="BC2" i="2"/>
  <c r="BC36" l="1"/>
  <c r="Q33" i="8" l="1"/>
  <c r="BC11" i="2"/>
  <c r="BC35" l="1"/>
  <c r="BC37"/>
  <c r="D33" i="8" l="1"/>
  <c r="AR33" i="2"/>
  <c r="AR34" s="1"/>
  <c r="AR38" l="1"/>
  <c r="BB33"/>
  <c r="BB34" s="1"/>
  <c r="AQ33"/>
  <c r="AP33"/>
  <c r="AP34" s="1"/>
  <c r="T33" i="8"/>
  <c r="BC3" i="2"/>
  <c r="BD3" s="1"/>
  <c r="BC4"/>
  <c r="BD4" s="1"/>
  <c r="Y33"/>
  <c r="Y34" s="1"/>
  <c r="P33"/>
  <c r="AO38"/>
  <c r="AN33"/>
  <c r="AN34" s="1"/>
  <c r="AQ34" l="1"/>
  <c r="AQ38" s="1"/>
  <c r="AP38"/>
  <c r="AN38"/>
  <c r="Y38"/>
  <c r="P34"/>
  <c r="P38" s="1"/>
  <c r="E33" i="8"/>
  <c r="H33"/>
  <c r="G33"/>
  <c r="I33"/>
  <c r="J33" i="2"/>
  <c r="J34" s="1"/>
  <c r="J38" l="1"/>
  <c r="BB38"/>
  <c r="AM33"/>
  <c r="AK33"/>
  <c r="AL33"/>
  <c r="AJ33"/>
  <c r="AM34" l="1"/>
  <c r="AM38" s="1"/>
  <c r="AL34"/>
  <c r="AL38" s="1"/>
  <c r="AK34"/>
  <c r="AK38" s="1"/>
  <c r="AJ34"/>
  <c r="AJ38" s="1"/>
  <c r="F38"/>
  <c r="Z34" i="8"/>
  <c r="P33"/>
  <c r="P35" s="1"/>
  <c r="O33"/>
  <c r="O35" s="1"/>
  <c r="N33"/>
  <c r="N35" l="1"/>
  <c r="T35"/>
  <c r="M33" l="1"/>
  <c r="M35" s="1"/>
  <c r="K33"/>
  <c r="K35" s="1"/>
  <c r="J33"/>
  <c r="J35" s="1"/>
  <c r="I35"/>
  <c r="H35"/>
  <c r="G35"/>
  <c r="F33"/>
  <c r="E35"/>
  <c r="C33"/>
  <c r="C35" s="1"/>
  <c r="B33"/>
  <c r="AI33" i="2"/>
  <c r="AI34" s="1"/>
  <c r="AH33"/>
  <c r="AH34" s="1"/>
  <c r="AG33"/>
  <c r="AF33"/>
  <c r="AF34" s="1"/>
  <c r="AE33"/>
  <c r="AD33"/>
  <c r="I33"/>
  <c r="L33"/>
  <c r="L34" s="1"/>
  <c r="L38" s="1"/>
  <c r="T33"/>
  <c r="T34" s="1"/>
  <c r="AC33"/>
  <c r="AC34" s="1"/>
  <c r="Q33"/>
  <c r="Q34" s="1"/>
  <c r="AG34" l="1"/>
  <c r="AG38" s="1"/>
  <c r="AE34"/>
  <c r="AE38" s="1"/>
  <c r="AD34"/>
  <c r="AD38" s="1"/>
  <c r="AC38"/>
  <c r="T38"/>
  <c r="Q38"/>
  <c r="I34"/>
  <c r="I38" s="1"/>
  <c r="B35" i="8"/>
  <c r="Z33"/>
  <c r="AI38" i="2"/>
  <c r="F35" i="8"/>
  <c r="AH38" i="2"/>
  <c r="AF38"/>
  <c r="L35" i="8"/>
  <c r="D35"/>
  <c r="BE3" i="2"/>
  <c r="AB33"/>
  <c r="AB34" s="1"/>
  <c r="AA33"/>
  <c r="AB38" l="1"/>
  <c r="AA34"/>
  <c r="AA38" s="1"/>
  <c r="Z33"/>
  <c r="Z34" l="1"/>
  <c r="Z38" s="1"/>
  <c r="BC20"/>
  <c r="BC12"/>
  <c r="BE12" s="1"/>
  <c r="BD12" l="1"/>
  <c r="BE20"/>
  <c r="BD20"/>
  <c r="BC5"/>
  <c r="BC6"/>
  <c r="BD6" s="1"/>
  <c r="BC7"/>
  <c r="BD7" s="1"/>
  <c r="BC8"/>
  <c r="BD8" s="1"/>
  <c r="BC9"/>
  <c r="BC10"/>
  <c r="BD10" s="1"/>
  <c r="BD11"/>
  <c r="BC13"/>
  <c r="BD13" s="1"/>
  <c r="BC14"/>
  <c r="BD14" s="1"/>
  <c r="BC15"/>
  <c r="BD15" s="1"/>
  <c r="BC16"/>
  <c r="BE16" s="1"/>
  <c r="BC17"/>
  <c r="BD17" s="1"/>
  <c r="BC18"/>
  <c r="BD18" s="1"/>
  <c r="BC19"/>
  <c r="BD19" s="1"/>
  <c r="BC21"/>
  <c r="BE21" s="1"/>
  <c r="BC22"/>
  <c r="BD22" s="1"/>
  <c r="BC23"/>
  <c r="BE23" s="1"/>
  <c r="BC24"/>
  <c r="BD24" s="1"/>
  <c r="BC25"/>
  <c r="BC26"/>
  <c r="BD26" s="1"/>
  <c r="BC27"/>
  <c r="BD27" s="1"/>
  <c r="BC28"/>
  <c r="BD28" s="1"/>
  <c r="BC29"/>
  <c r="BE29" s="1"/>
  <c r="BC30"/>
  <c r="BC31"/>
  <c r="BD31" s="1"/>
  <c r="BC32"/>
  <c r="BD32" s="1"/>
  <c r="BD30" l="1"/>
  <c r="BC33"/>
  <c r="BD9"/>
  <c r="BE5"/>
  <c r="BD5"/>
  <c r="BE32"/>
  <c r="BE31"/>
  <c r="BE30"/>
  <c r="BD29"/>
  <c r="BE28"/>
  <c r="BE27"/>
  <c r="BE26"/>
  <c r="BE25"/>
  <c r="BD25"/>
  <c r="BE24"/>
  <c r="BD23"/>
  <c r="BE22"/>
  <c r="BD21"/>
  <c r="BE19"/>
  <c r="BE18"/>
  <c r="BE17"/>
  <c r="BE15"/>
  <c r="BE14"/>
  <c r="BE13"/>
  <c r="BE11"/>
  <c r="BE10"/>
  <c r="BE9"/>
  <c r="BE8"/>
  <c r="BE7"/>
  <c r="BE6"/>
  <c r="BE4"/>
  <c r="BD16"/>
  <c r="BD2"/>
  <c r="BD33" l="1"/>
  <c r="B33"/>
  <c r="X33"/>
  <c r="W33"/>
  <c r="V33"/>
  <c r="V34" s="1"/>
  <c r="U33"/>
  <c r="S33"/>
  <c r="S34" s="1"/>
  <c r="O33"/>
  <c r="N33"/>
  <c r="M33"/>
  <c r="M34" s="1"/>
  <c r="M38" s="1"/>
  <c r="K33"/>
  <c r="K34" s="1"/>
  <c r="K38" s="1"/>
  <c r="H33"/>
  <c r="H34" s="1"/>
  <c r="G33"/>
  <c r="G34" s="1"/>
  <c r="E33"/>
  <c r="E34" s="1"/>
  <c r="D33"/>
  <c r="X34" l="1"/>
  <c r="X38" s="1"/>
  <c r="W34"/>
  <c r="W38" s="1"/>
  <c r="V38"/>
  <c r="U34"/>
  <c r="U38" s="1"/>
  <c r="S38"/>
  <c r="O34"/>
  <c r="O38" s="1"/>
  <c r="N34"/>
  <c r="H38"/>
  <c r="C33"/>
  <c r="BC34" l="1"/>
  <c r="BC38" s="1"/>
  <c r="N38"/>
  <c r="G38"/>
  <c r="BE2"/>
  <c r="BE33" l="1"/>
  <c r="Z35" i="8" l="1"/>
</calcChain>
</file>

<file path=xl/sharedStrings.xml><?xml version="1.0" encoding="utf-8"?>
<sst xmlns="http://schemas.openxmlformats.org/spreadsheetml/2006/main" count="101" uniqueCount="93">
  <si>
    <t>Day</t>
  </si>
  <si>
    <t>Afshan Baaji</t>
  </si>
  <si>
    <t>Iqbaal Bhai</t>
  </si>
  <si>
    <t>Total</t>
  </si>
  <si>
    <t>Rizwan</t>
  </si>
  <si>
    <t>date</t>
  </si>
  <si>
    <t>Gher</t>
  </si>
  <si>
    <t>Waqar</t>
  </si>
  <si>
    <t>shoaib</t>
  </si>
  <si>
    <t>Danish</t>
  </si>
  <si>
    <t>Faisal</t>
  </si>
  <si>
    <t>Total Evening(kg)</t>
  </si>
  <si>
    <t>Total Sale</t>
  </si>
  <si>
    <t>Balance</t>
  </si>
  <si>
    <t>Asim</t>
  </si>
  <si>
    <t>Ali</t>
  </si>
  <si>
    <t>Aunti</t>
  </si>
  <si>
    <t>Extra</t>
  </si>
  <si>
    <t>Ramzan</t>
  </si>
  <si>
    <t>shouki</t>
  </si>
  <si>
    <t>shafiqa phuppu</t>
  </si>
  <si>
    <t>doodh purchased</t>
  </si>
  <si>
    <t>shahid bhai</t>
  </si>
  <si>
    <t>paid</t>
  </si>
  <si>
    <t>Due</t>
  </si>
  <si>
    <t>Arrears</t>
  </si>
  <si>
    <t>mushtaqu chacha</t>
  </si>
  <si>
    <t>choker</t>
  </si>
  <si>
    <t>ghaas</t>
  </si>
  <si>
    <t>maano</t>
  </si>
  <si>
    <t>bill</t>
  </si>
  <si>
    <t>chacha</t>
  </si>
  <si>
    <t>kraya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</si>
  <si>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</si>
  <si>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</si>
  <si>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</si>
  <si>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</si>
  <si>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</si>
  <si>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</si>
  <si>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</si>
  <si>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</si>
  <si>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Detail</t>
  </si>
  <si>
    <t>abdul rauf</t>
  </si>
  <si>
    <t>abdul wahab</t>
  </si>
  <si>
    <t>ghaffar</t>
  </si>
  <si>
    <t>tukray/booondi</t>
  </si>
  <si>
    <t>Deposite</t>
  </si>
  <si>
    <t>qari zahoor sb</t>
  </si>
  <si>
    <t>bachcha madarsa</t>
  </si>
  <si>
    <t>toori</t>
  </si>
  <si>
    <t>sahil</t>
  </si>
  <si>
    <t>zohaib/constable</t>
  </si>
  <si>
    <t>feed</t>
  </si>
  <si>
    <t>khal</t>
  </si>
  <si>
    <t>usman</t>
  </si>
  <si>
    <t>qari HafizUllah</t>
  </si>
  <si>
    <t>abdulRashid</t>
  </si>
  <si>
    <t>apya</t>
  </si>
  <si>
    <t>abid afzal</t>
  </si>
  <si>
    <t>qari ramzan sb</t>
  </si>
  <si>
    <t>akmal</t>
  </si>
  <si>
    <t>chacha muzaffar</t>
  </si>
  <si>
    <t>ramzan sister</t>
  </si>
  <si>
    <t>ghazanar</t>
  </si>
  <si>
    <t>mansoor</t>
  </si>
  <si>
    <t>raza</t>
  </si>
  <si>
    <t>arif</t>
  </si>
  <si>
    <t>miththu</t>
  </si>
  <si>
    <t>baba</t>
  </si>
  <si>
    <t>qasim</t>
  </si>
  <si>
    <t>aziz</t>
  </si>
  <si>
    <t>shazad</t>
  </si>
  <si>
    <t>shafiq sb</t>
  </si>
  <si>
    <t>qari ishaaq sb</t>
  </si>
  <si>
    <t>extra doodh</t>
  </si>
  <si>
    <t>rs</t>
  </si>
  <si>
    <t>AbdulShakoor</t>
  </si>
  <si>
    <t>ali extra</t>
  </si>
  <si>
    <t>date/doodh</t>
  </si>
  <si>
    <t>hafiz umar</t>
  </si>
  <si>
    <t>4th week</t>
  </si>
  <si>
    <t>zeshan</t>
  </si>
  <si>
    <t>s</t>
  </si>
  <si>
    <t>atif gujjar</t>
  </si>
  <si>
    <t>15 30</t>
  </si>
  <si>
    <t>15 32</t>
  </si>
  <si>
    <t>6th week</t>
  </si>
  <si>
    <t>rafique sb</t>
  </si>
  <si>
    <t>15 39</t>
  </si>
  <si>
    <t>17 32</t>
  </si>
  <si>
    <t>oil mirch</t>
  </si>
  <si>
    <t>15 41</t>
  </si>
  <si>
    <t>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</si>
</sst>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5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0" fillId="0" borderId="0" xfId="0" applyNumberFormat="1" applyFont="1" applyFill="1" applyBorder="1"/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14" fontId="0" fillId="13" borderId="0" xfId="0" applyNumberFormat="1" applyFill="1"/>
    <xf numFmtId="0" fontId="0" fillId="13" borderId="0" xfId="0" applyNumberFormat="1" applyFill="1"/>
    <xf numFmtId="14" fontId="0" fillId="0" borderId="0" xfId="0" applyNumberFormat="1" applyFill="1"/>
    <xf numFmtId="14" fontId="2" fillId="2" borderId="0" xfId="0" applyNumberFormat="1" applyFont="1" applyFill="1"/>
    <xf numFmtId="0" fontId="7" fillId="0" borderId="0" xfId="0" applyFont="1"/>
    <xf numFmtId="0" fontId="0" fillId="14" borderId="0" xfId="0" applyFill="1"/>
    <xf numFmtId="0" fontId="10" fillId="0" borderId="0" xfId="0" applyNumberFormat="1" applyFont="1" applyFill="1"/>
    <xf numFmtId="0" fontId="10" fillId="0" borderId="0" xfId="0" applyNumberFormat="1" applyFont="1"/>
    <xf numFmtId="0" fontId="10" fillId="0" borderId="0" xfId="0" applyFont="1"/>
    <xf numFmtId="0" fontId="7" fillId="0" borderId="0" xfId="0" applyFont="1" applyFill="1"/>
    <xf numFmtId="0" fontId="9" fillId="0" borderId="0" xfId="0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40"/>
  <sheetViews>
    <sheetView topLeftCell="A13" workbookViewId="0">
      <selection sqref="A1:BE38"/>
    </sheetView>
  </sheetViews>
  <sheetFormatPr defaultRowHeight="15"/>
  <cols>
    <col min="1" max="3" width="22.28515625" style="3" customWidth="1"/>
    <col min="4" max="4" width="18.5703125" style="3" customWidth="1"/>
    <col min="5" max="5" width="20.7109375" style="3" customWidth="1"/>
    <col min="6" max="6" width="20.85546875" style="3" customWidth="1"/>
    <col min="7" max="7" width="13.42578125" style="3" customWidth="1"/>
    <col min="8" max="8" width="11.85546875" style="3" customWidth="1"/>
    <col min="9" max="9" width="10.7109375" style="3" customWidth="1"/>
    <col min="10" max="13" width="9.140625" style="3"/>
    <col min="14" max="14" width="15.42578125" style="3" customWidth="1"/>
    <col min="15" max="15" width="18" style="3" customWidth="1"/>
    <col min="16" max="24" width="16.85546875" style="3" customWidth="1"/>
    <col min="25" max="25" width="19.7109375" style="3" customWidth="1"/>
    <col min="26" max="54" width="16.85546875" style="3" customWidth="1"/>
    <col min="55" max="56" width="14.42578125" style="3" customWidth="1"/>
    <col min="57" max="57" width="17" style="3" customWidth="1"/>
    <col min="58" max="16384" width="9.140625" style="3"/>
  </cols>
  <sheetData>
    <row r="1" spans="1:57" s="5" customFormat="1">
      <c r="A1" s="4" t="s">
        <v>0</v>
      </c>
      <c r="B1" s="4"/>
      <c r="C1" s="4" t="s">
        <v>11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87</v>
      </c>
      <c r="L1" s="4" t="s">
        <v>9</v>
      </c>
      <c r="M1" s="4" t="s">
        <v>10</v>
      </c>
      <c r="N1" s="4" t="s">
        <v>72</v>
      </c>
      <c r="O1" s="4" t="s">
        <v>54</v>
      </c>
      <c r="P1" s="4" t="s">
        <v>14</v>
      </c>
      <c r="Q1" s="4" t="s">
        <v>15</v>
      </c>
      <c r="R1" s="4" t="s">
        <v>77</v>
      </c>
      <c r="S1" s="4" t="s">
        <v>16</v>
      </c>
      <c r="T1" s="4" t="s">
        <v>18</v>
      </c>
      <c r="U1" s="4" t="s">
        <v>19</v>
      </c>
      <c r="V1" s="4" t="s">
        <v>20</v>
      </c>
      <c r="W1" s="4" t="s">
        <v>55</v>
      </c>
      <c r="X1" s="4" t="s">
        <v>22</v>
      </c>
      <c r="Y1" s="4" t="s">
        <v>56</v>
      </c>
      <c r="Z1" s="4" t="s">
        <v>26</v>
      </c>
      <c r="AA1" s="4" t="s">
        <v>44</v>
      </c>
      <c r="AB1" s="4" t="s">
        <v>42</v>
      </c>
      <c r="AC1" s="4" t="s">
        <v>29</v>
      </c>
      <c r="AD1" s="4" t="s">
        <v>47</v>
      </c>
      <c r="AE1" s="4" t="s">
        <v>48</v>
      </c>
      <c r="AF1" s="4" t="s">
        <v>57</v>
      </c>
      <c r="AG1" s="4" t="s">
        <v>51</v>
      </c>
      <c r="AH1" s="4" t="s">
        <v>58</v>
      </c>
      <c r="AI1" s="4" t="s">
        <v>37</v>
      </c>
      <c r="AJ1" s="4" t="s">
        <v>59</v>
      </c>
      <c r="AK1" s="4" t="s">
        <v>50</v>
      </c>
      <c r="AL1" s="4" t="s">
        <v>60</v>
      </c>
      <c r="AM1" s="4" t="s">
        <v>61</v>
      </c>
      <c r="AN1" s="4" t="s">
        <v>62</v>
      </c>
      <c r="AO1" s="4" t="s">
        <v>63</v>
      </c>
      <c r="AP1" s="4" t="s">
        <v>64</v>
      </c>
      <c r="AQ1" s="4" t="s">
        <v>43</v>
      </c>
      <c r="AR1" s="4" t="s">
        <v>65</v>
      </c>
      <c r="AS1" s="4" t="s">
        <v>66</v>
      </c>
      <c r="AT1" s="4" t="s">
        <v>67</v>
      </c>
      <c r="AU1" s="4" t="s">
        <v>68</v>
      </c>
      <c r="AV1" s="4" t="s">
        <v>83</v>
      </c>
      <c r="AW1" s="4" t="s">
        <v>69</v>
      </c>
      <c r="AX1" s="4" t="s">
        <v>70</v>
      </c>
      <c r="AY1" s="4" t="s">
        <v>71</v>
      </c>
      <c r="AZ1" s="4" t="s">
        <v>73</v>
      </c>
      <c r="BA1" s="4" t="s">
        <v>79</v>
      </c>
      <c r="BB1" s="4" t="s">
        <v>17</v>
      </c>
      <c r="BC1" s="4" t="s">
        <v>12</v>
      </c>
      <c r="BD1" s="4" t="s">
        <v>12</v>
      </c>
      <c r="BE1" s="4" t="s">
        <v>13</v>
      </c>
    </row>
    <row r="2" spans="1:57" s="43" customFormat="1">
      <c r="A2" s="44">
        <v>44287</v>
      </c>
      <c r="B2" s="8"/>
      <c r="C2" s="8"/>
      <c r="D2" s="8"/>
      <c r="E2" s="15">
        <v>0</v>
      </c>
      <c r="F2" s="15">
        <v>2</v>
      </c>
      <c r="G2" s="15">
        <v>2</v>
      </c>
      <c r="H2" s="15">
        <v>3</v>
      </c>
      <c r="I2" s="15">
        <v>3</v>
      </c>
      <c r="J2" s="15">
        <v>4</v>
      </c>
      <c r="K2" s="15">
        <v>0</v>
      </c>
      <c r="L2" s="15">
        <v>1</v>
      </c>
      <c r="M2" s="15">
        <v>1</v>
      </c>
      <c r="N2" s="15">
        <v>3</v>
      </c>
      <c r="O2" s="15">
        <v>2</v>
      </c>
      <c r="P2" s="15">
        <v>2</v>
      </c>
      <c r="Q2" s="15">
        <v>5.5</v>
      </c>
      <c r="R2" s="15">
        <v>0</v>
      </c>
      <c r="S2" s="15">
        <v>3</v>
      </c>
      <c r="T2" s="15">
        <v>3</v>
      </c>
      <c r="U2" s="15">
        <v>3</v>
      </c>
      <c r="V2" s="15">
        <v>0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0</v>
      </c>
      <c r="AC2" s="15">
        <v>5</v>
      </c>
      <c r="AD2" s="15">
        <v>1</v>
      </c>
      <c r="AE2" s="15">
        <v>0</v>
      </c>
      <c r="AF2" s="15">
        <v>2</v>
      </c>
      <c r="AG2" s="15">
        <v>0.5</v>
      </c>
      <c r="AH2" s="15">
        <v>2</v>
      </c>
      <c r="AI2" s="15">
        <v>2</v>
      </c>
      <c r="AJ2" s="15">
        <v>2</v>
      </c>
      <c r="AK2" s="15">
        <v>2</v>
      </c>
      <c r="AL2" s="15">
        <v>1.5</v>
      </c>
      <c r="AM2" s="15">
        <v>1.5</v>
      </c>
      <c r="AN2" s="15">
        <v>0</v>
      </c>
      <c r="AO2" s="15">
        <v>3.5</v>
      </c>
      <c r="AP2" s="15">
        <v>3</v>
      </c>
      <c r="AQ2" s="15">
        <v>3.5</v>
      </c>
      <c r="AR2" s="15">
        <v>1</v>
      </c>
      <c r="AS2" s="15">
        <v>1.5</v>
      </c>
      <c r="AT2" s="15">
        <v>1</v>
      </c>
      <c r="AU2" s="15">
        <v>3</v>
      </c>
      <c r="AV2" s="15">
        <v>1</v>
      </c>
      <c r="AW2" s="15">
        <v>0</v>
      </c>
      <c r="AX2" s="15">
        <v>1</v>
      </c>
      <c r="AY2" s="15">
        <v>1.5</v>
      </c>
      <c r="AZ2" s="15">
        <v>0</v>
      </c>
      <c r="BA2" s="15">
        <v>4.5</v>
      </c>
      <c r="BB2" s="15">
        <v>11</v>
      </c>
      <c r="BC2" s="8">
        <f>SUM(E2:BB2)</f>
        <v>97.5</v>
      </c>
      <c r="BD2" s="8">
        <f>BC2*100</f>
        <v>9750</v>
      </c>
      <c r="BE2" s="8">
        <f t="shared" ref="BE2:BE32" si="0">D2-BC2</f>
        <v>-97.5</v>
      </c>
    </row>
    <row r="3" spans="1:57" s="43" customFormat="1">
      <c r="A3" s="44">
        <v>44288</v>
      </c>
      <c r="B3" s="8"/>
      <c r="C3" s="8"/>
      <c r="D3" s="8"/>
      <c r="E3" s="15">
        <v>1</v>
      </c>
      <c r="F3" s="15">
        <v>2</v>
      </c>
      <c r="G3" s="15">
        <v>2</v>
      </c>
      <c r="H3" s="15">
        <v>3</v>
      </c>
      <c r="I3" s="15">
        <v>3</v>
      </c>
      <c r="J3" s="15">
        <v>4</v>
      </c>
      <c r="K3" s="15">
        <v>0</v>
      </c>
      <c r="L3" s="15">
        <v>1</v>
      </c>
      <c r="M3" s="15">
        <v>1</v>
      </c>
      <c r="N3" s="15">
        <v>3</v>
      </c>
      <c r="O3" s="15">
        <v>2</v>
      </c>
      <c r="P3" s="15">
        <v>2</v>
      </c>
      <c r="Q3" s="15">
        <v>5.5</v>
      </c>
      <c r="R3" s="15">
        <v>1</v>
      </c>
      <c r="S3" s="15">
        <v>3</v>
      </c>
      <c r="T3" s="15">
        <v>3</v>
      </c>
      <c r="U3" s="15">
        <v>3</v>
      </c>
      <c r="V3" s="15">
        <v>0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1.5</v>
      </c>
      <c r="AC3" s="15">
        <v>5</v>
      </c>
      <c r="AD3" s="15">
        <v>0.5</v>
      </c>
      <c r="AE3" s="15">
        <v>0</v>
      </c>
      <c r="AF3" s="15">
        <v>0</v>
      </c>
      <c r="AG3" s="15">
        <v>0.5</v>
      </c>
      <c r="AH3" s="15">
        <v>2</v>
      </c>
      <c r="AI3" s="15">
        <v>2</v>
      </c>
      <c r="AJ3" s="15">
        <v>2</v>
      </c>
      <c r="AK3" s="15">
        <v>2</v>
      </c>
      <c r="AL3" s="15">
        <v>1.5</v>
      </c>
      <c r="AM3" s="15">
        <v>1.5</v>
      </c>
      <c r="AN3" s="15">
        <v>0</v>
      </c>
      <c r="AO3" s="15">
        <v>3.5</v>
      </c>
      <c r="AP3" s="15">
        <v>3</v>
      </c>
      <c r="AQ3" s="15">
        <v>3.5</v>
      </c>
      <c r="AR3" s="15">
        <v>1</v>
      </c>
      <c r="AS3" s="15">
        <v>1.5</v>
      </c>
      <c r="AT3" s="15">
        <v>1</v>
      </c>
      <c r="AU3" s="15">
        <v>1</v>
      </c>
      <c r="AV3" s="15">
        <v>1</v>
      </c>
      <c r="AW3" s="15">
        <v>0</v>
      </c>
      <c r="AX3" s="15">
        <v>1</v>
      </c>
      <c r="AY3" s="15">
        <v>1.5</v>
      </c>
      <c r="AZ3" s="15">
        <v>0</v>
      </c>
      <c r="BA3" s="15">
        <v>4.5</v>
      </c>
      <c r="BB3" s="15">
        <v>14.5</v>
      </c>
      <c r="BC3" s="8">
        <f>SUM(E3:BB3)</f>
        <v>100</v>
      </c>
      <c r="BD3" s="8">
        <f>BC3*100</f>
        <v>10000</v>
      </c>
      <c r="BE3" s="8">
        <f t="shared" si="0"/>
        <v>-100</v>
      </c>
    </row>
    <row r="4" spans="1:57" s="43" customFormat="1">
      <c r="A4" s="44">
        <v>44289</v>
      </c>
      <c r="B4" s="8"/>
      <c r="C4" s="8"/>
      <c r="D4" s="8"/>
      <c r="E4" s="15">
        <v>0</v>
      </c>
      <c r="F4" s="15">
        <v>2</v>
      </c>
      <c r="G4" s="15">
        <v>2</v>
      </c>
      <c r="H4" s="15">
        <v>3</v>
      </c>
      <c r="I4" s="15">
        <v>3</v>
      </c>
      <c r="J4" s="15">
        <v>4</v>
      </c>
      <c r="K4" s="15">
        <v>3</v>
      </c>
      <c r="L4" s="15">
        <v>1</v>
      </c>
      <c r="M4" s="15">
        <v>1</v>
      </c>
      <c r="N4" s="15">
        <v>3</v>
      </c>
      <c r="O4" s="15">
        <v>2</v>
      </c>
      <c r="P4" s="15">
        <v>2</v>
      </c>
      <c r="Q4" s="15">
        <v>5.5</v>
      </c>
      <c r="R4" s="15">
        <v>1</v>
      </c>
      <c r="S4" s="15">
        <v>3</v>
      </c>
      <c r="T4" s="15">
        <v>3</v>
      </c>
      <c r="U4" s="15">
        <v>3</v>
      </c>
      <c r="V4" s="15">
        <v>0</v>
      </c>
      <c r="W4" s="15">
        <v>1</v>
      </c>
      <c r="X4" s="15">
        <v>1</v>
      </c>
      <c r="Y4" s="15">
        <v>0</v>
      </c>
      <c r="Z4" s="15">
        <v>1</v>
      </c>
      <c r="AA4" s="15">
        <v>1</v>
      </c>
      <c r="AB4" s="15">
        <v>1.5</v>
      </c>
      <c r="AC4" s="15">
        <v>5</v>
      </c>
      <c r="AD4" s="15">
        <v>0.5</v>
      </c>
      <c r="AE4" s="15">
        <v>0</v>
      </c>
      <c r="AF4" s="15">
        <v>2</v>
      </c>
      <c r="AG4" s="15">
        <v>0.5</v>
      </c>
      <c r="AH4" s="15">
        <v>0</v>
      </c>
      <c r="AI4" s="15">
        <v>2</v>
      </c>
      <c r="AJ4" s="15">
        <v>2</v>
      </c>
      <c r="AK4" s="15">
        <v>2</v>
      </c>
      <c r="AL4" s="15">
        <v>1.5</v>
      </c>
      <c r="AM4" s="15">
        <v>1.5</v>
      </c>
      <c r="AN4" s="15">
        <v>0</v>
      </c>
      <c r="AO4" s="15">
        <v>3.5</v>
      </c>
      <c r="AP4" s="15">
        <v>3</v>
      </c>
      <c r="AQ4" s="15">
        <v>3.5</v>
      </c>
      <c r="AR4" s="15">
        <v>1</v>
      </c>
      <c r="AS4" s="15">
        <v>1.5</v>
      </c>
      <c r="AT4" s="15">
        <v>1</v>
      </c>
      <c r="AU4" s="15">
        <v>3</v>
      </c>
      <c r="AV4" s="15">
        <v>1</v>
      </c>
      <c r="AW4" s="15">
        <v>1</v>
      </c>
      <c r="AX4" s="15">
        <v>1</v>
      </c>
      <c r="AY4" s="15">
        <v>1.5</v>
      </c>
      <c r="AZ4" s="15">
        <v>0</v>
      </c>
      <c r="BA4" s="15">
        <v>4.5</v>
      </c>
      <c r="BB4" s="15">
        <v>16</v>
      </c>
      <c r="BC4" s="8">
        <f t="shared" ref="BC4:BC32" si="1">SUM(E4:BB4)</f>
        <v>105.5</v>
      </c>
      <c r="BD4" s="8">
        <f t="shared" ref="BD4:BD31" si="2">BC4*100</f>
        <v>10550</v>
      </c>
      <c r="BE4" s="8">
        <f t="shared" si="0"/>
        <v>-105.5</v>
      </c>
    </row>
    <row r="5" spans="1:57" s="43" customFormat="1">
      <c r="A5" s="44">
        <v>44290</v>
      </c>
      <c r="B5" s="8"/>
      <c r="C5" s="8"/>
      <c r="D5" s="8"/>
      <c r="E5" s="15">
        <v>1</v>
      </c>
      <c r="F5" s="15">
        <v>2</v>
      </c>
      <c r="G5" s="15">
        <v>2</v>
      </c>
      <c r="H5" s="15">
        <v>3</v>
      </c>
      <c r="I5" s="15">
        <v>3</v>
      </c>
      <c r="J5" s="15">
        <v>4</v>
      </c>
      <c r="K5" s="15">
        <v>2</v>
      </c>
      <c r="L5" s="15">
        <v>1</v>
      </c>
      <c r="M5" s="15">
        <v>1</v>
      </c>
      <c r="N5" s="15">
        <v>3</v>
      </c>
      <c r="O5" s="15">
        <v>2</v>
      </c>
      <c r="P5" s="15">
        <v>2</v>
      </c>
      <c r="Q5" s="15">
        <v>5.5</v>
      </c>
      <c r="R5" s="15">
        <v>1</v>
      </c>
      <c r="S5" s="15">
        <v>4</v>
      </c>
      <c r="T5" s="15">
        <v>3</v>
      </c>
      <c r="U5" s="15">
        <v>3</v>
      </c>
      <c r="V5" s="15">
        <v>0</v>
      </c>
      <c r="W5" s="15">
        <v>1</v>
      </c>
      <c r="X5" s="15">
        <v>1</v>
      </c>
      <c r="Y5" s="15">
        <v>0</v>
      </c>
      <c r="Z5" s="15">
        <v>1</v>
      </c>
      <c r="AA5" s="15">
        <v>1</v>
      </c>
      <c r="AB5" s="15">
        <v>1.5</v>
      </c>
      <c r="AC5" s="15">
        <v>5</v>
      </c>
      <c r="AD5" s="15">
        <v>0.5</v>
      </c>
      <c r="AE5" s="15">
        <v>0</v>
      </c>
      <c r="AF5" s="15">
        <v>0</v>
      </c>
      <c r="AG5" s="15">
        <v>0.5</v>
      </c>
      <c r="AH5" s="15">
        <v>0</v>
      </c>
      <c r="AI5" s="15">
        <v>2</v>
      </c>
      <c r="AJ5" s="15">
        <v>2</v>
      </c>
      <c r="AK5" s="15">
        <v>2</v>
      </c>
      <c r="AL5" s="15">
        <v>1.5</v>
      </c>
      <c r="AM5" s="15">
        <v>1.5</v>
      </c>
      <c r="AN5" s="15">
        <v>2</v>
      </c>
      <c r="AO5" s="15">
        <v>4</v>
      </c>
      <c r="AP5" s="15">
        <v>3</v>
      </c>
      <c r="AQ5" s="15">
        <v>3.5</v>
      </c>
      <c r="AR5" s="15">
        <v>1</v>
      </c>
      <c r="AS5" s="15">
        <v>1.5</v>
      </c>
      <c r="AT5" s="15">
        <v>1</v>
      </c>
      <c r="AU5" s="15">
        <v>3</v>
      </c>
      <c r="AV5" s="15">
        <v>1</v>
      </c>
      <c r="AW5" s="15">
        <v>1</v>
      </c>
      <c r="AX5" s="15">
        <v>1</v>
      </c>
      <c r="AY5" s="15">
        <v>1.5</v>
      </c>
      <c r="AZ5" s="15">
        <v>0</v>
      </c>
      <c r="BA5" s="15">
        <v>4.5</v>
      </c>
      <c r="BB5" s="15">
        <v>13</v>
      </c>
      <c r="BC5" s="8">
        <f t="shared" si="1"/>
        <v>104</v>
      </c>
      <c r="BD5" s="8">
        <f>BC5*100</f>
        <v>10400</v>
      </c>
      <c r="BE5" s="8">
        <f t="shared" si="0"/>
        <v>-104</v>
      </c>
    </row>
    <row r="6" spans="1:57" s="43" customFormat="1">
      <c r="A6" s="44">
        <v>44291</v>
      </c>
      <c r="B6" s="8"/>
      <c r="C6" s="8"/>
      <c r="D6" s="8"/>
      <c r="E6" s="15">
        <v>0</v>
      </c>
      <c r="F6" s="15">
        <v>2</v>
      </c>
      <c r="G6" s="15">
        <v>2</v>
      </c>
      <c r="H6" s="15">
        <v>3</v>
      </c>
      <c r="I6" s="15">
        <v>3</v>
      </c>
      <c r="J6" s="15">
        <v>4</v>
      </c>
      <c r="K6" s="15">
        <v>2</v>
      </c>
      <c r="L6" s="15">
        <v>1</v>
      </c>
      <c r="M6" s="15">
        <v>1</v>
      </c>
      <c r="N6" s="15">
        <v>3</v>
      </c>
      <c r="O6" s="15">
        <v>2</v>
      </c>
      <c r="P6" s="15">
        <v>2</v>
      </c>
      <c r="Q6" s="15">
        <v>5.5</v>
      </c>
      <c r="R6" s="15">
        <v>1</v>
      </c>
      <c r="S6" s="15">
        <v>3</v>
      </c>
      <c r="T6" s="15">
        <v>3</v>
      </c>
      <c r="U6" s="15">
        <v>3</v>
      </c>
      <c r="V6" s="15">
        <v>1.5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/>
      <c r="AC6" s="15">
        <v>5</v>
      </c>
      <c r="AD6" s="15">
        <v>0.5</v>
      </c>
      <c r="AE6" s="15">
        <v>0</v>
      </c>
      <c r="AF6" s="15">
        <v>2</v>
      </c>
      <c r="AG6" s="15">
        <v>0.5</v>
      </c>
      <c r="AH6" s="15">
        <v>0</v>
      </c>
      <c r="AI6" s="15">
        <v>2</v>
      </c>
      <c r="AJ6" s="15">
        <v>2</v>
      </c>
      <c r="AK6" s="15">
        <v>3</v>
      </c>
      <c r="AL6" s="15">
        <v>1.5</v>
      </c>
      <c r="AM6" s="15">
        <v>1.5</v>
      </c>
      <c r="AN6" s="15">
        <v>2</v>
      </c>
      <c r="AO6" s="15">
        <v>2</v>
      </c>
      <c r="AP6" s="15">
        <v>3</v>
      </c>
      <c r="AQ6" s="15">
        <v>3.5</v>
      </c>
      <c r="AR6" s="15">
        <v>1</v>
      </c>
      <c r="AS6" s="15">
        <v>1.5</v>
      </c>
      <c r="AT6" s="15">
        <v>1</v>
      </c>
      <c r="AU6" s="15">
        <v>3</v>
      </c>
      <c r="AV6" s="15">
        <v>1</v>
      </c>
      <c r="AW6" s="15">
        <v>1</v>
      </c>
      <c r="AX6" s="15">
        <v>1</v>
      </c>
      <c r="AY6" s="15">
        <v>1.5</v>
      </c>
      <c r="AZ6" s="15">
        <v>0</v>
      </c>
      <c r="BA6" s="15">
        <v>4.5</v>
      </c>
      <c r="BB6" s="15"/>
      <c r="BC6" s="8">
        <f t="shared" si="1"/>
        <v>91</v>
      </c>
      <c r="BD6" s="8">
        <f t="shared" si="2"/>
        <v>9100</v>
      </c>
      <c r="BE6" s="8">
        <f t="shared" si="0"/>
        <v>-91</v>
      </c>
    </row>
    <row r="7" spans="1:57" s="43" customFormat="1">
      <c r="A7" s="44">
        <v>44292</v>
      </c>
      <c r="B7" s="8"/>
      <c r="C7" s="8"/>
      <c r="D7" s="8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8">
        <f t="shared" si="1"/>
        <v>0</v>
      </c>
      <c r="BD7" s="8">
        <f>BC7*100</f>
        <v>0</v>
      </c>
      <c r="BE7" s="8">
        <f t="shared" si="0"/>
        <v>0</v>
      </c>
    </row>
    <row r="8" spans="1:57" s="43" customFormat="1">
      <c r="A8" s="44">
        <v>44293</v>
      </c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8">
        <f t="shared" si="1"/>
        <v>0</v>
      </c>
      <c r="BD8" s="8">
        <f t="shared" si="2"/>
        <v>0</v>
      </c>
      <c r="BE8" s="8">
        <f t="shared" si="0"/>
        <v>0</v>
      </c>
    </row>
    <row r="9" spans="1:57">
      <c r="A9" s="44">
        <v>44294</v>
      </c>
      <c r="B9" s="8"/>
      <c r="C9" s="8"/>
      <c r="D9" s="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3">
        <f t="shared" si="1"/>
        <v>0</v>
      </c>
      <c r="BD9" s="3">
        <f t="shared" si="2"/>
        <v>0</v>
      </c>
      <c r="BE9" s="3">
        <f t="shared" si="0"/>
        <v>0</v>
      </c>
    </row>
    <row r="10" spans="1:57">
      <c r="A10" s="44">
        <v>44295</v>
      </c>
      <c r="B10" s="8"/>
      <c r="C10" s="8"/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3">
        <f t="shared" si="1"/>
        <v>0</v>
      </c>
      <c r="BD10" s="3">
        <f>BC10*100</f>
        <v>0</v>
      </c>
      <c r="BE10" s="3">
        <f t="shared" si="0"/>
        <v>0</v>
      </c>
    </row>
    <row r="11" spans="1:57" s="8" customFormat="1">
      <c r="A11" s="44">
        <v>44296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3">
        <f t="shared" si="1"/>
        <v>0</v>
      </c>
      <c r="BD11" s="3">
        <f t="shared" si="2"/>
        <v>0</v>
      </c>
      <c r="BE11" s="3">
        <f t="shared" si="0"/>
        <v>0</v>
      </c>
    </row>
    <row r="12" spans="1:57" ht="15" customHeight="1">
      <c r="A12" s="44">
        <v>44297</v>
      </c>
      <c r="B12" s="8"/>
      <c r="C12" s="8"/>
      <c r="D12" s="8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3">
        <f>SUM(E12:BB12)</f>
        <v>0</v>
      </c>
      <c r="BD12" s="3">
        <f>BC12*100</f>
        <v>0</v>
      </c>
      <c r="BE12" s="3">
        <f t="shared" si="0"/>
        <v>0</v>
      </c>
    </row>
    <row r="13" spans="1:57">
      <c r="A13" s="44">
        <v>44298</v>
      </c>
      <c r="B13" s="8"/>
      <c r="C13" s="8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3">
        <f t="shared" si="1"/>
        <v>0</v>
      </c>
      <c r="BD13" s="3">
        <f t="shared" si="2"/>
        <v>0</v>
      </c>
      <c r="BE13" s="3">
        <f t="shared" si="0"/>
        <v>0</v>
      </c>
    </row>
    <row r="14" spans="1:57">
      <c r="A14" s="44">
        <v>44299</v>
      </c>
      <c r="B14" s="8"/>
      <c r="C14" s="8"/>
      <c r="D14" s="8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3">
        <f t="shared" si="1"/>
        <v>0</v>
      </c>
      <c r="BD14" s="3">
        <f t="shared" si="2"/>
        <v>0</v>
      </c>
      <c r="BE14" s="3">
        <f t="shared" si="0"/>
        <v>0</v>
      </c>
    </row>
    <row r="15" spans="1:57">
      <c r="A15" s="44">
        <v>44300</v>
      </c>
      <c r="B15" s="8"/>
      <c r="C15" s="8"/>
      <c r="D15" s="8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3">
        <f t="shared" si="1"/>
        <v>0</v>
      </c>
      <c r="BD15" s="3">
        <f t="shared" si="2"/>
        <v>0</v>
      </c>
      <c r="BE15" s="3">
        <f t="shared" si="0"/>
        <v>0</v>
      </c>
    </row>
    <row r="16" spans="1:57">
      <c r="A16" s="44">
        <v>44301</v>
      </c>
      <c r="B16" s="8"/>
      <c r="C16" s="8"/>
      <c r="D16" s="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3">
        <f t="shared" si="1"/>
        <v>0</v>
      </c>
      <c r="BD16" s="3">
        <f t="shared" si="2"/>
        <v>0</v>
      </c>
      <c r="BE16" s="3">
        <f t="shared" si="0"/>
        <v>0</v>
      </c>
    </row>
    <row r="17" spans="1:57">
      <c r="A17" s="44">
        <v>44302</v>
      </c>
      <c r="B17" s="8"/>
      <c r="C17" s="8"/>
      <c r="D17" s="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20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3">
        <f t="shared" si="1"/>
        <v>0</v>
      </c>
      <c r="BD17" s="3">
        <f t="shared" si="2"/>
        <v>0</v>
      </c>
      <c r="BE17" s="3">
        <f t="shared" si="0"/>
        <v>0</v>
      </c>
    </row>
    <row r="18" spans="1:57">
      <c r="A18" s="44">
        <v>44303</v>
      </c>
      <c r="B18" s="8"/>
      <c r="C18" s="8"/>
      <c r="D18" s="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20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3">
        <f t="shared" si="1"/>
        <v>0</v>
      </c>
      <c r="BD18" s="3">
        <f t="shared" si="2"/>
        <v>0</v>
      </c>
      <c r="BE18" s="3">
        <f t="shared" si="0"/>
        <v>0</v>
      </c>
    </row>
    <row r="19" spans="1:57">
      <c r="A19" s="44">
        <v>44304</v>
      </c>
      <c r="B19" s="8"/>
      <c r="C19" s="8"/>
      <c r="D19" s="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20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3">
        <f t="shared" si="1"/>
        <v>0</v>
      </c>
      <c r="BD19" s="3">
        <f t="shared" si="2"/>
        <v>0</v>
      </c>
      <c r="BE19" s="3">
        <f t="shared" si="0"/>
        <v>0</v>
      </c>
    </row>
    <row r="20" spans="1:57">
      <c r="A20" s="44">
        <v>44305</v>
      </c>
      <c r="B20" s="8"/>
      <c r="C20" s="8"/>
      <c r="D20" s="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20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3">
        <f t="shared" si="1"/>
        <v>0</v>
      </c>
      <c r="BD20" s="3">
        <f t="shared" si="2"/>
        <v>0</v>
      </c>
      <c r="BE20" s="3">
        <f t="shared" si="0"/>
        <v>0</v>
      </c>
    </row>
    <row r="21" spans="1:57" s="8" customFormat="1">
      <c r="A21" s="44">
        <v>44306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20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8">
        <f t="shared" si="1"/>
        <v>0</v>
      </c>
      <c r="BD21" s="8">
        <f t="shared" si="2"/>
        <v>0</v>
      </c>
      <c r="BE21" s="8">
        <f t="shared" si="0"/>
        <v>0</v>
      </c>
    </row>
    <row r="22" spans="1:57">
      <c r="A22" s="44">
        <v>44307</v>
      </c>
      <c r="B22" s="8"/>
      <c r="C22" s="8"/>
      <c r="D22" s="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20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3">
        <f t="shared" si="1"/>
        <v>0</v>
      </c>
      <c r="BD22" s="3">
        <f t="shared" si="2"/>
        <v>0</v>
      </c>
      <c r="BE22" s="3">
        <f t="shared" si="0"/>
        <v>0</v>
      </c>
    </row>
    <row r="23" spans="1:57">
      <c r="A23" s="44">
        <v>44308</v>
      </c>
      <c r="B23" s="8"/>
      <c r="C23" s="8"/>
      <c r="D23" s="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20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3">
        <f t="shared" si="1"/>
        <v>0</v>
      </c>
      <c r="BD23" s="3">
        <f t="shared" si="2"/>
        <v>0</v>
      </c>
      <c r="BE23" s="3">
        <f t="shared" si="0"/>
        <v>0</v>
      </c>
    </row>
    <row r="24" spans="1:57">
      <c r="A24" s="44">
        <v>44309</v>
      </c>
      <c r="B24" s="8"/>
      <c r="C24" s="8"/>
      <c r="D24" s="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20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3">
        <f t="shared" si="1"/>
        <v>0</v>
      </c>
      <c r="BD24" s="3">
        <f t="shared" si="2"/>
        <v>0</v>
      </c>
      <c r="BE24" s="3">
        <f t="shared" si="0"/>
        <v>0</v>
      </c>
    </row>
    <row r="25" spans="1:57">
      <c r="A25" s="44">
        <v>44310</v>
      </c>
      <c r="B25" s="8"/>
      <c r="C25" s="8"/>
      <c r="D25" s="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20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3">
        <f t="shared" si="1"/>
        <v>0</v>
      </c>
      <c r="BD25" s="3">
        <f t="shared" si="2"/>
        <v>0</v>
      </c>
      <c r="BE25" s="3">
        <f t="shared" si="0"/>
        <v>0</v>
      </c>
    </row>
    <row r="26" spans="1:57">
      <c r="A26" s="44">
        <v>44311</v>
      </c>
      <c r="B26" s="8"/>
      <c r="C26" s="8"/>
      <c r="D26" s="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20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3">
        <f t="shared" si="1"/>
        <v>0</v>
      </c>
      <c r="BD26" s="3">
        <f t="shared" si="2"/>
        <v>0</v>
      </c>
      <c r="BE26" s="3">
        <f t="shared" si="0"/>
        <v>0</v>
      </c>
    </row>
    <row r="27" spans="1:57">
      <c r="A27" s="44">
        <v>44312</v>
      </c>
      <c r="B27" s="8"/>
      <c r="C27" s="8"/>
      <c r="D27" s="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3">
        <f t="shared" si="1"/>
        <v>0</v>
      </c>
      <c r="BD27" s="3">
        <f t="shared" si="2"/>
        <v>0</v>
      </c>
      <c r="BE27" s="3">
        <f t="shared" si="0"/>
        <v>0</v>
      </c>
    </row>
    <row r="28" spans="1:57">
      <c r="A28" s="44">
        <v>44313</v>
      </c>
      <c r="B28" s="8"/>
      <c r="C28" s="8"/>
      <c r="D28" s="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20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3">
        <f t="shared" si="1"/>
        <v>0</v>
      </c>
      <c r="BD28" s="3">
        <f t="shared" si="2"/>
        <v>0</v>
      </c>
      <c r="BE28" s="3">
        <f t="shared" si="0"/>
        <v>0</v>
      </c>
    </row>
    <row r="29" spans="1:57">
      <c r="A29" s="44">
        <v>44314</v>
      </c>
      <c r="B29" s="8"/>
      <c r="C29" s="8"/>
      <c r="D29" s="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20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3">
        <f t="shared" si="1"/>
        <v>0</v>
      </c>
      <c r="BD29" s="3">
        <f t="shared" si="2"/>
        <v>0</v>
      </c>
      <c r="BE29" s="3">
        <f t="shared" si="0"/>
        <v>0</v>
      </c>
    </row>
    <row r="30" spans="1:57">
      <c r="A30" s="44">
        <v>44315</v>
      </c>
      <c r="B30" s="8"/>
      <c r="C30" s="8"/>
      <c r="D30" s="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20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3">
        <f t="shared" si="1"/>
        <v>0</v>
      </c>
      <c r="BD30" s="3">
        <f t="shared" si="2"/>
        <v>0</v>
      </c>
      <c r="BE30" s="3">
        <f t="shared" si="0"/>
        <v>0</v>
      </c>
    </row>
    <row r="31" spans="1:57">
      <c r="A31" s="44">
        <v>44316</v>
      </c>
      <c r="B31" s="8"/>
      <c r="C31" s="8"/>
      <c r="D31" s="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2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3">
        <f t="shared" si="1"/>
        <v>0</v>
      </c>
      <c r="BD31" s="3">
        <f t="shared" si="2"/>
        <v>0</v>
      </c>
      <c r="BE31" s="3">
        <f t="shared" si="0"/>
        <v>0</v>
      </c>
    </row>
    <row r="32" spans="1:57">
      <c r="A32" s="42"/>
      <c r="B32" s="8"/>
      <c r="C32" s="8"/>
      <c r="D32" s="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2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3">
        <f t="shared" si="1"/>
        <v>0</v>
      </c>
      <c r="BD32" s="3">
        <f>BC32*100</f>
        <v>0</v>
      </c>
      <c r="BE32" s="3">
        <f t="shared" si="0"/>
        <v>0</v>
      </c>
    </row>
    <row r="33" spans="1:57" s="6" customFormat="1">
      <c r="B33" s="6">
        <f>SUM(B2:B7)</f>
        <v>0</v>
      </c>
      <c r="C33" s="6">
        <f t="shared" ref="C33" si="3">SUM(C2:C6)</f>
        <v>0</v>
      </c>
      <c r="D33" s="6">
        <f t="shared" ref="D33:X33" si="4">SUM(D2:D32)</f>
        <v>0</v>
      </c>
      <c r="E33" s="6">
        <f t="shared" si="4"/>
        <v>2</v>
      </c>
      <c r="F33" s="6">
        <f>SUM(F2:F32)</f>
        <v>10</v>
      </c>
      <c r="G33" s="6">
        <f t="shared" si="4"/>
        <v>10</v>
      </c>
      <c r="H33" s="6">
        <f t="shared" si="4"/>
        <v>15</v>
      </c>
      <c r="I33" s="6">
        <f>SUM(I2:I32)</f>
        <v>15</v>
      </c>
      <c r="J33" s="6">
        <f>SUM(J2:J32)</f>
        <v>20</v>
      </c>
      <c r="K33" s="6">
        <f t="shared" si="4"/>
        <v>7</v>
      </c>
      <c r="L33" s="6">
        <f>SUM(L2:L32)</f>
        <v>5</v>
      </c>
      <c r="M33" s="6">
        <f t="shared" si="4"/>
        <v>5</v>
      </c>
      <c r="N33" s="6">
        <f t="shared" si="4"/>
        <v>15</v>
      </c>
      <c r="O33" s="6">
        <f t="shared" si="4"/>
        <v>10</v>
      </c>
      <c r="P33" s="6">
        <f>SUM(P2:P32)</f>
        <v>10</v>
      </c>
      <c r="Q33" s="6">
        <f>SUM(Q2:Q32)</f>
        <v>27.5</v>
      </c>
      <c r="S33" s="6">
        <f t="shared" si="4"/>
        <v>16</v>
      </c>
      <c r="T33" s="6">
        <f>SUM(T2:T32)</f>
        <v>15</v>
      </c>
      <c r="U33" s="6">
        <f t="shared" si="4"/>
        <v>15</v>
      </c>
      <c r="V33" s="6">
        <f t="shared" si="4"/>
        <v>1.5</v>
      </c>
      <c r="W33" s="6">
        <f t="shared" si="4"/>
        <v>5</v>
      </c>
      <c r="X33" s="6">
        <f t="shared" si="4"/>
        <v>5</v>
      </c>
      <c r="Y33" s="6">
        <f t="shared" ref="Y33:AA33" si="5">SUM(Y2:Y32)</f>
        <v>3</v>
      </c>
      <c r="Z33" s="6">
        <f t="shared" si="5"/>
        <v>5</v>
      </c>
      <c r="AA33" s="6">
        <f t="shared" si="5"/>
        <v>5</v>
      </c>
      <c r="AB33" s="6">
        <f t="shared" ref="AB33:AI33" si="6">SUM(AB2:AB32)</f>
        <v>4.5</v>
      </c>
      <c r="AC33" s="6">
        <f t="shared" si="6"/>
        <v>25</v>
      </c>
      <c r="AD33" s="6">
        <f t="shared" si="6"/>
        <v>3</v>
      </c>
      <c r="AE33" s="6">
        <f t="shared" si="6"/>
        <v>0</v>
      </c>
      <c r="AF33" s="6">
        <f t="shared" si="6"/>
        <v>6</v>
      </c>
      <c r="AG33" s="6">
        <f t="shared" si="6"/>
        <v>2.5</v>
      </c>
      <c r="AH33" s="6">
        <f t="shared" si="6"/>
        <v>4</v>
      </c>
      <c r="AI33" s="6">
        <f t="shared" si="6"/>
        <v>10</v>
      </c>
      <c r="AJ33" s="6">
        <f t="shared" ref="AJ33:AO33" si="7">SUM(AJ2:AJ32)</f>
        <v>10</v>
      </c>
      <c r="AK33" s="6">
        <f t="shared" si="7"/>
        <v>11</v>
      </c>
      <c r="AL33" s="6">
        <f t="shared" si="7"/>
        <v>7.5</v>
      </c>
      <c r="AM33" s="6">
        <f t="shared" si="7"/>
        <v>7.5</v>
      </c>
      <c r="AN33" s="6">
        <f t="shared" si="7"/>
        <v>4</v>
      </c>
      <c r="AO33" s="6">
        <f t="shared" si="7"/>
        <v>16.5</v>
      </c>
      <c r="AP33" s="6">
        <f t="shared" ref="AP33:BC33" si="8">SUM(AP2:AP32)</f>
        <v>15</v>
      </c>
      <c r="AQ33" s="6">
        <f t="shared" si="8"/>
        <v>17.5</v>
      </c>
      <c r="AR33" s="6">
        <f t="shared" si="8"/>
        <v>5</v>
      </c>
      <c r="AS33" s="6">
        <f t="shared" si="8"/>
        <v>7.5</v>
      </c>
      <c r="AT33" s="6">
        <f t="shared" si="8"/>
        <v>5</v>
      </c>
      <c r="AU33" s="6">
        <f t="shared" si="8"/>
        <v>13</v>
      </c>
      <c r="AV33" s="6">
        <f t="shared" si="8"/>
        <v>5</v>
      </c>
      <c r="AW33" s="6">
        <f t="shared" si="8"/>
        <v>3</v>
      </c>
      <c r="AX33" s="6">
        <f t="shared" si="8"/>
        <v>5</v>
      </c>
      <c r="AY33" s="6">
        <f t="shared" si="8"/>
        <v>7.5</v>
      </c>
      <c r="AZ33" s="6">
        <f t="shared" si="8"/>
        <v>0</v>
      </c>
      <c r="BB33" s="6">
        <f t="shared" si="8"/>
        <v>54.5</v>
      </c>
      <c r="BC33" s="6">
        <f t="shared" si="8"/>
        <v>498</v>
      </c>
      <c r="BD33" s="6">
        <f>SUM(BD2:BD32)</f>
        <v>49800</v>
      </c>
      <c r="BE33" s="6">
        <f>SUM(BE2:BE29)</f>
        <v>-498</v>
      </c>
    </row>
    <row r="34" spans="1:57" s="23" customFormat="1">
      <c r="A34" s="22" t="s">
        <v>24</v>
      </c>
      <c r="E34" s="23">
        <f>E33*90</f>
        <v>180</v>
      </c>
      <c r="F34" s="23">
        <f>F33*120</f>
        <v>1200</v>
      </c>
      <c r="G34" s="23">
        <f>G33*110</f>
        <v>1100</v>
      </c>
      <c r="H34" s="23">
        <f>H33*100</f>
        <v>1500</v>
      </c>
      <c r="I34" s="23">
        <f>I33*110</f>
        <v>1650</v>
      </c>
      <c r="J34" s="23">
        <f>J33*110</f>
        <v>2200</v>
      </c>
      <c r="K34" s="23">
        <f>K33*110</f>
        <v>770</v>
      </c>
      <c r="L34" s="23">
        <f>L33*100</f>
        <v>500</v>
      </c>
      <c r="M34" s="23">
        <f>M33*100</f>
        <v>500</v>
      </c>
      <c r="N34" s="23">
        <f>N33*120</f>
        <v>1800</v>
      </c>
      <c r="O34" s="23">
        <f>O33*120</f>
        <v>1200</v>
      </c>
      <c r="P34" s="23">
        <f>P33*100</f>
        <v>1000</v>
      </c>
      <c r="Q34" s="23">
        <f>Q33*120</f>
        <v>3300</v>
      </c>
      <c r="S34" s="23">
        <f>S33*120</f>
        <v>1920</v>
      </c>
      <c r="T34" s="23">
        <f>T33*120</f>
        <v>1800</v>
      </c>
      <c r="U34" s="23">
        <f>U33*120</f>
        <v>1800</v>
      </c>
      <c r="V34" s="23">
        <f>V33*110</f>
        <v>165</v>
      </c>
      <c r="W34" s="23">
        <f>W33*110</f>
        <v>550</v>
      </c>
      <c r="X34" s="23">
        <f>X33*110</f>
        <v>550</v>
      </c>
      <c r="Y34" s="23">
        <f>Y33*110</f>
        <v>330</v>
      </c>
      <c r="Z34" s="23">
        <f>Z33*100</f>
        <v>500</v>
      </c>
      <c r="AA34" s="23">
        <f>AA33*100</f>
        <v>500</v>
      </c>
      <c r="AB34" s="23">
        <f>AB33*110</f>
        <v>495</v>
      </c>
      <c r="AC34" s="24">
        <f>AC33*120</f>
        <v>3000</v>
      </c>
      <c r="AD34" s="24">
        <f>AD33*100</f>
        <v>300</v>
      </c>
      <c r="AE34" s="24">
        <f>AE33*100</f>
        <v>0</v>
      </c>
      <c r="AF34" s="24">
        <f>AF33*100</f>
        <v>600</v>
      </c>
      <c r="AG34" s="24">
        <f>AG33*110</f>
        <v>275</v>
      </c>
      <c r="AH34" s="24">
        <f>AH33*120</f>
        <v>480</v>
      </c>
      <c r="AI34" s="24">
        <f>AI33*110</f>
        <v>1100</v>
      </c>
      <c r="AJ34" s="25">
        <f>AJ33*110</f>
        <v>1100</v>
      </c>
      <c r="AK34" s="24">
        <f>AK33*110</f>
        <v>1210</v>
      </c>
      <c r="AL34" s="24">
        <f>AL33*120</f>
        <v>900</v>
      </c>
      <c r="AM34" s="24">
        <f>AM33*110</f>
        <v>825</v>
      </c>
      <c r="AN34" s="24">
        <f>AN33*120</f>
        <v>480</v>
      </c>
      <c r="AO34" s="24">
        <f>AO33*115</f>
        <v>1897.5</v>
      </c>
      <c r="AP34" s="24">
        <f>AP33*120</f>
        <v>1800</v>
      </c>
      <c r="AQ34" s="24">
        <f t="shared" ref="AQ34:AU34" si="9">AQ33*120</f>
        <v>2100</v>
      </c>
      <c r="AR34" s="24">
        <f>AR33*120</f>
        <v>600</v>
      </c>
      <c r="AS34" s="24">
        <f t="shared" si="9"/>
        <v>900</v>
      </c>
      <c r="AT34" s="24">
        <f t="shared" si="9"/>
        <v>600</v>
      </c>
      <c r="AU34" s="24">
        <f t="shared" si="9"/>
        <v>1560</v>
      </c>
      <c r="AV34" s="24">
        <f>AV33*110</f>
        <v>550</v>
      </c>
      <c r="AW34" s="24">
        <f>AW33*110</f>
        <v>330</v>
      </c>
      <c r="AX34" s="24">
        <f>AX33*110</f>
        <v>550</v>
      </c>
      <c r="AY34" s="24">
        <f>AY33*120</f>
        <v>900</v>
      </c>
      <c r="AZ34" s="24">
        <f>AZ33*100</f>
        <v>0</v>
      </c>
      <c r="BA34" s="24"/>
      <c r="BB34" s="23">
        <f>BB33*110</f>
        <v>5995</v>
      </c>
      <c r="BC34" s="22">
        <f>SUM(E34:BB34)</f>
        <v>53562.5</v>
      </c>
    </row>
    <row r="35" spans="1:57" s="26" customFormat="1">
      <c r="A35" s="21" t="s">
        <v>25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7">
        <v>670</v>
      </c>
      <c r="Z35" s="27">
        <v>0</v>
      </c>
      <c r="AA35" s="27">
        <v>0</v>
      </c>
      <c r="AB35" s="27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7">
        <v>0</v>
      </c>
      <c r="BC35" s="29">
        <f>SUM(E35:BB35)</f>
        <v>670</v>
      </c>
    </row>
    <row r="36" spans="1:57" s="37" customFormat="1">
      <c r="A36" s="36" t="s">
        <v>46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8">
        <v>0</v>
      </c>
      <c r="Z36" s="38">
        <v>0</v>
      </c>
      <c r="AA36" s="38">
        <v>0</v>
      </c>
      <c r="AB36" s="38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9">
        <v>0</v>
      </c>
      <c r="AN36" s="39">
        <v>0</v>
      </c>
      <c r="AO36" s="39">
        <v>0</v>
      </c>
      <c r="AP36" s="39">
        <v>0</v>
      </c>
      <c r="AQ36" s="39">
        <v>0</v>
      </c>
      <c r="AR36" s="39">
        <v>0</v>
      </c>
      <c r="AS36" s="39"/>
      <c r="AT36" s="39"/>
      <c r="AU36" s="39"/>
      <c r="AV36" s="39"/>
      <c r="AW36" s="39"/>
      <c r="AX36" s="39"/>
      <c r="AY36" s="39"/>
      <c r="AZ36" s="39"/>
      <c r="BA36" s="39"/>
      <c r="BB36" s="38">
        <v>0</v>
      </c>
      <c r="BC36" s="40">
        <f>SUM(E36:BB36)</f>
        <v>0</v>
      </c>
    </row>
    <row r="37" spans="1:57" s="33" customFormat="1">
      <c r="A37" s="32" t="s">
        <v>23</v>
      </c>
      <c r="E37" s="33">
        <v>0</v>
      </c>
      <c r="F37" s="33">
        <v>0</v>
      </c>
      <c r="G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4">
        <v>2500</v>
      </c>
      <c r="Z37" s="34">
        <v>0</v>
      </c>
      <c r="AA37" s="34">
        <v>0</v>
      </c>
      <c r="AB37" s="34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/>
      <c r="AT37" s="35"/>
      <c r="AU37" s="35"/>
      <c r="AV37" s="35"/>
      <c r="AW37" s="35"/>
      <c r="AX37" s="35"/>
      <c r="AY37" s="35"/>
      <c r="AZ37" s="35"/>
      <c r="BA37" s="35"/>
      <c r="BB37" s="34">
        <v>0</v>
      </c>
      <c r="BC37" s="32">
        <f>SUM(E37:BB37)</f>
        <v>2500</v>
      </c>
    </row>
    <row r="38" spans="1:57" s="30" customFormat="1">
      <c r="A38" s="30" t="s">
        <v>13</v>
      </c>
      <c r="E38" s="30">
        <f t="shared" ref="E38:BC38" si="10">(E37+E36)-(E34+E35)</f>
        <v>-180</v>
      </c>
      <c r="F38" s="30">
        <f t="shared" si="10"/>
        <v>-1200</v>
      </c>
      <c r="G38" s="30">
        <f t="shared" si="10"/>
        <v>-1100</v>
      </c>
      <c r="H38" s="30">
        <f t="shared" si="10"/>
        <v>-1500</v>
      </c>
      <c r="I38" s="30">
        <f t="shared" si="10"/>
        <v>-1650</v>
      </c>
      <c r="J38" s="30">
        <f t="shared" si="10"/>
        <v>-2200</v>
      </c>
      <c r="K38" s="30">
        <f t="shared" si="10"/>
        <v>-770</v>
      </c>
      <c r="L38" s="30">
        <f t="shared" si="10"/>
        <v>-500</v>
      </c>
      <c r="M38" s="30">
        <f t="shared" si="10"/>
        <v>-500</v>
      </c>
      <c r="N38" s="30">
        <f t="shared" si="10"/>
        <v>-1800</v>
      </c>
      <c r="O38" s="30">
        <f t="shared" si="10"/>
        <v>-1200</v>
      </c>
      <c r="P38" s="30">
        <f t="shared" si="10"/>
        <v>-1000</v>
      </c>
      <c r="Q38" s="30">
        <f t="shared" si="10"/>
        <v>-3300</v>
      </c>
      <c r="S38" s="30">
        <f t="shared" si="10"/>
        <v>-1920</v>
      </c>
      <c r="T38" s="30">
        <f t="shared" si="10"/>
        <v>-1800</v>
      </c>
      <c r="U38" s="30">
        <f t="shared" si="10"/>
        <v>-1800</v>
      </c>
      <c r="V38" s="30">
        <f t="shared" si="10"/>
        <v>-165</v>
      </c>
      <c r="W38" s="30">
        <f t="shared" si="10"/>
        <v>-550</v>
      </c>
      <c r="X38" s="30">
        <f t="shared" si="10"/>
        <v>-550</v>
      </c>
      <c r="Y38" s="30">
        <f t="shared" si="10"/>
        <v>1500</v>
      </c>
      <c r="Z38" s="30">
        <f t="shared" si="10"/>
        <v>-500</v>
      </c>
      <c r="AA38" s="30">
        <f t="shared" si="10"/>
        <v>-500</v>
      </c>
      <c r="AB38" s="30">
        <f t="shared" si="10"/>
        <v>-495</v>
      </c>
      <c r="AC38" s="30">
        <f t="shared" si="10"/>
        <v>-3000</v>
      </c>
      <c r="AD38" s="30">
        <f t="shared" si="10"/>
        <v>-300</v>
      </c>
      <c r="AE38" s="30">
        <f t="shared" si="10"/>
        <v>0</v>
      </c>
      <c r="AF38" s="30">
        <f t="shared" si="10"/>
        <v>-600</v>
      </c>
      <c r="AG38" s="30">
        <f t="shared" si="10"/>
        <v>-275</v>
      </c>
      <c r="AH38" s="30">
        <f t="shared" si="10"/>
        <v>-480</v>
      </c>
      <c r="AI38" s="30">
        <f t="shared" si="10"/>
        <v>-1100</v>
      </c>
      <c r="AJ38" s="30">
        <f t="shared" si="10"/>
        <v>-1100</v>
      </c>
      <c r="AK38" s="30">
        <f t="shared" si="10"/>
        <v>-1210</v>
      </c>
      <c r="AL38" s="30">
        <f t="shared" si="10"/>
        <v>-900</v>
      </c>
      <c r="AM38" s="30">
        <f t="shared" si="10"/>
        <v>-825</v>
      </c>
      <c r="AN38" s="30">
        <f t="shared" si="10"/>
        <v>-480</v>
      </c>
      <c r="AO38" s="30">
        <f t="shared" si="10"/>
        <v>-1897.5</v>
      </c>
      <c r="AP38" s="30">
        <f t="shared" si="10"/>
        <v>-1800</v>
      </c>
      <c r="AQ38" s="30">
        <f t="shared" si="10"/>
        <v>-2100</v>
      </c>
      <c r="AR38" s="30">
        <f t="shared" si="10"/>
        <v>-600</v>
      </c>
      <c r="BB38" s="30">
        <f t="shared" si="10"/>
        <v>-5995</v>
      </c>
      <c r="BC38" s="31">
        <f t="shared" si="10"/>
        <v>-51732.5</v>
      </c>
    </row>
    <row r="40" spans="1:57">
      <c r="N40" s="7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"/>
  <sheetViews>
    <sheetView topLeftCell="T1" workbookViewId="0">
      <selection sqref="A1:Z35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10.7109375" customWidth="1"/>
    <col min="8" max="8" width="11.7109375" customWidth="1"/>
    <col min="10" max="10" width="15.28515625" customWidth="1"/>
    <col min="13" max="13" width="16.140625" customWidth="1"/>
    <col min="14" max="16" width="11.85546875" customWidth="1"/>
    <col min="17" max="19" width="32.85546875" customWidth="1"/>
    <col min="20" max="20" width="15.140625" customWidth="1"/>
    <col min="21" max="21" width="49.28515625" customWidth="1"/>
    <col min="22" max="22" width="16" customWidth="1"/>
    <col min="23" max="23" width="32.140625" customWidth="1"/>
    <col min="24" max="24" width="25" customWidth="1"/>
    <col min="25" max="25" width="34.42578125" customWidth="1"/>
    <col min="26" max="26" width="10.5703125" customWidth="1"/>
  </cols>
  <sheetData>
    <row r="1" spans="1:27">
      <c r="A1" s="2" t="s">
        <v>5</v>
      </c>
      <c r="B1" s="2" t="s">
        <v>53</v>
      </c>
      <c r="C1" s="2" t="s">
        <v>27</v>
      </c>
      <c r="D1" s="2" t="s">
        <v>45</v>
      </c>
      <c r="E1" s="2" t="s">
        <v>28</v>
      </c>
      <c r="F1" s="2" t="s">
        <v>49</v>
      </c>
      <c r="G1" s="2" t="s">
        <v>30</v>
      </c>
      <c r="H1" s="2" t="s">
        <v>31</v>
      </c>
      <c r="I1" s="2" t="s">
        <v>35</v>
      </c>
      <c r="J1" s="2" t="s">
        <v>76</v>
      </c>
      <c r="K1" s="2" t="s">
        <v>32</v>
      </c>
      <c r="L1" s="2" t="s">
        <v>33</v>
      </c>
      <c r="M1" s="2" t="s">
        <v>38</v>
      </c>
      <c r="N1" s="2" t="s">
        <v>34</v>
      </c>
      <c r="O1" s="2" t="s">
        <v>52</v>
      </c>
      <c r="P1" s="2"/>
      <c r="Q1" s="2" t="s">
        <v>21</v>
      </c>
      <c r="R1" s="2" t="s">
        <v>74</v>
      </c>
      <c r="S1" s="2" t="s">
        <v>75</v>
      </c>
      <c r="T1" s="2" t="s">
        <v>17</v>
      </c>
      <c r="U1" s="2" t="s">
        <v>41</v>
      </c>
      <c r="V1" s="18"/>
      <c r="W1" s="18"/>
      <c r="X1" s="18"/>
      <c r="Y1" s="18"/>
      <c r="Z1" s="2"/>
      <c r="AA1" s="2"/>
    </row>
    <row r="2" spans="1:27">
      <c r="A2" s="1">
        <v>44287</v>
      </c>
      <c r="B2" s="14"/>
      <c r="C2" s="14"/>
      <c r="D2" s="14"/>
      <c r="E2" s="14"/>
      <c r="F2" s="14"/>
      <c r="G2" s="14"/>
      <c r="H2" s="14"/>
      <c r="I2" s="14">
        <v>20</v>
      </c>
      <c r="J2" s="14">
        <v>5150</v>
      </c>
      <c r="K2" s="14"/>
      <c r="L2" s="14">
        <v>100</v>
      </c>
      <c r="M2" s="14"/>
      <c r="N2" s="14"/>
      <c r="O2" s="14"/>
      <c r="P2" s="14"/>
      <c r="Q2" s="14" t="s">
        <v>84</v>
      </c>
      <c r="R2" s="14">
        <v>50</v>
      </c>
      <c r="S2" s="14">
        <v>5000</v>
      </c>
      <c r="T2" s="14"/>
      <c r="U2" s="14"/>
      <c r="V2" s="14"/>
      <c r="W2" s="14"/>
      <c r="X2" s="14"/>
      <c r="Y2" s="14"/>
    </row>
    <row r="3" spans="1:27">
      <c r="A3" s="1">
        <v>44288</v>
      </c>
      <c r="B3" s="14"/>
      <c r="C3" s="14"/>
      <c r="D3" s="14">
        <v>1100</v>
      </c>
      <c r="E3" s="14"/>
      <c r="F3" s="14"/>
      <c r="G3" s="14"/>
      <c r="H3" s="14"/>
      <c r="I3" s="14">
        <v>20</v>
      </c>
      <c r="J3" s="14">
        <v>150</v>
      </c>
      <c r="K3" s="14"/>
      <c r="L3" s="14">
        <v>100</v>
      </c>
      <c r="M3" s="14"/>
      <c r="N3" s="14"/>
      <c r="O3" s="14"/>
      <c r="P3" s="14"/>
      <c r="Q3" s="14" t="s">
        <v>85</v>
      </c>
      <c r="R3" s="14">
        <v>50</v>
      </c>
      <c r="S3" s="14">
        <v>5000</v>
      </c>
      <c r="T3" s="14"/>
      <c r="U3" s="14"/>
      <c r="V3" s="19"/>
      <c r="W3" s="19"/>
      <c r="X3" s="14"/>
      <c r="Y3" s="14"/>
    </row>
    <row r="4" spans="1:27">
      <c r="A4" s="1">
        <v>44289</v>
      </c>
      <c r="B4" s="14"/>
      <c r="C4" s="14"/>
      <c r="D4" s="14"/>
      <c r="E4" s="14"/>
      <c r="F4" s="14"/>
      <c r="G4" s="14"/>
      <c r="H4" s="14"/>
      <c r="I4" s="14">
        <v>20</v>
      </c>
      <c r="J4" s="14">
        <v>150</v>
      </c>
      <c r="K4" s="14"/>
      <c r="L4" s="14">
        <v>100</v>
      </c>
      <c r="M4" s="14"/>
      <c r="N4" s="14"/>
      <c r="O4" s="14"/>
      <c r="P4" s="14"/>
      <c r="Q4" s="14" t="s">
        <v>88</v>
      </c>
      <c r="R4" s="14">
        <v>50</v>
      </c>
      <c r="S4" s="14">
        <v>5000</v>
      </c>
      <c r="T4" s="14"/>
      <c r="U4" s="14"/>
      <c r="V4" s="14"/>
      <c r="W4" s="14"/>
      <c r="X4" s="14"/>
      <c r="Y4" s="14"/>
    </row>
    <row r="5" spans="1:27">
      <c r="A5" s="1">
        <v>44290</v>
      </c>
      <c r="B5" s="14">
        <v>2150</v>
      </c>
      <c r="C5" s="14"/>
      <c r="D5" s="14">
        <v>3000</v>
      </c>
      <c r="E5" s="14"/>
      <c r="F5" s="14">
        <v>5400</v>
      </c>
      <c r="G5" s="14"/>
      <c r="H5" s="14"/>
      <c r="I5" s="14">
        <v>20</v>
      </c>
      <c r="J5" s="14">
        <v>150</v>
      </c>
      <c r="K5" s="14"/>
      <c r="L5" s="14">
        <v>100</v>
      </c>
      <c r="M5" s="14"/>
      <c r="N5" s="14"/>
      <c r="O5" s="14">
        <v>2200</v>
      </c>
      <c r="P5" s="14"/>
      <c r="Q5" s="14" t="s">
        <v>89</v>
      </c>
      <c r="R5" s="14">
        <v>50</v>
      </c>
      <c r="S5" s="14">
        <v>5000</v>
      </c>
      <c r="T5" s="14">
        <v>1800</v>
      </c>
      <c r="U5" s="14" t="s">
        <v>90</v>
      </c>
      <c r="V5" s="19"/>
      <c r="W5" s="19"/>
      <c r="X5" s="14"/>
      <c r="Y5" s="14"/>
    </row>
    <row r="6" spans="1:27">
      <c r="A6" s="1">
        <v>44291</v>
      </c>
      <c r="B6" s="17"/>
      <c r="C6" s="14"/>
      <c r="D6" s="14"/>
      <c r="E6" s="14"/>
      <c r="F6" s="14"/>
      <c r="G6" s="14"/>
      <c r="H6" s="14"/>
      <c r="I6" s="14">
        <v>20</v>
      </c>
      <c r="J6" s="14">
        <v>1150</v>
      </c>
      <c r="K6" s="14"/>
      <c r="L6" s="14">
        <v>100</v>
      </c>
      <c r="M6" s="14"/>
      <c r="N6" s="14"/>
      <c r="O6" s="14"/>
      <c r="P6" s="14"/>
      <c r="Q6" s="14" t="s">
        <v>91</v>
      </c>
      <c r="R6" s="14">
        <v>45</v>
      </c>
      <c r="S6" s="14">
        <v>4500</v>
      </c>
      <c r="T6" s="14"/>
      <c r="U6" s="14"/>
      <c r="V6" s="14"/>
      <c r="W6" s="14"/>
      <c r="X6" s="17"/>
      <c r="Y6" s="14"/>
    </row>
    <row r="7" spans="1:27">
      <c r="A7" s="1">
        <v>44292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7"/>
      <c r="Y7" s="14"/>
    </row>
    <row r="8" spans="1:27">
      <c r="A8" s="1">
        <v>44293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7"/>
      <c r="Y8" s="14"/>
    </row>
    <row r="9" spans="1:27">
      <c r="A9" s="1">
        <v>44294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7"/>
      <c r="Y9" s="14"/>
    </row>
    <row r="10" spans="1:27">
      <c r="A10" s="1">
        <v>44295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7"/>
      <c r="Y10" s="14"/>
    </row>
    <row r="11" spans="1:27">
      <c r="A11" s="1">
        <v>44296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7"/>
      <c r="Y11" s="14"/>
    </row>
    <row r="12" spans="1:27">
      <c r="A12" s="1">
        <v>44297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7"/>
      <c r="Y12" s="14"/>
    </row>
    <row r="13" spans="1:27">
      <c r="A13" s="1">
        <v>44298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7"/>
      <c r="Y13" s="14"/>
    </row>
    <row r="14" spans="1:27">
      <c r="A14" s="1">
        <v>44299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7"/>
      <c r="Y14" s="14"/>
    </row>
    <row r="15" spans="1:27">
      <c r="A15" s="1">
        <v>44300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7"/>
      <c r="Y15" s="14"/>
    </row>
    <row r="16" spans="1:27">
      <c r="A16" s="1">
        <v>44301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7"/>
      <c r="Y16" s="14"/>
    </row>
    <row r="17" spans="1:25">
      <c r="A17" s="1">
        <v>44302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7"/>
      <c r="Y17" s="14"/>
    </row>
    <row r="18" spans="1:25">
      <c r="A18" s="1">
        <v>44303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7"/>
      <c r="Y18" s="14"/>
    </row>
    <row r="19" spans="1:25">
      <c r="A19" s="1">
        <v>44304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>
      <c r="A20" s="1">
        <v>44305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>
      <c r="A21" s="1">
        <v>44306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>
      <c r="A22" s="1">
        <v>44307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A23" s="1">
        <v>44308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>
      <c r="A24" s="1">
        <v>44309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1">
        <v>44310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>
      <c r="A26" s="1">
        <v>44311</v>
      </c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>
      <c r="A27" s="1">
        <v>44312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>
      <c r="A28" s="1">
        <v>44313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>
      <c r="A29" s="1">
        <v>44314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>
      <c r="A30" s="1">
        <v>44315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>
      <c r="A31" s="1">
        <v>44316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6">
      <c r="A33" s="9" t="s">
        <v>40</v>
      </c>
      <c r="B33" s="10">
        <f>SUM(B2:B31)</f>
        <v>2150</v>
      </c>
      <c r="C33" s="11">
        <f>SUM(C2:C31)</f>
        <v>0</v>
      </c>
      <c r="D33" s="11">
        <f>SUM(D2:D31)</f>
        <v>4100</v>
      </c>
      <c r="E33" s="11">
        <f>SUM(E3:E32)</f>
        <v>0</v>
      </c>
      <c r="F33" s="11">
        <f t="shared" ref="F33:M33" si="0">SUM(F2:F31)</f>
        <v>5400</v>
      </c>
      <c r="G33" s="11">
        <f>SUM(G2:G31)</f>
        <v>0</v>
      </c>
      <c r="H33" s="11">
        <f>SUM(H2:H32)</f>
        <v>0</v>
      </c>
      <c r="I33" s="11">
        <f>SUM(I2:I32)</f>
        <v>100</v>
      </c>
      <c r="J33" s="11">
        <f>SUM(J2:J31)</f>
        <v>6750</v>
      </c>
      <c r="K33" s="11">
        <f t="shared" si="0"/>
        <v>0</v>
      </c>
      <c r="L33" s="11">
        <f>SUM(L2:L32)</f>
        <v>500</v>
      </c>
      <c r="M33" s="11">
        <f t="shared" si="0"/>
        <v>0</v>
      </c>
      <c r="N33" s="11">
        <f>SUM(N2:N31)</f>
        <v>0</v>
      </c>
      <c r="O33" s="11">
        <f>SUM(O2:O31)</f>
        <v>2200</v>
      </c>
      <c r="P33" s="11">
        <f>SUM(P2:P31)</f>
        <v>0</v>
      </c>
      <c r="Q33" s="11">
        <f>SUM(Q2:Q32)</f>
        <v>0</v>
      </c>
      <c r="R33" s="11"/>
      <c r="S33" s="11">
        <f>SUM(S2:S32)</f>
        <v>24500</v>
      </c>
      <c r="T33" s="11">
        <f>SUM(T2:T32)</f>
        <v>1800</v>
      </c>
      <c r="U33" s="11">
        <v>0</v>
      </c>
      <c r="V33" s="11">
        <v>0</v>
      </c>
      <c r="W33" s="11">
        <v>0</v>
      </c>
      <c r="X33" s="11">
        <v>0</v>
      </c>
      <c r="Y33" s="11"/>
      <c r="Z33" s="11">
        <f>SUM(B33:Y33)</f>
        <v>47500</v>
      </c>
    </row>
    <row r="34" spans="1:26">
      <c r="A34" s="9" t="s">
        <v>39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/>
      <c r="S34" s="12"/>
      <c r="T34" s="12">
        <v>0</v>
      </c>
      <c r="U34" s="12"/>
      <c r="V34" s="12"/>
      <c r="W34" s="12"/>
      <c r="X34" s="12"/>
      <c r="Y34" s="12"/>
      <c r="Z34" s="12">
        <f>SUM(B34:Y34)</f>
        <v>0</v>
      </c>
    </row>
    <row r="35" spans="1:26">
      <c r="A35" s="9" t="s">
        <v>36</v>
      </c>
      <c r="B35" s="13">
        <f t="shared" ref="B35:M35" si="1">B34-B33</f>
        <v>-2150</v>
      </c>
      <c r="C35" s="13">
        <f t="shared" si="1"/>
        <v>0</v>
      </c>
      <c r="D35" s="13">
        <f t="shared" si="1"/>
        <v>-4100</v>
      </c>
      <c r="E35" s="13">
        <f t="shared" si="1"/>
        <v>0</v>
      </c>
      <c r="F35" s="13">
        <f t="shared" si="1"/>
        <v>-5400</v>
      </c>
      <c r="G35" s="13">
        <f t="shared" si="1"/>
        <v>0</v>
      </c>
      <c r="H35" s="13">
        <f t="shared" si="1"/>
        <v>0</v>
      </c>
      <c r="I35" s="13">
        <f>I34-I33</f>
        <v>-100</v>
      </c>
      <c r="J35" s="13">
        <f>J34-J33</f>
        <v>-6750</v>
      </c>
      <c r="K35" s="13">
        <f t="shared" si="1"/>
        <v>0</v>
      </c>
      <c r="L35" s="13">
        <f t="shared" si="1"/>
        <v>-500</v>
      </c>
      <c r="M35" s="13">
        <f t="shared" si="1"/>
        <v>0</v>
      </c>
      <c r="N35" s="13">
        <f>N34-N33</f>
        <v>0</v>
      </c>
      <c r="O35" s="13">
        <f>O34-O33</f>
        <v>-2200</v>
      </c>
      <c r="P35" s="13">
        <f>P34-P33</f>
        <v>0</v>
      </c>
      <c r="Q35" s="13"/>
      <c r="R35" s="13"/>
      <c r="S35" s="13"/>
      <c r="T35" s="13">
        <f>T34-T33</f>
        <v>-1800</v>
      </c>
      <c r="U35" s="13"/>
      <c r="V35" s="13"/>
      <c r="W35" s="13"/>
      <c r="X35" s="13"/>
      <c r="Y35" s="13"/>
      <c r="Z35" s="16">
        <f>Z34-Z33</f>
        <v>-47500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sqref="A1:C2"/>
    </sheetView>
  </sheetViews>
  <sheetFormatPr defaultRowHeight="15"/>
  <cols>
    <col min="1" max="1" width="14.85546875" customWidth="1"/>
    <col min="2" max="2" width="16.140625" customWidth="1"/>
    <col min="3" max="3" width="16.5703125" customWidth="1"/>
    <col min="4" max="4" width="16.42578125" customWidth="1"/>
    <col min="5" max="5" width="15" customWidth="1"/>
  </cols>
  <sheetData>
    <row r="1" spans="1:3">
      <c r="A1" t="s">
        <v>81</v>
      </c>
      <c r="B1" t="s">
        <v>19</v>
      </c>
      <c r="C1" t="s">
        <v>56</v>
      </c>
    </row>
    <row r="2" spans="1:3">
      <c r="A2" s="1" t="s">
        <v>80</v>
      </c>
      <c r="B2" t="s">
        <v>86</v>
      </c>
      <c r="C2" t="s">
        <v>80</v>
      </c>
    </row>
    <row r="3" spans="1:3">
      <c r="A3" s="1"/>
    </row>
    <row r="4" spans="1:3">
      <c r="A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34"/>
  <sheetViews>
    <sheetView workbookViewId="0">
      <selection sqref="A1:Y31"/>
    </sheetView>
  </sheetViews>
  <sheetFormatPr defaultRowHeight="15"/>
  <cols>
    <col min="1" max="1" width="23.28515625" customWidth="1"/>
    <col min="2" max="2" width="17.140625" style="14" customWidth="1"/>
    <col min="14" max="14" width="14.5703125" customWidth="1"/>
  </cols>
  <sheetData>
    <row r="1" spans="1:31">
      <c r="A1" s="4" t="s">
        <v>78</v>
      </c>
      <c r="B1" s="45">
        <v>44287</v>
      </c>
      <c r="C1" s="45">
        <v>44288</v>
      </c>
      <c r="D1" s="45">
        <v>44289</v>
      </c>
      <c r="E1" s="45">
        <v>44290</v>
      </c>
      <c r="F1" s="45">
        <v>44291</v>
      </c>
      <c r="G1" s="45">
        <v>44292</v>
      </c>
      <c r="H1" s="45">
        <v>44293</v>
      </c>
      <c r="I1" s="45">
        <v>44294</v>
      </c>
      <c r="J1" s="45">
        <v>44295</v>
      </c>
      <c r="K1" s="45">
        <v>44296</v>
      </c>
      <c r="L1" s="45">
        <v>44297</v>
      </c>
      <c r="M1" s="45">
        <v>44298</v>
      </c>
      <c r="N1" s="45">
        <v>44299</v>
      </c>
      <c r="O1" s="45">
        <v>44300</v>
      </c>
      <c r="P1" s="45">
        <v>44301</v>
      </c>
      <c r="Q1" s="45">
        <v>44302</v>
      </c>
      <c r="R1" s="45">
        <v>44303</v>
      </c>
      <c r="S1" s="45">
        <v>44304</v>
      </c>
      <c r="T1" s="45">
        <v>44305</v>
      </c>
      <c r="U1" s="45">
        <v>44306</v>
      </c>
      <c r="V1" s="45">
        <v>44307</v>
      </c>
      <c r="W1" s="45">
        <v>44308</v>
      </c>
      <c r="X1" s="45">
        <v>44309</v>
      </c>
      <c r="Y1" s="45">
        <v>44310</v>
      </c>
    </row>
    <row r="2" spans="1:31">
      <c r="A2" s="44"/>
      <c r="B2" s="15">
        <v>30</v>
      </c>
      <c r="C2">
        <v>20</v>
      </c>
      <c r="D2">
        <v>20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14"/>
      <c r="X2" s="14"/>
      <c r="Y2" s="14"/>
      <c r="Z2" s="47"/>
      <c r="AA2" s="47"/>
      <c r="AB2" s="47"/>
      <c r="AC2" s="47"/>
      <c r="AD2" s="47"/>
    </row>
    <row r="3" spans="1:31" s="51" customFormat="1" ht="26.25">
      <c r="A3" s="44"/>
      <c r="B3" s="15">
        <v>30</v>
      </c>
      <c r="C3">
        <v>30</v>
      </c>
      <c r="D3">
        <v>50</v>
      </c>
      <c r="N3" s="48"/>
    </row>
    <row r="4" spans="1:31" s="46" customFormat="1" ht="26.25">
      <c r="A4" s="44"/>
      <c r="B4" s="15">
        <v>20</v>
      </c>
      <c r="C4">
        <v>30</v>
      </c>
      <c r="D4">
        <v>20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>
      <c r="A5" s="44"/>
      <c r="B5" s="15">
        <v>20</v>
      </c>
      <c r="C5">
        <v>40</v>
      </c>
      <c r="D5">
        <v>60</v>
      </c>
    </row>
    <row r="6" spans="1:31">
      <c r="A6" s="44"/>
      <c r="B6" s="15">
        <v>20</v>
      </c>
      <c r="C6">
        <v>20</v>
      </c>
      <c r="D6">
        <v>20</v>
      </c>
    </row>
    <row r="7" spans="1:31">
      <c r="A7" s="44"/>
      <c r="B7" s="15">
        <v>30</v>
      </c>
      <c r="C7">
        <v>30</v>
      </c>
      <c r="D7">
        <v>60</v>
      </c>
    </row>
    <row r="8" spans="1:31">
      <c r="A8" s="44"/>
      <c r="B8" s="15">
        <v>40</v>
      </c>
      <c r="C8">
        <v>120</v>
      </c>
      <c r="D8">
        <v>20</v>
      </c>
    </row>
    <row r="9" spans="1:31">
      <c r="A9" s="44"/>
      <c r="B9" s="15">
        <v>20</v>
      </c>
      <c r="C9">
        <v>20</v>
      </c>
      <c r="D9">
        <v>30</v>
      </c>
      <c r="P9" s="14"/>
    </row>
    <row r="10" spans="1:31">
      <c r="A10" s="44"/>
      <c r="B10" s="15">
        <v>130</v>
      </c>
      <c r="C10">
        <v>30</v>
      </c>
      <c r="D10">
        <v>20</v>
      </c>
    </row>
    <row r="11" spans="1:31">
      <c r="A11" s="44"/>
      <c r="B11" s="15">
        <v>30</v>
      </c>
      <c r="C11">
        <v>30</v>
      </c>
      <c r="D11">
        <v>15</v>
      </c>
    </row>
    <row r="12" spans="1:31">
      <c r="A12" s="44"/>
      <c r="B12" s="15">
        <v>60</v>
      </c>
      <c r="C12">
        <v>15</v>
      </c>
      <c r="D12">
        <v>20</v>
      </c>
    </row>
    <row r="13" spans="1:31" ht="26.25">
      <c r="A13" s="44"/>
      <c r="B13" s="15">
        <v>20</v>
      </c>
      <c r="C13" s="50">
        <f>SUM(C2:C12)</f>
        <v>385</v>
      </c>
      <c r="D13">
        <v>30</v>
      </c>
    </row>
    <row r="14" spans="1:31">
      <c r="A14" s="44"/>
      <c r="B14" s="15">
        <v>20</v>
      </c>
      <c r="D14">
        <v>20</v>
      </c>
    </row>
    <row r="15" spans="1:31">
      <c r="A15" s="44"/>
      <c r="B15" s="15">
        <v>30</v>
      </c>
      <c r="D15">
        <v>15</v>
      </c>
    </row>
    <row r="16" spans="1:31">
      <c r="A16" s="44"/>
      <c r="B16" s="15">
        <v>60</v>
      </c>
      <c r="D16">
        <v>5</v>
      </c>
    </row>
    <row r="17" spans="1:12">
      <c r="A17" s="44"/>
      <c r="B17" s="15">
        <v>20</v>
      </c>
      <c r="D17">
        <v>20</v>
      </c>
    </row>
    <row r="18" spans="1:12">
      <c r="A18" s="44"/>
      <c r="B18" s="15">
        <v>20</v>
      </c>
      <c r="D18">
        <v>50</v>
      </c>
    </row>
    <row r="19" spans="1:12">
      <c r="A19" s="44"/>
      <c r="B19" s="15">
        <v>40</v>
      </c>
      <c r="D19">
        <v>20</v>
      </c>
    </row>
    <row r="20" spans="1:12">
      <c r="A20" s="44"/>
      <c r="B20" s="15">
        <v>40</v>
      </c>
      <c r="D20">
        <v>20</v>
      </c>
    </row>
    <row r="21" spans="1:12">
      <c r="A21" s="44"/>
      <c r="B21" s="15">
        <v>50</v>
      </c>
      <c r="D21">
        <v>20</v>
      </c>
    </row>
    <row r="22" spans="1:12" ht="26.25">
      <c r="A22" s="44"/>
      <c r="B22" s="48" t="s">
        <v>92</v>
      </c>
      <c r="D22">
        <v>30</v>
      </c>
    </row>
    <row r="23" spans="1:12">
      <c r="A23" s="44"/>
      <c r="B23" s="15"/>
      <c r="D23">
        <v>30</v>
      </c>
    </row>
    <row r="24" spans="1:12">
      <c r="A24" s="44"/>
      <c r="B24" s="15"/>
      <c r="D24">
        <v>30</v>
      </c>
    </row>
    <row r="25" spans="1:12">
      <c r="A25" s="44"/>
      <c r="B25" s="15"/>
      <c r="D25">
        <v>130</v>
      </c>
    </row>
    <row r="26" spans="1:12">
      <c r="A26" s="44"/>
      <c r="B26" s="15"/>
      <c r="D26">
        <v>20</v>
      </c>
      <c r="L26" t="s">
        <v>82</v>
      </c>
    </row>
    <row r="27" spans="1:12">
      <c r="A27" s="44"/>
      <c r="B27" s="15"/>
      <c r="D27">
        <v>30</v>
      </c>
    </row>
    <row r="28" spans="1:12">
      <c r="A28" s="44"/>
      <c r="D28">
        <v>30</v>
      </c>
    </row>
    <row r="29" spans="1:12">
      <c r="A29" s="44"/>
      <c r="D29">
        <v>20</v>
      </c>
    </row>
    <row r="30" spans="1:12">
      <c r="A30" s="44"/>
      <c r="D30">
        <v>60</v>
      </c>
    </row>
    <row r="31" spans="1:12" ht="26.25">
      <c r="A31" s="44"/>
      <c r="D31" s="50">
        <f>SUM(D2:D30)</f>
        <v>915</v>
      </c>
    </row>
    <row r="32" spans="1:12">
      <c r="A32" s="1"/>
    </row>
    <row r="34" spans="11:11">
      <c r="K34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abSelected="1" workbookViewId="0">
      <selection activeCell="J15" sqref="J15"/>
    </sheetView>
  </sheetViews>
  <sheetFormatPr defaultRowHeight="15"/>
  <cols>
    <col min="1" max="1" width="20.5703125" style="14" customWidth="1"/>
    <col min="2" max="2" width="13.85546875" customWidth="1"/>
    <col min="3" max="3" width="9.140625" style="3"/>
    <col min="4" max="6" width="9.5703125" style="3" bestFit="1" customWidth="1"/>
    <col min="7" max="9" width="9.140625" style="3"/>
    <col min="10" max="10" width="13.28515625" style="3" customWidth="1"/>
    <col min="11" max="11" width="10" style="3" customWidth="1"/>
    <col min="12" max="12" width="11" style="3" customWidth="1"/>
    <col min="13" max="13" width="12" style="3" customWidth="1"/>
    <col min="14" max="14" width="12.7109375" style="3" customWidth="1"/>
    <col min="15" max="15" width="13.140625" style="3" customWidth="1"/>
    <col min="16" max="16" width="12.42578125" style="3" customWidth="1"/>
    <col min="17" max="17" width="12" style="3" customWidth="1"/>
    <col min="18" max="18" width="11.7109375" style="3" customWidth="1"/>
    <col min="19" max="19" width="11.85546875" style="3" customWidth="1"/>
    <col min="20" max="20" width="11.42578125" style="3" customWidth="1"/>
    <col min="21" max="21" width="17.7109375" style="3" customWidth="1"/>
    <col min="22" max="22" width="48.85546875" style="3" customWidth="1"/>
    <col min="23" max="16384" width="9.140625" style="3"/>
  </cols>
  <sheetData>
    <row r="1" spans="1:25" customFormat="1">
      <c r="A1" s="4" t="s">
        <v>78</v>
      </c>
      <c r="B1" s="45">
        <v>44287</v>
      </c>
      <c r="C1" s="45">
        <v>44288</v>
      </c>
      <c r="D1" s="45">
        <v>44289</v>
      </c>
      <c r="E1" s="45">
        <v>44290</v>
      </c>
      <c r="F1" s="45">
        <v>44291</v>
      </c>
      <c r="G1" s="45">
        <v>44292</v>
      </c>
      <c r="H1" s="45">
        <v>44293</v>
      </c>
      <c r="I1" s="45">
        <v>44294</v>
      </c>
      <c r="J1" s="45">
        <v>44295</v>
      </c>
      <c r="K1" s="45">
        <v>44296</v>
      </c>
      <c r="L1" s="45">
        <v>44297</v>
      </c>
      <c r="M1" s="45">
        <v>44298</v>
      </c>
      <c r="N1" s="45">
        <v>44299</v>
      </c>
      <c r="O1" s="45">
        <v>44300</v>
      </c>
      <c r="P1" s="45">
        <v>44301</v>
      </c>
      <c r="Q1" s="45">
        <v>44302</v>
      </c>
      <c r="R1" s="45">
        <v>44303</v>
      </c>
      <c r="S1" s="45">
        <v>44304</v>
      </c>
      <c r="T1" s="45">
        <v>44305</v>
      </c>
      <c r="U1" s="45">
        <v>44306</v>
      </c>
      <c r="V1" s="45">
        <v>44307</v>
      </c>
      <c r="W1" s="45">
        <v>44308</v>
      </c>
      <c r="X1" s="45">
        <v>44309</v>
      </c>
      <c r="Y1" s="45">
        <v>44310</v>
      </c>
    </row>
    <row r="2" spans="1:25" s="8" customFormat="1">
      <c r="A2" s="14"/>
      <c r="B2" s="14">
        <v>55</v>
      </c>
      <c r="C2" s="8">
        <v>50</v>
      </c>
      <c r="D2" s="8">
        <v>40</v>
      </c>
      <c r="E2" s="8">
        <v>40</v>
      </c>
      <c r="F2" s="8">
        <v>55</v>
      </c>
    </row>
    <row r="3" spans="1:25">
      <c r="A3" s="44"/>
      <c r="B3">
        <v>550</v>
      </c>
      <c r="C3" s="3">
        <v>110</v>
      </c>
      <c r="D3" s="3">
        <v>30</v>
      </c>
      <c r="E3" s="3">
        <v>30</v>
      </c>
      <c r="F3" s="3">
        <v>55</v>
      </c>
    </row>
    <row r="4" spans="1:25">
      <c r="A4" s="44"/>
      <c r="B4">
        <v>30</v>
      </c>
      <c r="C4" s="3">
        <v>30</v>
      </c>
      <c r="D4" s="3">
        <v>40</v>
      </c>
      <c r="E4" s="3">
        <v>30</v>
      </c>
      <c r="F4" s="3">
        <v>50</v>
      </c>
    </row>
    <row r="5" spans="1:25">
      <c r="A5" s="44"/>
      <c r="B5" s="14">
        <v>20</v>
      </c>
      <c r="C5" s="3">
        <v>50</v>
      </c>
      <c r="D5" s="3">
        <v>30</v>
      </c>
      <c r="E5" s="3">
        <v>60</v>
      </c>
      <c r="F5" s="3">
        <v>55</v>
      </c>
    </row>
    <row r="6" spans="1:25">
      <c r="A6" s="44"/>
      <c r="B6" s="14">
        <v>60</v>
      </c>
      <c r="C6" s="3">
        <v>50</v>
      </c>
      <c r="D6" s="3">
        <v>100</v>
      </c>
      <c r="E6" s="3">
        <v>20</v>
      </c>
      <c r="F6" s="3">
        <v>110</v>
      </c>
    </row>
    <row r="7" spans="1:25">
      <c r="A7" s="44"/>
      <c r="B7">
        <v>110</v>
      </c>
      <c r="C7" s="3">
        <v>30</v>
      </c>
      <c r="D7" s="3">
        <v>110</v>
      </c>
      <c r="E7" s="3">
        <v>110</v>
      </c>
      <c r="F7" s="3">
        <v>110</v>
      </c>
    </row>
    <row r="8" spans="1:25">
      <c r="A8" s="44"/>
      <c r="B8">
        <v>50</v>
      </c>
      <c r="C8" s="3">
        <v>110</v>
      </c>
      <c r="D8" s="3">
        <v>55</v>
      </c>
      <c r="E8" s="3">
        <v>55</v>
      </c>
      <c r="F8" s="3">
        <v>80</v>
      </c>
    </row>
    <row r="9" spans="1:25">
      <c r="A9" s="44"/>
      <c r="B9">
        <v>25</v>
      </c>
      <c r="C9" s="3">
        <v>100</v>
      </c>
      <c r="D9" s="3">
        <v>100</v>
      </c>
      <c r="E9" s="3">
        <v>30</v>
      </c>
      <c r="F9" s="3">
        <v>50</v>
      </c>
    </row>
    <row r="10" spans="1:25">
      <c r="B10">
        <v>50</v>
      </c>
      <c r="C10" s="3">
        <v>110</v>
      </c>
      <c r="D10" s="3">
        <v>20</v>
      </c>
      <c r="E10" s="3">
        <v>55</v>
      </c>
      <c r="F10" s="3">
        <v>110</v>
      </c>
    </row>
    <row r="11" spans="1:25">
      <c r="A11" s="44"/>
      <c r="B11">
        <v>30</v>
      </c>
      <c r="C11" s="3">
        <v>70</v>
      </c>
      <c r="D11" s="3">
        <v>50</v>
      </c>
      <c r="E11" s="3">
        <v>160</v>
      </c>
      <c r="F11" s="3">
        <v>40</v>
      </c>
    </row>
    <row r="12" spans="1:25">
      <c r="A12" s="44"/>
      <c r="B12">
        <v>30</v>
      </c>
      <c r="C12" s="3">
        <v>35</v>
      </c>
      <c r="D12" s="3">
        <v>30</v>
      </c>
      <c r="E12" s="3">
        <v>50</v>
      </c>
      <c r="F12" s="3">
        <v>20</v>
      </c>
    </row>
    <row r="13" spans="1:25">
      <c r="A13" s="44"/>
      <c r="B13">
        <v>220</v>
      </c>
      <c r="C13" s="3">
        <v>50</v>
      </c>
      <c r="D13" s="3">
        <v>30</v>
      </c>
      <c r="E13" s="3">
        <v>20</v>
      </c>
      <c r="F13" s="3">
        <v>200</v>
      </c>
    </row>
    <row r="14" spans="1:25" ht="26.25">
      <c r="A14" s="44"/>
      <c r="B14" s="50">
        <f>SUM(B2:B13)</f>
        <v>1230</v>
      </c>
      <c r="C14" s="3">
        <v>50</v>
      </c>
      <c r="D14" s="3">
        <v>50</v>
      </c>
      <c r="E14" s="3">
        <v>30</v>
      </c>
      <c r="F14" s="3">
        <v>30</v>
      </c>
    </row>
    <row r="15" spans="1:25">
      <c r="A15" s="44"/>
      <c r="C15" s="3">
        <v>50</v>
      </c>
      <c r="D15" s="3">
        <v>40</v>
      </c>
      <c r="E15" s="3">
        <v>50</v>
      </c>
      <c r="F15" s="3">
        <v>60</v>
      </c>
    </row>
    <row r="16" spans="1:25">
      <c r="A16" s="44"/>
      <c r="C16" s="3">
        <v>40</v>
      </c>
      <c r="D16" s="3">
        <v>40</v>
      </c>
      <c r="E16" s="3">
        <v>55</v>
      </c>
      <c r="F16" s="3">
        <v>20</v>
      </c>
    </row>
    <row r="17" spans="1:6">
      <c r="A17" s="44"/>
      <c r="C17" s="3">
        <v>50</v>
      </c>
      <c r="D17" s="3">
        <v>110</v>
      </c>
      <c r="E17" s="3">
        <v>55</v>
      </c>
      <c r="F17" s="3">
        <v>80</v>
      </c>
    </row>
    <row r="18" spans="1:6" ht="26.25">
      <c r="A18" s="44"/>
      <c r="C18" s="49">
        <f>SUM(C2:C17)</f>
        <v>985</v>
      </c>
      <c r="D18" s="3">
        <v>55</v>
      </c>
      <c r="E18" s="3">
        <v>20</v>
      </c>
      <c r="F18" s="3">
        <v>50</v>
      </c>
    </row>
    <row r="19" spans="1:6">
      <c r="A19" s="44"/>
      <c r="D19" s="3">
        <v>50</v>
      </c>
      <c r="E19" s="3">
        <v>30</v>
      </c>
      <c r="F19" s="3">
        <v>50</v>
      </c>
    </row>
    <row r="20" spans="1:6">
      <c r="A20" s="44"/>
      <c r="D20" s="3">
        <v>110</v>
      </c>
      <c r="E20" s="3">
        <v>20</v>
      </c>
      <c r="F20" s="3">
        <v>50</v>
      </c>
    </row>
    <row r="21" spans="1:6">
      <c r="A21" s="44"/>
      <c r="D21" s="3">
        <v>30</v>
      </c>
      <c r="E21" s="3">
        <v>20</v>
      </c>
      <c r="F21" s="3">
        <v>50</v>
      </c>
    </row>
    <row r="22" spans="1:6">
      <c r="A22" s="44"/>
      <c r="D22" s="3">
        <v>50</v>
      </c>
      <c r="E22" s="3">
        <v>50</v>
      </c>
      <c r="F22" s="3">
        <v>110</v>
      </c>
    </row>
    <row r="23" spans="1:6">
      <c r="A23" s="44"/>
      <c r="D23" s="3">
        <v>100</v>
      </c>
      <c r="E23" s="3">
        <v>110</v>
      </c>
      <c r="F23" s="3">
        <v>110</v>
      </c>
    </row>
    <row r="24" spans="1:6">
      <c r="A24" s="44"/>
      <c r="D24" s="3">
        <v>55</v>
      </c>
      <c r="E24" s="3">
        <v>80</v>
      </c>
      <c r="F24" s="3">
        <v>40</v>
      </c>
    </row>
    <row r="25" spans="1:6">
      <c r="A25" s="44"/>
      <c r="D25" s="3">
        <v>40</v>
      </c>
      <c r="E25" s="3">
        <v>55</v>
      </c>
      <c r="F25" s="3">
        <v>60</v>
      </c>
    </row>
    <row r="26" spans="1:6">
      <c r="A26" s="44"/>
      <c r="D26" s="3">
        <v>300</v>
      </c>
      <c r="E26" s="3">
        <v>35</v>
      </c>
      <c r="F26" s="3">
        <v>30</v>
      </c>
    </row>
    <row r="27" spans="1:6">
      <c r="A27" s="44"/>
      <c r="D27" s="3">
        <v>110</v>
      </c>
      <c r="E27" s="3">
        <v>100</v>
      </c>
      <c r="F27" s="3">
        <v>20</v>
      </c>
    </row>
    <row r="28" spans="1:6">
      <c r="A28" s="44"/>
      <c r="D28" s="3">
        <v>80</v>
      </c>
      <c r="E28" s="3">
        <v>40</v>
      </c>
      <c r="F28" s="3">
        <v>0</v>
      </c>
    </row>
    <row r="29" spans="1:6" ht="26.25">
      <c r="A29" s="44"/>
      <c r="D29" s="49">
        <f>SUM(D2:D28)</f>
        <v>1855</v>
      </c>
      <c r="E29" s="3">
        <v>20</v>
      </c>
      <c r="F29" s="3">
        <v>0</v>
      </c>
    </row>
    <row r="30" spans="1:6" ht="26.25">
      <c r="A30" s="44"/>
      <c r="E30" s="49">
        <f>SUM(E2:E29)</f>
        <v>1430</v>
      </c>
      <c r="F30" s="3">
        <v>0</v>
      </c>
    </row>
    <row r="31" spans="1:6">
      <c r="A31" s="44"/>
      <c r="F31" s="3">
        <v>0</v>
      </c>
    </row>
    <row r="32" spans="1:6">
      <c r="A32" s="44"/>
      <c r="F32" s="3">
        <v>0</v>
      </c>
    </row>
    <row r="33" spans="6:6">
      <c r="F33" s="3">
        <v>0</v>
      </c>
    </row>
    <row r="34" spans="6:6">
      <c r="F34" s="3">
        <v>0</v>
      </c>
    </row>
    <row r="35" spans="6:6">
      <c r="F35" s="3">
        <v>0</v>
      </c>
    </row>
    <row r="36" spans="6:6">
      <c r="F36" s="3">
        <f>SUM(F270)</f>
        <v>0</v>
      </c>
    </row>
    <row r="37" spans="6:6" ht="26.25">
      <c r="F37" s="49">
        <f>SUM(F2:F36)</f>
        <v>1695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Doodh</vt:lpstr>
      <vt:lpstr>bujjat</vt:lpstr>
      <vt:lpstr>weekly</vt:lpstr>
      <vt:lpstr>dahi</vt:lpstr>
      <vt:lpstr>daily shop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2021-04-06T06:16:18Z</dcterms:modified>
</cp:coreProperties>
</file>