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Daily Doodh" sheetId="2" r:id="rId1"/>
    <sheet name="bujjat" sheetId="8" r:id="rId2"/>
    <sheet name="daily basis" sheetId="12" r:id="rId3"/>
    <sheet name="dahi" sheetId="13" r:id="rId4"/>
    <sheet name="daily shop doodh" sheetId="14" r:id="rId5"/>
    <sheet name="Sheet1" sheetId="15" r:id="rId6"/>
  </sheets>
  <calcPr calcId="124519"/>
</workbook>
</file>

<file path=xl/calcChain.xml><?xml version="1.0" encoding="utf-8"?>
<calcChain xmlns="http://schemas.openxmlformats.org/spreadsheetml/2006/main">
  <c r="BA34" i="2"/>
  <c r="H34"/>
  <c r="AR34"/>
  <c r="AF34" l="1"/>
  <c r="T33" i="8"/>
  <c r="BI15" i="2"/>
  <c r="BG22"/>
  <c r="BG21"/>
  <c r="BG20"/>
  <c r="BI2"/>
  <c r="F22"/>
  <c r="F17"/>
  <c r="F18"/>
  <c r="F19"/>
  <c r="F20"/>
  <c r="F21"/>
  <c r="F23"/>
  <c r="F24"/>
  <c r="F25"/>
  <c r="F26"/>
  <c r="F27"/>
  <c r="F28"/>
  <c r="F29"/>
  <c r="F30"/>
  <c r="F31"/>
  <c r="F32"/>
  <c r="F33"/>
  <c r="BG19"/>
  <c r="BG18"/>
  <c r="BG17"/>
  <c r="F16"/>
  <c r="F15"/>
  <c r="F3"/>
  <c r="F4"/>
  <c r="F5"/>
  <c r="F6"/>
  <c r="F7"/>
  <c r="F8"/>
  <c r="F9"/>
  <c r="F10"/>
  <c r="F11"/>
  <c r="F12"/>
  <c r="F13"/>
  <c r="F14"/>
  <c r="F2"/>
  <c r="BE33"/>
  <c r="BE34" s="1"/>
  <c r="BG16"/>
  <c r="BG13"/>
  <c r="BG11"/>
  <c r="BG12"/>
  <c r="BG14"/>
  <c r="BG15"/>
  <c r="BG10"/>
  <c r="P33" i="8"/>
  <c r="T33" i="2"/>
  <c r="T34" s="1"/>
  <c r="T38" s="1"/>
  <c r="BG35"/>
  <c r="BF33"/>
  <c r="BG36"/>
  <c r="BD33"/>
  <c r="BD34" s="1"/>
  <c r="BD38" s="1"/>
  <c r="BC33"/>
  <c r="BC34" s="1"/>
  <c r="BC38" s="1"/>
  <c r="W24" i="13"/>
  <c r="W3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"/>
  <c r="V24"/>
  <c r="U24"/>
  <c r="T24"/>
  <c r="U3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"/>
  <c r="BG9" i="2"/>
  <c r="BG8"/>
  <c r="BG7"/>
  <c r="BG6"/>
  <c r="BG5"/>
  <c r="BG4"/>
  <c r="BG3"/>
  <c r="BG2"/>
  <c r="BH12"/>
  <c r="W32" i="14"/>
  <c r="W3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2"/>
  <c r="V32"/>
  <c r="U25"/>
  <c r="U3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"/>
  <c r="T25"/>
  <c r="BF34" i="2" l="1"/>
  <c r="BF38" s="1"/>
  <c r="S31" i="13"/>
  <c r="S3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2"/>
  <c r="R31"/>
  <c r="Q26"/>
  <c r="Q21"/>
  <c r="Q22"/>
  <c r="Q23"/>
  <c r="Q24"/>
  <c r="Q25"/>
  <c r="P26"/>
  <c r="O15"/>
  <c r="O16"/>
  <c r="O17"/>
  <c r="O18"/>
  <c r="O19"/>
  <c r="O20"/>
  <c r="O21"/>
  <c r="O22"/>
  <c r="N23"/>
  <c r="S26" i="14"/>
  <c r="S3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"/>
  <c r="R26"/>
  <c r="Q28"/>
  <c r="Q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"/>
  <c r="P28"/>
  <c r="Q3" i="13"/>
  <c r="Q4"/>
  <c r="Q5"/>
  <c r="Q6"/>
  <c r="Q7"/>
  <c r="Q8"/>
  <c r="Q9"/>
  <c r="Q10"/>
  <c r="Q11"/>
  <c r="Q12"/>
  <c r="Q13"/>
  <c r="Q14"/>
  <c r="Q15"/>
  <c r="Q16"/>
  <c r="Q17"/>
  <c r="Q18"/>
  <c r="Q19"/>
  <c r="Q20"/>
  <c r="Q2"/>
  <c r="L20"/>
  <c r="O3"/>
  <c r="O4"/>
  <c r="O5"/>
  <c r="O6"/>
  <c r="O7"/>
  <c r="O8"/>
  <c r="O9"/>
  <c r="O10"/>
  <c r="O11"/>
  <c r="O12"/>
  <c r="O13"/>
  <c r="O14"/>
  <c r="O2"/>
  <c r="M3"/>
  <c r="M4"/>
  <c r="M5"/>
  <c r="M6"/>
  <c r="M7"/>
  <c r="M8"/>
  <c r="M9"/>
  <c r="M10"/>
  <c r="M11"/>
  <c r="M12"/>
  <c r="M13"/>
  <c r="M14"/>
  <c r="M15"/>
  <c r="M16"/>
  <c r="M17"/>
  <c r="M18"/>
  <c r="M19"/>
  <c r="M2"/>
  <c r="J19"/>
  <c r="K3"/>
  <c r="K4"/>
  <c r="K5"/>
  <c r="K6"/>
  <c r="K7"/>
  <c r="K8"/>
  <c r="K9"/>
  <c r="K10"/>
  <c r="K11"/>
  <c r="K12"/>
  <c r="K13"/>
  <c r="K14"/>
  <c r="K15"/>
  <c r="K16"/>
  <c r="K17"/>
  <c r="K18"/>
  <c r="K2"/>
  <c r="H21"/>
  <c r="I3"/>
  <c r="I4"/>
  <c r="I5"/>
  <c r="I6"/>
  <c r="I7"/>
  <c r="I8"/>
  <c r="I9"/>
  <c r="I10"/>
  <c r="I11"/>
  <c r="I12"/>
  <c r="I13"/>
  <c r="I14"/>
  <c r="I15"/>
  <c r="I16"/>
  <c r="I17"/>
  <c r="I18"/>
  <c r="I19"/>
  <c r="I20"/>
  <c r="I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2"/>
  <c r="E3"/>
  <c r="E4"/>
  <c r="E5"/>
  <c r="E6"/>
  <c r="E7"/>
  <c r="E8"/>
  <c r="E9"/>
  <c r="E10"/>
  <c r="E11"/>
  <c r="E12"/>
  <c r="E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"/>
  <c r="O23"/>
  <c r="O30" i="14"/>
  <c r="O31"/>
  <c r="O32"/>
  <c r="O33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N34"/>
  <c r="O3"/>
  <c r="O4"/>
  <c r="O5"/>
  <c r="O6"/>
  <c r="O7"/>
  <c r="O8"/>
  <c r="O9"/>
  <c r="O10"/>
  <c r="O2"/>
  <c r="G31" i="13" l="1"/>
  <c r="M20"/>
  <c r="C22"/>
  <c r="I21"/>
  <c r="K19"/>
  <c r="E13"/>
  <c r="O34" i="14"/>
  <c r="B22" i="13"/>
  <c r="M34" i="14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2"/>
  <c r="L34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"/>
  <c r="K28" s="1"/>
  <c r="I29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"/>
  <c r="E3"/>
  <c r="E4"/>
  <c r="E5"/>
  <c r="E6"/>
  <c r="E7"/>
  <c r="E8"/>
  <c r="E9"/>
  <c r="E10"/>
  <c r="E11"/>
  <c r="E12"/>
  <c r="E13"/>
  <c r="E14"/>
  <c r="E15"/>
  <c r="E16"/>
  <c r="E17"/>
  <c r="E2"/>
  <c r="C3"/>
  <c r="C4"/>
  <c r="C5"/>
  <c r="C6"/>
  <c r="C7"/>
  <c r="C8"/>
  <c r="C9"/>
  <c r="C10"/>
  <c r="C11"/>
  <c r="C12"/>
  <c r="C13"/>
  <c r="C2"/>
  <c r="H30"/>
  <c r="J28"/>
  <c r="F29"/>
  <c r="D18"/>
  <c r="B14"/>
  <c r="F31" i="13"/>
  <c r="D13"/>
  <c r="AA34" i="8"/>
  <c r="U33"/>
  <c r="U35" s="1"/>
  <c r="S33"/>
  <c r="Q33"/>
  <c r="P35"/>
  <c r="O33"/>
  <c r="O35" s="1"/>
  <c r="N33"/>
  <c r="N35" s="1"/>
  <c r="M33"/>
  <c r="M35" s="1"/>
  <c r="L33"/>
  <c r="L35" s="1"/>
  <c r="K33"/>
  <c r="K35" s="1"/>
  <c r="J33"/>
  <c r="J35" s="1"/>
  <c r="I33"/>
  <c r="I35" s="1"/>
  <c r="H33"/>
  <c r="H35" s="1"/>
  <c r="G33"/>
  <c r="G35" s="1"/>
  <c r="F33"/>
  <c r="F35" s="1"/>
  <c r="E33"/>
  <c r="E35" s="1"/>
  <c r="D33"/>
  <c r="D35" s="1"/>
  <c r="C33"/>
  <c r="C35" s="1"/>
  <c r="B33"/>
  <c r="B35" s="1"/>
  <c r="BB33" i="2"/>
  <c r="BB34" s="1"/>
  <c r="BB38" s="1"/>
  <c r="BA33"/>
  <c r="BA38" s="1"/>
  <c r="AZ33"/>
  <c r="AZ34" s="1"/>
  <c r="AZ38" s="1"/>
  <c r="AY33"/>
  <c r="AY34" s="1"/>
  <c r="AY38" s="1"/>
  <c r="AX33"/>
  <c r="AX34" s="1"/>
  <c r="AX38" s="1"/>
  <c r="AW33"/>
  <c r="AW34" s="1"/>
  <c r="AW38" s="1"/>
  <c r="AV33"/>
  <c r="AV34" s="1"/>
  <c r="AV38" s="1"/>
  <c r="AU33"/>
  <c r="AU34" s="1"/>
  <c r="AU38" s="1"/>
  <c r="AT33"/>
  <c r="AT34" s="1"/>
  <c r="AT38" s="1"/>
  <c r="AS33"/>
  <c r="AS34" s="1"/>
  <c r="AS38" s="1"/>
  <c r="AR33"/>
  <c r="AR38" s="1"/>
  <c r="AQ33"/>
  <c r="AQ34" s="1"/>
  <c r="AQ38" s="1"/>
  <c r="AP33"/>
  <c r="AP34" s="1"/>
  <c r="AP38" s="1"/>
  <c r="AO33"/>
  <c r="AO34" s="1"/>
  <c r="AO38" s="1"/>
  <c r="AN33"/>
  <c r="AN34" s="1"/>
  <c r="AN38" s="1"/>
  <c r="AM33"/>
  <c r="AM34" s="1"/>
  <c r="AM38" s="1"/>
  <c r="AL33"/>
  <c r="AL34" s="1"/>
  <c r="AL38" s="1"/>
  <c r="AK33"/>
  <c r="AK34" s="1"/>
  <c r="AK38" s="1"/>
  <c r="AJ33"/>
  <c r="AJ34" s="1"/>
  <c r="AJ38" s="1"/>
  <c r="AI33"/>
  <c r="AI34" s="1"/>
  <c r="AI38" s="1"/>
  <c r="AH33"/>
  <c r="AH34" s="1"/>
  <c r="AH38" s="1"/>
  <c r="AG33"/>
  <c r="AG34" s="1"/>
  <c r="AG38" s="1"/>
  <c r="AF33"/>
  <c r="AF38" s="1"/>
  <c r="AE33"/>
  <c r="AE34" s="1"/>
  <c r="AE38" s="1"/>
  <c r="AD33"/>
  <c r="AD34" s="1"/>
  <c r="AD38" s="1"/>
  <c r="AC33"/>
  <c r="AC34" s="1"/>
  <c r="AC38" s="1"/>
  <c r="AB33"/>
  <c r="AB34" s="1"/>
  <c r="AB38" s="1"/>
  <c r="AA33"/>
  <c r="AA34" s="1"/>
  <c r="AA38" s="1"/>
  <c r="Z33"/>
  <c r="Z34" s="1"/>
  <c r="Z38" s="1"/>
  <c r="Y33"/>
  <c r="Y34" s="1"/>
  <c r="Y38" s="1"/>
  <c r="X33"/>
  <c r="X34" s="1"/>
  <c r="X38" s="1"/>
  <c r="W33"/>
  <c r="W34" s="1"/>
  <c r="W38" s="1"/>
  <c r="V33"/>
  <c r="V34" s="1"/>
  <c r="V38" s="1"/>
  <c r="U33"/>
  <c r="U34" s="1"/>
  <c r="U38" s="1"/>
  <c r="S33"/>
  <c r="S34" s="1"/>
  <c r="S38" s="1"/>
  <c r="R33"/>
  <c r="R34" s="1"/>
  <c r="R38" s="1"/>
  <c r="Q33"/>
  <c r="Q34" s="1"/>
  <c r="Q38" s="1"/>
  <c r="P33"/>
  <c r="P34" s="1"/>
  <c r="P38" s="1"/>
  <c r="O33"/>
  <c r="O34" s="1"/>
  <c r="O38" s="1"/>
  <c r="N33"/>
  <c r="N34" s="1"/>
  <c r="N38" s="1"/>
  <c r="M33"/>
  <c r="M34" s="1"/>
  <c r="M38" s="1"/>
  <c r="L33"/>
  <c r="L34" s="1"/>
  <c r="L38" s="1"/>
  <c r="K33"/>
  <c r="K34" s="1"/>
  <c r="K38" s="1"/>
  <c r="J33"/>
  <c r="J34" s="1"/>
  <c r="J38" s="1"/>
  <c r="I33"/>
  <c r="I34" s="1"/>
  <c r="I38" s="1"/>
  <c r="H33"/>
  <c r="H38" s="1"/>
  <c r="G33"/>
  <c r="G34" s="1"/>
  <c r="C33"/>
  <c r="B33"/>
  <c r="BH32"/>
  <c r="BG32"/>
  <c r="BI32" s="1"/>
  <c r="BG31"/>
  <c r="BH31" s="1"/>
  <c r="BG30"/>
  <c r="BH30" s="1"/>
  <c r="BG29"/>
  <c r="BI29" s="1"/>
  <c r="BG28"/>
  <c r="BI28" s="1"/>
  <c r="BG27"/>
  <c r="BH27" s="1"/>
  <c r="BG26"/>
  <c r="BH26" s="1"/>
  <c r="BG25"/>
  <c r="BH25" s="1"/>
  <c r="BG24"/>
  <c r="BI24" s="1"/>
  <c r="BG23"/>
  <c r="BH23" s="1"/>
  <c r="BH22"/>
  <c r="BI21"/>
  <c r="BI20"/>
  <c r="BH19"/>
  <c r="BH18"/>
  <c r="BH17"/>
  <c r="BI16"/>
  <c r="BH15"/>
  <c r="BH14"/>
  <c r="BI13"/>
  <c r="BI12"/>
  <c r="BH11"/>
  <c r="BH10"/>
  <c r="BH9"/>
  <c r="BI8"/>
  <c r="BH7"/>
  <c r="BH6"/>
  <c r="BI5"/>
  <c r="BI4"/>
  <c r="BH3"/>
  <c r="BI30" l="1"/>
  <c r="BH28"/>
  <c r="BH29"/>
  <c r="BI26"/>
  <c r="BI25"/>
  <c r="BH24"/>
  <c r="BI22"/>
  <c r="BH21"/>
  <c r="BH20"/>
  <c r="BG34"/>
  <c r="BI18"/>
  <c r="BI17"/>
  <c r="BE38"/>
  <c r="BH16"/>
  <c r="G38"/>
  <c r="BI14"/>
  <c r="BH13"/>
  <c r="BI10"/>
  <c r="BI9"/>
  <c r="BH8"/>
  <c r="BH5"/>
  <c r="BI6"/>
  <c r="C14" i="14"/>
  <c r="E18"/>
  <c r="G29"/>
  <c r="I30"/>
  <c r="AA33" i="8"/>
  <c r="AA35" s="1"/>
  <c r="BG33" i="2"/>
  <c r="BH4"/>
  <c r="BH2"/>
  <c r="BI3"/>
  <c r="BI7"/>
  <c r="BI11"/>
  <c r="BI19"/>
  <c r="BI23"/>
  <c r="BI27"/>
  <c r="BI31"/>
  <c r="BH33" l="1"/>
  <c r="BI33"/>
  <c r="BJ3"/>
  <c r="BJ12" l="1"/>
  <c r="BJ20" l="1"/>
  <c r="BJ16"/>
  <c r="BJ21"/>
  <c r="BJ23"/>
  <c r="BJ29"/>
  <c r="BJ5" l="1"/>
  <c r="BJ32"/>
  <c r="BJ31"/>
  <c r="BJ30"/>
  <c r="BJ28"/>
  <c r="BJ27"/>
  <c r="BJ26"/>
  <c r="BJ25"/>
  <c r="BJ24"/>
  <c r="BJ22"/>
  <c r="BJ19"/>
  <c r="BJ18"/>
  <c r="BJ17"/>
  <c r="BJ15"/>
  <c r="BJ14"/>
  <c r="BJ13"/>
  <c r="BJ11"/>
  <c r="BJ10"/>
  <c r="BJ9"/>
  <c r="BJ8"/>
  <c r="BJ7"/>
  <c r="BJ6"/>
  <c r="BJ4"/>
  <c r="BJ2" l="1"/>
  <c r="BJ33" l="1"/>
  <c r="BG38"/>
</calcChain>
</file>

<file path=xl/sharedStrings.xml><?xml version="1.0" encoding="utf-8"?>
<sst xmlns="http://schemas.openxmlformats.org/spreadsheetml/2006/main" count="139" uniqueCount="120">
  <si>
    <t>Day</t>
  </si>
  <si>
    <t>Afshan Baaji</t>
  </si>
  <si>
    <t>Iqbaal Bhai</t>
  </si>
  <si>
    <t>Total</t>
  </si>
  <si>
    <t>Rizwan</t>
  </si>
  <si>
    <t>date</t>
  </si>
  <si>
    <t>Gher</t>
  </si>
  <si>
    <t>Waqar</t>
  </si>
  <si>
    <t>shoaib</t>
  </si>
  <si>
    <t>Danish</t>
  </si>
  <si>
    <t>Faisal</t>
  </si>
  <si>
    <t>Total Sale</t>
  </si>
  <si>
    <t>Balance</t>
  </si>
  <si>
    <t>Asim</t>
  </si>
  <si>
    <t>Ali</t>
  </si>
  <si>
    <t>Aunti</t>
  </si>
  <si>
    <t>Extra</t>
  </si>
  <si>
    <t>Ramzan</t>
  </si>
  <si>
    <t>shouki</t>
  </si>
  <si>
    <t>shafiqa phuppu</t>
  </si>
  <si>
    <t>doodh purchased</t>
  </si>
  <si>
    <t>shahid bhai</t>
  </si>
  <si>
    <t>paid</t>
  </si>
  <si>
    <t>Due</t>
  </si>
  <si>
    <t>Arrears</t>
  </si>
  <si>
    <t>mushtaqu chacha</t>
  </si>
  <si>
    <t>choker</t>
  </si>
  <si>
    <t>ghaas</t>
  </si>
  <si>
    <t>maano</t>
  </si>
  <si>
    <t>bill</t>
  </si>
  <si>
    <t>chacha</t>
  </si>
  <si>
    <t>kraya</t>
  </si>
  <si>
    <t>petrol</t>
  </si>
  <si>
    <t>shopper</t>
  </si>
  <si>
    <t>atif</t>
  </si>
  <si>
    <t>remaining</t>
  </si>
  <si>
    <t>akhtar</t>
  </si>
  <si>
    <t>bike maintenace</t>
  </si>
  <si>
    <t>bujjat</t>
  </si>
  <si>
    <t>used</t>
  </si>
  <si>
    <t>Detail</t>
  </si>
  <si>
    <t>abdul rauf</t>
  </si>
  <si>
    <t>abdul wahab</t>
  </si>
  <si>
    <t>ghaffar</t>
  </si>
  <si>
    <t>tukray/booondi</t>
  </si>
  <si>
    <t>Deposite</t>
  </si>
  <si>
    <t>qari zahoor sb</t>
  </si>
  <si>
    <t>bachcha madarsa</t>
  </si>
  <si>
    <t>toori</t>
  </si>
  <si>
    <t>sahil</t>
  </si>
  <si>
    <t>zohaib/constable</t>
  </si>
  <si>
    <t>feed</t>
  </si>
  <si>
    <t>khal</t>
  </si>
  <si>
    <t>usman</t>
  </si>
  <si>
    <t>qari HafizUllah</t>
  </si>
  <si>
    <t>abdulRashid</t>
  </si>
  <si>
    <t>apya</t>
  </si>
  <si>
    <t>abid afzal</t>
  </si>
  <si>
    <t>qari ramzan sb</t>
  </si>
  <si>
    <t>akmal</t>
  </si>
  <si>
    <t>chacha muzaffar</t>
  </si>
  <si>
    <t>ramzan sister</t>
  </si>
  <si>
    <t>ghazanar</t>
  </si>
  <si>
    <t>mansoor</t>
  </si>
  <si>
    <t>raza</t>
  </si>
  <si>
    <t>arif</t>
  </si>
  <si>
    <t>miththu</t>
  </si>
  <si>
    <t>baba</t>
  </si>
  <si>
    <t>aziz</t>
  </si>
  <si>
    <t>shazad</t>
  </si>
  <si>
    <t>shafiq sb</t>
  </si>
  <si>
    <t>qari ishaaq sb</t>
  </si>
  <si>
    <t>extra doodh</t>
  </si>
  <si>
    <t>rs</t>
  </si>
  <si>
    <t>AbdulShakoor</t>
  </si>
  <si>
    <t>ali extra</t>
  </si>
  <si>
    <t>15 30</t>
  </si>
  <si>
    <t>date/doodh</t>
  </si>
  <si>
    <t>hafiz umar</t>
  </si>
  <si>
    <t>4th week</t>
  </si>
  <si>
    <t>zia mamoo</t>
  </si>
  <si>
    <t>rafique sb</t>
  </si>
  <si>
    <t>atif gujjar</t>
  </si>
  <si>
    <t>15 32</t>
  </si>
  <si>
    <t>15 39</t>
  </si>
  <si>
    <t>17 32</t>
  </si>
  <si>
    <t>oil mirch</t>
  </si>
  <si>
    <t>15 41</t>
  </si>
  <si>
    <t>zeshan</t>
  </si>
  <si>
    <t>s</t>
  </si>
  <si>
    <t>kg</t>
  </si>
  <si>
    <t>naveed doodh wala</t>
  </si>
  <si>
    <t xml:space="preserve">15 29 </t>
  </si>
  <si>
    <t>15 29</t>
  </si>
  <si>
    <t>15 33</t>
  </si>
  <si>
    <t>19 35</t>
  </si>
  <si>
    <t>15 35</t>
  </si>
  <si>
    <t>7th week</t>
  </si>
  <si>
    <t>5th week</t>
  </si>
  <si>
    <t>dahi</t>
  </si>
  <si>
    <t>20 32</t>
  </si>
  <si>
    <t>18 38</t>
  </si>
  <si>
    <t>nnaveed2 evening (kg)</t>
  </si>
  <si>
    <t>Naveed1 morning (kg)</t>
  </si>
  <si>
    <t>sanaUllah (kg)</t>
  </si>
  <si>
    <t>abudulwahab ref</t>
  </si>
  <si>
    <t>17 33</t>
  </si>
  <si>
    <t>own (kg)</t>
  </si>
  <si>
    <t>rassi</t>
  </si>
  <si>
    <t>15 26</t>
  </si>
  <si>
    <t>15 25</t>
  </si>
  <si>
    <t>17 29</t>
  </si>
  <si>
    <t>17 28</t>
  </si>
  <si>
    <t>19 33</t>
  </si>
  <si>
    <t>16 26</t>
  </si>
  <si>
    <t>lilli katti beej</t>
  </si>
  <si>
    <t>lundi beej</t>
  </si>
  <si>
    <t>16 23</t>
  </si>
  <si>
    <t>16 28</t>
  </si>
  <si>
    <t>16 27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</si>
</sst>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4" borderId="1" applyNumberFormat="0" applyAlignment="0" applyProtection="0"/>
  </cellStyleXfs>
  <cellXfs count="66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0" fillId="0" borderId="0" xfId="0" applyNumberFormat="1"/>
    <xf numFmtId="0" fontId="2" fillId="2" borderId="0" xfId="0" applyNumberFormat="1" applyFont="1" applyFill="1"/>
    <xf numFmtId="0" fontId="3" fillId="0" borderId="0" xfId="0" applyNumberFormat="1" applyFont="1"/>
    <xf numFmtId="0" fontId="1" fillId="3" borderId="0" xfId="0" applyNumberFormat="1" applyFont="1" applyFill="1"/>
    <xf numFmtId="0" fontId="0" fillId="0" borderId="0" xfId="0" applyNumberFormat="1" applyFont="1"/>
    <xf numFmtId="0" fontId="0" fillId="0" borderId="0" xfId="0" applyNumberFormat="1" applyFill="1"/>
    <xf numFmtId="0" fontId="1" fillId="0" borderId="0" xfId="0" applyFont="1"/>
    <xf numFmtId="0" fontId="6" fillId="6" borderId="0" xfId="0" applyFont="1" applyFill="1"/>
    <xf numFmtId="0" fontId="7" fillId="6" borderId="0" xfId="0" applyFont="1" applyFill="1"/>
    <xf numFmtId="0" fontId="7" fillId="5" borderId="0" xfId="0" applyFont="1" applyFill="1"/>
    <xf numFmtId="0" fontId="0" fillId="7" borderId="0" xfId="0" applyFill="1"/>
    <xf numFmtId="0" fontId="0" fillId="0" borderId="0" xfId="0" applyFill="1"/>
    <xf numFmtId="0" fontId="0" fillId="0" borderId="0" xfId="0" applyNumberFormat="1" applyFont="1" applyFill="1"/>
    <xf numFmtId="0" fontId="1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0" fillId="0" borderId="0" xfId="0" applyNumberFormat="1" applyFill="1" applyAlignment="1">
      <alignment horizontal="right"/>
    </xf>
    <xf numFmtId="0" fontId="4" fillId="8" borderId="0" xfId="0" applyNumberFormat="1" applyFont="1" applyFill="1"/>
    <xf numFmtId="0" fontId="4" fillId="9" borderId="0" xfId="0" applyNumberFormat="1" applyFont="1" applyFill="1"/>
    <xf numFmtId="0" fontId="8" fillId="9" borderId="0" xfId="0" applyNumberFormat="1" applyFont="1" applyFill="1"/>
    <xf numFmtId="0" fontId="8" fillId="9" borderId="0" xfId="0" applyFont="1" applyFill="1"/>
    <xf numFmtId="0" fontId="8" fillId="9" borderId="0" xfId="1" applyNumberFormat="1" applyFont="1" applyFill="1" applyBorder="1"/>
    <xf numFmtId="0" fontId="8" fillId="8" borderId="0" xfId="0" applyNumberFormat="1" applyFont="1" applyFill="1"/>
    <xf numFmtId="0" fontId="8" fillId="8" borderId="0" xfId="0" applyNumberFormat="1" applyFont="1" applyFill="1" applyBorder="1"/>
    <xf numFmtId="0" fontId="8" fillId="8" borderId="0" xfId="0" applyFont="1" applyFill="1"/>
    <xf numFmtId="0" fontId="4" fillId="8" borderId="0" xfId="0" applyNumberFormat="1" applyFont="1" applyFill="1" applyBorder="1"/>
    <xf numFmtId="0" fontId="8" fillId="10" borderId="0" xfId="0" applyNumberFormat="1" applyFont="1" applyFill="1"/>
    <xf numFmtId="0" fontId="4" fillId="10" borderId="0" xfId="0" applyNumberFormat="1" applyFont="1" applyFill="1"/>
    <xf numFmtId="0" fontId="4" fillId="11" borderId="0" xfId="0" applyNumberFormat="1" applyFont="1" applyFill="1"/>
    <xf numFmtId="0" fontId="8" fillId="11" borderId="0" xfId="0" applyNumberFormat="1" applyFont="1" applyFill="1"/>
    <xf numFmtId="0" fontId="8" fillId="11" borderId="0" xfId="0" applyNumberFormat="1" applyFont="1" applyFill="1" applyBorder="1"/>
    <xf numFmtId="0" fontId="8" fillId="11" borderId="0" xfId="0" applyFont="1" applyFill="1"/>
    <xf numFmtId="0" fontId="4" fillId="12" borderId="0" xfId="0" applyNumberFormat="1" applyFont="1" applyFill="1"/>
    <xf numFmtId="0" fontId="8" fillId="12" borderId="0" xfId="0" applyNumberFormat="1" applyFont="1" applyFill="1"/>
    <xf numFmtId="0" fontId="8" fillId="12" borderId="0" xfId="0" applyNumberFormat="1" applyFont="1" applyFill="1" applyBorder="1"/>
    <xf numFmtId="0" fontId="8" fillId="12" borderId="0" xfId="0" applyFont="1" applyFill="1"/>
    <xf numFmtId="0" fontId="4" fillId="12" borderId="0" xfId="0" applyNumberFormat="1" applyFont="1" applyFill="1" applyBorder="1"/>
    <xf numFmtId="0" fontId="0" fillId="0" borderId="0" xfId="1" applyNumberFormat="1" applyFont="1" applyFill="1" applyBorder="1"/>
    <xf numFmtId="14" fontId="0" fillId="13" borderId="0" xfId="0" applyNumberFormat="1" applyFill="1"/>
    <xf numFmtId="0" fontId="0" fillId="13" borderId="0" xfId="0" applyNumberFormat="1" applyFill="1"/>
    <xf numFmtId="14" fontId="0" fillId="0" borderId="0" xfId="0" applyNumberFormat="1" applyFill="1"/>
    <xf numFmtId="14" fontId="2" fillId="2" borderId="0" xfId="0" applyNumberFormat="1" applyFont="1" applyFill="1"/>
    <xf numFmtId="0" fontId="0" fillId="0" borderId="0" xfId="0" applyNumberFormat="1" applyFont="1" applyFill="1" applyBorder="1"/>
    <xf numFmtId="0" fontId="9" fillId="0" borderId="0" xfId="0" applyFont="1"/>
    <xf numFmtId="0" fontId="9" fillId="14" borderId="0" xfId="0" applyFont="1" applyFill="1"/>
    <xf numFmtId="0" fontId="9" fillId="14" borderId="0" xfId="0" applyNumberFormat="1" applyFont="1" applyFill="1"/>
    <xf numFmtId="0" fontId="10" fillId="0" borderId="0" xfId="0" applyFont="1" applyFill="1"/>
    <xf numFmtId="0" fontId="10" fillId="0" borderId="0" xfId="0" applyFont="1"/>
    <xf numFmtId="0" fontId="11" fillId="0" borderId="0" xfId="0" applyNumberFormat="1" applyFont="1" applyFill="1"/>
    <xf numFmtId="0" fontId="8" fillId="2" borderId="0" xfId="0" applyNumberFormat="1" applyFont="1" applyFill="1"/>
    <xf numFmtId="0" fontId="11" fillId="14" borderId="0" xfId="0" applyFont="1" applyFill="1"/>
    <xf numFmtId="0" fontId="11" fillId="14" borderId="0" xfId="0" applyNumberFormat="1" applyFont="1" applyFill="1"/>
    <xf numFmtId="0" fontId="12" fillId="2" borderId="0" xfId="0" applyFont="1" applyFill="1"/>
    <xf numFmtId="0" fontId="7" fillId="2" borderId="0" xfId="0" applyFont="1" applyFill="1"/>
    <xf numFmtId="0" fontId="13" fillId="0" borderId="0" xfId="0" applyFont="1" applyFill="1"/>
    <xf numFmtId="0" fontId="9" fillId="2" borderId="0" xfId="0" applyNumberFormat="1" applyFont="1" applyFill="1"/>
    <xf numFmtId="0" fontId="0" fillId="3" borderId="0" xfId="0" applyNumberFormat="1" applyFont="1" applyFill="1"/>
    <xf numFmtId="0" fontId="0" fillId="15" borderId="0" xfId="0" applyNumberFormat="1" applyFont="1" applyFill="1"/>
    <xf numFmtId="0" fontId="0" fillId="16" borderId="0" xfId="0" applyFill="1"/>
    <xf numFmtId="0" fontId="0" fillId="2" borderId="0" xfId="0" applyNumberFormat="1" applyFont="1" applyFill="1"/>
    <xf numFmtId="0" fontId="0" fillId="2" borderId="0" xfId="0" applyNumberFormat="1" applyFont="1" applyFill="1" applyBorder="1"/>
    <xf numFmtId="0" fontId="0" fillId="2" borderId="0" xfId="1" applyNumberFormat="1" applyFont="1" applyFill="1" applyBorder="1"/>
    <xf numFmtId="0" fontId="0" fillId="15" borderId="0" xfId="1" applyNumberFormat="1" applyFont="1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0"/>
  <sheetViews>
    <sheetView tabSelected="1" topLeftCell="AX16" workbookViewId="0">
      <selection activeCell="BF44" sqref="BF44"/>
    </sheetView>
  </sheetViews>
  <sheetFormatPr defaultRowHeight="15"/>
  <cols>
    <col min="1" max="5" width="22.28515625" style="3" customWidth="1"/>
    <col min="6" max="6" width="18.5703125" style="3" customWidth="1"/>
    <col min="7" max="7" width="20.7109375" style="3" customWidth="1"/>
    <col min="8" max="8" width="20.85546875" style="3" customWidth="1"/>
    <col min="9" max="9" width="13.42578125" style="3" customWidth="1"/>
    <col min="10" max="10" width="11.85546875" style="3" customWidth="1"/>
    <col min="11" max="11" width="10.7109375" style="3" customWidth="1"/>
    <col min="12" max="15" width="9.140625" style="3"/>
    <col min="16" max="16" width="15.42578125" style="3" customWidth="1"/>
    <col min="17" max="17" width="18" style="3" customWidth="1"/>
    <col min="18" max="26" width="16.85546875" style="3" customWidth="1"/>
    <col min="27" max="27" width="19.7109375" style="3" customWidth="1"/>
    <col min="28" max="59" width="16.85546875" style="3" customWidth="1"/>
    <col min="60" max="61" width="14.42578125" style="3" customWidth="1"/>
    <col min="62" max="62" width="17" style="3" customWidth="1"/>
    <col min="63" max="16384" width="9.140625" style="3"/>
  </cols>
  <sheetData>
    <row r="1" spans="1:62" s="5" customFormat="1">
      <c r="A1" s="4" t="s">
        <v>0</v>
      </c>
      <c r="B1" s="4" t="s">
        <v>103</v>
      </c>
      <c r="C1" s="4" t="s">
        <v>102</v>
      </c>
      <c r="D1" s="4" t="s">
        <v>104</v>
      </c>
      <c r="E1" s="4" t="s">
        <v>107</v>
      </c>
      <c r="F1" s="4" t="s">
        <v>3</v>
      </c>
      <c r="G1" s="4" t="s">
        <v>1</v>
      </c>
      <c r="H1" s="4" t="s">
        <v>2</v>
      </c>
      <c r="I1" s="4" t="s">
        <v>4</v>
      </c>
      <c r="J1" s="4" t="s">
        <v>6</v>
      </c>
      <c r="K1" s="4" t="s">
        <v>7</v>
      </c>
      <c r="L1" s="4" t="s">
        <v>8</v>
      </c>
      <c r="M1" s="4" t="s">
        <v>81</v>
      </c>
      <c r="N1" s="4" t="s">
        <v>9</v>
      </c>
      <c r="O1" s="4" t="s">
        <v>10</v>
      </c>
      <c r="P1" s="4" t="s">
        <v>70</v>
      </c>
      <c r="Q1" s="4" t="s">
        <v>53</v>
      </c>
      <c r="R1" s="4" t="s">
        <v>13</v>
      </c>
      <c r="S1" s="4" t="s">
        <v>14</v>
      </c>
      <c r="T1" s="4" t="s">
        <v>75</v>
      </c>
      <c r="U1" s="4" t="s">
        <v>15</v>
      </c>
      <c r="V1" s="4" t="s">
        <v>17</v>
      </c>
      <c r="W1" s="4" t="s">
        <v>18</v>
      </c>
      <c r="X1" s="4" t="s">
        <v>19</v>
      </c>
      <c r="Y1" s="4" t="s">
        <v>54</v>
      </c>
      <c r="Z1" s="4" t="s">
        <v>21</v>
      </c>
      <c r="AA1" s="4" t="s">
        <v>55</v>
      </c>
      <c r="AB1" s="4" t="s">
        <v>25</v>
      </c>
      <c r="AC1" s="4" t="s">
        <v>43</v>
      </c>
      <c r="AD1" s="4" t="s">
        <v>41</v>
      </c>
      <c r="AE1" s="4" t="s">
        <v>28</v>
      </c>
      <c r="AF1" s="4" t="s">
        <v>46</v>
      </c>
      <c r="AG1" s="4" t="s">
        <v>47</v>
      </c>
      <c r="AH1" s="4" t="s">
        <v>56</v>
      </c>
      <c r="AI1" s="4" t="s">
        <v>50</v>
      </c>
      <c r="AJ1" s="4" t="s">
        <v>57</v>
      </c>
      <c r="AK1" s="4" t="s">
        <v>36</v>
      </c>
      <c r="AL1" s="4" t="s">
        <v>58</v>
      </c>
      <c r="AM1" s="4" t="s">
        <v>49</v>
      </c>
      <c r="AN1" s="4" t="s">
        <v>59</v>
      </c>
      <c r="AO1" s="4" t="s">
        <v>60</v>
      </c>
      <c r="AP1" s="4" t="s">
        <v>61</v>
      </c>
      <c r="AQ1" s="4" t="s">
        <v>62</v>
      </c>
      <c r="AR1" s="4" t="s">
        <v>63</v>
      </c>
      <c r="AS1" s="4" t="s">
        <v>42</v>
      </c>
      <c r="AT1" s="4" t="s">
        <v>64</v>
      </c>
      <c r="AU1" s="4" t="s">
        <v>65</v>
      </c>
      <c r="AV1" s="4" t="s">
        <v>66</v>
      </c>
      <c r="AW1" s="4" t="s">
        <v>67</v>
      </c>
      <c r="AX1" s="4" t="s">
        <v>82</v>
      </c>
      <c r="AY1" s="4" t="s">
        <v>105</v>
      </c>
      <c r="AZ1" s="4" t="s">
        <v>68</v>
      </c>
      <c r="BA1" s="4" t="s">
        <v>69</v>
      </c>
      <c r="BB1" s="4" t="s">
        <v>71</v>
      </c>
      <c r="BC1" s="4" t="s">
        <v>78</v>
      </c>
      <c r="BD1" s="4" t="s">
        <v>80</v>
      </c>
      <c r="BE1" s="4" t="s">
        <v>16</v>
      </c>
      <c r="BF1" s="4" t="s">
        <v>99</v>
      </c>
      <c r="BG1" s="4" t="s">
        <v>11</v>
      </c>
      <c r="BH1" s="4" t="s">
        <v>11</v>
      </c>
      <c r="BI1" s="4" t="s">
        <v>12</v>
      </c>
      <c r="BJ1" s="4" t="s">
        <v>12</v>
      </c>
    </row>
    <row r="2" spans="1:62" s="42" customFormat="1">
      <c r="A2" s="43">
        <v>44287</v>
      </c>
      <c r="B2" s="8">
        <v>45</v>
      </c>
      <c r="C2" s="8">
        <v>50</v>
      </c>
      <c r="D2" s="8">
        <v>0</v>
      </c>
      <c r="E2" s="8"/>
      <c r="F2" s="8">
        <f>SUM(B2:E2)</f>
        <v>95</v>
      </c>
      <c r="G2" s="15">
        <v>0</v>
      </c>
      <c r="H2" s="15">
        <v>2</v>
      </c>
      <c r="I2" s="15">
        <v>2</v>
      </c>
      <c r="J2" s="15">
        <v>3</v>
      </c>
      <c r="K2" s="62">
        <v>3</v>
      </c>
      <c r="L2" s="15">
        <v>4</v>
      </c>
      <c r="M2" s="62">
        <v>0</v>
      </c>
      <c r="N2" s="62">
        <v>1</v>
      </c>
      <c r="O2" s="62">
        <v>1</v>
      </c>
      <c r="P2" s="15">
        <v>3</v>
      </c>
      <c r="Q2" s="15">
        <v>2</v>
      </c>
      <c r="R2" s="62">
        <v>2</v>
      </c>
      <c r="S2" s="62">
        <v>5.5</v>
      </c>
      <c r="T2" s="15">
        <v>0</v>
      </c>
      <c r="U2" s="62">
        <v>3</v>
      </c>
      <c r="V2" s="15">
        <v>3</v>
      </c>
      <c r="W2" s="62">
        <v>3</v>
      </c>
      <c r="X2" s="62">
        <v>0</v>
      </c>
      <c r="Y2" s="62">
        <v>1</v>
      </c>
      <c r="Z2" s="62">
        <v>1</v>
      </c>
      <c r="AA2" s="62">
        <v>1</v>
      </c>
      <c r="AB2" s="15">
        <v>1</v>
      </c>
      <c r="AC2" s="15">
        <v>1</v>
      </c>
      <c r="AD2" s="62">
        <v>0</v>
      </c>
      <c r="AE2" s="62">
        <v>5</v>
      </c>
      <c r="AF2" s="15">
        <v>1</v>
      </c>
      <c r="AG2" s="15">
        <v>0</v>
      </c>
      <c r="AH2" s="15">
        <v>2</v>
      </c>
      <c r="AI2" s="62">
        <v>0.5</v>
      </c>
      <c r="AJ2" s="15">
        <v>2</v>
      </c>
      <c r="AK2" s="62">
        <v>2</v>
      </c>
      <c r="AL2" s="60">
        <v>2</v>
      </c>
      <c r="AM2" s="62">
        <v>2</v>
      </c>
      <c r="AN2" s="62">
        <v>1.5</v>
      </c>
      <c r="AO2" s="15">
        <v>1.5</v>
      </c>
      <c r="AP2" s="15">
        <v>0</v>
      </c>
      <c r="AQ2" s="15">
        <v>3.5</v>
      </c>
      <c r="AR2" s="62">
        <v>3</v>
      </c>
      <c r="AS2" s="62">
        <v>3.5</v>
      </c>
      <c r="AT2" s="62">
        <v>1</v>
      </c>
      <c r="AU2" s="62">
        <v>1.5</v>
      </c>
      <c r="AV2" s="62">
        <v>1</v>
      </c>
      <c r="AW2" s="62">
        <v>3</v>
      </c>
      <c r="AX2" s="15">
        <v>1</v>
      </c>
      <c r="AY2" s="62">
        <v>0</v>
      </c>
      <c r="AZ2" s="62">
        <v>1</v>
      </c>
      <c r="BA2" s="15">
        <v>1.5</v>
      </c>
      <c r="BB2" s="15">
        <v>0</v>
      </c>
      <c r="BC2" s="62">
        <v>4.5</v>
      </c>
      <c r="BD2" s="62">
        <v>2.5</v>
      </c>
      <c r="BE2" s="15">
        <v>11</v>
      </c>
      <c r="BF2" s="15">
        <v>5</v>
      </c>
      <c r="BG2" s="8">
        <f t="shared" ref="BG2:BG9" si="0">SUM(G2:BF2)</f>
        <v>105</v>
      </c>
      <c r="BH2" s="8">
        <f>BG2*100</f>
        <v>10500</v>
      </c>
      <c r="BI2" s="8">
        <f>F2-BG2</f>
        <v>-10</v>
      </c>
      <c r="BJ2" s="42">
        <f t="shared" ref="BJ2:BJ32" si="1">F2-BH2</f>
        <v>-10405</v>
      </c>
    </row>
    <row r="3" spans="1:62" s="42" customFormat="1">
      <c r="A3" s="43">
        <v>44288</v>
      </c>
      <c r="B3" s="8"/>
      <c r="C3" s="8"/>
      <c r="D3" s="8"/>
      <c r="E3" s="8"/>
      <c r="F3" s="8">
        <f t="shared" ref="F3:F14" si="2">SUM(B3:E3)</f>
        <v>0</v>
      </c>
      <c r="G3" s="15">
        <v>1</v>
      </c>
      <c r="H3" s="15">
        <v>2</v>
      </c>
      <c r="I3" s="15">
        <v>2</v>
      </c>
      <c r="J3" s="15">
        <v>3</v>
      </c>
      <c r="K3" s="62">
        <v>3</v>
      </c>
      <c r="L3" s="15">
        <v>4</v>
      </c>
      <c r="M3" s="62">
        <v>0</v>
      </c>
      <c r="N3" s="62">
        <v>1</v>
      </c>
      <c r="O3" s="62">
        <v>1</v>
      </c>
      <c r="P3" s="15">
        <v>3</v>
      </c>
      <c r="Q3" s="15">
        <v>2</v>
      </c>
      <c r="R3" s="62">
        <v>2</v>
      </c>
      <c r="S3" s="62">
        <v>5.5</v>
      </c>
      <c r="T3" s="15">
        <v>1</v>
      </c>
      <c r="U3" s="62">
        <v>3</v>
      </c>
      <c r="V3" s="15">
        <v>3</v>
      </c>
      <c r="W3" s="62">
        <v>3</v>
      </c>
      <c r="X3" s="62">
        <v>0</v>
      </c>
      <c r="Y3" s="62">
        <v>1</v>
      </c>
      <c r="Z3" s="62">
        <v>1</v>
      </c>
      <c r="AA3" s="62">
        <v>1</v>
      </c>
      <c r="AB3" s="15">
        <v>1</v>
      </c>
      <c r="AC3" s="15">
        <v>1</v>
      </c>
      <c r="AD3" s="62">
        <v>1.5</v>
      </c>
      <c r="AE3" s="62">
        <v>5</v>
      </c>
      <c r="AF3" s="15">
        <v>0.5</v>
      </c>
      <c r="AG3" s="15">
        <v>0</v>
      </c>
      <c r="AH3" s="15">
        <v>0</v>
      </c>
      <c r="AI3" s="62">
        <v>0.5</v>
      </c>
      <c r="AJ3" s="15">
        <v>2</v>
      </c>
      <c r="AK3" s="62">
        <v>2</v>
      </c>
      <c r="AL3" s="60">
        <v>2</v>
      </c>
      <c r="AM3" s="62">
        <v>2</v>
      </c>
      <c r="AN3" s="62">
        <v>1.5</v>
      </c>
      <c r="AO3" s="15">
        <v>1.5</v>
      </c>
      <c r="AP3" s="15">
        <v>0</v>
      </c>
      <c r="AQ3" s="15">
        <v>3.5</v>
      </c>
      <c r="AR3" s="62">
        <v>3</v>
      </c>
      <c r="AS3" s="62">
        <v>3.5</v>
      </c>
      <c r="AT3" s="62">
        <v>1</v>
      </c>
      <c r="AU3" s="62">
        <v>1.5</v>
      </c>
      <c r="AV3" s="62">
        <v>1</v>
      </c>
      <c r="AW3" s="62">
        <v>1</v>
      </c>
      <c r="AX3" s="15">
        <v>1</v>
      </c>
      <c r="AY3" s="62">
        <v>0</v>
      </c>
      <c r="AZ3" s="62">
        <v>1</v>
      </c>
      <c r="BA3" s="15">
        <v>1.5</v>
      </c>
      <c r="BB3" s="15">
        <v>0</v>
      </c>
      <c r="BC3" s="62">
        <v>4.5</v>
      </c>
      <c r="BD3" s="62">
        <v>2.5</v>
      </c>
      <c r="BE3" s="15">
        <v>14.5</v>
      </c>
      <c r="BF3" s="15">
        <v>3</v>
      </c>
      <c r="BG3" s="8">
        <f t="shared" si="0"/>
        <v>105.5</v>
      </c>
      <c r="BH3" s="8">
        <f>BG3*100</f>
        <v>10550</v>
      </c>
      <c r="BI3" s="8">
        <f t="shared" ref="BI3:BI32" si="3">F3-BG3</f>
        <v>-105.5</v>
      </c>
      <c r="BJ3" s="42">
        <f t="shared" si="1"/>
        <v>-10550</v>
      </c>
    </row>
    <row r="4" spans="1:62" s="42" customFormat="1">
      <c r="A4" s="43">
        <v>44289</v>
      </c>
      <c r="B4" s="8"/>
      <c r="C4" s="8"/>
      <c r="D4" s="8"/>
      <c r="E4" s="8"/>
      <c r="F4" s="8">
        <f t="shared" si="2"/>
        <v>0</v>
      </c>
      <c r="G4" s="15">
        <v>0</v>
      </c>
      <c r="H4" s="15">
        <v>2</v>
      </c>
      <c r="I4" s="15">
        <v>2</v>
      </c>
      <c r="J4" s="15">
        <v>3</v>
      </c>
      <c r="K4" s="62">
        <v>3</v>
      </c>
      <c r="L4" s="15">
        <v>4</v>
      </c>
      <c r="M4" s="62">
        <v>3</v>
      </c>
      <c r="N4" s="62">
        <v>1</v>
      </c>
      <c r="O4" s="62">
        <v>1</v>
      </c>
      <c r="P4" s="15">
        <v>3</v>
      </c>
      <c r="Q4" s="15">
        <v>2</v>
      </c>
      <c r="R4" s="62">
        <v>2</v>
      </c>
      <c r="S4" s="62">
        <v>5.5</v>
      </c>
      <c r="T4" s="15">
        <v>1</v>
      </c>
      <c r="U4" s="62">
        <v>3</v>
      </c>
      <c r="V4" s="15">
        <v>3</v>
      </c>
      <c r="W4" s="62">
        <v>3</v>
      </c>
      <c r="X4" s="62">
        <v>0</v>
      </c>
      <c r="Y4" s="62">
        <v>1</v>
      </c>
      <c r="Z4" s="62">
        <v>1</v>
      </c>
      <c r="AA4" s="62">
        <v>0</v>
      </c>
      <c r="AB4" s="15">
        <v>1</v>
      </c>
      <c r="AC4" s="15">
        <v>1</v>
      </c>
      <c r="AD4" s="62">
        <v>1.5</v>
      </c>
      <c r="AE4" s="62">
        <v>5</v>
      </c>
      <c r="AF4" s="15">
        <v>0.5</v>
      </c>
      <c r="AG4" s="15">
        <v>0</v>
      </c>
      <c r="AH4" s="15">
        <v>2</v>
      </c>
      <c r="AI4" s="62">
        <v>0.5</v>
      </c>
      <c r="AJ4" s="15">
        <v>0</v>
      </c>
      <c r="AK4" s="62">
        <v>2</v>
      </c>
      <c r="AL4" s="60">
        <v>2</v>
      </c>
      <c r="AM4" s="62">
        <v>2</v>
      </c>
      <c r="AN4" s="62">
        <v>1.5</v>
      </c>
      <c r="AO4" s="15">
        <v>1.5</v>
      </c>
      <c r="AP4" s="15">
        <v>0</v>
      </c>
      <c r="AQ4" s="15">
        <v>3.5</v>
      </c>
      <c r="AR4" s="62">
        <v>3</v>
      </c>
      <c r="AS4" s="62">
        <v>3.5</v>
      </c>
      <c r="AT4" s="62">
        <v>1</v>
      </c>
      <c r="AU4" s="62">
        <v>1.5</v>
      </c>
      <c r="AV4" s="62">
        <v>1</v>
      </c>
      <c r="AW4" s="62">
        <v>3</v>
      </c>
      <c r="AX4" s="15">
        <v>1</v>
      </c>
      <c r="AY4" s="62">
        <v>0</v>
      </c>
      <c r="AZ4" s="62">
        <v>1</v>
      </c>
      <c r="BA4" s="15">
        <v>1.5</v>
      </c>
      <c r="BB4" s="15">
        <v>0</v>
      </c>
      <c r="BC4" s="62">
        <v>4.5</v>
      </c>
      <c r="BD4" s="62">
        <v>2.5</v>
      </c>
      <c r="BE4" s="15">
        <v>17</v>
      </c>
      <c r="BF4" s="15">
        <v>7</v>
      </c>
      <c r="BG4" s="8">
        <f t="shared" si="0"/>
        <v>115</v>
      </c>
      <c r="BH4" s="8">
        <f t="shared" ref="BH4:BH31" si="4">BG4*100</f>
        <v>11500</v>
      </c>
      <c r="BI4" s="8">
        <f t="shared" si="3"/>
        <v>-115</v>
      </c>
      <c r="BJ4" s="42">
        <f t="shared" si="1"/>
        <v>-11500</v>
      </c>
    </row>
    <row r="5" spans="1:62" s="42" customFormat="1">
      <c r="A5" s="43">
        <v>44290</v>
      </c>
      <c r="B5" s="8"/>
      <c r="C5" s="8"/>
      <c r="D5" s="8"/>
      <c r="E5" s="8"/>
      <c r="F5" s="8">
        <f t="shared" si="2"/>
        <v>0</v>
      </c>
      <c r="G5" s="15">
        <v>1</v>
      </c>
      <c r="H5" s="15">
        <v>2</v>
      </c>
      <c r="I5" s="15">
        <v>2</v>
      </c>
      <c r="J5" s="15">
        <v>3</v>
      </c>
      <c r="K5" s="62">
        <v>3</v>
      </c>
      <c r="L5" s="15">
        <v>4</v>
      </c>
      <c r="M5" s="62">
        <v>2</v>
      </c>
      <c r="N5" s="62">
        <v>1</v>
      </c>
      <c r="O5" s="62">
        <v>1</v>
      </c>
      <c r="P5" s="15">
        <v>3</v>
      </c>
      <c r="Q5" s="15">
        <v>2</v>
      </c>
      <c r="R5" s="62">
        <v>2</v>
      </c>
      <c r="S5" s="62">
        <v>5.5</v>
      </c>
      <c r="T5" s="15">
        <v>1</v>
      </c>
      <c r="U5" s="62">
        <v>4</v>
      </c>
      <c r="V5" s="15">
        <v>3</v>
      </c>
      <c r="W5" s="62">
        <v>3</v>
      </c>
      <c r="X5" s="62">
        <v>0</v>
      </c>
      <c r="Y5" s="62">
        <v>1</v>
      </c>
      <c r="Z5" s="62">
        <v>1</v>
      </c>
      <c r="AA5" s="62">
        <v>0</v>
      </c>
      <c r="AB5" s="15">
        <v>1</v>
      </c>
      <c r="AC5" s="15">
        <v>1</v>
      </c>
      <c r="AD5" s="62">
        <v>1.5</v>
      </c>
      <c r="AE5" s="62">
        <v>5</v>
      </c>
      <c r="AF5" s="15">
        <v>0.5</v>
      </c>
      <c r="AG5" s="15">
        <v>0</v>
      </c>
      <c r="AH5" s="15">
        <v>0</v>
      </c>
      <c r="AI5" s="62">
        <v>0.5</v>
      </c>
      <c r="AJ5" s="15">
        <v>0</v>
      </c>
      <c r="AK5" s="62">
        <v>2</v>
      </c>
      <c r="AL5" s="60">
        <v>2</v>
      </c>
      <c r="AM5" s="62">
        <v>2</v>
      </c>
      <c r="AN5" s="62">
        <v>1.5</v>
      </c>
      <c r="AO5" s="15">
        <v>1.5</v>
      </c>
      <c r="AP5" s="15">
        <v>2</v>
      </c>
      <c r="AQ5" s="15">
        <v>4</v>
      </c>
      <c r="AR5" s="62">
        <v>3</v>
      </c>
      <c r="AS5" s="62">
        <v>3.5</v>
      </c>
      <c r="AT5" s="62">
        <v>1</v>
      </c>
      <c r="AU5" s="62">
        <v>1.5</v>
      </c>
      <c r="AV5" s="62">
        <v>1</v>
      </c>
      <c r="AW5" s="62">
        <v>3</v>
      </c>
      <c r="AX5" s="15">
        <v>1</v>
      </c>
      <c r="AY5" s="62">
        <v>0</v>
      </c>
      <c r="AZ5" s="62">
        <v>1</v>
      </c>
      <c r="BA5" s="15">
        <v>1.5</v>
      </c>
      <c r="BB5" s="15">
        <v>0</v>
      </c>
      <c r="BC5" s="62">
        <v>4.5</v>
      </c>
      <c r="BD5" s="62">
        <v>2.5</v>
      </c>
      <c r="BE5" s="15">
        <v>14</v>
      </c>
      <c r="BF5" s="15">
        <v>5.9</v>
      </c>
      <c r="BG5" s="8">
        <f t="shared" si="0"/>
        <v>112.4</v>
      </c>
      <c r="BH5" s="8">
        <f>BG5*100</f>
        <v>11240</v>
      </c>
      <c r="BI5" s="8">
        <f t="shared" si="3"/>
        <v>-112.4</v>
      </c>
      <c r="BJ5" s="42">
        <f t="shared" si="1"/>
        <v>-11240</v>
      </c>
    </row>
    <row r="6" spans="1:62" s="42" customFormat="1">
      <c r="A6" s="43">
        <v>44291</v>
      </c>
      <c r="B6" s="8"/>
      <c r="C6" s="8"/>
      <c r="D6" s="8"/>
      <c r="E6" s="8"/>
      <c r="F6" s="8">
        <f t="shared" si="2"/>
        <v>0</v>
      </c>
      <c r="G6" s="15">
        <v>0</v>
      </c>
      <c r="H6" s="15">
        <v>2</v>
      </c>
      <c r="I6" s="15">
        <v>2</v>
      </c>
      <c r="J6" s="15">
        <v>3</v>
      </c>
      <c r="K6" s="62">
        <v>3</v>
      </c>
      <c r="L6" s="15">
        <v>4</v>
      </c>
      <c r="M6" s="62">
        <v>2</v>
      </c>
      <c r="N6" s="62">
        <v>1</v>
      </c>
      <c r="O6" s="62">
        <v>1</v>
      </c>
      <c r="P6" s="15">
        <v>3</v>
      </c>
      <c r="Q6" s="15">
        <v>2</v>
      </c>
      <c r="R6" s="62">
        <v>2</v>
      </c>
      <c r="S6" s="62">
        <v>5.5</v>
      </c>
      <c r="T6" s="15">
        <v>1</v>
      </c>
      <c r="U6" s="62">
        <v>3</v>
      </c>
      <c r="V6" s="15">
        <v>3</v>
      </c>
      <c r="W6" s="62">
        <v>3</v>
      </c>
      <c r="X6" s="62">
        <v>1.5</v>
      </c>
      <c r="Y6" s="62">
        <v>1.5</v>
      </c>
      <c r="Z6" s="62">
        <v>1</v>
      </c>
      <c r="AA6" s="62">
        <v>1</v>
      </c>
      <c r="AB6" s="15">
        <v>1</v>
      </c>
      <c r="AC6" s="15">
        <v>1</v>
      </c>
      <c r="AD6" s="62">
        <v>1.5</v>
      </c>
      <c r="AE6" s="62">
        <v>5</v>
      </c>
      <c r="AF6" s="15">
        <v>0.5</v>
      </c>
      <c r="AG6" s="15">
        <v>0</v>
      </c>
      <c r="AH6" s="15">
        <v>2</v>
      </c>
      <c r="AI6" s="62">
        <v>0.5</v>
      </c>
      <c r="AJ6" s="15">
        <v>2</v>
      </c>
      <c r="AK6" s="62">
        <v>2</v>
      </c>
      <c r="AL6" s="60">
        <v>2</v>
      </c>
      <c r="AM6" s="62">
        <v>3</v>
      </c>
      <c r="AN6" s="62">
        <v>1.5</v>
      </c>
      <c r="AO6" s="15">
        <v>1.5</v>
      </c>
      <c r="AP6" s="15">
        <v>2</v>
      </c>
      <c r="AQ6" s="15">
        <v>2</v>
      </c>
      <c r="AR6" s="62">
        <v>3</v>
      </c>
      <c r="AS6" s="62">
        <v>3.5</v>
      </c>
      <c r="AT6" s="62">
        <v>1</v>
      </c>
      <c r="AU6" s="62">
        <v>1.5</v>
      </c>
      <c r="AV6" s="62">
        <v>1</v>
      </c>
      <c r="AW6" s="62">
        <v>3</v>
      </c>
      <c r="AX6" s="15">
        <v>1</v>
      </c>
      <c r="AY6" s="62">
        <v>0</v>
      </c>
      <c r="AZ6" s="62">
        <v>1</v>
      </c>
      <c r="BA6" s="15">
        <v>1.5</v>
      </c>
      <c r="BB6" s="15">
        <v>0</v>
      </c>
      <c r="BC6" s="62">
        <v>4.5</v>
      </c>
      <c r="BD6" s="62">
        <v>2.5</v>
      </c>
      <c r="BE6" s="15">
        <v>16.5</v>
      </c>
      <c r="BF6" s="15">
        <v>3.9</v>
      </c>
      <c r="BG6" s="8">
        <f t="shared" si="0"/>
        <v>116.9</v>
      </c>
      <c r="BH6" s="8">
        <f t="shared" si="4"/>
        <v>11690</v>
      </c>
      <c r="BI6" s="8">
        <f t="shared" si="3"/>
        <v>-116.9</v>
      </c>
      <c r="BJ6" s="42">
        <f t="shared" si="1"/>
        <v>-11690</v>
      </c>
    </row>
    <row r="7" spans="1:62" s="42" customFormat="1">
      <c r="A7" s="43">
        <v>44292</v>
      </c>
      <c r="B7" s="8"/>
      <c r="C7" s="8"/>
      <c r="D7" s="8"/>
      <c r="E7" s="8"/>
      <c r="F7" s="8">
        <f t="shared" si="2"/>
        <v>0</v>
      </c>
      <c r="G7" s="15">
        <v>1</v>
      </c>
      <c r="H7" s="15">
        <v>2</v>
      </c>
      <c r="I7" s="15">
        <v>2</v>
      </c>
      <c r="J7" s="15">
        <v>3</v>
      </c>
      <c r="K7" s="62">
        <v>3</v>
      </c>
      <c r="L7" s="15">
        <v>4</v>
      </c>
      <c r="M7" s="62">
        <v>2</v>
      </c>
      <c r="N7" s="62">
        <v>1</v>
      </c>
      <c r="O7" s="62">
        <v>1</v>
      </c>
      <c r="P7" s="15">
        <v>3</v>
      </c>
      <c r="Q7" s="15">
        <v>2</v>
      </c>
      <c r="R7" s="62">
        <v>2</v>
      </c>
      <c r="S7" s="62">
        <v>5.5</v>
      </c>
      <c r="T7" s="15">
        <v>1</v>
      </c>
      <c r="U7" s="62">
        <v>3</v>
      </c>
      <c r="V7" s="15">
        <v>3</v>
      </c>
      <c r="W7" s="62">
        <v>3</v>
      </c>
      <c r="X7" s="62">
        <v>1.5</v>
      </c>
      <c r="Y7" s="62">
        <v>1.5</v>
      </c>
      <c r="Z7" s="62">
        <v>1</v>
      </c>
      <c r="AA7" s="62">
        <v>1</v>
      </c>
      <c r="AB7" s="15">
        <v>1</v>
      </c>
      <c r="AC7" s="15">
        <v>1</v>
      </c>
      <c r="AD7" s="62">
        <v>1.5</v>
      </c>
      <c r="AE7" s="62">
        <v>5</v>
      </c>
      <c r="AF7" s="15">
        <v>0.5</v>
      </c>
      <c r="AG7" s="15">
        <v>0</v>
      </c>
      <c r="AH7" s="15">
        <v>0</v>
      </c>
      <c r="AI7" s="62">
        <v>0.5</v>
      </c>
      <c r="AJ7" s="15">
        <v>0</v>
      </c>
      <c r="AK7" s="62">
        <v>2</v>
      </c>
      <c r="AL7" s="60">
        <v>2</v>
      </c>
      <c r="AM7" s="62">
        <v>2</v>
      </c>
      <c r="AN7" s="62">
        <v>1.5</v>
      </c>
      <c r="AO7" s="15">
        <v>1.5</v>
      </c>
      <c r="AP7" s="15">
        <v>0</v>
      </c>
      <c r="AQ7" s="15">
        <v>4</v>
      </c>
      <c r="AR7" s="62">
        <v>3</v>
      </c>
      <c r="AS7" s="62">
        <v>3</v>
      </c>
      <c r="AT7" s="62">
        <v>1</v>
      </c>
      <c r="AU7" s="62">
        <v>1.5</v>
      </c>
      <c r="AV7" s="62">
        <v>1</v>
      </c>
      <c r="AW7" s="62">
        <v>3</v>
      </c>
      <c r="AX7" s="15">
        <v>1</v>
      </c>
      <c r="AY7" s="62">
        <v>0</v>
      </c>
      <c r="AZ7" s="62">
        <v>1</v>
      </c>
      <c r="BA7" s="15">
        <v>1.5</v>
      </c>
      <c r="BB7" s="15">
        <v>0</v>
      </c>
      <c r="BC7" s="62">
        <v>4.5</v>
      </c>
      <c r="BD7" s="62">
        <v>2.5</v>
      </c>
      <c r="BE7" s="15">
        <v>16</v>
      </c>
      <c r="BF7" s="15">
        <v>5.4</v>
      </c>
      <c r="BG7" s="8">
        <f t="shared" si="0"/>
        <v>113.4</v>
      </c>
      <c r="BH7" s="8">
        <f>BG7*100</f>
        <v>11340</v>
      </c>
      <c r="BI7" s="8">
        <f t="shared" si="3"/>
        <v>-113.4</v>
      </c>
      <c r="BJ7" s="42">
        <f t="shared" si="1"/>
        <v>-11340</v>
      </c>
    </row>
    <row r="8" spans="1:62" s="42" customFormat="1">
      <c r="A8" s="43">
        <v>44293</v>
      </c>
      <c r="B8" s="8"/>
      <c r="C8" s="8"/>
      <c r="D8" s="8"/>
      <c r="E8" s="8"/>
      <c r="F8" s="8">
        <f t="shared" si="2"/>
        <v>0</v>
      </c>
      <c r="G8" s="15">
        <v>0</v>
      </c>
      <c r="H8" s="15">
        <v>2</v>
      </c>
      <c r="I8" s="15">
        <v>2</v>
      </c>
      <c r="J8" s="15">
        <v>3</v>
      </c>
      <c r="K8" s="62">
        <v>3</v>
      </c>
      <c r="L8" s="15">
        <v>4</v>
      </c>
      <c r="M8" s="62">
        <v>2</v>
      </c>
      <c r="N8" s="62">
        <v>1</v>
      </c>
      <c r="O8" s="62">
        <v>1</v>
      </c>
      <c r="P8" s="15">
        <v>3</v>
      </c>
      <c r="Q8" s="15">
        <v>2</v>
      </c>
      <c r="R8" s="62">
        <v>2</v>
      </c>
      <c r="S8" s="62">
        <v>5.5</v>
      </c>
      <c r="T8" s="15">
        <v>1.5</v>
      </c>
      <c r="U8" s="62">
        <v>3</v>
      </c>
      <c r="V8" s="15">
        <v>3</v>
      </c>
      <c r="W8" s="62">
        <v>3</v>
      </c>
      <c r="X8" s="62">
        <v>1.5</v>
      </c>
      <c r="Y8" s="62">
        <v>1.5</v>
      </c>
      <c r="Z8" s="62">
        <v>1</v>
      </c>
      <c r="AA8" s="62">
        <v>1</v>
      </c>
      <c r="AB8" s="15">
        <v>1</v>
      </c>
      <c r="AC8" s="15">
        <v>1</v>
      </c>
      <c r="AD8" s="62">
        <v>1.5</v>
      </c>
      <c r="AE8" s="62">
        <v>5</v>
      </c>
      <c r="AF8" s="15">
        <v>0.5</v>
      </c>
      <c r="AG8" s="15">
        <v>0</v>
      </c>
      <c r="AH8" s="15">
        <v>2</v>
      </c>
      <c r="AI8" s="62">
        <v>0.5</v>
      </c>
      <c r="AJ8" s="15">
        <v>0</v>
      </c>
      <c r="AK8" s="62">
        <v>2</v>
      </c>
      <c r="AL8" s="60">
        <v>2</v>
      </c>
      <c r="AM8" s="62">
        <v>2</v>
      </c>
      <c r="AN8" s="62">
        <v>1.5</v>
      </c>
      <c r="AO8" s="15">
        <v>1.5</v>
      </c>
      <c r="AP8" s="15">
        <v>0</v>
      </c>
      <c r="AQ8" s="15">
        <v>3.5</v>
      </c>
      <c r="AR8" s="62">
        <v>3</v>
      </c>
      <c r="AS8" s="62">
        <v>3.5</v>
      </c>
      <c r="AT8" s="62">
        <v>1.25</v>
      </c>
      <c r="AU8" s="62">
        <v>1.5</v>
      </c>
      <c r="AV8" s="62">
        <v>1</v>
      </c>
      <c r="AW8" s="62">
        <v>3</v>
      </c>
      <c r="AX8" s="15">
        <v>1</v>
      </c>
      <c r="AY8" s="62">
        <v>0</v>
      </c>
      <c r="AZ8" s="62">
        <v>0</v>
      </c>
      <c r="BA8" s="15">
        <v>1.5</v>
      </c>
      <c r="BB8" s="15">
        <v>1</v>
      </c>
      <c r="BC8" s="62">
        <v>4.5</v>
      </c>
      <c r="BD8" s="62">
        <v>2.5</v>
      </c>
      <c r="BE8" s="15">
        <v>16</v>
      </c>
      <c r="BF8" s="15">
        <v>7.7</v>
      </c>
      <c r="BG8" s="8">
        <f t="shared" si="0"/>
        <v>117.45</v>
      </c>
      <c r="BH8" s="8">
        <f t="shared" si="4"/>
        <v>11745</v>
      </c>
      <c r="BI8" s="8">
        <f t="shared" si="3"/>
        <v>-117.45</v>
      </c>
      <c r="BJ8" s="42">
        <f t="shared" si="1"/>
        <v>-11745</v>
      </c>
    </row>
    <row r="9" spans="1:62">
      <c r="A9" s="43">
        <v>44294</v>
      </c>
      <c r="B9" s="8"/>
      <c r="C9" s="8"/>
      <c r="D9" s="8"/>
      <c r="E9" s="8"/>
      <c r="F9" s="8">
        <f t="shared" si="2"/>
        <v>0</v>
      </c>
      <c r="G9" s="15">
        <v>1</v>
      </c>
      <c r="H9" s="15">
        <v>4</v>
      </c>
      <c r="I9" s="15">
        <v>2</v>
      </c>
      <c r="J9" s="15">
        <v>3</v>
      </c>
      <c r="K9" s="62">
        <v>3</v>
      </c>
      <c r="L9" s="15">
        <v>4</v>
      </c>
      <c r="M9" s="62">
        <v>2</v>
      </c>
      <c r="N9" s="62">
        <v>1</v>
      </c>
      <c r="O9" s="62">
        <v>1</v>
      </c>
      <c r="P9" s="15">
        <v>3</v>
      </c>
      <c r="Q9" s="15">
        <v>2</v>
      </c>
      <c r="R9" s="62">
        <v>2</v>
      </c>
      <c r="S9" s="62">
        <v>5.5</v>
      </c>
      <c r="T9" s="15">
        <v>1.5</v>
      </c>
      <c r="U9" s="62">
        <v>3</v>
      </c>
      <c r="V9" s="15">
        <v>3</v>
      </c>
      <c r="W9" s="62">
        <v>3</v>
      </c>
      <c r="X9" s="62">
        <v>0</v>
      </c>
      <c r="Y9" s="62">
        <v>1.5</v>
      </c>
      <c r="Z9" s="62">
        <v>1</v>
      </c>
      <c r="AA9" s="62">
        <v>1</v>
      </c>
      <c r="AB9" s="15">
        <v>1</v>
      </c>
      <c r="AC9" s="15">
        <v>1</v>
      </c>
      <c r="AD9" s="62">
        <v>1.5</v>
      </c>
      <c r="AE9" s="62">
        <v>5</v>
      </c>
      <c r="AF9" s="15">
        <v>0.5</v>
      </c>
      <c r="AG9" s="15">
        <v>0</v>
      </c>
      <c r="AH9" s="15">
        <v>0</v>
      </c>
      <c r="AI9" s="62">
        <v>0.5</v>
      </c>
      <c r="AJ9" s="15">
        <v>0</v>
      </c>
      <c r="AK9" s="62">
        <v>2</v>
      </c>
      <c r="AL9" s="60">
        <v>2</v>
      </c>
      <c r="AM9" s="62">
        <v>2</v>
      </c>
      <c r="AN9" s="62">
        <v>1.5</v>
      </c>
      <c r="AO9" s="15">
        <v>1.5</v>
      </c>
      <c r="AP9" s="15">
        <v>0</v>
      </c>
      <c r="AQ9" s="15">
        <v>3.5</v>
      </c>
      <c r="AR9" s="62">
        <v>3</v>
      </c>
      <c r="AS9" s="62">
        <v>3.5</v>
      </c>
      <c r="AT9" s="62">
        <v>1.25</v>
      </c>
      <c r="AU9" s="62">
        <v>1.5</v>
      </c>
      <c r="AV9" s="62">
        <v>1</v>
      </c>
      <c r="AW9" s="62">
        <v>3</v>
      </c>
      <c r="AX9" s="15">
        <v>1</v>
      </c>
      <c r="AY9" s="62">
        <v>0</v>
      </c>
      <c r="AZ9" s="62">
        <v>0</v>
      </c>
      <c r="BA9" s="15">
        <v>1.5</v>
      </c>
      <c r="BB9" s="15">
        <v>0.5</v>
      </c>
      <c r="BC9" s="62">
        <v>4.5</v>
      </c>
      <c r="BD9" s="62">
        <v>2.5</v>
      </c>
      <c r="BE9" s="15">
        <v>16.5</v>
      </c>
      <c r="BF9" s="15">
        <v>7.1</v>
      </c>
      <c r="BG9" s="3">
        <f t="shared" si="0"/>
        <v>116.35</v>
      </c>
      <c r="BH9" s="3">
        <f t="shared" si="4"/>
        <v>11635</v>
      </c>
      <c r="BI9" s="3">
        <f t="shared" si="3"/>
        <v>-116.35</v>
      </c>
      <c r="BJ9" s="3">
        <f t="shared" si="1"/>
        <v>-11635</v>
      </c>
    </row>
    <row r="10" spans="1:62">
      <c r="A10" s="43">
        <v>44295</v>
      </c>
      <c r="B10" s="8"/>
      <c r="C10" s="8"/>
      <c r="D10" s="8"/>
      <c r="E10" s="8"/>
      <c r="F10" s="8">
        <f t="shared" si="2"/>
        <v>0</v>
      </c>
      <c r="G10" s="15">
        <v>0</v>
      </c>
      <c r="H10" s="15">
        <v>2</v>
      </c>
      <c r="I10" s="15">
        <v>2</v>
      </c>
      <c r="J10" s="15">
        <v>3</v>
      </c>
      <c r="K10" s="62">
        <v>3</v>
      </c>
      <c r="L10" s="15">
        <v>2</v>
      </c>
      <c r="M10" s="62">
        <v>2</v>
      </c>
      <c r="N10" s="62">
        <v>1</v>
      </c>
      <c r="O10" s="62">
        <v>1</v>
      </c>
      <c r="P10" s="15">
        <v>3</v>
      </c>
      <c r="Q10" s="15">
        <v>2</v>
      </c>
      <c r="R10" s="62">
        <v>2</v>
      </c>
      <c r="S10" s="62">
        <v>5.5</v>
      </c>
      <c r="T10" s="15">
        <v>1.5</v>
      </c>
      <c r="U10" s="62">
        <v>3</v>
      </c>
      <c r="V10" s="15">
        <v>3</v>
      </c>
      <c r="W10" s="62">
        <v>3</v>
      </c>
      <c r="X10" s="62">
        <v>0</v>
      </c>
      <c r="Y10" s="62">
        <v>1.5</v>
      </c>
      <c r="Z10" s="62">
        <v>1</v>
      </c>
      <c r="AA10" s="62">
        <v>1</v>
      </c>
      <c r="AB10" s="15">
        <v>1</v>
      </c>
      <c r="AC10" s="15">
        <v>1</v>
      </c>
      <c r="AD10" s="62">
        <v>1.5</v>
      </c>
      <c r="AE10" s="62">
        <v>5</v>
      </c>
      <c r="AF10" s="15">
        <v>0.5</v>
      </c>
      <c r="AG10" s="15">
        <v>0</v>
      </c>
      <c r="AH10" s="15">
        <v>2</v>
      </c>
      <c r="AI10" s="62">
        <v>0.5</v>
      </c>
      <c r="AJ10" s="15">
        <v>0</v>
      </c>
      <c r="AK10" s="62">
        <v>2</v>
      </c>
      <c r="AL10" s="60">
        <v>2</v>
      </c>
      <c r="AM10" s="62">
        <v>2</v>
      </c>
      <c r="AN10" s="62">
        <v>1.5</v>
      </c>
      <c r="AO10" s="15">
        <v>1.5</v>
      </c>
      <c r="AP10" s="15">
        <v>0</v>
      </c>
      <c r="AQ10" s="15">
        <v>3.5</v>
      </c>
      <c r="AR10" s="62">
        <v>0</v>
      </c>
      <c r="AS10" s="62">
        <v>3.5</v>
      </c>
      <c r="AT10" s="62">
        <v>1.25</v>
      </c>
      <c r="AU10" s="62">
        <v>5.5</v>
      </c>
      <c r="AV10" s="62">
        <v>1</v>
      </c>
      <c r="AW10" s="62">
        <v>3</v>
      </c>
      <c r="AX10" s="15">
        <v>1</v>
      </c>
      <c r="AY10" s="62">
        <v>0</v>
      </c>
      <c r="AZ10" s="62">
        <v>0</v>
      </c>
      <c r="BA10" s="15">
        <v>1.5</v>
      </c>
      <c r="BB10" s="15">
        <v>0.5</v>
      </c>
      <c r="BC10" s="62">
        <v>4.5</v>
      </c>
      <c r="BD10" s="62">
        <v>2.5</v>
      </c>
      <c r="BE10" s="15">
        <v>16.600000000000001</v>
      </c>
      <c r="BF10" s="15">
        <v>9.9</v>
      </c>
      <c r="BG10" s="3">
        <f>SUM(G10:BF10)</f>
        <v>117.25</v>
      </c>
      <c r="BH10" s="3">
        <f>BG10*100</f>
        <v>11725</v>
      </c>
      <c r="BI10" s="3">
        <f t="shared" si="3"/>
        <v>-117.25</v>
      </c>
      <c r="BJ10" s="3">
        <f t="shared" si="1"/>
        <v>-11725</v>
      </c>
    </row>
    <row r="11" spans="1:62" s="8" customFormat="1">
      <c r="A11" s="43">
        <v>44296</v>
      </c>
      <c r="F11" s="8">
        <f t="shared" si="2"/>
        <v>0</v>
      </c>
      <c r="G11" s="15">
        <v>1</v>
      </c>
      <c r="H11" s="15">
        <v>2</v>
      </c>
      <c r="I11" s="15">
        <v>2</v>
      </c>
      <c r="J11" s="15">
        <v>3</v>
      </c>
      <c r="K11" s="62">
        <v>3</v>
      </c>
      <c r="L11" s="15">
        <v>4</v>
      </c>
      <c r="M11" s="62">
        <v>1</v>
      </c>
      <c r="N11" s="62">
        <v>1</v>
      </c>
      <c r="O11" s="62">
        <v>1</v>
      </c>
      <c r="P11" s="15">
        <v>3</v>
      </c>
      <c r="Q11" s="59">
        <v>1</v>
      </c>
      <c r="R11" s="62">
        <v>2</v>
      </c>
      <c r="S11" s="62">
        <v>5.5</v>
      </c>
      <c r="T11" s="15">
        <v>1.5</v>
      </c>
      <c r="U11" s="62">
        <v>3</v>
      </c>
      <c r="V11" s="15">
        <v>3</v>
      </c>
      <c r="W11" s="62">
        <v>3</v>
      </c>
      <c r="X11" s="62">
        <v>0</v>
      </c>
      <c r="Y11" s="62">
        <v>1.5</v>
      </c>
      <c r="Z11" s="62">
        <v>1</v>
      </c>
      <c r="AA11" s="62">
        <v>1</v>
      </c>
      <c r="AB11" s="15">
        <v>1</v>
      </c>
      <c r="AC11" s="15">
        <v>1</v>
      </c>
      <c r="AD11" s="62">
        <v>1</v>
      </c>
      <c r="AE11" s="62">
        <v>5</v>
      </c>
      <c r="AF11" s="15">
        <v>0.5</v>
      </c>
      <c r="AG11" s="15">
        <v>0</v>
      </c>
      <c r="AH11" s="15">
        <v>0</v>
      </c>
      <c r="AI11" s="62">
        <v>0.5</v>
      </c>
      <c r="AJ11" s="15">
        <v>0</v>
      </c>
      <c r="AK11" s="62">
        <v>2</v>
      </c>
      <c r="AL11" s="60">
        <v>2</v>
      </c>
      <c r="AM11" s="62">
        <v>2</v>
      </c>
      <c r="AN11" s="62">
        <v>1.5</v>
      </c>
      <c r="AO11" s="15">
        <v>1.5</v>
      </c>
      <c r="AP11" s="15">
        <v>0</v>
      </c>
      <c r="AQ11" s="15">
        <v>5.5</v>
      </c>
      <c r="AR11" s="62">
        <v>3</v>
      </c>
      <c r="AS11" s="62">
        <v>3.5</v>
      </c>
      <c r="AT11" s="62">
        <v>1.25</v>
      </c>
      <c r="AU11" s="62">
        <v>1.5</v>
      </c>
      <c r="AV11" s="62">
        <v>1</v>
      </c>
      <c r="AW11" s="62">
        <v>3</v>
      </c>
      <c r="AX11" s="15">
        <v>1</v>
      </c>
      <c r="AY11" s="62">
        <v>0</v>
      </c>
      <c r="AZ11" s="62">
        <v>0</v>
      </c>
      <c r="BA11" s="15">
        <v>1.5</v>
      </c>
      <c r="BB11" s="15">
        <v>0.5</v>
      </c>
      <c r="BC11" s="62">
        <v>4.5</v>
      </c>
      <c r="BD11" s="62">
        <v>2.5</v>
      </c>
      <c r="BE11" s="15">
        <v>13</v>
      </c>
      <c r="BF11" s="15">
        <v>5.7</v>
      </c>
      <c r="BG11" s="3">
        <f t="shared" ref="BG11:BG15" si="5">SUM(G11:BF11)</f>
        <v>108.95</v>
      </c>
      <c r="BH11" s="3">
        <f t="shared" si="4"/>
        <v>10895</v>
      </c>
      <c r="BI11" s="3">
        <f t="shared" si="3"/>
        <v>-108.95</v>
      </c>
      <c r="BJ11" s="3">
        <f t="shared" si="1"/>
        <v>-10895</v>
      </c>
    </row>
    <row r="12" spans="1:62" ht="15" customHeight="1">
      <c r="A12" s="43">
        <v>44297</v>
      </c>
      <c r="B12" s="8"/>
      <c r="C12" s="8"/>
      <c r="D12" s="8"/>
      <c r="E12" s="8"/>
      <c r="F12" s="8">
        <f t="shared" si="2"/>
        <v>0</v>
      </c>
      <c r="G12" s="15">
        <v>0</v>
      </c>
      <c r="H12" s="15">
        <v>2</v>
      </c>
      <c r="I12" s="15">
        <v>2</v>
      </c>
      <c r="J12" s="15">
        <v>3</v>
      </c>
      <c r="K12" s="62">
        <v>3</v>
      </c>
      <c r="L12" s="15">
        <v>3</v>
      </c>
      <c r="M12" s="62">
        <v>1</v>
      </c>
      <c r="N12" s="62">
        <v>1</v>
      </c>
      <c r="O12" s="62">
        <v>1</v>
      </c>
      <c r="P12" s="15">
        <v>2.5</v>
      </c>
      <c r="Q12" s="59">
        <v>2</v>
      </c>
      <c r="R12" s="62">
        <v>2</v>
      </c>
      <c r="S12" s="62">
        <v>5.5</v>
      </c>
      <c r="T12" s="15">
        <v>1.5</v>
      </c>
      <c r="U12" s="62">
        <v>3</v>
      </c>
      <c r="V12" s="15">
        <v>3</v>
      </c>
      <c r="W12" s="62">
        <v>3</v>
      </c>
      <c r="X12" s="62">
        <v>0</v>
      </c>
      <c r="Y12" s="62">
        <v>1.5</v>
      </c>
      <c r="Z12" s="62">
        <v>1</v>
      </c>
      <c r="AA12" s="62">
        <v>1</v>
      </c>
      <c r="AB12" s="15">
        <v>1</v>
      </c>
      <c r="AC12" s="15">
        <v>1</v>
      </c>
      <c r="AD12" s="62">
        <v>1</v>
      </c>
      <c r="AE12" s="62">
        <v>5</v>
      </c>
      <c r="AF12" s="15">
        <v>0.5</v>
      </c>
      <c r="AG12" s="15">
        <v>0</v>
      </c>
      <c r="AH12" s="15">
        <v>2</v>
      </c>
      <c r="AI12" s="62">
        <v>0.5</v>
      </c>
      <c r="AJ12" s="15">
        <v>0</v>
      </c>
      <c r="AK12" s="62">
        <v>2</v>
      </c>
      <c r="AL12" s="60">
        <v>2</v>
      </c>
      <c r="AM12" s="62">
        <v>2</v>
      </c>
      <c r="AN12" s="62">
        <v>1.5</v>
      </c>
      <c r="AO12" s="15">
        <v>1.5</v>
      </c>
      <c r="AP12" s="15">
        <v>0</v>
      </c>
      <c r="AQ12" s="15">
        <v>4.5</v>
      </c>
      <c r="AR12" s="62">
        <v>3</v>
      </c>
      <c r="AS12" s="62">
        <v>3.5</v>
      </c>
      <c r="AT12" s="62">
        <v>1.25</v>
      </c>
      <c r="AU12" s="62">
        <v>1.5</v>
      </c>
      <c r="AV12" s="62">
        <v>1</v>
      </c>
      <c r="AW12" s="62">
        <v>3</v>
      </c>
      <c r="AX12" s="15">
        <v>1</v>
      </c>
      <c r="AY12" s="62">
        <v>0</v>
      </c>
      <c r="AZ12" s="62">
        <v>0</v>
      </c>
      <c r="BA12" s="15">
        <v>1.5</v>
      </c>
      <c r="BB12" s="15">
        <v>0.5</v>
      </c>
      <c r="BC12" s="62">
        <v>5</v>
      </c>
      <c r="BD12" s="62">
        <v>2.5</v>
      </c>
      <c r="BE12" s="15">
        <v>20</v>
      </c>
      <c r="BF12" s="15">
        <v>10.1</v>
      </c>
      <c r="BG12" s="3">
        <f t="shared" si="5"/>
        <v>120.35</v>
      </c>
      <c r="BH12" s="3">
        <f>BG12*100</f>
        <v>12035</v>
      </c>
      <c r="BI12" s="3">
        <f t="shared" si="3"/>
        <v>-120.35</v>
      </c>
      <c r="BJ12" s="3">
        <f t="shared" si="1"/>
        <v>-12035</v>
      </c>
    </row>
    <row r="13" spans="1:62">
      <c r="A13" s="43">
        <v>44298</v>
      </c>
      <c r="B13" s="8"/>
      <c r="C13" s="8"/>
      <c r="D13" s="8"/>
      <c r="E13" s="8"/>
      <c r="F13" s="8">
        <f t="shared" si="2"/>
        <v>0</v>
      </c>
      <c r="G13" s="15">
        <v>1</v>
      </c>
      <c r="H13" s="15">
        <v>2</v>
      </c>
      <c r="I13" s="15">
        <v>2</v>
      </c>
      <c r="J13" s="15">
        <v>3</v>
      </c>
      <c r="K13" s="62">
        <v>3</v>
      </c>
      <c r="L13" s="15">
        <v>4</v>
      </c>
      <c r="M13" s="62">
        <v>1</v>
      </c>
      <c r="N13" s="62">
        <v>1</v>
      </c>
      <c r="O13" s="62">
        <v>1</v>
      </c>
      <c r="P13" s="15">
        <v>2.5</v>
      </c>
      <c r="Q13" s="59">
        <v>1.5</v>
      </c>
      <c r="R13" s="62">
        <v>2</v>
      </c>
      <c r="S13" s="62">
        <v>5.5</v>
      </c>
      <c r="T13" s="15">
        <v>1.5</v>
      </c>
      <c r="U13" s="62">
        <v>4</v>
      </c>
      <c r="V13" s="15">
        <v>3</v>
      </c>
      <c r="W13" s="62">
        <v>3</v>
      </c>
      <c r="X13" s="62">
        <v>0</v>
      </c>
      <c r="Y13" s="62">
        <v>1.5</v>
      </c>
      <c r="Z13" s="62">
        <v>1</v>
      </c>
      <c r="AA13" s="62">
        <v>1</v>
      </c>
      <c r="AB13" s="15">
        <v>1</v>
      </c>
      <c r="AC13" s="15">
        <v>1</v>
      </c>
      <c r="AD13" s="62">
        <v>1</v>
      </c>
      <c r="AE13" s="62">
        <v>5</v>
      </c>
      <c r="AF13" s="15">
        <v>0.5</v>
      </c>
      <c r="AG13" s="15">
        <v>0</v>
      </c>
      <c r="AH13" s="15">
        <v>0</v>
      </c>
      <c r="AI13" s="62">
        <v>0.5</v>
      </c>
      <c r="AJ13" s="15">
        <v>2</v>
      </c>
      <c r="AK13" s="62">
        <v>2</v>
      </c>
      <c r="AL13" s="60">
        <v>2</v>
      </c>
      <c r="AM13" s="62">
        <v>2</v>
      </c>
      <c r="AN13" s="62">
        <v>1.5</v>
      </c>
      <c r="AO13" s="15">
        <v>1.5</v>
      </c>
      <c r="AP13" s="15">
        <v>0</v>
      </c>
      <c r="AQ13" s="15">
        <v>3.5</v>
      </c>
      <c r="AR13" s="62">
        <v>3</v>
      </c>
      <c r="AS13" s="62">
        <v>3.5</v>
      </c>
      <c r="AT13" s="62">
        <v>1.25</v>
      </c>
      <c r="AU13" s="62">
        <v>1.5</v>
      </c>
      <c r="AV13" s="62">
        <v>1</v>
      </c>
      <c r="AW13" s="62">
        <v>3</v>
      </c>
      <c r="AX13" s="15">
        <v>1</v>
      </c>
      <c r="AY13" s="62">
        <v>0</v>
      </c>
      <c r="AZ13" s="62">
        <v>0</v>
      </c>
      <c r="BA13" s="15">
        <v>1.5</v>
      </c>
      <c r="BB13" s="15">
        <v>0.5</v>
      </c>
      <c r="BC13" s="62">
        <v>5</v>
      </c>
      <c r="BD13" s="62">
        <v>2.5</v>
      </c>
      <c r="BE13" s="15">
        <v>20</v>
      </c>
      <c r="BF13" s="15">
        <v>10</v>
      </c>
      <c r="BG13" s="3">
        <f>SUM(G13:BF13)</f>
        <v>121.75</v>
      </c>
      <c r="BH13" s="3">
        <f t="shared" si="4"/>
        <v>12175</v>
      </c>
      <c r="BI13" s="3">
        <f t="shared" si="3"/>
        <v>-121.75</v>
      </c>
      <c r="BJ13" s="3">
        <f t="shared" si="1"/>
        <v>-12175</v>
      </c>
    </row>
    <row r="14" spans="1:62">
      <c r="A14" s="43">
        <v>44299</v>
      </c>
      <c r="B14" s="8"/>
      <c r="C14" s="8"/>
      <c r="D14" s="8"/>
      <c r="E14" s="8"/>
      <c r="F14" s="8">
        <f t="shared" si="2"/>
        <v>0</v>
      </c>
      <c r="G14" s="15">
        <v>0</v>
      </c>
      <c r="H14" s="15">
        <v>3</v>
      </c>
      <c r="I14" s="15">
        <v>2</v>
      </c>
      <c r="J14" s="15">
        <v>3</v>
      </c>
      <c r="K14" s="62">
        <v>3</v>
      </c>
      <c r="L14" s="15">
        <v>2</v>
      </c>
      <c r="M14" s="62">
        <v>1</v>
      </c>
      <c r="N14" s="62">
        <v>1</v>
      </c>
      <c r="O14" s="62">
        <v>1</v>
      </c>
      <c r="P14" s="15">
        <v>2.5</v>
      </c>
      <c r="Q14" s="59">
        <v>2</v>
      </c>
      <c r="R14" s="62">
        <v>2</v>
      </c>
      <c r="S14" s="62">
        <v>5.5</v>
      </c>
      <c r="T14" s="15">
        <v>0</v>
      </c>
      <c r="U14" s="62">
        <v>3</v>
      </c>
      <c r="V14" s="15">
        <v>3</v>
      </c>
      <c r="W14" s="62">
        <v>3</v>
      </c>
      <c r="X14" s="62">
        <v>0</v>
      </c>
      <c r="Y14" s="62">
        <v>1.5</v>
      </c>
      <c r="Z14" s="62">
        <v>1</v>
      </c>
      <c r="AA14" s="62">
        <v>1</v>
      </c>
      <c r="AB14" s="15">
        <v>1</v>
      </c>
      <c r="AC14" s="15">
        <v>1</v>
      </c>
      <c r="AD14" s="62">
        <v>1</v>
      </c>
      <c r="AE14" s="62">
        <v>5</v>
      </c>
      <c r="AF14" s="15">
        <v>1</v>
      </c>
      <c r="AG14" s="15">
        <v>0</v>
      </c>
      <c r="AH14" s="15">
        <v>0</v>
      </c>
      <c r="AI14" s="62">
        <v>0.5</v>
      </c>
      <c r="AJ14" s="15">
        <v>0</v>
      </c>
      <c r="AK14" s="62">
        <v>2</v>
      </c>
      <c r="AL14" s="60">
        <v>2</v>
      </c>
      <c r="AM14" s="62">
        <v>2</v>
      </c>
      <c r="AN14" s="62">
        <v>1.5</v>
      </c>
      <c r="AO14" s="15">
        <v>1.5</v>
      </c>
      <c r="AP14" s="15">
        <v>0</v>
      </c>
      <c r="AQ14" s="15">
        <v>3.5</v>
      </c>
      <c r="AR14" s="62">
        <v>5</v>
      </c>
      <c r="AS14" s="62">
        <v>3.5</v>
      </c>
      <c r="AT14" s="62">
        <v>1.25</v>
      </c>
      <c r="AU14" s="62">
        <v>1.5</v>
      </c>
      <c r="AV14" s="62">
        <v>1</v>
      </c>
      <c r="AW14" s="62">
        <v>3</v>
      </c>
      <c r="AX14" s="15">
        <v>1</v>
      </c>
      <c r="AY14" s="62">
        <v>0</v>
      </c>
      <c r="AZ14" s="62">
        <v>0</v>
      </c>
      <c r="BA14" s="15">
        <v>1.5</v>
      </c>
      <c r="BB14" s="15">
        <v>0</v>
      </c>
      <c r="BC14" s="62">
        <v>5</v>
      </c>
      <c r="BD14" s="62">
        <v>2.5</v>
      </c>
      <c r="BE14" s="15">
        <v>20</v>
      </c>
      <c r="BF14" s="15">
        <v>10</v>
      </c>
      <c r="BG14" s="3">
        <f t="shared" si="5"/>
        <v>117.75</v>
      </c>
      <c r="BH14" s="3">
        <f t="shared" si="4"/>
        <v>11775</v>
      </c>
      <c r="BI14" s="3">
        <f t="shared" si="3"/>
        <v>-117.75</v>
      </c>
      <c r="BJ14" s="3">
        <f t="shared" si="1"/>
        <v>-11775</v>
      </c>
    </row>
    <row r="15" spans="1:62">
      <c r="A15" s="43">
        <v>44300</v>
      </c>
      <c r="B15" s="8"/>
      <c r="C15" s="8"/>
      <c r="D15" s="8"/>
      <c r="E15" s="8"/>
      <c r="F15" s="8">
        <f>SUM(B15:E15)</f>
        <v>0</v>
      </c>
      <c r="G15" s="15">
        <v>1</v>
      </c>
      <c r="H15" s="15">
        <v>2</v>
      </c>
      <c r="I15" s="15">
        <v>2</v>
      </c>
      <c r="J15" s="15">
        <v>3</v>
      </c>
      <c r="K15" s="62">
        <v>3</v>
      </c>
      <c r="L15" s="15">
        <v>2</v>
      </c>
      <c r="M15" s="62">
        <v>1</v>
      </c>
      <c r="N15" s="62">
        <v>1</v>
      </c>
      <c r="O15" s="62">
        <v>1</v>
      </c>
      <c r="P15" s="15">
        <v>2.5</v>
      </c>
      <c r="Q15" s="59">
        <v>2</v>
      </c>
      <c r="R15" s="62">
        <v>2</v>
      </c>
      <c r="S15" s="62">
        <v>5.5</v>
      </c>
      <c r="T15" s="15">
        <v>0</v>
      </c>
      <c r="U15" s="62">
        <v>4</v>
      </c>
      <c r="V15" s="15">
        <v>3</v>
      </c>
      <c r="W15" s="62">
        <v>3</v>
      </c>
      <c r="X15" s="62">
        <v>0</v>
      </c>
      <c r="Y15" s="62">
        <v>1.5</v>
      </c>
      <c r="Z15" s="62">
        <v>1</v>
      </c>
      <c r="AA15" s="62">
        <v>1</v>
      </c>
      <c r="AB15" s="15">
        <v>1</v>
      </c>
      <c r="AC15" s="15">
        <v>1</v>
      </c>
      <c r="AD15" s="62">
        <v>1</v>
      </c>
      <c r="AE15" s="62">
        <v>5</v>
      </c>
      <c r="AF15" s="15">
        <v>2</v>
      </c>
      <c r="AG15" s="15">
        <v>0</v>
      </c>
      <c r="AH15" s="15">
        <v>2</v>
      </c>
      <c r="AI15" s="62">
        <v>0.5</v>
      </c>
      <c r="AJ15" s="15">
        <v>0</v>
      </c>
      <c r="AK15" s="62">
        <v>2</v>
      </c>
      <c r="AL15" s="60">
        <v>3</v>
      </c>
      <c r="AM15" s="62">
        <v>2</v>
      </c>
      <c r="AN15" s="62">
        <v>1.5</v>
      </c>
      <c r="AO15" s="15">
        <v>1.5</v>
      </c>
      <c r="AP15" s="15">
        <v>0</v>
      </c>
      <c r="AQ15" s="15">
        <v>3.5</v>
      </c>
      <c r="AR15" s="62">
        <v>5</v>
      </c>
      <c r="AS15" s="62">
        <v>3.5</v>
      </c>
      <c r="AT15" s="62">
        <v>1.25</v>
      </c>
      <c r="AU15" s="62">
        <v>1.5</v>
      </c>
      <c r="AV15" s="62">
        <v>1</v>
      </c>
      <c r="AW15" s="62">
        <v>3</v>
      </c>
      <c r="AX15" s="15">
        <v>1</v>
      </c>
      <c r="AY15" s="62">
        <v>1.5</v>
      </c>
      <c r="AZ15" s="62">
        <v>0</v>
      </c>
      <c r="BA15" s="15">
        <v>1.5</v>
      </c>
      <c r="BB15" s="15">
        <v>0</v>
      </c>
      <c r="BC15" s="62">
        <v>5</v>
      </c>
      <c r="BD15" s="62">
        <v>2.5</v>
      </c>
      <c r="BE15" s="15">
        <v>20</v>
      </c>
      <c r="BF15" s="15">
        <v>10</v>
      </c>
      <c r="BG15" s="3">
        <f t="shared" si="5"/>
        <v>124.25</v>
      </c>
      <c r="BH15" s="3">
        <f t="shared" si="4"/>
        <v>12425</v>
      </c>
      <c r="BI15" s="3">
        <f>F15-BG15</f>
        <v>-124.25</v>
      </c>
      <c r="BJ15" s="3">
        <f t="shared" si="1"/>
        <v>-12425</v>
      </c>
    </row>
    <row r="16" spans="1:62">
      <c r="A16" s="43">
        <v>44301</v>
      </c>
      <c r="B16" s="8">
        <v>50</v>
      </c>
      <c r="C16" s="8">
        <v>70</v>
      </c>
      <c r="D16" s="8">
        <v>5</v>
      </c>
      <c r="E16" s="8">
        <v>27</v>
      </c>
      <c r="F16" s="8">
        <f t="shared" ref="F16:F33" si="6">SUM(B16:E16)</f>
        <v>152</v>
      </c>
      <c r="G16" s="15">
        <v>0</v>
      </c>
      <c r="H16" s="15">
        <v>2</v>
      </c>
      <c r="I16" s="15">
        <v>2</v>
      </c>
      <c r="J16" s="15">
        <v>3</v>
      </c>
      <c r="K16" s="62">
        <v>3</v>
      </c>
      <c r="L16" s="15">
        <v>2</v>
      </c>
      <c r="M16" s="62">
        <v>1</v>
      </c>
      <c r="N16" s="62">
        <v>1</v>
      </c>
      <c r="O16" s="62">
        <v>1</v>
      </c>
      <c r="P16" s="15">
        <v>3</v>
      </c>
      <c r="Q16" s="59">
        <v>2.5</v>
      </c>
      <c r="R16" s="62">
        <v>2</v>
      </c>
      <c r="S16" s="62">
        <v>5.5</v>
      </c>
      <c r="T16" s="15">
        <v>0</v>
      </c>
      <c r="U16" s="62">
        <v>3</v>
      </c>
      <c r="V16" s="15">
        <v>3</v>
      </c>
      <c r="W16" s="62">
        <v>3</v>
      </c>
      <c r="X16" s="62">
        <v>0</v>
      </c>
      <c r="Y16" s="62">
        <v>2.5</v>
      </c>
      <c r="Z16" s="64">
        <v>1</v>
      </c>
      <c r="AA16" s="64">
        <v>1</v>
      </c>
      <c r="AB16" s="40">
        <v>1</v>
      </c>
      <c r="AC16" s="40">
        <v>1</v>
      </c>
      <c r="AD16" s="64">
        <v>1.5</v>
      </c>
      <c r="AE16" s="64">
        <v>5</v>
      </c>
      <c r="AF16" s="40">
        <v>2</v>
      </c>
      <c r="AG16" s="40">
        <v>0</v>
      </c>
      <c r="AH16" s="40">
        <v>0</v>
      </c>
      <c r="AI16" s="64">
        <v>0.5</v>
      </c>
      <c r="AJ16" s="40">
        <v>0</v>
      </c>
      <c r="AK16" s="64">
        <v>2</v>
      </c>
      <c r="AL16" s="65">
        <v>3</v>
      </c>
      <c r="AM16" s="64">
        <v>2</v>
      </c>
      <c r="AN16" s="64">
        <v>1.5</v>
      </c>
      <c r="AO16" s="40">
        <v>1.5</v>
      </c>
      <c r="AP16" s="40">
        <v>0</v>
      </c>
      <c r="AQ16" s="40">
        <v>3.5</v>
      </c>
      <c r="AR16" s="64">
        <v>3</v>
      </c>
      <c r="AS16" s="64">
        <v>3</v>
      </c>
      <c r="AT16" s="64">
        <v>1.25</v>
      </c>
      <c r="AU16" s="64">
        <v>1.5</v>
      </c>
      <c r="AV16" s="64">
        <v>1</v>
      </c>
      <c r="AW16" s="64">
        <v>3</v>
      </c>
      <c r="AX16" s="40">
        <v>1</v>
      </c>
      <c r="AY16" s="64">
        <v>2</v>
      </c>
      <c r="AZ16" s="64">
        <v>0</v>
      </c>
      <c r="BA16" s="40">
        <v>2</v>
      </c>
      <c r="BB16" s="40">
        <v>0</v>
      </c>
      <c r="BC16" s="64">
        <v>5</v>
      </c>
      <c r="BD16" s="64">
        <v>2.5</v>
      </c>
      <c r="BE16" s="15">
        <v>29</v>
      </c>
      <c r="BF16" s="15">
        <v>0</v>
      </c>
      <c r="BG16" s="3">
        <f t="shared" ref="BG16:BG22" si="7">SUM(G16:BF16)</f>
        <v>120.25</v>
      </c>
      <c r="BH16" s="3">
        <f t="shared" si="4"/>
        <v>12025</v>
      </c>
      <c r="BI16" s="3">
        <f t="shared" si="3"/>
        <v>31.75</v>
      </c>
      <c r="BJ16" s="3">
        <f t="shared" si="1"/>
        <v>-11873</v>
      </c>
    </row>
    <row r="17" spans="1:62">
      <c r="A17" s="43">
        <v>44302</v>
      </c>
      <c r="B17" s="8">
        <v>50</v>
      </c>
      <c r="C17" s="8">
        <v>60</v>
      </c>
      <c r="D17" s="8">
        <v>16</v>
      </c>
      <c r="E17" s="8">
        <v>27</v>
      </c>
      <c r="F17" s="8">
        <f t="shared" si="6"/>
        <v>153</v>
      </c>
      <c r="G17" s="15">
        <v>1</v>
      </c>
      <c r="H17" s="15">
        <v>2</v>
      </c>
      <c r="I17" s="15">
        <v>2</v>
      </c>
      <c r="J17" s="15">
        <v>3</v>
      </c>
      <c r="K17" s="62">
        <v>3</v>
      </c>
      <c r="L17" s="15">
        <v>2</v>
      </c>
      <c r="M17" s="62">
        <v>1</v>
      </c>
      <c r="N17" s="62">
        <v>1</v>
      </c>
      <c r="O17" s="62">
        <v>1</v>
      </c>
      <c r="P17" s="15">
        <v>3</v>
      </c>
      <c r="Q17" s="59">
        <v>2</v>
      </c>
      <c r="R17" s="62">
        <v>2</v>
      </c>
      <c r="S17" s="62">
        <v>5.5</v>
      </c>
      <c r="T17" s="15">
        <v>0</v>
      </c>
      <c r="U17" s="62">
        <v>3</v>
      </c>
      <c r="V17" s="15">
        <v>3</v>
      </c>
      <c r="W17" s="62">
        <v>3</v>
      </c>
      <c r="X17" s="63">
        <v>0</v>
      </c>
      <c r="Y17" s="64">
        <v>1.5</v>
      </c>
      <c r="Z17" s="64">
        <v>1</v>
      </c>
      <c r="AA17" s="64">
        <v>1</v>
      </c>
      <c r="AB17" s="40">
        <v>1</v>
      </c>
      <c r="AC17" s="40">
        <v>1</v>
      </c>
      <c r="AD17" s="64">
        <v>1.5</v>
      </c>
      <c r="AE17" s="64">
        <v>5</v>
      </c>
      <c r="AF17" s="40">
        <v>2</v>
      </c>
      <c r="AG17" s="40">
        <v>0</v>
      </c>
      <c r="AH17" s="40">
        <v>2</v>
      </c>
      <c r="AI17" s="64">
        <v>0.5</v>
      </c>
      <c r="AJ17" s="40">
        <v>0</v>
      </c>
      <c r="AK17" s="64">
        <v>2</v>
      </c>
      <c r="AL17" s="65">
        <v>3</v>
      </c>
      <c r="AM17" s="64">
        <v>3</v>
      </c>
      <c r="AN17" s="64">
        <v>1.5</v>
      </c>
      <c r="AO17" s="40">
        <v>1.5</v>
      </c>
      <c r="AP17" s="40">
        <v>0</v>
      </c>
      <c r="AQ17" s="40">
        <v>3.5</v>
      </c>
      <c r="AR17" s="64">
        <v>3</v>
      </c>
      <c r="AS17" s="64">
        <v>3.5</v>
      </c>
      <c r="AT17" s="64">
        <v>1.25</v>
      </c>
      <c r="AU17" s="64">
        <v>1.5</v>
      </c>
      <c r="AV17" s="64">
        <v>1</v>
      </c>
      <c r="AW17" s="64">
        <v>3</v>
      </c>
      <c r="AX17" s="40">
        <v>1</v>
      </c>
      <c r="AY17" s="64">
        <v>1</v>
      </c>
      <c r="AZ17" s="64">
        <v>0</v>
      </c>
      <c r="BA17" s="40">
        <v>2</v>
      </c>
      <c r="BB17" s="40">
        <v>0</v>
      </c>
      <c r="BC17" s="64">
        <v>5</v>
      </c>
      <c r="BD17" s="64">
        <v>2.5</v>
      </c>
      <c r="BE17" s="40">
        <v>58</v>
      </c>
      <c r="BF17" s="40">
        <v>0</v>
      </c>
      <c r="BG17" s="3">
        <f t="shared" si="7"/>
        <v>151.25</v>
      </c>
      <c r="BH17" s="3">
        <f t="shared" si="4"/>
        <v>15125</v>
      </c>
      <c r="BI17" s="3">
        <f t="shared" si="3"/>
        <v>1.75</v>
      </c>
      <c r="BJ17" s="3">
        <f t="shared" si="1"/>
        <v>-14972</v>
      </c>
    </row>
    <row r="18" spans="1:62">
      <c r="A18" s="43">
        <v>44303</v>
      </c>
      <c r="B18" s="8">
        <v>41</v>
      </c>
      <c r="C18" s="8">
        <v>60</v>
      </c>
      <c r="D18" s="8">
        <v>16</v>
      </c>
      <c r="E18" s="8">
        <v>27</v>
      </c>
      <c r="F18" s="8">
        <f t="shared" si="6"/>
        <v>144</v>
      </c>
      <c r="G18" s="15">
        <v>0</v>
      </c>
      <c r="H18" s="15">
        <v>2</v>
      </c>
      <c r="I18" s="15">
        <v>2</v>
      </c>
      <c r="J18" s="15">
        <v>3</v>
      </c>
      <c r="K18" s="62">
        <v>3</v>
      </c>
      <c r="L18" s="15">
        <v>3</v>
      </c>
      <c r="M18" s="62">
        <v>1</v>
      </c>
      <c r="N18" s="62">
        <v>1</v>
      </c>
      <c r="O18" s="62">
        <v>1</v>
      </c>
      <c r="P18" s="15">
        <v>3</v>
      </c>
      <c r="Q18" s="60">
        <v>2</v>
      </c>
      <c r="R18" s="62">
        <v>2</v>
      </c>
      <c r="S18" s="62">
        <v>5.5</v>
      </c>
      <c r="T18" s="15">
        <v>0</v>
      </c>
      <c r="U18" s="62">
        <v>3</v>
      </c>
      <c r="V18" s="15">
        <v>3</v>
      </c>
      <c r="W18" s="62">
        <v>3</v>
      </c>
      <c r="X18" s="63">
        <v>0</v>
      </c>
      <c r="Y18" s="64">
        <v>2</v>
      </c>
      <c r="Z18" s="64">
        <v>1</v>
      </c>
      <c r="AA18" s="64">
        <v>1</v>
      </c>
      <c r="AB18" s="40">
        <v>1</v>
      </c>
      <c r="AC18" s="40">
        <v>1</v>
      </c>
      <c r="AD18" s="64">
        <v>1.5</v>
      </c>
      <c r="AE18" s="64">
        <v>5</v>
      </c>
      <c r="AF18" s="40">
        <v>2</v>
      </c>
      <c r="AG18" s="40">
        <v>0</v>
      </c>
      <c r="AH18" s="40">
        <v>0</v>
      </c>
      <c r="AI18" s="64">
        <v>0.5</v>
      </c>
      <c r="AJ18" s="40">
        <v>0</v>
      </c>
      <c r="AK18" s="64">
        <v>2</v>
      </c>
      <c r="AL18" s="65">
        <v>3</v>
      </c>
      <c r="AM18" s="64">
        <v>2</v>
      </c>
      <c r="AN18" s="64">
        <v>1.5</v>
      </c>
      <c r="AO18" s="40">
        <v>1.5</v>
      </c>
      <c r="AP18" s="40">
        <v>0</v>
      </c>
      <c r="AQ18" s="40">
        <v>3.5</v>
      </c>
      <c r="AR18" s="64">
        <v>3</v>
      </c>
      <c r="AS18" s="64">
        <v>3.5</v>
      </c>
      <c r="AT18" s="64">
        <v>1.25</v>
      </c>
      <c r="AU18" s="64">
        <v>1.5</v>
      </c>
      <c r="AV18" s="64">
        <v>1</v>
      </c>
      <c r="AW18" s="64">
        <v>3</v>
      </c>
      <c r="AX18" s="40">
        <v>1</v>
      </c>
      <c r="AY18" s="64">
        <v>1.5</v>
      </c>
      <c r="AZ18" s="64">
        <v>0</v>
      </c>
      <c r="BA18" s="40">
        <v>2</v>
      </c>
      <c r="BB18" s="40">
        <v>0</v>
      </c>
      <c r="BC18" s="64">
        <v>5</v>
      </c>
      <c r="BD18" s="64">
        <v>2.5</v>
      </c>
      <c r="BE18" s="40">
        <v>51</v>
      </c>
      <c r="BF18" s="40">
        <v>0</v>
      </c>
      <c r="BG18" s="3">
        <f t="shared" si="7"/>
        <v>142.25</v>
      </c>
      <c r="BH18" s="3">
        <f t="shared" si="4"/>
        <v>14225</v>
      </c>
      <c r="BI18" s="3">
        <f t="shared" si="3"/>
        <v>1.75</v>
      </c>
      <c r="BJ18" s="3">
        <f t="shared" si="1"/>
        <v>-14081</v>
      </c>
    </row>
    <row r="19" spans="1:62">
      <c r="A19" s="43">
        <v>44304</v>
      </c>
      <c r="B19" s="8">
        <v>40</v>
      </c>
      <c r="C19" s="8">
        <v>60</v>
      </c>
      <c r="D19" s="8">
        <v>16</v>
      </c>
      <c r="E19" s="8">
        <v>27</v>
      </c>
      <c r="F19" s="8">
        <f t="shared" si="6"/>
        <v>143</v>
      </c>
      <c r="G19" s="15">
        <v>1</v>
      </c>
      <c r="H19" s="15">
        <v>2</v>
      </c>
      <c r="I19" s="15">
        <v>2</v>
      </c>
      <c r="J19" s="15">
        <v>3</v>
      </c>
      <c r="K19" s="62">
        <v>3</v>
      </c>
      <c r="L19" s="15">
        <v>3</v>
      </c>
      <c r="M19" s="62">
        <v>1</v>
      </c>
      <c r="N19" s="62">
        <v>1</v>
      </c>
      <c r="O19" s="62">
        <v>1</v>
      </c>
      <c r="P19" s="15">
        <v>3</v>
      </c>
      <c r="Q19" s="60">
        <v>3</v>
      </c>
      <c r="R19" s="62">
        <v>2</v>
      </c>
      <c r="S19" s="62">
        <v>5.5</v>
      </c>
      <c r="T19" s="15">
        <v>0</v>
      </c>
      <c r="U19" s="62">
        <v>3</v>
      </c>
      <c r="V19" s="15">
        <v>3</v>
      </c>
      <c r="W19" s="62">
        <v>3</v>
      </c>
      <c r="X19" s="63">
        <v>0</v>
      </c>
      <c r="Y19" s="64">
        <v>2</v>
      </c>
      <c r="Z19" s="64">
        <v>1</v>
      </c>
      <c r="AA19" s="64">
        <v>1</v>
      </c>
      <c r="AB19" s="40">
        <v>1</v>
      </c>
      <c r="AC19" s="40">
        <v>1</v>
      </c>
      <c r="AD19" s="64">
        <v>1.5</v>
      </c>
      <c r="AE19" s="64">
        <v>5</v>
      </c>
      <c r="AF19" s="40">
        <v>2</v>
      </c>
      <c r="AG19" s="40">
        <v>0</v>
      </c>
      <c r="AH19" s="40">
        <v>2</v>
      </c>
      <c r="AI19" s="64">
        <v>0.5</v>
      </c>
      <c r="AJ19" s="40">
        <v>0</v>
      </c>
      <c r="AK19" s="64">
        <v>2</v>
      </c>
      <c r="AL19" s="65">
        <v>3</v>
      </c>
      <c r="AM19" s="64">
        <v>2</v>
      </c>
      <c r="AN19" s="64">
        <v>1.5</v>
      </c>
      <c r="AO19" s="40">
        <v>1.5</v>
      </c>
      <c r="AP19" s="40">
        <v>0</v>
      </c>
      <c r="AQ19" s="40">
        <v>3.5</v>
      </c>
      <c r="AR19" s="64">
        <v>3</v>
      </c>
      <c r="AS19" s="64">
        <v>3.5</v>
      </c>
      <c r="AT19" s="64">
        <v>1.25</v>
      </c>
      <c r="AU19" s="64">
        <v>2</v>
      </c>
      <c r="AV19" s="64">
        <v>1</v>
      </c>
      <c r="AW19" s="64">
        <v>3</v>
      </c>
      <c r="AX19" s="40">
        <v>1</v>
      </c>
      <c r="AY19" s="64">
        <v>1.5</v>
      </c>
      <c r="AZ19" s="64">
        <v>0</v>
      </c>
      <c r="BA19" s="40">
        <v>2</v>
      </c>
      <c r="BB19" s="40">
        <v>0</v>
      </c>
      <c r="BC19" s="64">
        <v>5</v>
      </c>
      <c r="BD19" s="64">
        <v>2.5</v>
      </c>
      <c r="BE19" s="40">
        <v>47</v>
      </c>
      <c r="BF19" s="40">
        <v>0</v>
      </c>
      <c r="BG19" s="3">
        <f t="shared" si="7"/>
        <v>142.75</v>
      </c>
      <c r="BH19" s="3">
        <f t="shared" si="4"/>
        <v>14275</v>
      </c>
      <c r="BI19" s="3">
        <f t="shared" si="3"/>
        <v>0.25</v>
      </c>
      <c r="BJ19" s="3">
        <f t="shared" si="1"/>
        <v>-14132</v>
      </c>
    </row>
    <row r="20" spans="1:62">
      <c r="A20" s="43">
        <v>44305</v>
      </c>
      <c r="B20" s="8">
        <v>41</v>
      </c>
      <c r="C20" s="8">
        <v>59</v>
      </c>
      <c r="D20" s="8">
        <v>16</v>
      </c>
      <c r="E20" s="8">
        <v>27</v>
      </c>
      <c r="F20" s="8">
        <f t="shared" si="6"/>
        <v>143</v>
      </c>
      <c r="G20" s="15">
        <v>0</v>
      </c>
      <c r="H20" s="15">
        <v>2</v>
      </c>
      <c r="I20" s="15">
        <v>0</v>
      </c>
      <c r="J20" s="15">
        <v>3</v>
      </c>
      <c r="K20" s="62">
        <v>3</v>
      </c>
      <c r="L20" s="15">
        <v>3</v>
      </c>
      <c r="M20" s="62">
        <v>0</v>
      </c>
      <c r="N20" s="62">
        <v>1</v>
      </c>
      <c r="O20" s="62">
        <v>1</v>
      </c>
      <c r="P20" s="15">
        <v>3</v>
      </c>
      <c r="Q20" s="60">
        <v>3</v>
      </c>
      <c r="R20" s="62">
        <v>2</v>
      </c>
      <c r="S20" s="62">
        <v>5.5</v>
      </c>
      <c r="T20" s="15">
        <v>0</v>
      </c>
      <c r="U20" s="62">
        <v>4</v>
      </c>
      <c r="V20" s="15">
        <v>3</v>
      </c>
      <c r="W20" s="62">
        <v>3</v>
      </c>
      <c r="X20" s="63">
        <v>0</v>
      </c>
      <c r="Y20" s="64">
        <v>2</v>
      </c>
      <c r="Z20" s="64">
        <v>1</v>
      </c>
      <c r="AA20" s="64">
        <v>1</v>
      </c>
      <c r="AB20" s="40">
        <v>1</v>
      </c>
      <c r="AC20" s="40">
        <v>1</v>
      </c>
      <c r="AD20" s="64">
        <v>1.5</v>
      </c>
      <c r="AE20" s="64">
        <v>5</v>
      </c>
      <c r="AF20" s="40">
        <v>2</v>
      </c>
      <c r="AG20" s="40">
        <v>0</v>
      </c>
      <c r="AH20" s="40">
        <v>0</v>
      </c>
      <c r="AI20" s="64">
        <v>0.5</v>
      </c>
      <c r="AJ20" s="40">
        <v>0</v>
      </c>
      <c r="AK20" s="64">
        <v>2</v>
      </c>
      <c r="AL20" s="65">
        <v>3</v>
      </c>
      <c r="AM20" s="64">
        <v>2</v>
      </c>
      <c r="AN20" s="64">
        <v>1.5</v>
      </c>
      <c r="AO20" s="40">
        <v>1.5</v>
      </c>
      <c r="AP20" s="40">
        <v>0</v>
      </c>
      <c r="AQ20" s="40">
        <v>3.5</v>
      </c>
      <c r="AR20" s="64">
        <v>3</v>
      </c>
      <c r="AS20" s="64">
        <v>3.5</v>
      </c>
      <c r="AT20" s="64">
        <v>1.25</v>
      </c>
      <c r="AU20" s="64">
        <v>2</v>
      </c>
      <c r="AV20" s="64">
        <v>1</v>
      </c>
      <c r="AW20" s="64">
        <v>3</v>
      </c>
      <c r="AX20" s="40">
        <v>1</v>
      </c>
      <c r="AY20" s="64">
        <v>1.5</v>
      </c>
      <c r="AZ20" s="64">
        <v>0</v>
      </c>
      <c r="BA20" s="40">
        <v>2</v>
      </c>
      <c r="BB20" s="40">
        <v>0</v>
      </c>
      <c r="BC20" s="64">
        <v>5</v>
      </c>
      <c r="BD20" s="64">
        <v>2.5</v>
      </c>
      <c r="BE20" s="40">
        <v>52</v>
      </c>
      <c r="BF20" s="40">
        <v>0</v>
      </c>
      <c r="BG20" s="3">
        <f t="shared" si="7"/>
        <v>142.75</v>
      </c>
      <c r="BH20" s="3">
        <f t="shared" si="4"/>
        <v>14275</v>
      </c>
      <c r="BI20" s="3">
        <f t="shared" si="3"/>
        <v>0.25</v>
      </c>
      <c r="BJ20" s="3">
        <f t="shared" si="1"/>
        <v>-14132</v>
      </c>
    </row>
    <row r="21" spans="1:62" s="8" customFormat="1">
      <c r="A21" s="43">
        <v>44306</v>
      </c>
      <c r="B21" s="8">
        <v>46</v>
      </c>
      <c r="C21" s="8">
        <v>59</v>
      </c>
      <c r="D21" s="8">
        <v>16</v>
      </c>
      <c r="E21" s="8">
        <v>27</v>
      </c>
      <c r="F21" s="8">
        <f t="shared" si="6"/>
        <v>148</v>
      </c>
      <c r="G21" s="15">
        <v>0</v>
      </c>
      <c r="H21" s="15">
        <v>2</v>
      </c>
      <c r="I21" s="15">
        <v>2</v>
      </c>
      <c r="J21" s="15">
        <v>3</v>
      </c>
      <c r="K21" s="62">
        <v>3</v>
      </c>
      <c r="L21" s="15">
        <v>2</v>
      </c>
      <c r="M21" s="62">
        <v>0</v>
      </c>
      <c r="N21" s="62">
        <v>1</v>
      </c>
      <c r="O21" s="62">
        <v>1</v>
      </c>
      <c r="P21" s="15">
        <v>3</v>
      </c>
      <c r="Q21" s="60">
        <v>2</v>
      </c>
      <c r="R21" s="62">
        <v>2</v>
      </c>
      <c r="S21" s="62">
        <v>5.5</v>
      </c>
      <c r="T21" s="15">
        <v>0</v>
      </c>
      <c r="U21" s="62">
        <v>3</v>
      </c>
      <c r="V21" s="15">
        <v>3</v>
      </c>
      <c r="W21" s="62">
        <v>3</v>
      </c>
      <c r="X21" s="63">
        <v>0</v>
      </c>
      <c r="Y21" s="64">
        <v>2</v>
      </c>
      <c r="Z21" s="64">
        <v>1</v>
      </c>
      <c r="AA21" s="64">
        <v>1</v>
      </c>
      <c r="AB21" s="40">
        <v>1</v>
      </c>
      <c r="AC21" s="40">
        <v>1</v>
      </c>
      <c r="AD21" s="64">
        <v>1.5</v>
      </c>
      <c r="AE21" s="64">
        <v>5</v>
      </c>
      <c r="AF21" s="40">
        <v>2</v>
      </c>
      <c r="AG21" s="40">
        <v>0</v>
      </c>
      <c r="AH21" s="40">
        <v>2</v>
      </c>
      <c r="AI21" s="64">
        <v>0.5</v>
      </c>
      <c r="AJ21" s="40">
        <v>0</v>
      </c>
      <c r="AK21" s="64">
        <v>2</v>
      </c>
      <c r="AL21" s="65">
        <v>3</v>
      </c>
      <c r="AM21" s="64">
        <v>2</v>
      </c>
      <c r="AN21" s="64">
        <v>1.5</v>
      </c>
      <c r="AO21" s="40">
        <v>1.5</v>
      </c>
      <c r="AP21" s="40">
        <v>0</v>
      </c>
      <c r="AQ21" s="40">
        <v>3.5</v>
      </c>
      <c r="AR21" s="64">
        <v>3</v>
      </c>
      <c r="AS21" s="64">
        <v>3.5</v>
      </c>
      <c r="AT21" s="64">
        <v>1.25</v>
      </c>
      <c r="AU21" s="64">
        <v>2</v>
      </c>
      <c r="AV21" s="64">
        <v>1</v>
      </c>
      <c r="AW21" s="64">
        <v>3</v>
      </c>
      <c r="AX21" s="40">
        <v>1</v>
      </c>
      <c r="AY21" s="64">
        <v>1.5</v>
      </c>
      <c r="AZ21" s="64">
        <v>0</v>
      </c>
      <c r="BA21" s="40">
        <v>2</v>
      </c>
      <c r="BB21" s="40">
        <v>0</v>
      </c>
      <c r="BC21" s="64">
        <v>5</v>
      </c>
      <c r="BD21" s="64">
        <v>2.5</v>
      </c>
      <c r="BE21" s="40">
        <v>56</v>
      </c>
      <c r="BF21" s="40">
        <v>0</v>
      </c>
      <c r="BG21" s="8">
        <f t="shared" si="7"/>
        <v>147.75</v>
      </c>
      <c r="BH21" s="8">
        <f t="shared" si="4"/>
        <v>14775</v>
      </c>
      <c r="BI21" s="8">
        <f t="shared" si="3"/>
        <v>0.25</v>
      </c>
      <c r="BJ21" s="8">
        <f t="shared" si="1"/>
        <v>-14627</v>
      </c>
    </row>
    <row r="22" spans="1:62">
      <c r="A22" s="43">
        <v>44307</v>
      </c>
      <c r="B22" s="8">
        <v>45</v>
      </c>
      <c r="C22" s="8">
        <v>59</v>
      </c>
      <c r="D22" s="8">
        <v>16</v>
      </c>
      <c r="E22" s="8">
        <v>27</v>
      </c>
      <c r="F22" s="8">
        <f>SUM(B22:E22)</f>
        <v>147</v>
      </c>
      <c r="G22" s="15">
        <v>1</v>
      </c>
      <c r="H22" s="15">
        <v>2</v>
      </c>
      <c r="I22" s="15">
        <v>2</v>
      </c>
      <c r="J22" s="15">
        <v>3</v>
      </c>
      <c r="K22" s="62">
        <v>3</v>
      </c>
      <c r="L22" s="15">
        <v>3</v>
      </c>
      <c r="M22" s="62">
        <v>0</v>
      </c>
      <c r="N22" s="62">
        <v>1</v>
      </c>
      <c r="O22" s="62">
        <v>1</v>
      </c>
      <c r="P22" s="15">
        <v>3</v>
      </c>
      <c r="Q22" s="60">
        <v>3</v>
      </c>
      <c r="R22" s="62">
        <v>2</v>
      </c>
      <c r="S22" s="62">
        <v>5.5</v>
      </c>
      <c r="T22" s="15">
        <v>0</v>
      </c>
      <c r="U22" s="62">
        <v>3</v>
      </c>
      <c r="V22" s="15">
        <v>3</v>
      </c>
      <c r="W22" s="62">
        <v>3</v>
      </c>
      <c r="X22" s="63">
        <v>0</v>
      </c>
      <c r="Y22" s="64">
        <v>2</v>
      </c>
      <c r="Z22" s="64">
        <v>1</v>
      </c>
      <c r="AA22" s="64">
        <v>1</v>
      </c>
      <c r="AB22" s="40">
        <v>1</v>
      </c>
      <c r="AC22" s="40">
        <v>1</v>
      </c>
      <c r="AD22" s="64">
        <v>1.5</v>
      </c>
      <c r="AE22" s="64">
        <v>5</v>
      </c>
      <c r="AF22" s="40">
        <v>2</v>
      </c>
      <c r="AG22" s="40">
        <v>0</v>
      </c>
      <c r="AH22" s="40">
        <v>0</v>
      </c>
      <c r="AI22" s="64">
        <v>0.5</v>
      </c>
      <c r="AJ22" s="40">
        <v>0</v>
      </c>
      <c r="AK22" s="64">
        <v>2</v>
      </c>
      <c r="AL22" s="65">
        <v>3</v>
      </c>
      <c r="AM22" s="64">
        <v>2</v>
      </c>
      <c r="AN22" s="64">
        <v>1.5</v>
      </c>
      <c r="AO22" s="40">
        <v>1.5</v>
      </c>
      <c r="AP22" s="40">
        <v>0</v>
      </c>
      <c r="AQ22" s="40">
        <v>3.5</v>
      </c>
      <c r="AR22" s="64">
        <v>3</v>
      </c>
      <c r="AS22" s="64">
        <v>3.5</v>
      </c>
      <c r="AT22" s="64">
        <v>1.25</v>
      </c>
      <c r="AU22" s="64">
        <v>2</v>
      </c>
      <c r="AV22" s="64">
        <v>1</v>
      </c>
      <c r="AW22" s="64">
        <v>3</v>
      </c>
      <c r="AX22" s="40">
        <v>1</v>
      </c>
      <c r="AY22" s="64">
        <v>1.5</v>
      </c>
      <c r="AZ22" s="64">
        <v>0</v>
      </c>
      <c r="BA22" s="40">
        <v>2</v>
      </c>
      <c r="BB22" s="40">
        <v>0</v>
      </c>
      <c r="BC22" s="64">
        <v>5</v>
      </c>
      <c r="BD22" s="64">
        <v>2.5</v>
      </c>
      <c r="BE22" s="40">
        <v>55</v>
      </c>
      <c r="BF22" s="40">
        <v>0</v>
      </c>
      <c r="BG22" s="3">
        <f t="shared" si="7"/>
        <v>147.75</v>
      </c>
      <c r="BH22" s="3">
        <f t="shared" si="4"/>
        <v>14775</v>
      </c>
      <c r="BI22" s="3">
        <f t="shared" si="3"/>
        <v>-0.75</v>
      </c>
      <c r="BJ22" s="3">
        <f t="shared" si="1"/>
        <v>-14628</v>
      </c>
    </row>
    <row r="23" spans="1:62">
      <c r="A23" s="43">
        <v>44308</v>
      </c>
      <c r="B23" s="8">
        <v>45</v>
      </c>
      <c r="C23" s="8">
        <v>59</v>
      </c>
      <c r="D23" s="8">
        <v>16</v>
      </c>
      <c r="E23" s="8">
        <v>24</v>
      </c>
      <c r="F23" s="8">
        <f t="shared" si="6"/>
        <v>144</v>
      </c>
      <c r="G23" s="15">
        <v>0</v>
      </c>
      <c r="H23" s="15">
        <v>2</v>
      </c>
      <c r="I23" s="15">
        <v>2</v>
      </c>
      <c r="J23" s="15">
        <v>3</v>
      </c>
      <c r="K23" s="62">
        <v>3</v>
      </c>
      <c r="L23" s="15">
        <v>3</v>
      </c>
      <c r="M23" s="62">
        <v>0</v>
      </c>
      <c r="N23" s="62">
        <v>1</v>
      </c>
      <c r="O23" s="62">
        <v>1</v>
      </c>
      <c r="P23" s="15">
        <v>3</v>
      </c>
      <c r="Q23" s="60">
        <v>2</v>
      </c>
      <c r="R23" s="62">
        <v>2</v>
      </c>
      <c r="S23" s="62">
        <v>5.5</v>
      </c>
      <c r="T23" s="15">
        <v>0</v>
      </c>
      <c r="U23" s="62">
        <v>3</v>
      </c>
      <c r="V23" s="15">
        <v>3</v>
      </c>
      <c r="W23" s="62">
        <v>3</v>
      </c>
      <c r="X23" s="63">
        <v>0</v>
      </c>
      <c r="Y23" s="64">
        <v>2</v>
      </c>
      <c r="Z23" s="64">
        <v>1</v>
      </c>
      <c r="AA23" s="64">
        <v>1</v>
      </c>
      <c r="AB23" s="40">
        <v>1</v>
      </c>
      <c r="AC23" s="40">
        <v>1</v>
      </c>
      <c r="AD23" s="64">
        <v>1.5</v>
      </c>
      <c r="AE23" s="64">
        <v>5</v>
      </c>
      <c r="AF23" s="40">
        <v>2</v>
      </c>
      <c r="AG23" s="40">
        <v>0</v>
      </c>
      <c r="AH23" s="40">
        <v>2</v>
      </c>
      <c r="AI23" s="64">
        <v>0.5</v>
      </c>
      <c r="AJ23" s="40">
        <v>0</v>
      </c>
      <c r="AK23" s="64">
        <v>2</v>
      </c>
      <c r="AL23" s="65">
        <v>3</v>
      </c>
      <c r="AM23" s="64">
        <v>2</v>
      </c>
      <c r="AN23" s="64">
        <v>1.5</v>
      </c>
      <c r="AO23" s="40">
        <v>1.5</v>
      </c>
      <c r="AP23" s="40">
        <v>0</v>
      </c>
      <c r="AQ23" s="40">
        <v>3.5</v>
      </c>
      <c r="AR23" s="64">
        <v>3</v>
      </c>
      <c r="AS23" s="64">
        <v>3.5</v>
      </c>
      <c r="AT23" s="64">
        <v>1.25</v>
      </c>
      <c r="AU23" s="64">
        <v>2</v>
      </c>
      <c r="AV23" s="64">
        <v>1</v>
      </c>
      <c r="AW23" s="64">
        <v>3</v>
      </c>
      <c r="AX23" s="40">
        <v>1</v>
      </c>
      <c r="AY23" s="64">
        <v>1.5</v>
      </c>
      <c r="AZ23" s="64">
        <v>0</v>
      </c>
      <c r="BA23" s="40">
        <v>2</v>
      </c>
      <c r="BB23" s="40">
        <v>0</v>
      </c>
      <c r="BC23" s="64">
        <v>5</v>
      </c>
      <c r="BD23" s="64">
        <v>2.5</v>
      </c>
      <c r="BE23" s="40">
        <v>51</v>
      </c>
      <c r="BF23" s="40"/>
      <c r="BG23" s="3">
        <f t="shared" ref="BG23:BG32" si="8">SUM(G23:BE23)</f>
        <v>143.75</v>
      </c>
      <c r="BH23" s="3">
        <f t="shared" si="4"/>
        <v>14375</v>
      </c>
      <c r="BI23" s="3">
        <f t="shared" si="3"/>
        <v>0.25</v>
      </c>
      <c r="BJ23" s="3">
        <f t="shared" si="1"/>
        <v>-14231</v>
      </c>
    </row>
    <row r="24" spans="1:62">
      <c r="A24" s="43">
        <v>44309</v>
      </c>
      <c r="B24" s="8">
        <v>52</v>
      </c>
      <c r="C24" s="8">
        <v>48</v>
      </c>
      <c r="D24" s="8">
        <v>16</v>
      </c>
      <c r="E24" s="8">
        <v>24</v>
      </c>
      <c r="F24" s="8">
        <f t="shared" si="6"/>
        <v>140</v>
      </c>
      <c r="G24" s="15">
        <v>3</v>
      </c>
      <c r="H24" s="15">
        <v>2</v>
      </c>
      <c r="I24" s="15">
        <v>2</v>
      </c>
      <c r="J24" s="15">
        <v>3</v>
      </c>
      <c r="K24" s="62">
        <v>3</v>
      </c>
      <c r="L24" s="15">
        <v>6</v>
      </c>
      <c r="M24" s="62">
        <v>0</v>
      </c>
      <c r="N24" s="62">
        <v>1</v>
      </c>
      <c r="O24" s="62">
        <v>1</v>
      </c>
      <c r="P24" s="15">
        <v>3</v>
      </c>
      <c r="Q24" s="60">
        <v>2</v>
      </c>
      <c r="R24" s="62">
        <v>2</v>
      </c>
      <c r="S24" s="62">
        <v>5.5</v>
      </c>
      <c r="T24" s="15">
        <v>0</v>
      </c>
      <c r="U24" s="62">
        <v>3</v>
      </c>
      <c r="V24" s="15">
        <v>3</v>
      </c>
      <c r="W24" s="62">
        <v>3</v>
      </c>
      <c r="X24" s="63">
        <v>0</v>
      </c>
      <c r="Y24" s="64">
        <v>2</v>
      </c>
      <c r="Z24" s="64">
        <v>1</v>
      </c>
      <c r="AA24" s="64">
        <v>1</v>
      </c>
      <c r="AB24" s="40">
        <v>1</v>
      </c>
      <c r="AC24" s="40">
        <v>1</v>
      </c>
      <c r="AD24" s="64">
        <v>1.5</v>
      </c>
      <c r="AE24" s="64">
        <v>5</v>
      </c>
      <c r="AF24" s="40">
        <v>2</v>
      </c>
      <c r="AG24" s="40">
        <v>0</v>
      </c>
      <c r="AH24" s="40">
        <v>0</v>
      </c>
      <c r="AI24" s="64">
        <v>0.5</v>
      </c>
      <c r="AJ24" s="40">
        <v>0</v>
      </c>
      <c r="AK24" s="64">
        <v>2</v>
      </c>
      <c r="AL24" s="65">
        <v>3</v>
      </c>
      <c r="AM24" s="64">
        <v>2</v>
      </c>
      <c r="AN24" s="64">
        <v>1.5</v>
      </c>
      <c r="AO24" s="40">
        <v>1.5</v>
      </c>
      <c r="AP24" s="40">
        <v>0</v>
      </c>
      <c r="AQ24" s="40">
        <v>3.5</v>
      </c>
      <c r="AR24" s="64">
        <v>3</v>
      </c>
      <c r="AS24" s="64">
        <v>3.5</v>
      </c>
      <c r="AT24" s="64">
        <v>1.25</v>
      </c>
      <c r="AU24" s="64">
        <v>2</v>
      </c>
      <c r="AV24" s="64">
        <v>1</v>
      </c>
      <c r="AW24" s="64">
        <v>3</v>
      </c>
      <c r="AX24" s="40">
        <v>1</v>
      </c>
      <c r="AY24" s="64">
        <v>1.5</v>
      </c>
      <c r="AZ24" s="64">
        <v>0</v>
      </c>
      <c r="BA24" s="40">
        <v>2</v>
      </c>
      <c r="BB24" s="40">
        <v>0</v>
      </c>
      <c r="BC24" s="64">
        <v>5</v>
      </c>
      <c r="BD24" s="64">
        <v>2.5</v>
      </c>
      <c r="BE24" s="40">
        <v>45</v>
      </c>
      <c r="BF24" s="40"/>
      <c r="BG24" s="3">
        <f t="shared" si="8"/>
        <v>141.75</v>
      </c>
      <c r="BH24" s="3">
        <f t="shared" si="4"/>
        <v>14175</v>
      </c>
      <c r="BI24" s="3">
        <f t="shared" si="3"/>
        <v>-1.75</v>
      </c>
      <c r="BJ24" s="3">
        <f t="shared" si="1"/>
        <v>-14035</v>
      </c>
    </row>
    <row r="25" spans="1:62">
      <c r="A25" s="43">
        <v>44310</v>
      </c>
      <c r="B25" s="8">
        <v>42</v>
      </c>
      <c r="C25" s="8">
        <v>59</v>
      </c>
      <c r="D25" s="8">
        <v>16</v>
      </c>
      <c r="E25" s="8">
        <v>24</v>
      </c>
      <c r="F25" s="8">
        <f t="shared" si="6"/>
        <v>141</v>
      </c>
      <c r="G25" s="15">
        <v>0</v>
      </c>
      <c r="H25" s="15">
        <v>2</v>
      </c>
      <c r="I25" s="15">
        <v>2</v>
      </c>
      <c r="J25" s="15">
        <v>3</v>
      </c>
      <c r="K25" s="62">
        <v>3</v>
      </c>
      <c r="L25" s="15">
        <v>3</v>
      </c>
      <c r="M25" s="62">
        <v>0</v>
      </c>
      <c r="N25" s="62">
        <v>1</v>
      </c>
      <c r="O25" s="62">
        <v>1</v>
      </c>
      <c r="P25" s="15">
        <v>3</v>
      </c>
      <c r="Q25" s="60">
        <v>2</v>
      </c>
      <c r="R25" s="62">
        <v>2</v>
      </c>
      <c r="S25" s="62">
        <v>5.5</v>
      </c>
      <c r="T25" s="15">
        <v>0</v>
      </c>
      <c r="U25" s="62">
        <v>4</v>
      </c>
      <c r="V25" s="15">
        <v>3</v>
      </c>
      <c r="W25" s="62">
        <v>3</v>
      </c>
      <c r="X25" s="63">
        <v>0</v>
      </c>
      <c r="Y25" s="64">
        <v>2</v>
      </c>
      <c r="Z25" s="64">
        <v>1</v>
      </c>
      <c r="AA25" s="64">
        <v>1</v>
      </c>
      <c r="AB25" s="40">
        <v>1</v>
      </c>
      <c r="AC25" s="40">
        <v>1</v>
      </c>
      <c r="AD25" s="64">
        <v>1.5</v>
      </c>
      <c r="AE25" s="64">
        <v>5</v>
      </c>
      <c r="AF25" s="40">
        <v>0</v>
      </c>
      <c r="AG25" s="40">
        <v>0</v>
      </c>
      <c r="AH25" s="40">
        <v>2</v>
      </c>
      <c r="AI25" s="64">
        <v>0.5</v>
      </c>
      <c r="AJ25" s="40">
        <v>0</v>
      </c>
      <c r="AK25" s="64">
        <v>2</v>
      </c>
      <c r="AL25" s="65">
        <v>3</v>
      </c>
      <c r="AM25" s="64">
        <v>2</v>
      </c>
      <c r="AN25" s="64">
        <v>1.5</v>
      </c>
      <c r="AO25" s="40">
        <v>1.5</v>
      </c>
      <c r="AP25" s="40">
        <v>0</v>
      </c>
      <c r="AQ25" s="40">
        <v>3.5</v>
      </c>
      <c r="AR25" s="64">
        <v>3</v>
      </c>
      <c r="AS25" s="64">
        <v>3</v>
      </c>
      <c r="AT25" s="64">
        <v>1.25</v>
      </c>
      <c r="AU25" s="64">
        <v>2</v>
      </c>
      <c r="AV25" s="64">
        <v>1</v>
      </c>
      <c r="AW25" s="64">
        <v>3</v>
      </c>
      <c r="AX25" s="40">
        <v>1</v>
      </c>
      <c r="AY25" s="64">
        <v>1.5</v>
      </c>
      <c r="AZ25" s="64">
        <v>0</v>
      </c>
      <c r="BA25" s="40">
        <v>2</v>
      </c>
      <c r="BB25" s="40">
        <v>0</v>
      </c>
      <c r="BC25" s="64">
        <v>5</v>
      </c>
      <c r="BD25" s="64">
        <v>2</v>
      </c>
      <c r="BE25" s="40">
        <v>50</v>
      </c>
      <c r="BF25" s="40"/>
      <c r="BG25" s="3">
        <f t="shared" si="8"/>
        <v>140.75</v>
      </c>
      <c r="BH25" s="3">
        <f t="shared" si="4"/>
        <v>14075</v>
      </c>
      <c r="BI25" s="3">
        <f t="shared" si="3"/>
        <v>0.25</v>
      </c>
      <c r="BJ25" s="3">
        <f t="shared" si="1"/>
        <v>-13934</v>
      </c>
    </row>
    <row r="26" spans="1:62">
      <c r="A26" s="43">
        <v>44311</v>
      </c>
      <c r="B26" s="8">
        <v>42</v>
      </c>
      <c r="C26" s="8">
        <v>59</v>
      </c>
      <c r="D26" s="8">
        <v>20</v>
      </c>
      <c r="E26" s="8">
        <v>24</v>
      </c>
      <c r="F26" s="8">
        <f t="shared" si="6"/>
        <v>145</v>
      </c>
      <c r="G26" s="15">
        <v>1</v>
      </c>
      <c r="H26" s="15">
        <v>2</v>
      </c>
      <c r="I26" s="15">
        <v>2</v>
      </c>
      <c r="J26" s="15">
        <v>3</v>
      </c>
      <c r="K26" s="62">
        <v>3</v>
      </c>
      <c r="L26" s="15">
        <v>3</v>
      </c>
      <c r="M26" s="62">
        <v>0</v>
      </c>
      <c r="N26" s="62">
        <v>1</v>
      </c>
      <c r="O26" s="62">
        <v>1</v>
      </c>
      <c r="P26" s="15">
        <v>3</v>
      </c>
      <c r="Q26" s="60">
        <v>2</v>
      </c>
      <c r="R26" s="62">
        <v>2</v>
      </c>
      <c r="S26" s="62">
        <v>5.5</v>
      </c>
      <c r="T26" s="15">
        <v>0</v>
      </c>
      <c r="U26" s="62">
        <v>3</v>
      </c>
      <c r="V26" s="15">
        <v>3</v>
      </c>
      <c r="W26" s="62">
        <v>3</v>
      </c>
      <c r="X26" s="63">
        <v>0</v>
      </c>
      <c r="Y26" s="64">
        <v>2</v>
      </c>
      <c r="Z26" s="64">
        <v>1</v>
      </c>
      <c r="AA26" s="64">
        <v>1</v>
      </c>
      <c r="AB26" s="40">
        <v>1</v>
      </c>
      <c r="AC26" s="40">
        <v>1</v>
      </c>
      <c r="AD26" s="64">
        <v>0</v>
      </c>
      <c r="AE26" s="64">
        <v>5</v>
      </c>
      <c r="AF26" s="40">
        <v>2</v>
      </c>
      <c r="AG26" s="40">
        <v>0</v>
      </c>
      <c r="AH26" s="40">
        <v>0</v>
      </c>
      <c r="AI26" s="64">
        <v>0.5</v>
      </c>
      <c r="AJ26" s="40">
        <v>0</v>
      </c>
      <c r="AK26" s="64">
        <v>2</v>
      </c>
      <c r="AL26" s="65">
        <v>3</v>
      </c>
      <c r="AM26" s="64">
        <v>2</v>
      </c>
      <c r="AN26" s="64">
        <v>1.5</v>
      </c>
      <c r="AO26" s="40">
        <v>1.5</v>
      </c>
      <c r="AP26" s="40">
        <v>0</v>
      </c>
      <c r="AQ26" s="40">
        <v>3</v>
      </c>
      <c r="AR26" s="64">
        <v>3</v>
      </c>
      <c r="AS26" s="64">
        <v>3.5</v>
      </c>
      <c r="AT26" s="64">
        <v>1.25</v>
      </c>
      <c r="AU26" s="64">
        <v>2</v>
      </c>
      <c r="AV26" s="64">
        <v>1</v>
      </c>
      <c r="AW26" s="64">
        <v>3</v>
      </c>
      <c r="AX26" s="40">
        <v>1</v>
      </c>
      <c r="AY26" s="64">
        <v>1.5</v>
      </c>
      <c r="AZ26" s="64">
        <v>0</v>
      </c>
      <c r="BA26" s="40">
        <v>2</v>
      </c>
      <c r="BB26" s="40">
        <v>0</v>
      </c>
      <c r="BC26" s="64">
        <v>5</v>
      </c>
      <c r="BD26" s="64">
        <v>2.5</v>
      </c>
      <c r="BE26" s="40">
        <v>55</v>
      </c>
      <c r="BF26" s="40"/>
      <c r="BG26" s="3">
        <f t="shared" si="8"/>
        <v>144.75</v>
      </c>
      <c r="BH26" s="3">
        <f t="shared" si="4"/>
        <v>14475</v>
      </c>
      <c r="BI26" s="3">
        <f t="shared" si="3"/>
        <v>0.25</v>
      </c>
      <c r="BJ26" s="3">
        <f t="shared" si="1"/>
        <v>-14330</v>
      </c>
    </row>
    <row r="27" spans="1:62">
      <c r="A27" s="43">
        <v>44312</v>
      </c>
      <c r="B27" s="8">
        <v>39</v>
      </c>
      <c r="C27" s="8">
        <v>54</v>
      </c>
      <c r="D27" s="8">
        <v>20</v>
      </c>
      <c r="E27" s="8">
        <v>24</v>
      </c>
      <c r="F27" s="8">
        <f t="shared" si="6"/>
        <v>137</v>
      </c>
      <c r="G27" s="15">
        <v>0</v>
      </c>
      <c r="H27" s="15">
        <v>2</v>
      </c>
      <c r="I27" s="15">
        <v>2</v>
      </c>
      <c r="J27" s="15">
        <v>3</v>
      </c>
      <c r="K27" s="62">
        <v>3</v>
      </c>
      <c r="L27" s="15">
        <v>3</v>
      </c>
      <c r="M27" s="62">
        <v>0</v>
      </c>
      <c r="N27" s="62">
        <v>1</v>
      </c>
      <c r="O27" s="62">
        <v>1</v>
      </c>
      <c r="P27" s="15">
        <v>3</v>
      </c>
      <c r="Q27" s="60">
        <v>2.5</v>
      </c>
      <c r="R27" s="62">
        <v>2</v>
      </c>
      <c r="S27" s="62">
        <v>5.5</v>
      </c>
      <c r="T27" s="15">
        <v>0</v>
      </c>
      <c r="U27" s="62">
        <v>3</v>
      </c>
      <c r="V27" s="15">
        <v>3</v>
      </c>
      <c r="W27" s="62">
        <v>3</v>
      </c>
      <c r="X27" s="63">
        <v>0</v>
      </c>
      <c r="Y27" s="64">
        <v>2</v>
      </c>
      <c r="Z27" s="64">
        <v>1</v>
      </c>
      <c r="AA27" s="64">
        <v>1</v>
      </c>
      <c r="AB27" s="40">
        <v>1</v>
      </c>
      <c r="AC27" s="40">
        <v>1</v>
      </c>
      <c r="AD27" s="64">
        <v>1.5</v>
      </c>
      <c r="AE27" s="64">
        <v>5</v>
      </c>
      <c r="AF27" s="40">
        <v>2</v>
      </c>
      <c r="AG27" s="40">
        <v>0</v>
      </c>
      <c r="AH27" s="40">
        <v>2</v>
      </c>
      <c r="AI27" s="64">
        <v>0.5</v>
      </c>
      <c r="AJ27" s="40">
        <v>0</v>
      </c>
      <c r="AK27" s="64">
        <v>2</v>
      </c>
      <c r="AL27" s="65">
        <v>3</v>
      </c>
      <c r="AM27" s="64">
        <v>2</v>
      </c>
      <c r="AN27" s="64">
        <v>1.5</v>
      </c>
      <c r="AO27" s="40">
        <v>1.5</v>
      </c>
      <c r="AP27" s="40">
        <v>0</v>
      </c>
      <c r="AQ27" s="40">
        <v>3.5</v>
      </c>
      <c r="AR27" s="64">
        <v>3</v>
      </c>
      <c r="AS27" s="64">
        <v>3.5</v>
      </c>
      <c r="AT27" s="64">
        <v>1.25</v>
      </c>
      <c r="AU27" s="64">
        <v>2</v>
      </c>
      <c r="AV27" s="64">
        <v>1</v>
      </c>
      <c r="AW27" s="64">
        <v>3</v>
      </c>
      <c r="AX27" s="40">
        <v>1</v>
      </c>
      <c r="AY27" s="64">
        <v>1.5</v>
      </c>
      <c r="AZ27" s="64">
        <v>0</v>
      </c>
      <c r="BA27" s="40">
        <v>2</v>
      </c>
      <c r="BB27" s="40">
        <v>0</v>
      </c>
      <c r="BC27" s="64">
        <v>5</v>
      </c>
      <c r="BD27" s="64">
        <v>2.5</v>
      </c>
      <c r="BE27" s="40">
        <v>43</v>
      </c>
      <c r="BF27" s="40"/>
      <c r="BG27" s="3">
        <f t="shared" si="8"/>
        <v>136.25</v>
      </c>
      <c r="BH27" s="3">
        <f t="shared" si="4"/>
        <v>13625</v>
      </c>
      <c r="BI27" s="3">
        <f t="shared" si="3"/>
        <v>0.75</v>
      </c>
      <c r="BJ27" s="3">
        <f t="shared" si="1"/>
        <v>-13488</v>
      </c>
    </row>
    <row r="28" spans="1:62">
      <c r="A28" s="43">
        <v>44313</v>
      </c>
      <c r="B28" s="8">
        <v>44</v>
      </c>
      <c r="C28" s="8">
        <v>52</v>
      </c>
      <c r="D28" s="8">
        <v>20</v>
      </c>
      <c r="E28" s="8">
        <v>24</v>
      </c>
      <c r="F28" s="8">
        <f t="shared" si="6"/>
        <v>140</v>
      </c>
      <c r="G28" s="15">
        <v>1</v>
      </c>
      <c r="H28" s="15">
        <v>2</v>
      </c>
      <c r="I28" s="15">
        <v>2</v>
      </c>
      <c r="J28" s="15">
        <v>3</v>
      </c>
      <c r="K28" s="62">
        <v>3</v>
      </c>
      <c r="L28" s="15">
        <v>3</v>
      </c>
      <c r="M28" s="62">
        <v>0</v>
      </c>
      <c r="N28" s="62">
        <v>1</v>
      </c>
      <c r="O28" s="62">
        <v>1</v>
      </c>
      <c r="P28" s="15">
        <v>3</v>
      </c>
      <c r="Q28" s="60">
        <v>2.5</v>
      </c>
      <c r="R28" s="62">
        <v>2</v>
      </c>
      <c r="S28" s="62">
        <v>5.5</v>
      </c>
      <c r="T28" s="15">
        <v>1.5</v>
      </c>
      <c r="U28" s="62">
        <v>3</v>
      </c>
      <c r="V28" s="15">
        <v>3</v>
      </c>
      <c r="W28" s="62">
        <v>3</v>
      </c>
      <c r="X28" s="63">
        <v>0</v>
      </c>
      <c r="Y28" s="64">
        <v>2</v>
      </c>
      <c r="Z28" s="64">
        <v>1</v>
      </c>
      <c r="AA28" s="64">
        <v>1</v>
      </c>
      <c r="AB28" s="40">
        <v>1</v>
      </c>
      <c r="AC28" s="40">
        <v>1</v>
      </c>
      <c r="AD28" s="64">
        <v>1.5</v>
      </c>
      <c r="AE28" s="64">
        <v>5</v>
      </c>
      <c r="AF28" s="40">
        <v>2</v>
      </c>
      <c r="AG28" s="40">
        <v>0</v>
      </c>
      <c r="AH28" s="40">
        <v>0</v>
      </c>
      <c r="AI28" s="64">
        <v>0.5</v>
      </c>
      <c r="AJ28" s="40">
        <v>0</v>
      </c>
      <c r="AK28" s="64">
        <v>2</v>
      </c>
      <c r="AL28" s="65">
        <v>3</v>
      </c>
      <c r="AM28" s="64">
        <v>2</v>
      </c>
      <c r="AN28" s="64">
        <v>1.5</v>
      </c>
      <c r="AO28" s="40">
        <v>1.5</v>
      </c>
      <c r="AP28" s="40">
        <v>0</v>
      </c>
      <c r="AQ28" s="40">
        <v>3.5</v>
      </c>
      <c r="AR28" s="64">
        <v>3</v>
      </c>
      <c r="AS28" s="64">
        <v>3.5</v>
      </c>
      <c r="AT28" s="64">
        <v>1.25</v>
      </c>
      <c r="AU28" s="64">
        <v>2</v>
      </c>
      <c r="AV28" s="64">
        <v>1</v>
      </c>
      <c r="AW28" s="64">
        <v>3</v>
      </c>
      <c r="AX28" s="40">
        <v>1</v>
      </c>
      <c r="AY28" s="64">
        <v>1.5</v>
      </c>
      <c r="AZ28" s="64">
        <v>0</v>
      </c>
      <c r="BA28" s="40">
        <v>2</v>
      </c>
      <c r="BB28" s="40">
        <v>0</v>
      </c>
      <c r="BC28" s="64">
        <v>5</v>
      </c>
      <c r="BD28" s="64">
        <v>2.5</v>
      </c>
      <c r="BE28" s="40">
        <v>46</v>
      </c>
      <c r="BF28" s="40"/>
      <c r="BG28" s="3">
        <f t="shared" si="8"/>
        <v>139.75</v>
      </c>
      <c r="BH28" s="3">
        <f t="shared" si="4"/>
        <v>13975</v>
      </c>
      <c r="BI28" s="3">
        <f t="shared" si="3"/>
        <v>0.25</v>
      </c>
      <c r="BJ28" s="3">
        <f t="shared" si="1"/>
        <v>-13835</v>
      </c>
    </row>
    <row r="29" spans="1:62">
      <c r="A29" s="43">
        <v>44314</v>
      </c>
      <c r="B29" s="8">
        <v>42</v>
      </c>
      <c r="C29" s="8">
        <v>40</v>
      </c>
      <c r="D29" s="8">
        <v>20</v>
      </c>
      <c r="E29" s="8">
        <v>24</v>
      </c>
      <c r="F29" s="8">
        <f t="shared" si="6"/>
        <v>126</v>
      </c>
      <c r="G29" s="15">
        <v>0</v>
      </c>
      <c r="H29" s="15">
        <v>2</v>
      </c>
      <c r="I29" s="15">
        <v>2</v>
      </c>
      <c r="J29" s="15">
        <v>3</v>
      </c>
      <c r="K29" s="62">
        <v>3</v>
      </c>
      <c r="L29" s="15">
        <v>3</v>
      </c>
      <c r="M29" s="62">
        <v>0</v>
      </c>
      <c r="N29" s="62">
        <v>1</v>
      </c>
      <c r="O29" s="62">
        <v>1</v>
      </c>
      <c r="P29" s="15">
        <v>3</v>
      </c>
      <c r="Q29" s="60">
        <v>2.5</v>
      </c>
      <c r="R29" s="62">
        <v>2</v>
      </c>
      <c r="S29" s="62">
        <v>5.5</v>
      </c>
      <c r="T29" s="15">
        <v>1.5</v>
      </c>
      <c r="U29" s="62">
        <v>3</v>
      </c>
      <c r="V29" s="15">
        <v>3</v>
      </c>
      <c r="W29" s="62">
        <v>3</v>
      </c>
      <c r="X29" s="63">
        <v>0</v>
      </c>
      <c r="Y29" s="64">
        <v>2</v>
      </c>
      <c r="Z29" s="64">
        <v>1</v>
      </c>
      <c r="AA29" s="64">
        <v>1</v>
      </c>
      <c r="AB29" s="40">
        <v>1</v>
      </c>
      <c r="AC29" s="40">
        <v>1</v>
      </c>
      <c r="AD29" s="64">
        <v>1.5</v>
      </c>
      <c r="AE29" s="64">
        <v>5</v>
      </c>
      <c r="AF29" s="40">
        <v>2</v>
      </c>
      <c r="AG29" s="40">
        <v>0</v>
      </c>
      <c r="AH29" s="40">
        <v>0</v>
      </c>
      <c r="AI29" s="64">
        <v>0.5</v>
      </c>
      <c r="AJ29" s="40">
        <v>0</v>
      </c>
      <c r="AK29" s="64">
        <v>2</v>
      </c>
      <c r="AL29" s="65">
        <v>3</v>
      </c>
      <c r="AM29" s="64">
        <v>2</v>
      </c>
      <c r="AN29" s="64">
        <v>1.5</v>
      </c>
      <c r="AO29" s="40">
        <v>1.5</v>
      </c>
      <c r="AP29" s="40">
        <v>0</v>
      </c>
      <c r="AQ29" s="40">
        <v>3.5</v>
      </c>
      <c r="AR29" s="64">
        <v>3</v>
      </c>
      <c r="AS29" s="64">
        <v>3.5</v>
      </c>
      <c r="AT29" s="64">
        <v>1.5</v>
      </c>
      <c r="AU29" s="64">
        <v>2</v>
      </c>
      <c r="AV29" s="64">
        <v>1</v>
      </c>
      <c r="AW29" s="64">
        <v>3</v>
      </c>
      <c r="AX29" s="40">
        <v>1</v>
      </c>
      <c r="AY29" s="64">
        <v>1.5</v>
      </c>
      <c r="AZ29" s="64">
        <v>0</v>
      </c>
      <c r="BA29" s="40">
        <v>2</v>
      </c>
      <c r="BB29" s="40">
        <v>0</v>
      </c>
      <c r="BC29" s="64">
        <v>5</v>
      </c>
      <c r="BD29" s="64">
        <v>2.5</v>
      </c>
      <c r="BE29" s="40">
        <v>31</v>
      </c>
      <c r="BF29" s="40"/>
      <c r="BG29" s="3">
        <f t="shared" si="8"/>
        <v>124</v>
      </c>
      <c r="BH29" s="3">
        <f t="shared" si="4"/>
        <v>12400</v>
      </c>
      <c r="BI29" s="3">
        <f t="shared" si="3"/>
        <v>2</v>
      </c>
      <c r="BJ29" s="3">
        <f t="shared" si="1"/>
        <v>-12274</v>
      </c>
    </row>
    <row r="30" spans="1:62">
      <c r="A30" s="43">
        <v>44315</v>
      </c>
      <c r="B30" s="8">
        <v>44</v>
      </c>
      <c r="C30" s="8">
        <v>45</v>
      </c>
      <c r="D30" s="8">
        <v>20</v>
      </c>
      <c r="E30" s="8">
        <v>24</v>
      </c>
      <c r="F30" s="8">
        <f t="shared" si="6"/>
        <v>133</v>
      </c>
      <c r="G30" s="15">
        <v>1</v>
      </c>
      <c r="H30" s="15">
        <v>2</v>
      </c>
      <c r="I30" s="15">
        <v>2</v>
      </c>
      <c r="J30" s="15">
        <v>3</v>
      </c>
      <c r="K30" s="62">
        <v>3</v>
      </c>
      <c r="L30" s="15">
        <v>3</v>
      </c>
      <c r="M30" s="62">
        <v>0</v>
      </c>
      <c r="N30" s="62">
        <v>1</v>
      </c>
      <c r="O30" s="62">
        <v>1</v>
      </c>
      <c r="P30" s="15">
        <v>3</v>
      </c>
      <c r="Q30" s="60">
        <v>2</v>
      </c>
      <c r="R30" s="62">
        <v>2</v>
      </c>
      <c r="S30" s="62">
        <v>5.5</v>
      </c>
      <c r="T30" s="15">
        <v>1.5</v>
      </c>
      <c r="U30" s="62">
        <v>3</v>
      </c>
      <c r="V30" s="15">
        <v>3</v>
      </c>
      <c r="W30" s="62">
        <v>3</v>
      </c>
      <c r="X30" s="63">
        <v>0</v>
      </c>
      <c r="Y30" s="64">
        <v>2</v>
      </c>
      <c r="Z30" s="64">
        <v>1</v>
      </c>
      <c r="AA30" s="64">
        <v>1</v>
      </c>
      <c r="AB30" s="40">
        <v>1</v>
      </c>
      <c r="AC30" s="40">
        <v>1</v>
      </c>
      <c r="AD30" s="64">
        <v>1.5</v>
      </c>
      <c r="AE30" s="64">
        <v>5</v>
      </c>
      <c r="AF30" s="40">
        <v>2</v>
      </c>
      <c r="AG30" s="40">
        <v>0</v>
      </c>
      <c r="AH30" s="40">
        <v>0</v>
      </c>
      <c r="AI30" s="64">
        <v>0.5</v>
      </c>
      <c r="AJ30" s="40">
        <v>0</v>
      </c>
      <c r="AK30" s="64">
        <v>2</v>
      </c>
      <c r="AL30" s="65">
        <v>3</v>
      </c>
      <c r="AM30" s="64">
        <v>2</v>
      </c>
      <c r="AN30" s="64">
        <v>1.5</v>
      </c>
      <c r="AO30" s="40">
        <v>1.5</v>
      </c>
      <c r="AP30" s="40">
        <v>0</v>
      </c>
      <c r="AQ30" s="40">
        <v>3.5</v>
      </c>
      <c r="AR30" s="64">
        <v>3</v>
      </c>
      <c r="AS30" s="64">
        <v>3.5</v>
      </c>
      <c r="AT30" s="64">
        <v>1.5</v>
      </c>
      <c r="AU30" s="64">
        <v>2</v>
      </c>
      <c r="AV30" s="64">
        <v>1</v>
      </c>
      <c r="AW30" s="64">
        <v>3</v>
      </c>
      <c r="AX30" s="40">
        <v>0</v>
      </c>
      <c r="AY30" s="64">
        <v>1.5</v>
      </c>
      <c r="AZ30" s="64">
        <v>0</v>
      </c>
      <c r="BA30" s="40">
        <v>2</v>
      </c>
      <c r="BB30" s="40">
        <v>0</v>
      </c>
      <c r="BC30" s="64">
        <v>5</v>
      </c>
      <c r="BD30" s="64">
        <v>2.5</v>
      </c>
      <c r="BE30" s="40">
        <v>49</v>
      </c>
      <c r="BF30" s="40"/>
      <c r="BG30" s="3">
        <f t="shared" si="8"/>
        <v>141.5</v>
      </c>
      <c r="BH30" s="3">
        <f t="shared" si="4"/>
        <v>14150</v>
      </c>
      <c r="BI30" s="3">
        <f t="shared" si="3"/>
        <v>-8.5</v>
      </c>
      <c r="BJ30" s="3">
        <f t="shared" si="1"/>
        <v>-14017</v>
      </c>
    </row>
    <row r="31" spans="1:62">
      <c r="A31" s="43">
        <v>44316</v>
      </c>
      <c r="B31" s="8">
        <v>43</v>
      </c>
      <c r="C31" s="8">
        <v>45</v>
      </c>
      <c r="D31" s="8">
        <v>20</v>
      </c>
      <c r="E31" s="8">
        <v>22</v>
      </c>
      <c r="F31" s="8">
        <f t="shared" si="6"/>
        <v>130</v>
      </c>
      <c r="G31" s="15">
        <v>0</v>
      </c>
      <c r="H31" s="15">
        <v>3</v>
      </c>
      <c r="I31" s="15">
        <v>2</v>
      </c>
      <c r="J31" s="15">
        <v>3</v>
      </c>
      <c r="K31" s="62">
        <v>3</v>
      </c>
      <c r="L31" s="15">
        <v>3</v>
      </c>
      <c r="M31" s="62">
        <v>0</v>
      </c>
      <c r="N31" s="62">
        <v>1</v>
      </c>
      <c r="O31" s="62">
        <v>1</v>
      </c>
      <c r="P31" s="15"/>
      <c r="Q31" s="60">
        <v>4</v>
      </c>
      <c r="R31" s="62">
        <v>2</v>
      </c>
      <c r="S31" s="62">
        <v>5.5</v>
      </c>
      <c r="T31" s="15">
        <v>1.5</v>
      </c>
      <c r="U31" s="62">
        <v>3</v>
      </c>
      <c r="V31" s="15">
        <v>3</v>
      </c>
      <c r="W31" s="62">
        <v>3</v>
      </c>
      <c r="X31" s="63">
        <v>0</v>
      </c>
      <c r="Y31" s="64">
        <v>2</v>
      </c>
      <c r="Z31" s="64">
        <v>1</v>
      </c>
      <c r="AA31" s="64">
        <v>1</v>
      </c>
      <c r="AB31" s="40">
        <v>1</v>
      </c>
      <c r="AC31" s="40">
        <v>1</v>
      </c>
      <c r="AD31" s="64">
        <v>0</v>
      </c>
      <c r="AE31" s="64">
        <v>5</v>
      </c>
      <c r="AF31" s="40">
        <v>2</v>
      </c>
      <c r="AG31" s="40">
        <v>0</v>
      </c>
      <c r="AH31" s="40">
        <v>2</v>
      </c>
      <c r="AI31" s="64">
        <v>0.5</v>
      </c>
      <c r="AJ31" s="40">
        <v>0</v>
      </c>
      <c r="AK31" s="64">
        <v>2</v>
      </c>
      <c r="AL31" s="65">
        <v>3</v>
      </c>
      <c r="AM31" s="64">
        <v>2</v>
      </c>
      <c r="AN31" s="64">
        <v>1.5</v>
      </c>
      <c r="AO31" s="40">
        <v>1.5</v>
      </c>
      <c r="AP31" s="40">
        <v>0</v>
      </c>
      <c r="AQ31" s="40">
        <v>3.5</v>
      </c>
      <c r="AR31" s="64">
        <v>3</v>
      </c>
      <c r="AS31" s="64">
        <v>3.5</v>
      </c>
      <c r="AT31" s="64">
        <v>1.5</v>
      </c>
      <c r="AU31" s="64">
        <v>2</v>
      </c>
      <c r="AV31" s="64">
        <v>1</v>
      </c>
      <c r="AW31" s="64">
        <v>3</v>
      </c>
      <c r="AX31" s="40">
        <v>1</v>
      </c>
      <c r="AY31" s="64">
        <v>1.5</v>
      </c>
      <c r="AZ31" s="64">
        <v>0</v>
      </c>
      <c r="BA31" s="40">
        <v>2</v>
      </c>
      <c r="BB31" s="40">
        <v>0</v>
      </c>
      <c r="BC31" s="64">
        <v>5</v>
      </c>
      <c r="BD31" s="64">
        <v>2.5</v>
      </c>
      <c r="BE31" s="40">
        <v>37</v>
      </c>
      <c r="BF31" s="40"/>
      <c r="BG31" s="3">
        <f t="shared" si="8"/>
        <v>130</v>
      </c>
      <c r="BH31" s="3">
        <f t="shared" si="4"/>
        <v>13000</v>
      </c>
      <c r="BI31" s="3">
        <f t="shared" si="3"/>
        <v>0</v>
      </c>
      <c r="BJ31" s="3">
        <f t="shared" si="1"/>
        <v>-12870</v>
      </c>
    </row>
    <row r="32" spans="1:62">
      <c r="A32" s="41"/>
      <c r="B32" s="8"/>
      <c r="C32" s="8"/>
      <c r="D32" s="8"/>
      <c r="E32" s="8"/>
      <c r="F32" s="8">
        <f t="shared" si="6"/>
        <v>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45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3">
        <f t="shared" si="8"/>
        <v>0</v>
      </c>
      <c r="BH32" s="3">
        <f>BG32*100</f>
        <v>0</v>
      </c>
      <c r="BI32" s="3">
        <f t="shared" si="3"/>
        <v>0</v>
      </c>
      <c r="BJ32" s="3">
        <f t="shared" si="1"/>
        <v>0</v>
      </c>
    </row>
    <row r="33" spans="1:62" s="6" customFormat="1">
      <c r="B33" s="6">
        <f>SUM(B2:B7)</f>
        <v>45</v>
      </c>
      <c r="C33" s="6">
        <f t="shared" ref="C33" si="9">SUM(C2:C6)</f>
        <v>50</v>
      </c>
      <c r="F33" s="8">
        <f t="shared" si="6"/>
        <v>95</v>
      </c>
      <c r="G33" s="6">
        <f t="shared" ref="G33:BG33" si="10">SUM(G2:G32)</f>
        <v>16</v>
      </c>
      <c r="H33" s="6">
        <f>SUM(H2:H32)</f>
        <v>64</v>
      </c>
      <c r="I33" s="6">
        <f t="shared" si="10"/>
        <v>58</v>
      </c>
      <c r="J33" s="6">
        <f t="shared" si="10"/>
        <v>90</v>
      </c>
      <c r="K33" s="6">
        <f>SUM(K2:K32)</f>
        <v>90</v>
      </c>
      <c r="L33" s="6">
        <f>SUM(L2:L32)</f>
        <v>97</v>
      </c>
      <c r="M33" s="6">
        <f t="shared" si="10"/>
        <v>24</v>
      </c>
      <c r="N33" s="6">
        <f>SUM(N2:N32)</f>
        <v>30</v>
      </c>
      <c r="O33" s="6">
        <f t="shared" si="10"/>
        <v>30</v>
      </c>
      <c r="P33" s="6">
        <f t="shared" si="10"/>
        <v>85</v>
      </c>
      <c r="Q33" s="6">
        <f t="shared" si="10"/>
        <v>65.5</v>
      </c>
      <c r="R33" s="6">
        <f>SUM(R2:R32)</f>
        <v>60</v>
      </c>
      <c r="S33" s="6">
        <f>SUM(S2:S32)</f>
        <v>165</v>
      </c>
      <c r="T33" s="6">
        <f>SUM(T2:T32)</f>
        <v>20</v>
      </c>
      <c r="U33" s="6">
        <f t="shared" si="10"/>
        <v>95</v>
      </c>
      <c r="V33" s="6">
        <f>SUM(V2:V32)</f>
        <v>90</v>
      </c>
      <c r="W33" s="6">
        <f t="shared" si="10"/>
        <v>90</v>
      </c>
      <c r="X33" s="6">
        <f t="shared" si="10"/>
        <v>4.5</v>
      </c>
      <c r="Y33" s="6">
        <f t="shared" si="10"/>
        <v>51</v>
      </c>
      <c r="Z33" s="6">
        <f t="shared" si="10"/>
        <v>30</v>
      </c>
      <c r="AA33" s="6">
        <f t="shared" si="10"/>
        <v>28</v>
      </c>
      <c r="AB33" s="6">
        <f t="shared" si="10"/>
        <v>30</v>
      </c>
      <c r="AC33" s="6">
        <f t="shared" si="10"/>
        <v>30</v>
      </c>
      <c r="AD33" s="6">
        <f t="shared" si="10"/>
        <v>38</v>
      </c>
      <c r="AE33" s="6">
        <f t="shared" si="10"/>
        <v>150</v>
      </c>
      <c r="AF33" s="6">
        <f t="shared" si="10"/>
        <v>39.5</v>
      </c>
      <c r="AG33" s="6">
        <f t="shared" si="10"/>
        <v>0</v>
      </c>
      <c r="AH33" s="6">
        <f t="shared" si="10"/>
        <v>28</v>
      </c>
      <c r="AI33" s="6">
        <f t="shared" si="10"/>
        <v>15</v>
      </c>
      <c r="AJ33" s="6">
        <f t="shared" si="10"/>
        <v>8</v>
      </c>
      <c r="AK33" s="6">
        <f t="shared" si="10"/>
        <v>60</v>
      </c>
      <c r="AL33" s="6">
        <f t="shared" si="10"/>
        <v>77</v>
      </c>
      <c r="AM33" s="6">
        <f t="shared" si="10"/>
        <v>62</v>
      </c>
      <c r="AN33" s="6">
        <f t="shared" si="10"/>
        <v>45</v>
      </c>
      <c r="AO33" s="6">
        <f t="shared" si="10"/>
        <v>45</v>
      </c>
      <c r="AP33" s="6">
        <f t="shared" si="10"/>
        <v>4</v>
      </c>
      <c r="AQ33" s="6">
        <f t="shared" si="10"/>
        <v>107</v>
      </c>
      <c r="AR33" s="6">
        <f t="shared" si="10"/>
        <v>91</v>
      </c>
      <c r="AS33" s="6">
        <f t="shared" si="10"/>
        <v>103.5</v>
      </c>
      <c r="AT33" s="6">
        <f t="shared" si="10"/>
        <v>36.75</v>
      </c>
      <c r="AU33" s="6">
        <f t="shared" si="10"/>
        <v>55.5</v>
      </c>
      <c r="AV33" s="6">
        <f t="shared" si="10"/>
        <v>30</v>
      </c>
      <c r="AW33" s="6">
        <f t="shared" si="10"/>
        <v>88</v>
      </c>
      <c r="AX33" s="6">
        <f t="shared" si="10"/>
        <v>29</v>
      </c>
      <c r="AY33" s="6">
        <f t="shared" si="10"/>
        <v>25.5</v>
      </c>
      <c r="AZ33" s="6">
        <f t="shared" si="10"/>
        <v>6</v>
      </c>
      <c r="BA33" s="6">
        <f t="shared" si="10"/>
        <v>53</v>
      </c>
      <c r="BB33" s="6">
        <f t="shared" si="10"/>
        <v>3.5</v>
      </c>
      <c r="BC33" s="6">
        <f t="shared" si="10"/>
        <v>145</v>
      </c>
      <c r="BD33" s="6">
        <f t="shared" si="10"/>
        <v>74.5</v>
      </c>
      <c r="BE33" s="6">
        <f>SUM(BE2:BE32)</f>
        <v>986.1</v>
      </c>
      <c r="BF33" s="6">
        <f>SUM(BF2:BF32)</f>
        <v>100.7</v>
      </c>
      <c r="BG33" s="6">
        <f t="shared" si="10"/>
        <v>3849.55</v>
      </c>
      <c r="BH33" s="6">
        <f>SUM(BH2:BH32)</f>
        <v>384955</v>
      </c>
      <c r="BI33" s="6">
        <f>SUM(BI2:BI29)</f>
        <v>-1480.05</v>
      </c>
      <c r="BJ33" s="6">
        <f>SUM(BJ2:BJ29)</f>
        <v>-355707</v>
      </c>
    </row>
    <row r="34" spans="1:62" s="22" customFormat="1">
      <c r="A34" s="21" t="s">
        <v>23</v>
      </c>
      <c r="G34" s="22">
        <f>G33*90</f>
        <v>1440</v>
      </c>
      <c r="H34" s="22">
        <f>H33*120</f>
        <v>7680</v>
      </c>
      <c r="I34" s="22">
        <f>I33*110</f>
        <v>6380</v>
      </c>
      <c r="J34" s="22">
        <f>J33*100</f>
        <v>9000</v>
      </c>
      <c r="K34" s="22">
        <f>K33*110</f>
        <v>9900</v>
      </c>
      <c r="L34" s="22">
        <f>L33*110</f>
        <v>10670</v>
      </c>
      <c r="M34" s="22">
        <f>M33*110</f>
        <v>2640</v>
      </c>
      <c r="N34" s="22">
        <f>N33*100</f>
        <v>3000</v>
      </c>
      <c r="O34" s="22">
        <f>O33*100</f>
        <v>3000</v>
      </c>
      <c r="P34" s="22">
        <f>P33*120</f>
        <v>10200</v>
      </c>
      <c r="Q34" s="22">
        <f>Q33*120</f>
        <v>7860</v>
      </c>
      <c r="R34" s="22">
        <f>R33*100</f>
        <v>6000</v>
      </c>
      <c r="S34" s="22">
        <f>S33*120</f>
        <v>19800</v>
      </c>
      <c r="T34" s="22">
        <f>T33*120</f>
        <v>2400</v>
      </c>
      <c r="U34" s="22">
        <f>U33*120</f>
        <v>11400</v>
      </c>
      <c r="V34" s="22">
        <f>V33*120</f>
        <v>10800</v>
      </c>
      <c r="W34" s="22">
        <f>W33*120</f>
        <v>10800</v>
      </c>
      <c r="X34" s="22">
        <f>X33*110</f>
        <v>495</v>
      </c>
      <c r="Y34" s="22">
        <f>Y33*110</f>
        <v>5610</v>
      </c>
      <c r="Z34" s="22">
        <f>Z33*110</f>
        <v>3300</v>
      </c>
      <c r="AA34" s="22">
        <f>AA33*110</f>
        <v>3080</v>
      </c>
      <c r="AB34" s="22">
        <f>AB33*100</f>
        <v>3000</v>
      </c>
      <c r="AC34" s="22">
        <f>AC33*100</f>
        <v>3000</v>
      </c>
      <c r="AD34" s="22">
        <f>AD33*110</f>
        <v>4180</v>
      </c>
      <c r="AE34" s="23">
        <f>AE33*120</f>
        <v>18000</v>
      </c>
      <c r="AF34" s="23">
        <f>AF33*100</f>
        <v>3950</v>
      </c>
      <c r="AG34" s="23">
        <f>AG33*100</f>
        <v>0</v>
      </c>
      <c r="AH34" s="23">
        <f>AH33*100</f>
        <v>2800</v>
      </c>
      <c r="AI34" s="23">
        <f>AI33*110</f>
        <v>1650</v>
      </c>
      <c r="AJ34" s="23">
        <f>AJ33*120</f>
        <v>960</v>
      </c>
      <c r="AK34" s="23">
        <f>AK33*110</f>
        <v>6600</v>
      </c>
      <c r="AL34" s="24">
        <f>AL33*110</f>
        <v>8470</v>
      </c>
      <c r="AM34" s="23">
        <f>AM33*110</f>
        <v>6820</v>
      </c>
      <c r="AN34" s="23">
        <f>AN33*120</f>
        <v>5400</v>
      </c>
      <c r="AO34" s="23">
        <f>AO33*110</f>
        <v>4950</v>
      </c>
      <c r="AP34" s="23">
        <f>AP33*120</f>
        <v>480</v>
      </c>
      <c r="AQ34" s="23">
        <f>AQ33*115</f>
        <v>12305</v>
      </c>
      <c r="AR34" s="23">
        <f>AR33*120</f>
        <v>10920</v>
      </c>
      <c r="AS34" s="23">
        <f t="shared" ref="AS34" si="11">AS33*120</f>
        <v>12420</v>
      </c>
      <c r="AT34" s="23">
        <f>AT33*120</f>
        <v>4410</v>
      </c>
      <c r="AU34" s="23">
        <f>AU33*120</f>
        <v>6660</v>
      </c>
      <c r="AV34" s="23">
        <f>AV33*120</f>
        <v>3600</v>
      </c>
      <c r="AW34" s="23">
        <f>AW33*120</f>
        <v>10560</v>
      </c>
      <c r="AX34" s="23">
        <f>AX33*110</f>
        <v>3190</v>
      </c>
      <c r="AY34" s="23">
        <f>AY33*110</f>
        <v>2805</v>
      </c>
      <c r="AZ34" s="23">
        <f>AZ33*110</f>
        <v>660</v>
      </c>
      <c r="BA34" s="23">
        <f>BA33*120</f>
        <v>6360</v>
      </c>
      <c r="BB34" s="23">
        <f>BB33*100</f>
        <v>350</v>
      </c>
      <c r="BC34" s="23">
        <f>BC33*120</f>
        <v>17400</v>
      </c>
      <c r="BD34" s="23">
        <f>BD33*120</f>
        <v>8940</v>
      </c>
      <c r="BE34" s="23">
        <f>BE33*110</f>
        <v>108471</v>
      </c>
      <c r="BF34" s="23">
        <f>BF33*110</f>
        <v>11077</v>
      </c>
      <c r="BG34" s="21">
        <f>SUM(G34:BF34)</f>
        <v>435843</v>
      </c>
    </row>
    <row r="35" spans="1:62" s="25" customFormat="1">
      <c r="A35" s="20" t="s">
        <v>24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6">
        <v>0</v>
      </c>
      <c r="AB35" s="26">
        <v>0</v>
      </c>
      <c r="AC35" s="26">
        <v>0</v>
      </c>
      <c r="AD35" s="26">
        <v>0</v>
      </c>
      <c r="AE35" s="27">
        <v>0</v>
      </c>
      <c r="AF35" s="27">
        <v>0</v>
      </c>
      <c r="AG35" s="27">
        <v>0</v>
      </c>
      <c r="AH35" s="27">
        <v>0</v>
      </c>
      <c r="AI35" s="27">
        <v>0</v>
      </c>
      <c r="AJ35" s="27">
        <v>0</v>
      </c>
      <c r="AK35" s="27">
        <v>0</v>
      </c>
      <c r="AL35" s="27">
        <v>0</v>
      </c>
      <c r="AM35" s="27">
        <v>0</v>
      </c>
      <c r="AN35" s="27">
        <v>0</v>
      </c>
      <c r="AO35" s="27">
        <v>0</v>
      </c>
      <c r="AP35" s="27">
        <v>0</v>
      </c>
      <c r="AQ35" s="27">
        <v>0</v>
      </c>
      <c r="AR35" s="27">
        <v>0</v>
      </c>
      <c r="AS35" s="27">
        <v>0</v>
      </c>
      <c r="AT35" s="27">
        <v>0</v>
      </c>
      <c r="AU35" s="27">
        <v>0</v>
      </c>
      <c r="AV35" s="27">
        <v>0</v>
      </c>
      <c r="AW35" s="27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6">
        <v>0</v>
      </c>
      <c r="BF35" s="26">
        <v>0</v>
      </c>
      <c r="BG35" s="28">
        <f>SUM(G35:BF35)</f>
        <v>0</v>
      </c>
    </row>
    <row r="36" spans="1:62" s="36" customFormat="1">
      <c r="A36" s="35" t="s">
        <v>45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7">
        <v>0</v>
      </c>
      <c r="AB36" s="37">
        <v>0</v>
      </c>
      <c r="AC36" s="37">
        <v>0</v>
      </c>
      <c r="AD36" s="37">
        <v>0</v>
      </c>
      <c r="AE36" s="38">
        <v>0</v>
      </c>
      <c r="AF36" s="38">
        <v>0</v>
      </c>
      <c r="AG36" s="38">
        <v>0</v>
      </c>
      <c r="AH36" s="38">
        <v>0</v>
      </c>
      <c r="AI36" s="38">
        <v>0</v>
      </c>
      <c r="AJ36" s="38">
        <v>0</v>
      </c>
      <c r="AK36" s="38">
        <v>0</v>
      </c>
      <c r="AL36" s="38">
        <v>0</v>
      </c>
      <c r="AM36" s="38">
        <v>0</v>
      </c>
      <c r="AN36" s="38">
        <v>0</v>
      </c>
      <c r="AO36" s="38">
        <v>0</v>
      </c>
      <c r="AP36" s="38">
        <v>0</v>
      </c>
      <c r="AQ36" s="38">
        <v>0</v>
      </c>
      <c r="AR36" s="38">
        <v>0</v>
      </c>
      <c r="AS36" s="38">
        <v>0</v>
      </c>
      <c r="AT36" s="38">
        <v>0</v>
      </c>
      <c r="AU36" s="38">
        <v>0</v>
      </c>
      <c r="AV36" s="38">
        <v>0</v>
      </c>
      <c r="AW36" s="38">
        <v>0</v>
      </c>
      <c r="AX36" s="38">
        <v>0</v>
      </c>
      <c r="AY36" s="38">
        <v>0</v>
      </c>
      <c r="AZ36" s="38">
        <v>0</v>
      </c>
      <c r="BA36" s="38">
        <v>0</v>
      </c>
      <c r="BB36" s="38">
        <v>0</v>
      </c>
      <c r="BC36" s="38">
        <v>0</v>
      </c>
      <c r="BD36" s="38">
        <v>0</v>
      </c>
      <c r="BE36" s="37">
        <v>0</v>
      </c>
      <c r="BF36" s="37">
        <v>0</v>
      </c>
      <c r="BG36" s="39">
        <f>SUM(G36:BF36)</f>
        <v>0</v>
      </c>
    </row>
    <row r="37" spans="1:62" s="32" customFormat="1">
      <c r="A37" s="31" t="s">
        <v>22</v>
      </c>
      <c r="G37" s="32">
        <v>1440</v>
      </c>
      <c r="H37" s="32">
        <v>0</v>
      </c>
      <c r="I37" s="32">
        <v>0</v>
      </c>
      <c r="J37" s="32">
        <v>0</v>
      </c>
      <c r="K37" s="32">
        <v>9900</v>
      </c>
      <c r="L37" s="32">
        <v>0</v>
      </c>
      <c r="M37" s="32">
        <v>2640</v>
      </c>
      <c r="N37" s="32">
        <v>3000</v>
      </c>
      <c r="O37" s="32">
        <v>3000</v>
      </c>
      <c r="P37" s="32">
        <v>0</v>
      </c>
      <c r="Q37" s="32">
        <v>5800</v>
      </c>
      <c r="R37" s="32">
        <v>6000</v>
      </c>
      <c r="S37" s="32">
        <v>19800</v>
      </c>
      <c r="T37" s="32">
        <v>0</v>
      </c>
      <c r="U37" s="32">
        <v>11400</v>
      </c>
      <c r="V37" s="32">
        <v>11000</v>
      </c>
      <c r="W37" s="32">
        <v>10800</v>
      </c>
      <c r="X37" s="32">
        <v>495</v>
      </c>
      <c r="Y37" s="32">
        <v>5610</v>
      </c>
      <c r="Z37" s="32">
        <v>3300</v>
      </c>
      <c r="AA37" s="33">
        <v>3080</v>
      </c>
      <c r="AB37" s="33">
        <v>0</v>
      </c>
      <c r="AC37" s="33">
        <v>0</v>
      </c>
      <c r="AD37" s="33">
        <v>4180</v>
      </c>
      <c r="AE37" s="34">
        <v>18000</v>
      </c>
      <c r="AF37" s="34">
        <v>0</v>
      </c>
      <c r="AG37" s="34">
        <v>0</v>
      </c>
      <c r="AH37" s="34">
        <v>0</v>
      </c>
      <c r="AI37" s="34">
        <v>2000</v>
      </c>
      <c r="AJ37" s="34">
        <v>0</v>
      </c>
      <c r="AK37" s="34">
        <v>6600</v>
      </c>
      <c r="AL37" s="34">
        <v>8000</v>
      </c>
      <c r="AM37" s="34">
        <v>6820</v>
      </c>
      <c r="AN37" s="34">
        <v>5400</v>
      </c>
      <c r="AO37" s="34">
        <v>0</v>
      </c>
      <c r="AP37" s="34">
        <v>0</v>
      </c>
      <c r="AQ37" s="34">
        <v>0</v>
      </c>
      <c r="AR37" s="34">
        <v>11000</v>
      </c>
      <c r="AS37" s="34">
        <v>12420</v>
      </c>
      <c r="AT37" s="34">
        <v>4400</v>
      </c>
      <c r="AU37" s="34">
        <v>6600</v>
      </c>
      <c r="AV37" s="34">
        <v>3600</v>
      </c>
      <c r="AW37" s="34">
        <v>10560</v>
      </c>
      <c r="AX37" s="34">
        <v>0</v>
      </c>
      <c r="AY37" s="34">
        <v>2805</v>
      </c>
      <c r="AZ37" s="34">
        <v>660</v>
      </c>
      <c r="BA37" s="34">
        <v>0</v>
      </c>
      <c r="BB37" s="34">
        <v>0</v>
      </c>
      <c r="BC37" s="34">
        <v>17400</v>
      </c>
      <c r="BD37" s="34">
        <v>9000</v>
      </c>
      <c r="BE37" s="33">
        <v>0</v>
      </c>
      <c r="BF37" s="33">
        <v>0</v>
      </c>
      <c r="BG37" s="31">
        <v>0</v>
      </c>
    </row>
    <row r="38" spans="1:62" s="29" customFormat="1">
      <c r="A38" s="29" t="s">
        <v>12</v>
      </c>
      <c r="G38" s="29">
        <f>(G37+G36)-(G34+G35)</f>
        <v>0</v>
      </c>
      <c r="H38" s="29">
        <f>(H37+H36)-(H34+H35)</f>
        <v>-7680</v>
      </c>
      <c r="I38" s="29">
        <f t="shared" ref="I38:BG38" si="12">(I37+I36)-(I34+I35)</f>
        <v>-6380</v>
      </c>
      <c r="J38" s="29">
        <f t="shared" si="12"/>
        <v>-9000</v>
      </c>
      <c r="K38" s="29">
        <f t="shared" si="12"/>
        <v>0</v>
      </c>
      <c r="L38" s="29">
        <f t="shared" si="12"/>
        <v>-10670</v>
      </c>
      <c r="M38" s="29">
        <f t="shared" si="12"/>
        <v>0</v>
      </c>
      <c r="N38" s="29">
        <f t="shared" si="12"/>
        <v>0</v>
      </c>
      <c r="O38" s="29">
        <f t="shared" si="12"/>
        <v>0</v>
      </c>
      <c r="P38" s="29">
        <f t="shared" si="12"/>
        <v>-10200</v>
      </c>
      <c r="Q38" s="29">
        <f t="shared" si="12"/>
        <v>-2060</v>
      </c>
      <c r="R38" s="29">
        <f t="shared" si="12"/>
        <v>0</v>
      </c>
      <c r="S38" s="29">
        <f t="shared" si="12"/>
        <v>0</v>
      </c>
      <c r="T38" s="29">
        <f t="shared" si="12"/>
        <v>-2400</v>
      </c>
      <c r="U38" s="29">
        <f t="shared" si="12"/>
        <v>0</v>
      </c>
      <c r="V38" s="29">
        <f t="shared" si="12"/>
        <v>200</v>
      </c>
      <c r="W38" s="29">
        <f t="shared" si="12"/>
        <v>0</v>
      </c>
      <c r="X38" s="29">
        <f t="shared" si="12"/>
        <v>0</v>
      </c>
      <c r="Y38" s="29">
        <f t="shared" si="12"/>
        <v>0</v>
      </c>
      <c r="Z38" s="29">
        <f t="shared" si="12"/>
        <v>0</v>
      </c>
      <c r="AA38" s="29">
        <f t="shared" si="12"/>
        <v>0</v>
      </c>
      <c r="AB38" s="29">
        <f t="shared" si="12"/>
        <v>-3000</v>
      </c>
      <c r="AC38" s="29">
        <f t="shared" si="12"/>
        <v>-3000</v>
      </c>
      <c r="AD38" s="29">
        <f t="shared" si="12"/>
        <v>0</v>
      </c>
      <c r="AE38" s="29">
        <f t="shared" si="12"/>
        <v>0</v>
      </c>
      <c r="AF38" s="29">
        <f t="shared" si="12"/>
        <v>-3950</v>
      </c>
      <c r="AG38" s="29">
        <f t="shared" si="12"/>
        <v>0</v>
      </c>
      <c r="AH38" s="29">
        <f t="shared" si="12"/>
        <v>-2800</v>
      </c>
      <c r="AI38" s="29">
        <f t="shared" si="12"/>
        <v>350</v>
      </c>
      <c r="AJ38" s="29">
        <f t="shared" si="12"/>
        <v>-960</v>
      </c>
      <c r="AK38" s="29">
        <f t="shared" si="12"/>
        <v>0</v>
      </c>
      <c r="AL38" s="29">
        <f t="shared" si="12"/>
        <v>-470</v>
      </c>
      <c r="AM38" s="29">
        <f t="shared" si="12"/>
        <v>0</v>
      </c>
      <c r="AN38" s="29">
        <f t="shared" si="12"/>
        <v>0</v>
      </c>
      <c r="AO38" s="29">
        <f t="shared" si="12"/>
        <v>-4950</v>
      </c>
      <c r="AP38" s="29">
        <f t="shared" si="12"/>
        <v>-480</v>
      </c>
      <c r="AQ38" s="29">
        <f t="shared" si="12"/>
        <v>-12305</v>
      </c>
      <c r="AR38" s="29">
        <f t="shared" si="12"/>
        <v>80</v>
      </c>
      <c r="AS38" s="29">
        <f t="shared" si="12"/>
        <v>0</v>
      </c>
      <c r="AT38" s="29">
        <f t="shared" si="12"/>
        <v>-10</v>
      </c>
      <c r="AU38" s="29">
        <f t="shared" si="12"/>
        <v>-60</v>
      </c>
      <c r="AV38" s="29">
        <f t="shared" si="12"/>
        <v>0</v>
      </c>
      <c r="AW38" s="29">
        <f t="shared" si="12"/>
        <v>0</v>
      </c>
      <c r="AX38" s="29">
        <f t="shared" si="12"/>
        <v>-3190</v>
      </c>
      <c r="AY38" s="29">
        <f t="shared" si="12"/>
        <v>0</v>
      </c>
      <c r="AZ38" s="29">
        <f t="shared" si="12"/>
        <v>0</v>
      </c>
      <c r="BA38" s="29">
        <f t="shared" si="12"/>
        <v>-6360</v>
      </c>
      <c r="BB38" s="29">
        <f t="shared" si="12"/>
        <v>-350</v>
      </c>
      <c r="BC38" s="29">
        <f t="shared" si="12"/>
        <v>0</v>
      </c>
      <c r="BD38" s="29">
        <f t="shared" si="12"/>
        <v>60</v>
      </c>
      <c r="BE38" s="29">
        <f>(BE37+BE36)-(BE34+BE35)</f>
        <v>-108471</v>
      </c>
      <c r="BF38" s="29">
        <f t="shared" si="12"/>
        <v>-11077</v>
      </c>
      <c r="BG38" s="30">
        <f t="shared" si="12"/>
        <v>-435843</v>
      </c>
    </row>
    <row r="40" spans="1:62">
      <c r="P40" s="7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5"/>
  <sheetViews>
    <sheetView topLeftCell="R4" workbookViewId="0">
      <selection activeCell="U31" sqref="U31"/>
    </sheetView>
  </sheetViews>
  <sheetFormatPr defaultRowHeight="15"/>
  <cols>
    <col min="1" max="1" width="17.140625" customWidth="1"/>
    <col min="2" max="2" width="12.7109375" customWidth="1"/>
    <col min="3" max="3" width="11.42578125" customWidth="1"/>
    <col min="4" max="4" width="19.85546875" customWidth="1"/>
    <col min="5" max="5" width="11.85546875" customWidth="1"/>
    <col min="6" max="6" width="16.28515625" customWidth="1"/>
    <col min="7" max="7" width="10.7109375" customWidth="1"/>
    <col min="8" max="8" width="11.7109375" customWidth="1"/>
    <col min="10" max="10" width="15.28515625" customWidth="1"/>
    <col min="13" max="13" width="16.140625" customWidth="1"/>
    <col min="14" max="16" width="11.85546875" customWidth="1"/>
    <col min="17" max="20" width="32.85546875" customWidth="1"/>
    <col min="21" max="21" width="15.140625" customWidth="1"/>
    <col min="22" max="22" width="49.28515625" customWidth="1"/>
    <col min="23" max="23" width="16" customWidth="1"/>
    <col min="24" max="24" width="32.140625" customWidth="1"/>
    <col min="25" max="25" width="25" customWidth="1"/>
    <col min="26" max="26" width="34.42578125" customWidth="1"/>
    <col min="27" max="27" width="10.5703125" customWidth="1"/>
  </cols>
  <sheetData>
    <row r="1" spans="1:28">
      <c r="A1" s="2" t="s">
        <v>5</v>
      </c>
      <c r="B1" s="2" t="s">
        <v>52</v>
      </c>
      <c r="C1" s="2" t="s">
        <v>26</v>
      </c>
      <c r="D1" s="2" t="s">
        <v>44</v>
      </c>
      <c r="E1" s="2" t="s">
        <v>27</v>
      </c>
      <c r="F1" s="2" t="s">
        <v>48</v>
      </c>
      <c r="G1" s="2" t="s">
        <v>29</v>
      </c>
      <c r="H1" s="2" t="s">
        <v>30</v>
      </c>
      <c r="I1" s="2" t="s">
        <v>34</v>
      </c>
      <c r="J1" s="2" t="s">
        <v>74</v>
      </c>
      <c r="K1" s="2" t="s">
        <v>31</v>
      </c>
      <c r="L1" s="2" t="s">
        <v>32</v>
      </c>
      <c r="M1" s="2" t="s">
        <v>37</v>
      </c>
      <c r="N1" s="2" t="s">
        <v>33</v>
      </c>
      <c r="O1" s="2" t="s">
        <v>51</v>
      </c>
      <c r="P1" s="2"/>
      <c r="Q1" s="2" t="s">
        <v>20</v>
      </c>
      <c r="R1" s="2" t="s">
        <v>72</v>
      </c>
      <c r="S1" s="2" t="s">
        <v>73</v>
      </c>
      <c r="T1" s="4" t="s">
        <v>104</v>
      </c>
      <c r="U1" s="2" t="s">
        <v>16</v>
      </c>
      <c r="V1" s="2" t="s">
        <v>40</v>
      </c>
      <c r="W1" s="18"/>
      <c r="X1" s="18"/>
      <c r="Y1" s="18"/>
      <c r="Z1" s="18"/>
      <c r="AA1" s="2"/>
      <c r="AB1" s="2"/>
    </row>
    <row r="2" spans="1:28">
      <c r="A2" s="1">
        <v>44287</v>
      </c>
      <c r="B2" s="14"/>
      <c r="C2" s="14"/>
      <c r="D2" s="14"/>
      <c r="E2" s="14">
        <v>4</v>
      </c>
      <c r="F2" s="14"/>
      <c r="G2" s="14">
        <v>700</v>
      </c>
      <c r="H2" s="14"/>
      <c r="I2" s="14">
        <v>20</v>
      </c>
      <c r="J2" s="14">
        <v>5150</v>
      </c>
      <c r="K2" s="14">
        <v>7500</v>
      </c>
      <c r="L2" s="14">
        <v>100</v>
      </c>
      <c r="M2" s="14"/>
      <c r="N2" s="14"/>
      <c r="O2" s="14"/>
      <c r="P2" s="14">
        <v>4050</v>
      </c>
      <c r="Q2" s="14" t="s">
        <v>76</v>
      </c>
      <c r="R2" s="14">
        <v>50</v>
      </c>
      <c r="S2" s="14">
        <v>5000</v>
      </c>
      <c r="T2" s="14"/>
      <c r="U2" s="14"/>
      <c r="V2" s="14"/>
      <c r="W2" s="14"/>
      <c r="X2" s="14"/>
      <c r="Y2" s="14"/>
      <c r="Z2" s="14"/>
    </row>
    <row r="3" spans="1:28">
      <c r="A3" s="1">
        <v>44288</v>
      </c>
      <c r="B3" s="14"/>
      <c r="C3" s="14"/>
      <c r="D3" s="14">
        <v>1100</v>
      </c>
      <c r="E3" s="14">
        <v>4</v>
      </c>
      <c r="F3" s="14"/>
      <c r="G3" s="14"/>
      <c r="H3" s="14"/>
      <c r="I3" s="14">
        <v>20</v>
      </c>
      <c r="J3" s="14">
        <v>150</v>
      </c>
      <c r="K3" s="14"/>
      <c r="L3" s="14">
        <v>100</v>
      </c>
      <c r="M3" s="14"/>
      <c r="N3" s="14"/>
      <c r="O3" s="14"/>
      <c r="P3" s="14">
        <v>4240</v>
      </c>
      <c r="Q3" s="14" t="s">
        <v>83</v>
      </c>
      <c r="R3" s="14">
        <v>50</v>
      </c>
      <c r="S3" s="14">
        <v>5000</v>
      </c>
      <c r="T3" s="14"/>
      <c r="U3" s="14"/>
      <c r="V3" s="14"/>
      <c r="W3" s="19"/>
      <c r="X3" s="19"/>
      <c r="Y3" s="14"/>
      <c r="Z3" s="14"/>
    </row>
    <row r="4" spans="1:28">
      <c r="A4" s="1">
        <v>44289</v>
      </c>
      <c r="B4" s="14"/>
      <c r="C4" s="14"/>
      <c r="D4" s="14"/>
      <c r="E4" s="14">
        <v>4</v>
      </c>
      <c r="F4" s="14"/>
      <c r="G4" s="14"/>
      <c r="H4" s="14"/>
      <c r="I4" s="14">
        <v>20</v>
      </c>
      <c r="J4" s="14">
        <v>150</v>
      </c>
      <c r="K4" s="14"/>
      <c r="L4" s="14">
        <v>100</v>
      </c>
      <c r="M4" s="14"/>
      <c r="N4" s="14"/>
      <c r="O4" s="14"/>
      <c r="P4" s="14">
        <v>4905</v>
      </c>
      <c r="Q4" s="14" t="s">
        <v>84</v>
      </c>
      <c r="R4" s="14">
        <v>50</v>
      </c>
      <c r="S4" s="14">
        <v>5000</v>
      </c>
      <c r="T4" s="14"/>
      <c r="U4" s="14"/>
      <c r="V4" s="14"/>
      <c r="W4" s="14"/>
      <c r="X4" s="14"/>
      <c r="Y4" s="14"/>
      <c r="Z4" s="14"/>
    </row>
    <row r="5" spans="1:28">
      <c r="A5" s="1">
        <v>44290</v>
      </c>
      <c r="B5" s="14">
        <v>2150</v>
      </c>
      <c r="C5" s="14"/>
      <c r="D5" s="14">
        <v>3000</v>
      </c>
      <c r="E5" s="14">
        <v>3</v>
      </c>
      <c r="F5" s="14">
        <v>5400</v>
      </c>
      <c r="G5" s="14"/>
      <c r="H5" s="14"/>
      <c r="I5" s="14">
        <v>20</v>
      </c>
      <c r="J5" s="14">
        <v>150</v>
      </c>
      <c r="K5" s="14"/>
      <c r="L5" s="14">
        <v>100</v>
      </c>
      <c r="M5" s="14"/>
      <c r="N5" s="14"/>
      <c r="O5" s="14">
        <v>2200</v>
      </c>
      <c r="P5" s="14">
        <v>4400</v>
      </c>
      <c r="Q5" s="14" t="s">
        <v>85</v>
      </c>
      <c r="R5" s="14">
        <v>50</v>
      </c>
      <c r="S5" s="14">
        <v>5000</v>
      </c>
      <c r="T5" s="14"/>
      <c r="U5" s="14">
        <v>1800</v>
      </c>
      <c r="V5" s="14" t="s">
        <v>86</v>
      </c>
      <c r="W5" s="19"/>
      <c r="X5" s="19"/>
      <c r="Y5" s="14"/>
      <c r="Z5" s="14"/>
    </row>
    <row r="6" spans="1:28">
      <c r="A6" s="1">
        <v>44291</v>
      </c>
      <c r="B6" s="17"/>
      <c r="C6" s="14"/>
      <c r="D6" s="14"/>
      <c r="E6" s="14">
        <v>4</v>
      </c>
      <c r="F6" s="14"/>
      <c r="G6" s="14"/>
      <c r="H6" s="14"/>
      <c r="I6" s="14">
        <v>20</v>
      </c>
      <c r="J6" s="14">
        <v>1150</v>
      </c>
      <c r="K6" s="14"/>
      <c r="L6" s="14">
        <v>100</v>
      </c>
      <c r="M6" s="14"/>
      <c r="N6" s="14"/>
      <c r="O6" s="14"/>
      <c r="P6" s="14">
        <v>5095</v>
      </c>
      <c r="Q6" s="14" t="s">
        <v>87</v>
      </c>
      <c r="R6" s="14">
        <v>45</v>
      </c>
      <c r="S6" s="14">
        <v>4500</v>
      </c>
      <c r="T6" s="14"/>
      <c r="U6" s="14"/>
      <c r="V6" s="14"/>
      <c r="W6" s="14"/>
      <c r="X6" s="14"/>
      <c r="Y6" s="17"/>
      <c r="Z6" s="14"/>
    </row>
    <row r="7" spans="1:28">
      <c r="A7" s="1">
        <v>44292</v>
      </c>
      <c r="B7" s="14"/>
      <c r="C7" s="14"/>
      <c r="D7" s="14"/>
      <c r="E7" s="14">
        <v>4</v>
      </c>
      <c r="F7" s="14"/>
      <c r="G7" s="14"/>
      <c r="H7" s="14"/>
      <c r="I7" s="14">
        <v>20</v>
      </c>
      <c r="J7" s="14">
        <v>150</v>
      </c>
      <c r="K7" s="14"/>
      <c r="L7" s="14">
        <v>100</v>
      </c>
      <c r="M7" s="14"/>
      <c r="N7" s="14"/>
      <c r="O7" s="14"/>
      <c r="P7" s="14">
        <v>4050</v>
      </c>
      <c r="Q7" s="14" t="s">
        <v>76</v>
      </c>
      <c r="R7" s="14">
        <v>50</v>
      </c>
      <c r="S7" s="14">
        <v>5000</v>
      </c>
      <c r="T7" s="14"/>
      <c r="U7" s="14"/>
      <c r="V7" s="14"/>
      <c r="W7" s="14"/>
      <c r="X7" s="14"/>
      <c r="Y7" s="17"/>
      <c r="Z7" s="14"/>
    </row>
    <row r="8" spans="1:28">
      <c r="A8" s="1">
        <v>44293</v>
      </c>
      <c r="B8" s="14"/>
      <c r="C8" s="14"/>
      <c r="D8" s="14"/>
      <c r="E8" s="14">
        <v>4</v>
      </c>
      <c r="F8" s="14"/>
      <c r="G8" s="14"/>
      <c r="H8" s="14"/>
      <c r="I8" s="14">
        <v>20</v>
      </c>
      <c r="J8" s="14">
        <v>150</v>
      </c>
      <c r="K8" s="14"/>
      <c r="L8" s="14">
        <v>100</v>
      </c>
      <c r="M8" s="14"/>
      <c r="N8" s="14"/>
      <c r="O8" s="14"/>
      <c r="P8" s="14">
        <v>3955</v>
      </c>
      <c r="Q8" s="14" t="s">
        <v>92</v>
      </c>
      <c r="R8" s="14">
        <v>50</v>
      </c>
      <c r="S8" s="14">
        <v>5000</v>
      </c>
      <c r="T8" s="14"/>
      <c r="U8" s="14"/>
      <c r="V8" s="14"/>
      <c r="W8" s="14"/>
      <c r="X8" s="14"/>
      <c r="Y8" s="17"/>
      <c r="Z8" s="14"/>
    </row>
    <row r="9" spans="1:28">
      <c r="A9" s="1">
        <v>44294</v>
      </c>
      <c r="B9" s="14"/>
      <c r="C9" s="14"/>
      <c r="D9" s="14"/>
      <c r="E9" s="14">
        <v>3</v>
      </c>
      <c r="F9" s="14"/>
      <c r="G9" s="14"/>
      <c r="H9" s="14"/>
      <c r="I9" s="14">
        <v>20</v>
      </c>
      <c r="J9" s="14">
        <v>150</v>
      </c>
      <c r="K9" s="14"/>
      <c r="L9" s="14">
        <v>100</v>
      </c>
      <c r="M9" s="14"/>
      <c r="N9" s="14"/>
      <c r="O9" s="14">
        <v>2200</v>
      </c>
      <c r="P9" s="14">
        <v>3955</v>
      </c>
      <c r="Q9" s="14" t="s">
        <v>93</v>
      </c>
      <c r="R9" s="14">
        <v>50</v>
      </c>
      <c r="S9" s="14">
        <v>5000</v>
      </c>
      <c r="T9" s="14"/>
      <c r="U9" s="14"/>
      <c r="V9" s="14"/>
      <c r="W9" s="14"/>
      <c r="X9" s="14"/>
      <c r="Y9" s="17"/>
      <c r="Z9" s="14"/>
    </row>
    <row r="10" spans="1:28">
      <c r="A10" s="1">
        <v>44295</v>
      </c>
      <c r="B10" s="14"/>
      <c r="C10" s="14"/>
      <c r="D10" s="14">
        <v>1400</v>
      </c>
      <c r="E10" s="14">
        <v>4</v>
      </c>
      <c r="F10" s="14"/>
      <c r="G10" s="14"/>
      <c r="H10" s="14"/>
      <c r="I10" s="14">
        <v>20</v>
      </c>
      <c r="J10" s="14">
        <v>4150</v>
      </c>
      <c r="K10" s="14"/>
      <c r="L10" s="14">
        <v>100</v>
      </c>
      <c r="M10" s="14"/>
      <c r="N10" s="14"/>
      <c r="O10" s="14"/>
      <c r="P10" s="14">
        <v>4335</v>
      </c>
      <c r="Q10" s="14" t="s">
        <v>94</v>
      </c>
      <c r="R10" s="14">
        <v>50</v>
      </c>
      <c r="S10" s="14">
        <v>5000</v>
      </c>
      <c r="T10" s="14"/>
      <c r="U10" s="14"/>
      <c r="V10" s="14"/>
      <c r="W10" s="14"/>
      <c r="X10" s="14"/>
      <c r="Y10" s="17"/>
      <c r="Z10" s="14"/>
    </row>
    <row r="11" spans="1:28">
      <c r="A11" s="1">
        <v>44296</v>
      </c>
      <c r="B11" s="14"/>
      <c r="C11" s="14"/>
      <c r="D11" s="14">
        <v>1280</v>
      </c>
      <c r="E11" s="14">
        <v>4</v>
      </c>
      <c r="F11" s="14"/>
      <c r="G11" s="14"/>
      <c r="H11" s="14"/>
      <c r="I11" s="14">
        <v>20</v>
      </c>
      <c r="J11" s="14">
        <v>150</v>
      </c>
      <c r="K11" s="14"/>
      <c r="L11" s="14">
        <v>100</v>
      </c>
      <c r="M11" s="14"/>
      <c r="N11" s="14">
        <v>2100</v>
      </c>
      <c r="O11" s="14"/>
      <c r="P11" s="14">
        <v>4845</v>
      </c>
      <c r="Q11" s="14" t="s">
        <v>95</v>
      </c>
      <c r="R11" s="14">
        <v>60</v>
      </c>
      <c r="S11" s="14">
        <v>6000</v>
      </c>
      <c r="T11" s="14"/>
      <c r="U11" s="14"/>
      <c r="V11" s="14"/>
      <c r="W11" s="14"/>
      <c r="X11" s="14"/>
      <c r="Y11" s="17"/>
      <c r="Z11" s="14"/>
    </row>
    <row r="12" spans="1:28">
      <c r="A12" s="1">
        <v>44297</v>
      </c>
      <c r="B12" s="14"/>
      <c r="C12" s="14"/>
      <c r="D12" s="14"/>
      <c r="E12" s="14">
        <v>4</v>
      </c>
      <c r="F12" s="14">
        <v>5400</v>
      </c>
      <c r="G12" s="14"/>
      <c r="H12" s="14"/>
      <c r="I12" s="14">
        <v>20</v>
      </c>
      <c r="J12" s="14">
        <v>150</v>
      </c>
      <c r="K12" s="14"/>
      <c r="L12" s="14">
        <v>100</v>
      </c>
      <c r="M12" s="14"/>
      <c r="N12" s="14"/>
      <c r="O12" s="14"/>
      <c r="P12" s="14">
        <v>4525</v>
      </c>
      <c r="Q12" s="14" t="s">
        <v>96</v>
      </c>
      <c r="R12" s="14">
        <v>55</v>
      </c>
      <c r="S12" s="14">
        <v>5500</v>
      </c>
      <c r="T12" s="14"/>
      <c r="U12" s="14">
        <v>350</v>
      </c>
      <c r="V12" s="14" t="s">
        <v>108</v>
      </c>
      <c r="W12" s="14"/>
      <c r="X12" s="14"/>
      <c r="Y12" s="17"/>
      <c r="Z12" s="14"/>
    </row>
    <row r="13" spans="1:28">
      <c r="A13" s="1">
        <v>44298</v>
      </c>
      <c r="B13" s="14"/>
      <c r="C13" s="14"/>
      <c r="D13" s="14">
        <v>2000</v>
      </c>
      <c r="E13" s="14">
        <v>4</v>
      </c>
      <c r="F13" s="14"/>
      <c r="G13" s="14"/>
      <c r="H13" s="14"/>
      <c r="I13" s="14">
        <v>20</v>
      </c>
      <c r="J13" s="14">
        <v>150</v>
      </c>
      <c r="K13" s="14"/>
      <c r="L13" s="14">
        <v>100</v>
      </c>
      <c r="M13" s="14"/>
      <c r="N13" s="14"/>
      <c r="O13" s="14"/>
      <c r="P13" s="14">
        <v>4050</v>
      </c>
      <c r="Q13" s="14" t="s">
        <v>76</v>
      </c>
      <c r="R13" s="14">
        <v>65</v>
      </c>
      <c r="S13" s="14">
        <v>6500</v>
      </c>
      <c r="T13" s="14"/>
      <c r="U13" s="14"/>
      <c r="V13" s="14"/>
      <c r="W13" s="14"/>
      <c r="X13" s="14"/>
      <c r="Y13" s="17"/>
      <c r="Z13" s="14"/>
    </row>
    <row r="14" spans="1:28">
      <c r="A14" s="1">
        <v>44299</v>
      </c>
      <c r="B14" s="14"/>
      <c r="C14" s="14"/>
      <c r="D14" s="14"/>
      <c r="E14" s="14">
        <v>4</v>
      </c>
      <c r="F14" s="14"/>
      <c r="G14" s="14"/>
      <c r="H14" s="14"/>
      <c r="I14" s="14">
        <v>20</v>
      </c>
      <c r="J14" s="14">
        <v>150</v>
      </c>
      <c r="K14" s="14"/>
      <c r="L14" s="14">
        <v>100</v>
      </c>
      <c r="M14" s="14"/>
      <c r="N14" s="14"/>
      <c r="O14" s="14"/>
      <c r="P14" s="14">
        <v>4640</v>
      </c>
      <c r="Q14" s="14" t="s">
        <v>100</v>
      </c>
      <c r="R14" s="14">
        <v>56</v>
      </c>
      <c r="S14" s="14">
        <v>5600</v>
      </c>
      <c r="T14" s="14"/>
      <c r="U14" s="14"/>
      <c r="V14" s="14"/>
      <c r="W14" s="14"/>
      <c r="X14" s="14"/>
      <c r="Y14" s="17"/>
      <c r="Z14" s="14"/>
    </row>
    <row r="15" spans="1:28">
      <c r="A15" s="1">
        <v>44300</v>
      </c>
      <c r="B15" s="14"/>
      <c r="C15" s="14"/>
      <c r="D15" s="14">
        <v>900</v>
      </c>
      <c r="E15" s="14">
        <v>4</v>
      </c>
      <c r="F15" s="14"/>
      <c r="G15" s="14"/>
      <c r="H15" s="14"/>
      <c r="I15" s="14">
        <v>20</v>
      </c>
      <c r="J15" s="14">
        <v>150</v>
      </c>
      <c r="K15" s="14"/>
      <c r="L15" s="14">
        <v>100</v>
      </c>
      <c r="M15" s="14"/>
      <c r="N15" s="14"/>
      <c r="O15" s="14"/>
      <c r="P15" s="14">
        <v>5050</v>
      </c>
      <c r="Q15" s="14" t="s">
        <v>101</v>
      </c>
      <c r="R15" s="14">
        <v>55</v>
      </c>
      <c r="S15" s="14">
        <v>5500</v>
      </c>
      <c r="T15" s="14"/>
      <c r="U15" s="14"/>
      <c r="V15" s="14"/>
      <c r="W15" s="14"/>
      <c r="X15" s="14"/>
      <c r="Y15" s="17"/>
      <c r="Z15" s="14"/>
    </row>
    <row r="16" spans="1:28">
      <c r="A16" s="1">
        <v>44301</v>
      </c>
      <c r="B16" s="14"/>
      <c r="C16" s="14"/>
      <c r="D16" s="14"/>
      <c r="E16" s="14">
        <v>4</v>
      </c>
      <c r="F16" s="14"/>
      <c r="G16" s="14"/>
      <c r="H16" s="14"/>
      <c r="I16" s="14">
        <v>20</v>
      </c>
      <c r="J16" s="14">
        <v>150</v>
      </c>
      <c r="K16" s="14"/>
      <c r="L16" s="14">
        <v>100</v>
      </c>
      <c r="M16" s="14"/>
      <c r="N16" s="14"/>
      <c r="O16" s="14">
        <v>2200</v>
      </c>
      <c r="P16" s="14">
        <v>4495</v>
      </c>
      <c r="Q16" s="14" t="s">
        <v>106</v>
      </c>
      <c r="R16" s="14">
        <v>70</v>
      </c>
      <c r="S16" s="14">
        <v>7000</v>
      </c>
      <c r="T16" s="14">
        <v>500</v>
      </c>
      <c r="U16" s="14"/>
      <c r="V16" s="14"/>
      <c r="W16" s="14"/>
      <c r="X16" s="14"/>
      <c r="Y16" s="17"/>
      <c r="Z16" s="14"/>
    </row>
    <row r="17" spans="1:26">
      <c r="A17" s="1">
        <v>44302</v>
      </c>
      <c r="B17" s="14"/>
      <c r="C17" s="14"/>
      <c r="D17" s="14">
        <v>1020</v>
      </c>
      <c r="E17" s="14">
        <v>4</v>
      </c>
      <c r="F17" s="14">
        <v>450</v>
      </c>
      <c r="G17" s="14"/>
      <c r="H17" s="14"/>
      <c r="I17" s="14">
        <v>20</v>
      </c>
      <c r="J17" s="14">
        <v>150</v>
      </c>
      <c r="K17" s="14"/>
      <c r="L17" s="14">
        <v>100</v>
      </c>
      <c r="M17" s="14"/>
      <c r="N17" s="14"/>
      <c r="O17" s="14"/>
      <c r="P17" s="14">
        <v>4495</v>
      </c>
      <c r="Q17" s="14" t="s">
        <v>106</v>
      </c>
      <c r="R17" s="14">
        <v>60</v>
      </c>
      <c r="S17" s="14">
        <v>6000</v>
      </c>
      <c r="T17" s="14">
        <v>1600</v>
      </c>
      <c r="U17" s="14"/>
      <c r="V17" s="14"/>
      <c r="W17" s="14"/>
      <c r="X17" s="14"/>
      <c r="Y17" s="17"/>
      <c r="Z17" s="14"/>
    </row>
    <row r="18" spans="1:26">
      <c r="A18" s="1">
        <v>44303</v>
      </c>
      <c r="B18" s="14"/>
      <c r="C18" s="14"/>
      <c r="D18" s="14"/>
      <c r="E18" s="14"/>
      <c r="F18" s="14"/>
      <c r="G18" s="14"/>
      <c r="H18" s="14"/>
      <c r="I18" s="14">
        <v>20</v>
      </c>
      <c r="J18" s="14">
        <v>150</v>
      </c>
      <c r="K18" s="14"/>
      <c r="L18" s="14">
        <v>100</v>
      </c>
      <c r="M18" s="14"/>
      <c r="N18" s="14"/>
      <c r="O18" s="14"/>
      <c r="P18" s="14"/>
      <c r="Q18" s="14" t="s">
        <v>109</v>
      </c>
      <c r="R18" s="14">
        <v>60</v>
      </c>
      <c r="S18" s="14">
        <v>6000</v>
      </c>
      <c r="T18" s="14">
        <v>1600</v>
      </c>
      <c r="U18" s="14"/>
      <c r="V18" s="14"/>
      <c r="W18" s="14"/>
      <c r="X18" s="14"/>
      <c r="Y18" s="17"/>
      <c r="Z18" s="14"/>
    </row>
    <row r="19" spans="1:26">
      <c r="A19" s="1">
        <v>44304</v>
      </c>
      <c r="B19" s="14"/>
      <c r="C19" s="14"/>
      <c r="D19" s="14">
        <v>1600</v>
      </c>
      <c r="E19" s="14"/>
      <c r="F19" s="14"/>
      <c r="G19" s="14"/>
      <c r="H19" s="14"/>
      <c r="I19" s="14">
        <v>20</v>
      </c>
      <c r="J19" s="14">
        <v>150</v>
      </c>
      <c r="K19" s="14"/>
      <c r="L19" s="14">
        <v>100</v>
      </c>
      <c r="M19" s="14"/>
      <c r="N19" s="14"/>
      <c r="O19" s="14"/>
      <c r="P19" s="14"/>
      <c r="Q19" s="14" t="s">
        <v>110</v>
      </c>
      <c r="R19" s="14">
        <v>60</v>
      </c>
      <c r="S19" s="14">
        <v>6000</v>
      </c>
      <c r="T19" s="14">
        <v>1600</v>
      </c>
      <c r="U19" s="14"/>
      <c r="V19" s="14"/>
      <c r="W19" s="14"/>
      <c r="X19" s="14"/>
      <c r="Y19" s="14"/>
      <c r="Z19" s="14"/>
    </row>
    <row r="20" spans="1:26">
      <c r="A20" s="1">
        <v>44305</v>
      </c>
      <c r="B20" s="14"/>
      <c r="C20" s="14"/>
      <c r="D20" s="14"/>
      <c r="E20" s="14"/>
      <c r="F20" s="14"/>
      <c r="G20" s="14"/>
      <c r="H20" s="14"/>
      <c r="I20" s="14">
        <v>20</v>
      </c>
      <c r="J20" s="14">
        <v>150</v>
      </c>
      <c r="K20" s="14"/>
      <c r="L20" s="14">
        <v>100</v>
      </c>
      <c r="M20" s="14">
        <v>300</v>
      </c>
      <c r="N20" s="14"/>
      <c r="O20" s="14"/>
      <c r="P20" s="14"/>
      <c r="Q20" s="61" t="s">
        <v>109</v>
      </c>
      <c r="R20" s="14">
        <v>60</v>
      </c>
      <c r="S20" s="14">
        <v>6000</v>
      </c>
      <c r="T20" s="14">
        <v>1600</v>
      </c>
      <c r="U20" s="14"/>
      <c r="V20" s="14"/>
      <c r="W20" s="14"/>
      <c r="X20" s="14"/>
      <c r="Y20" s="14"/>
      <c r="Z20" s="14"/>
    </row>
    <row r="21" spans="1:26">
      <c r="A21" s="1">
        <v>44306</v>
      </c>
      <c r="B21" s="14"/>
      <c r="C21" s="14"/>
      <c r="D21" s="14">
        <v>3570</v>
      </c>
      <c r="E21" s="14"/>
      <c r="F21" s="14">
        <v>5400</v>
      </c>
      <c r="G21" s="14"/>
      <c r="H21" s="14"/>
      <c r="I21" s="14">
        <v>20</v>
      </c>
      <c r="J21" s="14">
        <v>150</v>
      </c>
      <c r="K21" s="14"/>
      <c r="L21" s="14">
        <v>100</v>
      </c>
      <c r="M21" s="14"/>
      <c r="N21" s="14">
        <v>1400</v>
      </c>
      <c r="O21" s="14"/>
      <c r="P21" s="14"/>
      <c r="Q21" s="14" t="s">
        <v>111</v>
      </c>
      <c r="R21" s="14">
        <v>60</v>
      </c>
      <c r="S21" s="14">
        <v>6000</v>
      </c>
      <c r="T21" s="14">
        <v>1600</v>
      </c>
      <c r="U21" s="14">
        <v>300</v>
      </c>
      <c r="V21" s="14" t="s">
        <v>116</v>
      </c>
      <c r="W21" s="14"/>
      <c r="X21" s="14"/>
      <c r="Y21" s="14"/>
      <c r="Z21" s="14"/>
    </row>
    <row r="22" spans="1:26">
      <c r="A22" s="1">
        <v>44307</v>
      </c>
      <c r="B22" s="14"/>
      <c r="C22" s="14"/>
      <c r="D22" s="14"/>
      <c r="E22" s="14"/>
      <c r="F22" s="14"/>
      <c r="G22" s="14"/>
      <c r="H22" s="14"/>
      <c r="I22" s="14">
        <v>20</v>
      </c>
      <c r="J22" s="14">
        <v>150</v>
      </c>
      <c r="K22" s="14"/>
      <c r="L22" s="14">
        <v>100</v>
      </c>
      <c r="M22" s="14"/>
      <c r="N22" s="14"/>
      <c r="O22" s="14"/>
      <c r="P22" s="14"/>
      <c r="Q22" s="14" t="s">
        <v>112</v>
      </c>
      <c r="R22" s="14">
        <v>60</v>
      </c>
      <c r="S22" s="14">
        <v>6000</v>
      </c>
      <c r="T22" s="14">
        <v>1600</v>
      </c>
      <c r="U22" s="14"/>
      <c r="V22" s="14"/>
      <c r="W22" s="14"/>
      <c r="X22" s="14"/>
      <c r="Y22" s="14"/>
      <c r="Z22" s="14"/>
    </row>
    <row r="23" spans="1:26">
      <c r="A23" s="1">
        <v>44308</v>
      </c>
      <c r="B23" s="14"/>
      <c r="C23" s="14"/>
      <c r="D23" s="14">
        <v>493</v>
      </c>
      <c r="E23" s="14"/>
      <c r="F23" s="14"/>
      <c r="G23" s="14"/>
      <c r="H23" s="14"/>
      <c r="I23" s="14">
        <v>20</v>
      </c>
      <c r="J23" s="14">
        <v>150</v>
      </c>
      <c r="K23" s="14"/>
      <c r="L23" s="14">
        <v>100</v>
      </c>
      <c r="M23" s="14"/>
      <c r="N23" s="14"/>
      <c r="O23" s="14"/>
      <c r="P23" s="14"/>
      <c r="Q23" s="14"/>
      <c r="R23" s="14">
        <v>60</v>
      </c>
      <c r="S23" s="14">
        <v>6000</v>
      </c>
      <c r="T23" s="14">
        <v>1600</v>
      </c>
      <c r="U23" s="14"/>
      <c r="W23" s="14"/>
      <c r="X23" s="14"/>
      <c r="Y23" s="14"/>
      <c r="Z23" s="14"/>
    </row>
    <row r="24" spans="1:26">
      <c r="A24" s="1">
        <v>44309</v>
      </c>
      <c r="B24" s="14"/>
      <c r="C24" s="14"/>
      <c r="D24" s="14">
        <v>880</v>
      </c>
      <c r="E24" s="14"/>
      <c r="F24" s="14"/>
      <c r="G24" s="14"/>
      <c r="H24" s="14"/>
      <c r="I24" s="14">
        <v>20</v>
      </c>
      <c r="J24" s="14">
        <v>150</v>
      </c>
      <c r="K24" s="14"/>
      <c r="L24" s="14">
        <v>100</v>
      </c>
      <c r="M24" s="14"/>
      <c r="N24" s="14"/>
      <c r="O24" s="14"/>
      <c r="P24" s="14"/>
      <c r="Q24" s="14" t="s">
        <v>113</v>
      </c>
      <c r="R24" s="14">
        <v>60</v>
      </c>
      <c r="S24" s="14">
        <v>6000</v>
      </c>
      <c r="T24" s="14">
        <v>1600</v>
      </c>
      <c r="U24" s="14">
        <v>150</v>
      </c>
      <c r="V24" t="s">
        <v>115</v>
      </c>
      <c r="W24" s="14"/>
      <c r="X24" s="14"/>
      <c r="Y24" s="14"/>
      <c r="Z24" s="14"/>
    </row>
    <row r="25" spans="1:26">
      <c r="A25" s="1">
        <v>44310</v>
      </c>
      <c r="B25" s="14"/>
      <c r="C25" s="14"/>
      <c r="D25" s="14">
        <v>2100</v>
      </c>
      <c r="E25" s="14"/>
      <c r="F25" s="14"/>
      <c r="G25" s="14"/>
      <c r="H25" s="14"/>
      <c r="I25" s="14">
        <v>20</v>
      </c>
      <c r="J25" s="14">
        <v>150</v>
      </c>
      <c r="K25" s="14"/>
      <c r="L25" s="14">
        <v>100</v>
      </c>
      <c r="M25" s="14"/>
      <c r="N25" s="14"/>
      <c r="O25" s="14"/>
      <c r="P25" s="14"/>
      <c r="Q25" s="14" t="s">
        <v>114</v>
      </c>
      <c r="R25" s="14">
        <v>0</v>
      </c>
      <c r="S25" s="14">
        <v>0</v>
      </c>
      <c r="T25" s="14">
        <v>1600</v>
      </c>
      <c r="U25" s="14"/>
      <c r="W25" s="14"/>
      <c r="X25" s="14"/>
      <c r="Y25" s="14"/>
      <c r="Z25" s="14"/>
    </row>
    <row r="26" spans="1:26">
      <c r="A26" s="1">
        <v>44311</v>
      </c>
      <c r="B26" s="14"/>
      <c r="C26" s="14"/>
      <c r="D26" s="14"/>
      <c r="E26" s="14"/>
      <c r="F26" s="17"/>
      <c r="G26" s="14"/>
      <c r="H26" s="14"/>
      <c r="I26" s="14">
        <v>20</v>
      </c>
      <c r="J26" s="14">
        <v>150</v>
      </c>
      <c r="K26" s="14"/>
      <c r="L26" s="14">
        <v>100</v>
      </c>
      <c r="M26" s="14"/>
      <c r="N26" s="14"/>
      <c r="O26" s="14"/>
      <c r="P26" s="14"/>
      <c r="Q26" s="14" t="s">
        <v>114</v>
      </c>
      <c r="R26" s="14">
        <v>60</v>
      </c>
      <c r="S26" s="14">
        <v>6000</v>
      </c>
      <c r="T26" s="14">
        <v>2000</v>
      </c>
      <c r="U26" s="14"/>
      <c r="W26" s="14"/>
      <c r="X26" s="14"/>
      <c r="Y26" s="14"/>
      <c r="Z26" s="14"/>
    </row>
    <row r="27" spans="1:26">
      <c r="A27" s="1">
        <v>44312</v>
      </c>
      <c r="B27" s="14"/>
      <c r="C27" s="14"/>
      <c r="D27" s="14"/>
      <c r="E27" s="14"/>
      <c r="F27" s="14"/>
      <c r="G27" s="14"/>
      <c r="H27" s="14"/>
      <c r="I27" s="14">
        <v>20</v>
      </c>
      <c r="J27" s="14">
        <v>150</v>
      </c>
      <c r="K27" s="14"/>
      <c r="L27" s="14">
        <v>100</v>
      </c>
      <c r="M27" s="14"/>
      <c r="N27" s="14"/>
      <c r="O27" s="14"/>
      <c r="P27" s="14"/>
      <c r="Q27" s="14" t="s">
        <v>117</v>
      </c>
      <c r="R27" s="14">
        <v>59</v>
      </c>
      <c r="S27" s="14">
        <v>5900</v>
      </c>
      <c r="T27" s="14">
        <v>2000</v>
      </c>
      <c r="U27" s="14"/>
      <c r="V27" s="14"/>
      <c r="W27" s="14"/>
      <c r="X27" s="14"/>
      <c r="Y27" s="14"/>
      <c r="Z27" s="14"/>
    </row>
    <row r="28" spans="1:26">
      <c r="A28" s="1">
        <v>44313</v>
      </c>
      <c r="B28" s="14"/>
      <c r="C28" s="14"/>
      <c r="D28" s="14">
        <v>2520</v>
      </c>
      <c r="E28" s="14"/>
      <c r="F28" s="14">
        <v>5400</v>
      </c>
      <c r="G28" s="14"/>
      <c r="H28" s="14"/>
      <c r="I28" s="14">
        <v>20</v>
      </c>
      <c r="J28" s="14">
        <v>150</v>
      </c>
      <c r="K28" s="14"/>
      <c r="L28" s="14">
        <v>100</v>
      </c>
      <c r="M28" s="14">
        <v>100</v>
      </c>
      <c r="N28" s="14"/>
      <c r="O28" s="14"/>
      <c r="P28" s="14"/>
      <c r="Q28" s="14" t="s">
        <v>118</v>
      </c>
      <c r="R28" s="14">
        <v>54</v>
      </c>
      <c r="S28" s="14">
        <v>5400</v>
      </c>
      <c r="T28" s="14">
        <v>2000</v>
      </c>
      <c r="U28" s="14"/>
      <c r="V28" s="14"/>
      <c r="W28" s="14"/>
      <c r="X28" s="14"/>
      <c r="Y28" s="14"/>
      <c r="Z28" s="14"/>
    </row>
    <row r="29" spans="1:26">
      <c r="A29" s="1">
        <v>44314</v>
      </c>
      <c r="B29" s="14"/>
      <c r="C29" s="14"/>
      <c r="D29" s="14">
        <v>1000</v>
      </c>
      <c r="E29" s="14"/>
      <c r="F29" s="14"/>
      <c r="G29" s="14"/>
      <c r="H29" s="14"/>
      <c r="I29" s="14">
        <v>20</v>
      </c>
      <c r="J29" s="14">
        <v>150</v>
      </c>
      <c r="K29" s="14"/>
      <c r="L29" s="14">
        <v>100</v>
      </c>
      <c r="M29" s="14"/>
      <c r="N29" s="14">
        <v>1050</v>
      </c>
      <c r="O29" s="14"/>
      <c r="P29" s="14"/>
      <c r="Q29" s="14" t="s">
        <v>114</v>
      </c>
      <c r="R29" s="14">
        <v>40</v>
      </c>
      <c r="S29" s="14">
        <v>4000</v>
      </c>
      <c r="T29" s="14">
        <v>2000</v>
      </c>
      <c r="U29" s="14"/>
      <c r="V29" s="14"/>
      <c r="W29" s="14"/>
      <c r="X29" s="14"/>
      <c r="Y29" s="14"/>
      <c r="Z29" s="14"/>
    </row>
    <row r="30" spans="1:26">
      <c r="A30" s="1">
        <v>44315</v>
      </c>
      <c r="B30" s="14"/>
      <c r="C30" s="14"/>
      <c r="D30" s="14"/>
      <c r="E30" s="14"/>
      <c r="F30" s="14"/>
      <c r="G30" s="14"/>
      <c r="H30" s="14"/>
      <c r="I30" s="14">
        <v>20</v>
      </c>
      <c r="J30" s="14">
        <v>150</v>
      </c>
      <c r="K30" s="14"/>
      <c r="L30" s="14">
        <v>100</v>
      </c>
      <c r="M30" s="14"/>
      <c r="N30" s="14"/>
      <c r="O30" s="14"/>
      <c r="P30" s="14"/>
      <c r="Q30" s="14" t="s">
        <v>118</v>
      </c>
      <c r="R30" s="14">
        <v>45</v>
      </c>
      <c r="S30" s="14">
        <v>4500</v>
      </c>
      <c r="T30" s="14">
        <v>2000</v>
      </c>
      <c r="U30" s="14"/>
      <c r="V30" s="14"/>
      <c r="W30" s="14"/>
      <c r="X30" s="14"/>
      <c r="Y30" s="14"/>
      <c r="Z30" s="14"/>
    </row>
    <row r="31" spans="1:26">
      <c r="A31" s="1">
        <v>44316</v>
      </c>
      <c r="B31" s="14"/>
      <c r="C31" s="14"/>
      <c r="D31" s="14"/>
      <c r="E31" s="14"/>
      <c r="F31" s="14"/>
      <c r="G31" s="14"/>
      <c r="H31" s="14"/>
      <c r="I31" s="14">
        <v>20</v>
      </c>
      <c r="J31" s="14">
        <v>150</v>
      </c>
      <c r="K31" s="14"/>
      <c r="L31" s="14">
        <v>100</v>
      </c>
      <c r="M31" s="14"/>
      <c r="N31" s="14"/>
      <c r="O31" s="14"/>
      <c r="P31" s="14"/>
      <c r="Q31" s="14" t="s">
        <v>119</v>
      </c>
      <c r="R31" s="14">
        <v>45</v>
      </c>
      <c r="S31" s="14">
        <v>4500</v>
      </c>
      <c r="T31" s="14">
        <v>2000</v>
      </c>
      <c r="U31" s="14"/>
      <c r="V31" s="14"/>
      <c r="W31" s="14"/>
      <c r="X31" s="14"/>
      <c r="Y31" s="14"/>
      <c r="Z31" s="14"/>
    </row>
    <row r="32" spans="1:26">
      <c r="A32" s="1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7">
      <c r="A33" s="9" t="s">
        <v>39</v>
      </c>
      <c r="B33" s="10">
        <f>SUM(B2:B31)</f>
        <v>2150</v>
      </c>
      <c r="C33" s="11">
        <f>SUM(C2:C31)</f>
        <v>0</v>
      </c>
      <c r="D33" s="11">
        <f>SUM(D2:D31)</f>
        <v>22863</v>
      </c>
      <c r="E33" s="11">
        <f>SUM(E3:E32)</f>
        <v>58</v>
      </c>
      <c r="F33" s="11">
        <f t="shared" ref="F33:M33" si="0">SUM(F2:F31)</f>
        <v>22050</v>
      </c>
      <c r="G33" s="11">
        <f>SUM(G2:G31)</f>
        <v>700</v>
      </c>
      <c r="H33" s="11">
        <f>SUM(H2:H32)</f>
        <v>0</v>
      </c>
      <c r="I33" s="11">
        <f>SUM(I2:I32)</f>
        <v>600</v>
      </c>
      <c r="J33" s="11">
        <f>SUM(J2:J31)</f>
        <v>14500</v>
      </c>
      <c r="K33" s="11">
        <f t="shared" si="0"/>
        <v>7500</v>
      </c>
      <c r="L33" s="11">
        <f>SUM(L2:L32)</f>
        <v>3000</v>
      </c>
      <c r="M33" s="11">
        <f t="shared" si="0"/>
        <v>400</v>
      </c>
      <c r="N33" s="11">
        <f>SUM(N2:N31)</f>
        <v>4550</v>
      </c>
      <c r="O33" s="11">
        <f>SUM(O2:O31)</f>
        <v>6600</v>
      </c>
      <c r="P33" s="11">
        <f>SUM(P2:P31)</f>
        <v>71085</v>
      </c>
      <c r="Q33" s="11">
        <f>SUM(Q2:Q32)</f>
        <v>0</v>
      </c>
      <c r="R33" s="11"/>
      <c r="S33" s="11">
        <f>SUM(S2:S32)</f>
        <v>158900</v>
      </c>
      <c r="T33" s="11">
        <f>SUM(T2:T32)</f>
        <v>26900</v>
      </c>
      <c r="U33" s="11">
        <f>SUM(U2:U32)</f>
        <v>2600</v>
      </c>
      <c r="V33" s="11">
        <v>0</v>
      </c>
      <c r="W33" s="11">
        <v>0</v>
      </c>
      <c r="X33" s="11">
        <v>0</v>
      </c>
      <c r="Y33" s="11">
        <v>0</v>
      </c>
      <c r="Z33" s="11"/>
      <c r="AA33" s="11">
        <f>SUM(B33:Z33)</f>
        <v>344456</v>
      </c>
    </row>
    <row r="34" spans="1:27">
      <c r="A34" s="9" t="s">
        <v>38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/>
      <c r="S34" s="12"/>
      <c r="T34" s="12"/>
      <c r="U34" s="12">
        <v>0</v>
      </c>
      <c r="V34" s="12"/>
      <c r="W34" s="12"/>
      <c r="X34" s="12"/>
      <c r="Y34" s="12"/>
      <c r="Z34" s="12"/>
      <c r="AA34" s="12">
        <f>SUM(B34:Z34)</f>
        <v>0</v>
      </c>
    </row>
    <row r="35" spans="1:27">
      <c r="A35" s="9" t="s">
        <v>35</v>
      </c>
      <c r="B35" s="13">
        <f t="shared" ref="B35:M35" si="1">B34-B33</f>
        <v>-2150</v>
      </c>
      <c r="C35" s="13">
        <f t="shared" si="1"/>
        <v>0</v>
      </c>
      <c r="D35" s="13">
        <f t="shared" si="1"/>
        <v>-22863</v>
      </c>
      <c r="E35" s="13">
        <f t="shared" si="1"/>
        <v>-58</v>
      </c>
      <c r="F35" s="13">
        <f t="shared" si="1"/>
        <v>-22050</v>
      </c>
      <c r="G35" s="13">
        <f t="shared" si="1"/>
        <v>-700</v>
      </c>
      <c r="H35" s="13">
        <f t="shared" si="1"/>
        <v>0</v>
      </c>
      <c r="I35" s="13">
        <f>I34-I33</f>
        <v>-600</v>
      </c>
      <c r="J35" s="13">
        <f>J34-J33</f>
        <v>-14500</v>
      </c>
      <c r="K35" s="13">
        <f t="shared" si="1"/>
        <v>-7500</v>
      </c>
      <c r="L35" s="13">
        <f t="shared" si="1"/>
        <v>-3000</v>
      </c>
      <c r="M35" s="13">
        <f t="shared" si="1"/>
        <v>-400</v>
      </c>
      <c r="N35" s="13">
        <f>N34-N33</f>
        <v>-4550</v>
      </c>
      <c r="O35" s="13">
        <f>O34-O33</f>
        <v>-6600</v>
      </c>
      <c r="P35" s="13">
        <f>P34-P33</f>
        <v>-71085</v>
      </c>
      <c r="Q35" s="13"/>
      <c r="R35" s="13"/>
      <c r="S35" s="13"/>
      <c r="T35" s="13"/>
      <c r="U35" s="13">
        <f>U34-U33</f>
        <v>-2600</v>
      </c>
      <c r="V35" s="13"/>
      <c r="W35" s="13"/>
      <c r="X35" s="13"/>
      <c r="Y35" s="13"/>
      <c r="Z35" s="13"/>
      <c r="AA35" s="16">
        <f>AA34-AA33</f>
        <v>-344456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4" sqref="A4"/>
    </sheetView>
  </sheetViews>
  <sheetFormatPr defaultRowHeight="15"/>
  <cols>
    <col min="1" max="1" width="14.85546875" customWidth="1"/>
    <col min="2" max="2" width="16.140625" customWidth="1"/>
    <col min="3" max="3" width="16.5703125" customWidth="1"/>
    <col min="4" max="4" width="16.42578125" customWidth="1"/>
    <col min="5" max="5" width="15" customWidth="1"/>
  </cols>
  <sheetData>
    <row r="1" spans="1:3">
      <c r="A1" t="s">
        <v>88</v>
      </c>
      <c r="B1" t="s">
        <v>18</v>
      </c>
      <c r="C1" t="s">
        <v>55</v>
      </c>
    </row>
    <row r="2" spans="1:3">
      <c r="A2" s="1" t="s">
        <v>98</v>
      </c>
      <c r="B2" t="s">
        <v>97</v>
      </c>
      <c r="C2" t="s">
        <v>79</v>
      </c>
    </row>
    <row r="3" spans="1:3">
      <c r="A3" s="1"/>
    </row>
    <row r="4" spans="1:3">
      <c r="A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2"/>
  <sheetViews>
    <sheetView topLeftCell="F1" workbookViewId="0">
      <selection activeCell="W24" sqref="W24"/>
    </sheetView>
  </sheetViews>
  <sheetFormatPr defaultRowHeight="15"/>
  <cols>
    <col min="1" max="1" width="23.28515625" customWidth="1"/>
    <col min="2" max="3" width="17.140625" style="14" customWidth="1"/>
    <col min="5" max="5" width="9.140625" customWidth="1"/>
    <col min="8" max="8" width="9.140625" style="50"/>
    <col min="9" max="9" width="9.140625" style="50" customWidth="1"/>
    <col min="10" max="17" width="9.140625" style="50"/>
    <col min="18" max="19" width="10.5703125" style="50" customWidth="1"/>
    <col min="20" max="21" width="12.42578125" style="50" customWidth="1"/>
    <col min="22" max="22" width="16.7109375" style="50" customWidth="1"/>
    <col min="23" max="23" width="9.85546875" style="50" customWidth="1"/>
    <col min="24" max="16384" width="9.140625" style="50"/>
  </cols>
  <sheetData>
    <row r="1" spans="1:36" customFormat="1">
      <c r="A1" s="4" t="s">
        <v>77</v>
      </c>
      <c r="B1" s="44">
        <v>44287</v>
      </c>
      <c r="C1" s="44"/>
      <c r="D1" s="44">
        <v>44288</v>
      </c>
      <c r="E1" s="44"/>
      <c r="F1" s="44">
        <v>44289</v>
      </c>
      <c r="G1" s="44"/>
      <c r="H1" s="44">
        <v>44290</v>
      </c>
      <c r="I1" s="44"/>
      <c r="J1" s="44">
        <v>44291</v>
      </c>
      <c r="K1" s="44"/>
      <c r="L1" s="44">
        <v>44292</v>
      </c>
      <c r="M1" s="44"/>
      <c r="N1" s="44">
        <v>44293</v>
      </c>
      <c r="O1" s="44"/>
      <c r="P1" s="44">
        <v>44294</v>
      </c>
      <c r="Q1" s="44"/>
      <c r="R1" s="44">
        <v>44295</v>
      </c>
      <c r="S1" s="44"/>
      <c r="T1" s="44">
        <v>44296</v>
      </c>
      <c r="U1" s="44"/>
      <c r="V1" s="44">
        <v>44297</v>
      </c>
      <c r="W1" s="44"/>
      <c r="X1" s="44">
        <v>44298</v>
      </c>
      <c r="Y1" s="44">
        <v>44299</v>
      </c>
      <c r="Z1" s="44">
        <v>44300</v>
      </c>
      <c r="AA1" s="44">
        <v>44301</v>
      </c>
      <c r="AB1" s="44">
        <v>44302</v>
      </c>
      <c r="AC1" s="44">
        <v>44303</v>
      </c>
      <c r="AD1" s="44">
        <v>44304</v>
      </c>
      <c r="AE1" s="44">
        <v>44305</v>
      </c>
      <c r="AF1" s="44">
        <v>44306</v>
      </c>
      <c r="AG1" s="44">
        <v>44307</v>
      </c>
      <c r="AH1" s="44">
        <v>44308</v>
      </c>
      <c r="AI1" s="44">
        <v>44309</v>
      </c>
      <c r="AJ1" s="44">
        <v>44310</v>
      </c>
    </row>
    <row r="2" spans="1:36">
      <c r="A2" s="43"/>
      <c r="B2" s="15">
        <v>30</v>
      </c>
      <c r="C2" s="52">
        <f>(B2/120)</f>
        <v>0.25</v>
      </c>
      <c r="D2">
        <v>20</v>
      </c>
      <c r="E2" s="52">
        <f t="shared" ref="E2:E12" si="0">(D2/120)</f>
        <v>0.16666666666666666</v>
      </c>
      <c r="F2">
        <v>20</v>
      </c>
      <c r="G2" s="52">
        <f>(F2/120)</f>
        <v>0.16666666666666666</v>
      </c>
      <c r="H2" s="49">
        <v>20</v>
      </c>
      <c r="I2" s="52">
        <f>(H2/120)</f>
        <v>0.16666666666666666</v>
      </c>
      <c r="J2" s="49">
        <v>30</v>
      </c>
      <c r="K2" s="52">
        <f>(J2/120)</f>
        <v>0.25</v>
      </c>
      <c r="L2" s="49">
        <v>50</v>
      </c>
      <c r="M2" s="52">
        <f>(L2/120)</f>
        <v>0.41666666666666669</v>
      </c>
      <c r="N2" s="49">
        <v>35</v>
      </c>
      <c r="O2" s="52">
        <f>(N2/120)</f>
        <v>0.29166666666666669</v>
      </c>
      <c r="P2" s="49">
        <v>30</v>
      </c>
      <c r="Q2" s="52">
        <f t="shared" ref="Q2:Q20" si="1">(P2/120)</f>
        <v>0.25</v>
      </c>
      <c r="R2" s="50">
        <v>30</v>
      </c>
      <c r="S2" s="52">
        <f t="shared" ref="S2:S30" si="2">(R2/120)</f>
        <v>0.25</v>
      </c>
      <c r="T2" s="50">
        <v>30</v>
      </c>
      <c r="U2" s="52">
        <f>(T2/120)</f>
        <v>0.25</v>
      </c>
      <c r="V2" s="49">
        <v>50</v>
      </c>
      <c r="W2" s="52">
        <f>(V2/120)</f>
        <v>0.41666666666666669</v>
      </c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</row>
    <row r="3" spans="1:36" ht="26.25">
      <c r="A3" s="43"/>
      <c r="B3" s="15">
        <v>30</v>
      </c>
      <c r="C3" s="52">
        <f t="shared" ref="C3:C21" si="3">(B3/120)</f>
        <v>0.25</v>
      </c>
      <c r="D3">
        <v>30</v>
      </c>
      <c r="E3" s="52">
        <f t="shared" si="0"/>
        <v>0.25</v>
      </c>
      <c r="F3">
        <v>50</v>
      </c>
      <c r="G3" s="52">
        <f t="shared" ref="G3:G30" si="4">(F3/120)</f>
        <v>0.41666666666666669</v>
      </c>
      <c r="H3" s="49">
        <v>40</v>
      </c>
      <c r="I3" s="52">
        <f t="shared" ref="I3:I20" si="5">(H3/120)</f>
        <v>0.33333333333333331</v>
      </c>
      <c r="J3" s="49">
        <v>50</v>
      </c>
      <c r="K3" s="52">
        <f t="shared" ref="K3:K18" si="6">(J3/120)</f>
        <v>0.41666666666666669</v>
      </c>
      <c r="L3" s="49">
        <v>30</v>
      </c>
      <c r="M3" s="52">
        <f t="shared" ref="M3:M19" si="7">(L3/120)</f>
        <v>0.25</v>
      </c>
      <c r="N3" s="49">
        <v>40</v>
      </c>
      <c r="O3" s="52">
        <f t="shared" ref="O3:O13" si="8">(N3/120)</f>
        <v>0.33333333333333331</v>
      </c>
      <c r="P3" s="49">
        <v>30</v>
      </c>
      <c r="Q3" s="52">
        <f t="shared" si="1"/>
        <v>0.25</v>
      </c>
      <c r="R3" s="50">
        <v>30</v>
      </c>
      <c r="S3" s="52">
        <f t="shared" si="2"/>
        <v>0.25</v>
      </c>
      <c r="T3" s="50">
        <v>20</v>
      </c>
      <c r="U3" s="52">
        <f t="shared" ref="U3:U23" si="9">(T3/120)</f>
        <v>0.16666666666666666</v>
      </c>
      <c r="V3" s="49">
        <v>20</v>
      </c>
      <c r="W3" s="52">
        <f t="shared" ref="W3:W23" si="10">(V3/120)</f>
        <v>0.16666666666666666</v>
      </c>
      <c r="X3" s="49"/>
      <c r="Y3" s="51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</row>
    <row r="4" spans="1:36">
      <c r="A4" s="43"/>
      <c r="B4" s="15">
        <v>20</v>
      </c>
      <c r="C4" s="52">
        <f t="shared" si="3"/>
        <v>0.16666666666666666</v>
      </c>
      <c r="D4">
        <v>30</v>
      </c>
      <c r="E4" s="52">
        <f t="shared" si="0"/>
        <v>0.25</v>
      </c>
      <c r="F4">
        <v>20</v>
      </c>
      <c r="G4" s="52">
        <f t="shared" si="4"/>
        <v>0.16666666666666666</v>
      </c>
      <c r="H4" s="49">
        <v>30</v>
      </c>
      <c r="I4" s="52">
        <f t="shared" si="5"/>
        <v>0.25</v>
      </c>
      <c r="J4" s="49">
        <v>50</v>
      </c>
      <c r="K4" s="52">
        <f t="shared" si="6"/>
        <v>0.41666666666666669</v>
      </c>
      <c r="L4" s="49">
        <v>30</v>
      </c>
      <c r="M4" s="52">
        <f t="shared" si="7"/>
        <v>0.25</v>
      </c>
      <c r="N4" s="49">
        <v>30</v>
      </c>
      <c r="O4" s="52">
        <f t="shared" si="8"/>
        <v>0.25</v>
      </c>
      <c r="P4" s="49">
        <v>40</v>
      </c>
      <c r="Q4" s="52">
        <f t="shared" si="1"/>
        <v>0.33333333333333331</v>
      </c>
      <c r="R4" s="50">
        <v>30</v>
      </c>
      <c r="S4" s="52">
        <f t="shared" si="2"/>
        <v>0.25</v>
      </c>
      <c r="T4" s="50">
        <v>60</v>
      </c>
      <c r="U4" s="52">
        <f t="shared" si="9"/>
        <v>0.5</v>
      </c>
      <c r="V4" s="49">
        <v>50</v>
      </c>
      <c r="W4" s="52">
        <f t="shared" si="10"/>
        <v>0.41666666666666669</v>
      </c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</row>
    <row r="5" spans="1:36">
      <c r="A5" s="43"/>
      <c r="B5" s="15">
        <v>20</v>
      </c>
      <c r="C5" s="52">
        <f t="shared" si="3"/>
        <v>0.16666666666666666</v>
      </c>
      <c r="D5">
        <v>40</v>
      </c>
      <c r="E5" s="52">
        <f t="shared" si="0"/>
        <v>0.33333333333333331</v>
      </c>
      <c r="F5">
        <v>60</v>
      </c>
      <c r="G5" s="52">
        <f t="shared" si="4"/>
        <v>0.5</v>
      </c>
      <c r="H5" s="50">
        <v>30</v>
      </c>
      <c r="I5" s="52">
        <f t="shared" si="5"/>
        <v>0.25</v>
      </c>
      <c r="J5" s="50">
        <v>60</v>
      </c>
      <c r="K5" s="52">
        <f t="shared" si="6"/>
        <v>0.5</v>
      </c>
      <c r="L5" s="50">
        <v>60</v>
      </c>
      <c r="M5" s="52">
        <f t="shared" si="7"/>
        <v>0.5</v>
      </c>
      <c r="N5" s="50">
        <v>20</v>
      </c>
      <c r="O5" s="52">
        <f t="shared" si="8"/>
        <v>0.16666666666666666</v>
      </c>
      <c r="P5" s="50">
        <v>20</v>
      </c>
      <c r="Q5" s="52">
        <f t="shared" si="1"/>
        <v>0.16666666666666666</v>
      </c>
      <c r="R5" s="50">
        <v>30</v>
      </c>
      <c r="S5" s="52">
        <f t="shared" si="2"/>
        <v>0.25</v>
      </c>
      <c r="T5" s="50">
        <v>50</v>
      </c>
      <c r="U5" s="52">
        <f t="shared" si="9"/>
        <v>0.41666666666666669</v>
      </c>
      <c r="V5" s="50">
        <v>20</v>
      </c>
      <c r="W5" s="52">
        <f t="shared" si="10"/>
        <v>0.16666666666666666</v>
      </c>
    </row>
    <row r="6" spans="1:36">
      <c r="A6" s="43"/>
      <c r="B6" s="15">
        <v>20</v>
      </c>
      <c r="C6" s="52">
        <f t="shared" si="3"/>
        <v>0.16666666666666666</v>
      </c>
      <c r="D6">
        <v>20</v>
      </c>
      <c r="E6" s="52">
        <f t="shared" si="0"/>
        <v>0.16666666666666666</v>
      </c>
      <c r="F6">
        <v>20</v>
      </c>
      <c r="G6" s="52">
        <f t="shared" si="4"/>
        <v>0.16666666666666666</v>
      </c>
      <c r="H6" s="50">
        <v>20</v>
      </c>
      <c r="I6" s="52">
        <f t="shared" si="5"/>
        <v>0.16666666666666666</v>
      </c>
      <c r="J6" s="50">
        <v>60</v>
      </c>
      <c r="K6" s="52">
        <f t="shared" si="6"/>
        <v>0.5</v>
      </c>
      <c r="L6" s="50">
        <v>30</v>
      </c>
      <c r="M6" s="52">
        <f t="shared" si="7"/>
        <v>0.25</v>
      </c>
      <c r="N6" s="50">
        <v>30</v>
      </c>
      <c r="O6" s="52">
        <f t="shared" si="8"/>
        <v>0.25</v>
      </c>
      <c r="P6" s="50">
        <v>50</v>
      </c>
      <c r="Q6" s="52">
        <f t="shared" si="1"/>
        <v>0.41666666666666669</v>
      </c>
      <c r="R6" s="50">
        <v>50</v>
      </c>
      <c r="S6" s="52">
        <f t="shared" si="2"/>
        <v>0.41666666666666669</v>
      </c>
      <c r="T6" s="50">
        <v>20</v>
      </c>
      <c r="U6" s="52">
        <f t="shared" si="9"/>
        <v>0.16666666666666666</v>
      </c>
      <c r="V6" s="50">
        <v>50</v>
      </c>
      <c r="W6" s="52">
        <f t="shared" si="10"/>
        <v>0.41666666666666669</v>
      </c>
    </row>
    <row r="7" spans="1:36">
      <c r="A7" s="43"/>
      <c r="B7" s="15">
        <v>30</v>
      </c>
      <c r="C7" s="52">
        <f t="shared" si="3"/>
        <v>0.25</v>
      </c>
      <c r="D7">
        <v>30</v>
      </c>
      <c r="E7" s="52">
        <f t="shared" si="0"/>
        <v>0.25</v>
      </c>
      <c r="F7">
        <v>60</v>
      </c>
      <c r="G7" s="52">
        <f t="shared" si="4"/>
        <v>0.5</v>
      </c>
      <c r="H7" s="50">
        <v>50</v>
      </c>
      <c r="I7" s="52">
        <f t="shared" si="5"/>
        <v>0.41666666666666669</v>
      </c>
      <c r="J7" s="50">
        <v>20</v>
      </c>
      <c r="K7" s="52">
        <f t="shared" si="6"/>
        <v>0.16666666666666666</v>
      </c>
      <c r="L7" s="50">
        <v>30</v>
      </c>
      <c r="M7" s="52">
        <f t="shared" si="7"/>
        <v>0.25</v>
      </c>
      <c r="N7" s="50">
        <v>20</v>
      </c>
      <c r="O7" s="52">
        <f t="shared" si="8"/>
        <v>0.16666666666666666</v>
      </c>
      <c r="P7" s="50">
        <v>20</v>
      </c>
      <c r="Q7" s="52">
        <f t="shared" si="1"/>
        <v>0.16666666666666666</v>
      </c>
      <c r="R7" s="50">
        <v>50</v>
      </c>
      <c r="S7" s="52">
        <f t="shared" si="2"/>
        <v>0.41666666666666669</v>
      </c>
      <c r="T7" s="50">
        <v>30</v>
      </c>
      <c r="U7" s="52">
        <f t="shared" si="9"/>
        <v>0.25</v>
      </c>
      <c r="V7" s="50">
        <v>30</v>
      </c>
      <c r="W7" s="52">
        <f t="shared" si="10"/>
        <v>0.25</v>
      </c>
    </row>
    <row r="8" spans="1:36">
      <c r="A8" s="43"/>
      <c r="B8" s="15">
        <v>40</v>
      </c>
      <c r="C8" s="52">
        <f t="shared" si="3"/>
        <v>0.33333333333333331</v>
      </c>
      <c r="D8">
        <v>120</v>
      </c>
      <c r="E8" s="52">
        <f t="shared" si="0"/>
        <v>1</v>
      </c>
      <c r="F8">
        <v>20</v>
      </c>
      <c r="G8" s="52">
        <f t="shared" si="4"/>
        <v>0.16666666666666666</v>
      </c>
      <c r="H8" s="50">
        <v>120</v>
      </c>
      <c r="I8" s="52">
        <f t="shared" si="5"/>
        <v>1</v>
      </c>
      <c r="J8" s="50">
        <v>30</v>
      </c>
      <c r="K8" s="52">
        <f t="shared" si="6"/>
        <v>0.25</v>
      </c>
      <c r="L8" s="50">
        <v>50</v>
      </c>
      <c r="M8" s="52">
        <f t="shared" si="7"/>
        <v>0.41666666666666669</v>
      </c>
      <c r="N8" s="50">
        <v>50</v>
      </c>
      <c r="O8" s="52">
        <f t="shared" si="8"/>
        <v>0.41666666666666669</v>
      </c>
      <c r="P8" s="50">
        <v>20</v>
      </c>
      <c r="Q8" s="52">
        <f t="shared" si="1"/>
        <v>0.16666666666666666</v>
      </c>
      <c r="R8" s="50">
        <v>20</v>
      </c>
      <c r="S8" s="52">
        <f t="shared" si="2"/>
        <v>0.16666666666666666</v>
      </c>
      <c r="T8" s="50">
        <v>50</v>
      </c>
      <c r="U8" s="52">
        <f t="shared" si="9"/>
        <v>0.41666666666666669</v>
      </c>
      <c r="V8" s="50">
        <v>20</v>
      </c>
      <c r="W8" s="52">
        <f t="shared" si="10"/>
        <v>0.16666666666666666</v>
      </c>
    </row>
    <row r="9" spans="1:36">
      <c r="A9" s="43"/>
      <c r="B9" s="15">
        <v>20</v>
      </c>
      <c r="C9" s="52">
        <f t="shared" si="3"/>
        <v>0.16666666666666666</v>
      </c>
      <c r="D9">
        <v>20</v>
      </c>
      <c r="E9" s="52">
        <f t="shared" si="0"/>
        <v>0.16666666666666666</v>
      </c>
      <c r="F9">
        <v>30</v>
      </c>
      <c r="G9" s="52">
        <f t="shared" si="4"/>
        <v>0.25</v>
      </c>
      <c r="H9" s="50">
        <v>30</v>
      </c>
      <c r="I9" s="52">
        <f t="shared" si="5"/>
        <v>0.25</v>
      </c>
      <c r="J9" s="50">
        <v>30</v>
      </c>
      <c r="K9" s="52">
        <f t="shared" si="6"/>
        <v>0.25</v>
      </c>
      <c r="L9" s="50">
        <v>90</v>
      </c>
      <c r="M9" s="52">
        <f t="shared" si="7"/>
        <v>0.75</v>
      </c>
      <c r="N9" s="50">
        <v>40</v>
      </c>
      <c r="O9" s="52">
        <f t="shared" si="8"/>
        <v>0.33333333333333331</v>
      </c>
      <c r="P9" s="50">
        <v>30</v>
      </c>
      <c r="Q9" s="52">
        <f t="shared" si="1"/>
        <v>0.25</v>
      </c>
      <c r="R9" s="50">
        <v>60</v>
      </c>
      <c r="S9" s="52">
        <f t="shared" si="2"/>
        <v>0.5</v>
      </c>
      <c r="T9" s="50">
        <v>30</v>
      </c>
      <c r="U9" s="52">
        <f t="shared" si="9"/>
        <v>0.25</v>
      </c>
      <c r="V9" s="50">
        <v>20</v>
      </c>
      <c r="W9" s="52">
        <f t="shared" si="10"/>
        <v>0.16666666666666666</v>
      </c>
      <c r="AA9" s="49"/>
    </row>
    <row r="10" spans="1:36">
      <c r="A10" s="43"/>
      <c r="B10" s="15">
        <v>130</v>
      </c>
      <c r="C10" s="52">
        <f t="shared" si="3"/>
        <v>1.0833333333333333</v>
      </c>
      <c r="D10">
        <v>30</v>
      </c>
      <c r="E10" s="52">
        <f t="shared" si="0"/>
        <v>0.25</v>
      </c>
      <c r="F10">
        <v>20</v>
      </c>
      <c r="G10" s="52">
        <f t="shared" si="4"/>
        <v>0.16666666666666666</v>
      </c>
      <c r="H10" s="50">
        <v>20</v>
      </c>
      <c r="I10" s="52">
        <f t="shared" si="5"/>
        <v>0.16666666666666666</v>
      </c>
      <c r="J10" s="50">
        <v>20</v>
      </c>
      <c r="K10" s="52">
        <f t="shared" si="6"/>
        <v>0.16666666666666666</v>
      </c>
      <c r="L10" s="50">
        <v>30</v>
      </c>
      <c r="M10" s="52">
        <f t="shared" si="7"/>
        <v>0.25</v>
      </c>
      <c r="N10" s="50">
        <v>50</v>
      </c>
      <c r="O10" s="52">
        <f t="shared" si="8"/>
        <v>0.41666666666666669</v>
      </c>
      <c r="P10" s="50">
        <v>60</v>
      </c>
      <c r="Q10" s="52">
        <f t="shared" si="1"/>
        <v>0.5</v>
      </c>
      <c r="R10" s="50">
        <v>30</v>
      </c>
      <c r="S10" s="52">
        <f t="shared" si="2"/>
        <v>0.25</v>
      </c>
      <c r="T10" s="50">
        <v>30</v>
      </c>
      <c r="U10" s="52">
        <f t="shared" si="9"/>
        <v>0.25</v>
      </c>
      <c r="V10" s="50">
        <v>50</v>
      </c>
      <c r="W10" s="52">
        <f t="shared" si="10"/>
        <v>0.41666666666666669</v>
      </c>
    </row>
    <row r="11" spans="1:36">
      <c r="A11" s="43"/>
      <c r="B11" s="15">
        <v>30</v>
      </c>
      <c r="C11" s="52">
        <f t="shared" si="3"/>
        <v>0.25</v>
      </c>
      <c r="D11">
        <v>30</v>
      </c>
      <c r="E11" s="52">
        <f t="shared" si="0"/>
        <v>0.25</v>
      </c>
      <c r="F11">
        <v>15</v>
      </c>
      <c r="G11" s="52">
        <f t="shared" si="4"/>
        <v>0.125</v>
      </c>
      <c r="H11" s="50">
        <v>20</v>
      </c>
      <c r="I11" s="52">
        <f t="shared" si="5"/>
        <v>0.16666666666666666</v>
      </c>
      <c r="J11" s="50">
        <v>20</v>
      </c>
      <c r="K11" s="52">
        <f t="shared" si="6"/>
        <v>0.16666666666666666</v>
      </c>
      <c r="L11" s="50">
        <v>20</v>
      </c>
      <c r="M11" s="52">
        <f t="shared" si="7"/>
        <v>0.16666666666666666</v>
      </c>
      <c r="N11" s="50">
        <v>60</v>
      </c>
      <c r="O11" s="52">
        <f t="shared" si="8"/>
        <v>0.5</v>
      </c>
      <c r="P11" s="50">
        <v>20</v>
      </c>
      <c r="Q11" s="52">
        <f t="shared" si="1"/>
        <v>0.16666666666666666</v>
      </c>
      <c r="R11" s="50">
        <v>20</v>
      </c>
      <c r="S11" s="52">
        <f t="shared" si="2"/>
        <v>0.16666666666666666</v>
      </c>
      <c r="T11" s="50">
        <v>50</v>
      </c>
      <c r="U11" s="52">
        <f t="shared" si="9"/>
        <v>0.41666666666666669</v>
      </c>
      <c r="V11" s="50">
        <v>30</v>
      </c>
      <c r="W11" s="52">
        <f t="shared" si="10"/>
        <v>0.25</v>
      </c>
    </row>
    <row r="12" spans="1:36">
      <c r="A12" s="43"/>
      <c r="B12" s="15">
        <v>60</v>
      </c>
      <c r="C12" s="52">
        <f t="shared" si="3"/>
        <v>0.5</v>
      </c>
      <c r="D12">
        <v>15</v>
      </c>
      <c r="E12" s="52">
        <f t="shared" si="0"/>
        <v>0.125</v>
      </c>
      <c r="F12">
        <v>20</v>
      </c>
      <c r="G12" s="52">
        <f t="shared" si="4"/>
        <v>0.16666666666666666</v>
      </c>
      <c r="H12" s="50">
        <v>20</v>
      </c>
      <c r="I12" s="52">
        <f t="shared" si="5"/>
        <v>0.16666666666666666</v>
      </c>
      <c r="J12" s="50">
        <v>50</v>
      </c>
      <c r="K12" s="52">
        <f t="shared" si="6"/>
        <v>0.41666666666666669</v>
      </c>
      <c r="L12" s="50">
        <v>20</v>
      </c>
      <c r="M12" s="52">
        <f t="shared" si="7"/>
        <v>0.16666666666666666</v>
      </c>
      <c r="N12" s="50">
        <v>20</v>
      </c>
      <c r="O12" s="52">
        <f t="shared" si="8"/>
        <v>0.16666666666666666</v>
      </c>
      <c r="P12" s="50">
        <v>50</v>
      </c>
      <c r="Q12" s="52">
        <f t="shared" si="1"/>
        <v>0.41666666666666669</v>
      </c>
      <c r="R12" s="50">
        <v>30</v>
      </c>
      <c r="S12" s="52">
        <f t="shared" si="2"/>
        <v>0.25</v>
      </c>
      <c r="T12" s="50">
        <v>30</v>
      </c>
      <c r="U12" s="52">
        <f t="shared" si="9"/>
        <v>0.25</v>
      </c>
      <c r="V12" s="50">
        <v>350</v>
      </c>
      <c r="W12" s="52">
        <f t="shared" si="10"/>
        <v>2.9166666666666665</v>
      </c>
    </row>
    <row r="13" spans="1:36" ht="26.25">
      <c r="A13" s="43"/>
      <c r="B13" s="15">
        <v>20</v>
      </c>
      <c r="C13" s="52">
        <f t="shared" si="3"/>
        <v>0.16666666666666666</v>
      </c>
      <c r="D13" s="47">
        <f>SUM(D2:D12)</f>
        <v>385</v>
      </c>
      <c r="E13" s="47">
        <f>SUM(E2:E12)</f>
        <v>3.2083333333333335</v>
      </c>
      <c r="F13">
        <v>30</v>
      </c>
      <c r="G13" s="52">
        <f t="shared" si="4"/>
        <v>0.25</v>
      </c>
      <c r="H13" s="50">
        <v>20</v>
      </c>
      <c r="I13" s="52">
        <f t="shared" si="5"/>
        <v>0.16666666666666666</v>
      </c>
      <c r="J13" s="50">
        <v>20</v>
      </c>
      <c r="K13" s="52">
        <f t="shared" si="6"/>
        <v>0.16666666666666666</v>
      </c>
      <c r="L13" s="50">
        <v>20</v>
      </c>
      <c r="M13" s="52">
        <f t="shared" si="7"/>
        <v>0.16666666666666666</v>
      </c>
      <c r="N13" s="50">
        <v>30</v>
      </c>
      <c r="O13" s="52">
        <f t="shared" si="8"/>
        <v>0.25</v>
      </c>
      <c r="P13" s="50">
        <v>20</v>
      </c>
      <c r="Q13" s="52">
        <f t="shared" si="1"/>
        <v>0.16666666666666666</v>
      </c>
      <c r="R13" s="50">
        <v>50</v>
      </c>
      <c r="S13" s="52">
        <f t="shared" si="2"/>
        <v>0.41666666666666669</v>
      </c>
      <c r="T13" s="50">
        <v>30</v>
      </c>
      <c r="U13" s="52">
        <f t="shared" si="9"/>
        <v>0.25</v>
      </c>
      <c r="V13" s="50">
        <v>90</v>
      </c>
      <c r="W13" s="52">
        <f t="shared" si="10"/>
        <v>0.75</v>
      </c>
    </row>
    <row r="14" spans="1:36">
      <c r="A14" s="43"/>
      <c r="B14" s="15">
        <v>20</v>
      </c>
      <c r="C14" s="52">
        <f t="shared" si="3"/>
        <v>0.16666666666666666</v>
      </c>
      <c r="F14">
        <v>20</v>
      </c>
      <c r="G14" s="52">
        <f t="shared" si="4"/>
        <v>0.16666666666666666</v>
      </c>
      <c r="H14" s="50">
        <v>90</v>
      </c>
      <c r="I14" s="52">
        <f t="shared" si="5"/>
        <v>0.75</v>
      </c>
      <c r="J14" s="50">
        <v>60</v>
      </c>
      <c r="K14" s="52">
        <f t="shared" si="6"/>
        <v>0.5</v>
      </c>
      <c r="L14" s="50">
        <v>30</v>
      </c>
      <c r="M14" s="52">
        <f t="shared" si="7"/>
        <v>0.25</v>
      </c>
      <c r="N14" s="50">
        <v>40</v>
      </c>
      <c r="O14" s="52">
        <f>(N14/120)</f>
        <v>0.33333333333333331</v>
      </c>
      <c r="P14" s="50">
        <v>30</v>
      </c>
      <c r="Q14" s="52">
        <f t="shared" si="1"/>
        <v>0.25</v>
      </c>
      <c r="R14" s="50">
        <v>50</v>
      </c>
      <c r="S14" s="52">
        <f t="shared" si="2"/>
        <v>0.41666666666666669</v>
      </c>
      <c r="T14" s="50">
        <v>50</v>
      </c>
      <c r="U14" s="52">
        <f t="shared" si="9"/>
        <v>0.41666666666666669</v>
      </c>
      <c r="V14" s="50">
        <v>100</v>
      </c>
      <c r="W14" s="52">
        <f t="shared" si="10"/>
        <v>0.83333333333333337</v>
      </c>
    </row>
    <row r="15" spans="1:36">
      <c r="A15" s="43"/>
      <c r="B15" s="15">
        <v>30</v>
      </c>
      <c r="C15" s="52">
        <f t="shared" si="3"/>
        <v>0.25</v>
      </c>
      <c r="F15">
        <v>15</v>
      </c>
      <c r="G15" s="52">
        <f t="shared" si="4"/>
        <v>0.125</v>
      </c>
      <c r="H15" s="50">
        <v>10</v>
      </c>
      <c r="I15" s="52">
        <f t="shared" si="5"/>
        <v>8.3333333333333329E-2</v>
      </c>
      <c r="J15" s="50">
        <v>10</v>
      </c>
      <c r="K15" s="52">
        <f t="shared" si="6"/>
        <v>8.3333333333333329E-2</v>
      </c>
      <c r="L15" s="50">
        <v>30</v>
      </c>
      <c r="M15" s="52">
        <f t="shared" si="7"/>
        <v>0.25</v>
      </c>
      <c r="N15" s="50">
        <v>20</v>
      </c>
      <c r="O15" s="52">
        <f t="shared" ref="O15:O22" si="11">(N15/120)</f>
        <v>0.16666666666666666</v>
      </c>
      <c r="P15" s="50">
        <v>20</v>
      </c>
      <c r="Q15" s="52">
        <f t="shared" si="1"/>
        <v>0.16666666666666666</v>
      </c>
      <c r="R15" s="50">
        <v>30</v>
      </c>
      <c r="S15" s="52">
        <f t="shared" si="2"/>
        <v>0.25</v>
      </c>
      <c r="T15" s="50">
        <v>30</v>
      </c>
      <c r="U15" s="52">
        <f t="shared" si="9"/>
        <v>0.25</v>
      </c>
      <c r="V15" s="50">
        <v>30</v>
      </c>
      <c r="W15" s="52">
        <f t="shared" si="10"/>
        <v>0.25</v>
      </c>
    </row>
    <row r="16" spans="1:36">
      <c r="A16" s="43"/>
      <c r="B16" s="15">
        <v>60</v>
      </c>
      <c r="C16" s="52">
        <f t="shared" si="3"/>
        <v>0.5</v>
      </c>
      <c r="F16">
        <v>5</v>
      </c>
      <c r="G16" s="52">
        <f t="shared" si="4"/>
        <v>4.1666666666666664E-2</v>
      </c>
      <c r="H16" s="50">
        <v>50</v>
      </c>
      <c r="I16" s="52">
        <f t="shared" si="5"/>
        <v>0.41666666666666669</v>
      </c>
      <c r="J16" s="50">
        <v>120</v>
      </c>
      <c r="K16" s="52">
        <f t="shared" si="6"/>
        <v>1</v>
      </c>
      <c r="L16" s="50">
        <v>30</v>
      </c>
      <c r="M16" s="52">
        <f t="shared" si="7"/>
        <v>0.25</v>
      </c>
      <c r="N16" s="50">
        <v>30</v>
      </c>
      <c r="O16" s="52">
        <f t="shared" si="11"/>
        <v>0.25</v>
      </c>
      <c r="P16" s="50">
        <v>20</v>
      </c>
      <c r="Q16" s="52">
        <f t="shared" si="1"/>
        <v>0.16666666666666666</v>
      </c>
      <c r="R16" s="50">
        <v>120</v>
      </c>
      <c r="S16" s="52">
        <f t="shared" si="2"/>
        <v>1</v>
      </c>
      <c r="T16" s="50">
        <v>20</v>
      </c>
      <c r="U16" s="52">
        <f t="shared" si="9"/>
        <v>0.16666666666666666</v>
      </c>
      <c r="V16" s="50">
        <v>30</v>
      </c>
      <c r="W16" s="52">
        <f t="shared" si="10"/>
        <v>0.25</v>
      </c>
    </row>
    <row r="17" spans="1:23">
      <c r="A17" s="43"/>
      <c r="B17" s="15">
        <v>20</v>
      </c>
      <c r="C17" s="52">
        <f t="shared" si="3"/>
        <v>0.16666666666666666</v>
      </c>
      <c r="F17">
        <v>20</v>
      </c>
      <c r="G17" s="52">
        <f t="shared" si="4"/>
        <v>0.16666666666666666</v>
      </c>
      <c r="H17" s="50">
        <v>50</v>
      </c>
      <c r="I17" s="52">
        <f t="shared" si="5"/>
        <v>0.41666666666666669</v>
      </c>
      <c r="J17" s="50">
        <v>100</v>
      </c>
      <c r="K17" s="52">
        <f t="shared" si="6"/>
        <v>0.83333333333333337</v>
      </c>
      <c r="L17" s="50">
        <v>40</v>
      </c>
      <c r="M17" s="52">
        <f t="shared" si="7"/>
        <v>0.33333333333333331</v>
      </c>
      <c r="N17" s="50">
        <v>20</v>
      </c>
      <c r="O17" s="52">
        <f t="shared" si="11"/>
        <v>0.16666666666666666</v>
      </c>
      <c r="P17" s="50">
        <v>40</v>
      </c>
      <c r="Q17" s="52">
        <f t="shared" si="1"/>
        <v>0.33333333333333331</v>
      </c>
      <c r="R17" s="50">
        <v>50</v>
      </c>
      <c r="S17" s="52">
        <f t="shared" si="2"/>
        <v>0.41666666666666669</v>
      </c>
      <c r="T17" s="50">
        <v>30</v>
      </c>
      <c r="U17" s="52">
        <f t="shared" si="9"/>
        <v>0.25</v>
      </c>
      <c r="V17" s="50">
        <v>40</v>
      </c>
      <c r="W17" s="52">
        <f t="shared" si="10"/>
        <v>0.33333333333333331</v>
      </c>
    </row>
    <row r="18" spans="1:23">
      <c r="A18" s="43"/>
      <c r="B18" s="15">
        <v>20</v>
      </c>
      <c r="C18" s="52">
        <f t="shared" si="3"/>
        <v>0.16666666666666666</v>
      </c>
      <c r="F18">
        <v>50</v>
      </c>
      <c r="G18" s="52">
        <f t="shared" si="4"/>
        <v>0.41666666666666669</v>
      </c>
      <c r="H18" s="50">
        <v>50</v>
      </c>
      <c r="I18" s="52">
        <f t="shared" si="5"/>
        <v>0.41666666666666669</v>
      </c>
      <c r="J18" s="50">
        <v>30</v>
      </c>
      <c r="K18" s="52">
        <f t="shared" si="6"/>
        <v>0.25</v>
      </c>
      <c r="L18" s="50">
        <v>30</v>
      </c>
      <c r="M18" s="52">
        <f t="shared" si="7"/>
        <v>0.25</v>
      </c>
      <c r="N18" s="50">
        <v>20</v>
      </c>
      <c r="O18" s="52">
        <f t="shared" si="11"/>
        <v>0.16666666666666666</v>
      </c>
      <c r="P18" s="50">
        <v>50</v>
      </c>
      <c r="Q18" s="52">
        <f t="shared" si="1"/>
        <v>0.41666666666666669</v>
      </c>
      <c r="R18" s="50">
        <v>20</v>
      </c>
      <c r="S18" s="52">
        <f t="shared" si="2"/>
        <v>0.16666666666666666</v>
      </c>
      <c r="T18" s="50">
        <v>30</v>
      </c>
      <c r="U18" s="52">
        <f t="shared" si="9"/>
        <v>0.25</v>
      </c>
      <c r="V18" s="50">
        <v>110</v>
      </c>
      <c r="W18" s="52">
        <f t="shared" si="10"/>
        <v>0.91666666666666663</v>
      </c>
    </row>
    <row r="19" spans="1:23" ht="26.25">
      <c r="A19" s="43"/>
      <c r="B19" s="15">
        <v>40</v>
      </c>
      <c r="C19" s="52">
        <f t="shared" si="3"/>
        <v>0.33333333333333331</v>
      </c>
      <c r="F19">
        <v>20</v>
      </c>
      <c r="G19" s="52">
        <f t="shared" si="4"/>
        <v>0.16666666666666666</v>
      </c>
      <c r="H19" s="50">
        <v>20</v>
      </c>
      <c r="I19" s="52">
        <f t="shared" si="5"/>
        <v>0.16666666666666666</v>
      </c>
      <c r="J19" s="53">
        <f>SUM(J2:J18)</f>
        <v>760</v>
      </c>
      <c r="K19" s="53">
        <f>SUM(K2:K18)</f>
        <v>6.3333333333333321</v>
      </c>
      <c r="L19" s="50">
        <v>30</v>
      </c>
      <c r="M19" s="52">
        <f t="shared" si="7"/>
        <v>0.25</v>
      </c>
      <c r="N19" s="50">
        <v>120</v>
      </c>
      <c r="O19" s="52">
        <f t="shared" si="11"/>
        <v>1</v>
      </c>
      <c r="P19" s="50">
        <v>30</v>
      </c>
      <c r="Q19" s="52">
        <f t="shared" si="1"/>
        <v>0.25</v>
      </c>
      <c r="R19" s="50">
        <v>30</v>
      </c>
      <c r="S19" s="52">
        <f t="shared" si="2"/>
        <v>0.25</v>
      </c>
      <c r="T19" s="50">
        <v>20</v>
      </c>
      <c r="U19" s="52">
        <f t="shared" si="9"/>
        <v>0.16666666666666666</v>
      </c>
      <c r="V19" s="50">
        <v>30</v>
      </c>
      <c r="W19" s="52">
        <f t="shared" si="10"/>
        <v>0.25</v>
      </c>
    </row>
    <row r="20" spans="1:23" ht="26.25">
      <c r="A20" s="43"/>
      <c r="B20" s="15">
        <v>40</v>
      </c>
      <c r="C20" s="52">
        <f t="shared" si="3"/>
        <v>0.33333333333333331</v>
      </c>
      <c r="F20">
        <v>20</v>
      </c>
      <c r="G20" s="52">
        <f t="shared" si="4"/>
        <v>0.16666666666666666</v>
      </c>
      <c r="H20" s="50">
        <v>20</v>
      </c>
      <c r="I20" s="52">
        <f t="shared" si="5"/>
        <v>0.16666666666666666</v>
      </c>
      <c r="L20" s="53">
        <f>SUM(L2:L19)</f>
        <v>650</v>
      </c>
      <c r="M20" s="53">
        <f>SUM(M2:M19)</f>
        <v>5.4166666666666661</v>
      </c>
      <c r="N20" s="50">
        <v>120</v>
      </c>
      <c r="O20" s="52">
        <f t="shared" si="11"/>
        <v>1</v>
      </c>
      <c r="P20" s="50">
        <v>30</v>
      </c>
      <c r="Q20" s="52">
        <f t="shared" si="1"/>
        <v>0.25</v>
      </c>
      <c r="R20" s="50">
        <v>30</v>
      </c>
      <c r="S20" s="52">
        <f t="shared" si="2"/>
        <v>0.25</v>
      </c>
      <c r="T20" s="50">
        <v>30</v>
      </c>
      <c r="U20" s="52">
        <f t="shared" si="9"/>
        <v>0.25</v>
      </c>
      <c r="V20" s="50">
        <v>20</v>
      </c>
      <c r="W20" s="52">
        <f t="shared" si="10"/>
        <v>0.16666666666666666</v>
      </c>
    </row>
    <row r="21" spans="1:23" ht="26.25">
      <c r="A21" s="43"/>
      <c r="B21" s="15">
        <v>50</v>
      </c>
      <c r="C21" s="52">
        <f t="shared" si="3"/>
        <v>0.41666666666666669</v>
      </c>
      <c r="F21">
        <v>20</v>
      </c>
      <c r="G21" s="52">
        <f t="shared" si="4"/>
        <v>0.16666666666666666</v>
      </c>
      <c r="H21" s="53">
        <f>SUM(H2:H20)</f>
        <v>710</v>
      </c>
      <c r="I21" s="53">
        <f>SUM(I2:I20)</f>
        <v>5.9166666666666679</v>
      </c>
      <c r="N21" s="50">
        <v>20</v>
      </c>
      <c r="O21" s="52">
        <f t="shared" si="11"/>
        <v>0.16666666666666666</v>
      </c>
      <c r="P21" s="57">
        <v>20</v>
      </c>
      <c r="Q21" s="52">
        <f t="shared" ref="Q21:Q25" si="12">(P21/120)</f>
        <v>0.16666666666666666</v>
      </c>
      <c r="R21" s="50">
        <v>50</v>
      </c>
      <c r="S21" s="52">
        <f t="shared" si="2"/>
        <v>0.41666666666666669</v>
      </c>
      <c r="T21" s="50">
        <v>20</v>
      </c>
      <c r="U21" s="52">
        <f t="shared" si="9"/>
        <v>0.16666666666666666</v>
      </c>
      <c r="V21" s="50">
        <v>20</v>
      </c>
      <c r="W21" s="52">
        <f t="shared" si="10"/>
        <v>0.16666666666666666</v>
      </c>
    </row>
    <row r="22" spans="1:23" ht="26.25">
      <c r="A22" s="43"/>
      <c r="B22" s="48">
        <f>SUM(B2:B21)</f>
        <v>730</v>
      </c>
      <c r="C22" s="48">
        <f>SUM(C6:C21)</f>
        <v>5.2499999999999991</v>
      </c>
      <c r="F22">
        <v>30</v>
      </c>
      <c r="G22" s="52">
        <f t="shared" si="4"/>
        <v>0.25</v>
      </c>
      <c r="N22" s="50">
        <v>110</v>
      </c>
      <c r="O22" s="52">
        <f t="shared" si="11"/>
        <v>0.91666666666666663</v>
      </c>
      <c r="P22" s="50">
        <v>60</v>
      </c>
      <c r="Q22" s="52">
        <f t="shared" si="12"/>
        <v>0.5</v>
      </c>
      <c r="R22" s="50">
        <v>30</v>
      </c>
      <c r="S22" s="52">
        <f t="shared" si="2"/>
        <v>0.25</v>
      </c>
      <c r="T22" s="50">
        <v>15</v>
      </c>
      <c r="U22" s="52">
        <f t="shared" si="9"/>
        <v>0.125</v>
      </c>
      <c r="V22" s="50">
        <v>30</v>
      </c>
      <c r="W22" s="52">
        <f t="shared" si="10"/>
        <v>0.25</v>
      </c>
    </row>
    <row r="23" spans="1:23" ht="26.25">
      <c r="A23" s="43"/>
      <c r="B23" s="15"/>
      <c r="C23" s="15"/>
      <c r="F23">
        <v>30</v>
      </c>
      <c r="G23" s="52">
        <f t="shared" si="4"/>
        <v>0.25</v>
      </c>
      <c r="N23" s="53">
        <f>SUM(N2:N22)</f>
        <v>925</v>
      </c>
      <c r="O23" s="48">
        <f>(N23/120)</f>
        <v>7.708333333333333</v>
      </c>
      <c r="P23" s="50">
        <v>30</v>
      </c>
      <c r="Q23" s="52">
        <f t="shared" si="12"/>
        <v>0.25</v>
      </c>
      <c r="R23" s="50">
        <v>30</v>
      </c>
      <c r="S23" s="52">
        <f t="shared" si="2"/>
        <v>0.25</v>
      </c>
      <c r="T23" s="50">
        <v>20</v>
      </c>
      <c r="U23" s="52">
        <f t="shared" si="9"/>
        <v>0.16666666666666666</v>
      </c>
      <c r="V23" s="50">
        <v>20</v>
      </c>
      <c r="W23" s="52">
        <f t="shared" si="10"/>
        <v>0.16666666666666666</v>
      </c>
    </row>
    <row r="24" spans="1:23" ht="26.25">
      <c r="A24" s="43"/>
      <c r="B24" s="15"/>
      <c r="C24" s="15"/>
      <c r="F24">
        <v>30</v>
      </c>
      <c r="G24" s="52">
        <f t="shared" si="4"/>
        <v>0.25</v>
      </c>
      <c r="P24" s="50">
        <v>110</v>
      </c>
      <c r="Q24" s="52">
        <f t="shared" si="12"/>
        <v>0.91666666666666663</v>
      </c>
      <c r="R24" s="50">
        <v>60</v>
      </c>
      <c r="S24" s="52">
        <f t="shared" si="2"/>
        <v>0.5</v>
      </c>
      <c r="T24" s="47">
        <f>SUM(T2:T23)</f>
        <v>695</v>
      </c>
      <c r="U24" s="47">
        <f>SUM(U2:U23)</f>
        <v>5.7916666666666679</v>
      </c>
      <c r="V24" s="47">
        <f>SUM(V2:V23)</f>
        <v>1210</v>
      </c>
      <c r="W24" s="47">
        <f>SUM(W2:W23)</f>
        <v>10.08333333333333</v>
      </c>
    </row>
    <row r="25" spans="1:23">
      <c r="A25" s="43"/>
      <c r="B25" s="15"/>
      <c r="C25" s="15"/>
      <c r="F25">
        <v>130</v>
      </c>
      <c r="G25" s="52">
        <f t="shared" si="4"/>
        <v>1.0833333333333333</v>
      </c>
      <c r="P25" s="50">
        <v>20</v>
      </c>
      <c r="Q25" s="52">
        <f t="shared" si="12"/>
        <v>0.16666666666666666</v>
      </c>
      <c r="R25" s="50">
        <v>90</v>
      </c>
      <c r="S25" s="52">
        <f t="shared" si="2"/>
        <v>0.75</v>
      </c>
    </row>
    <row r="26" spans="1:23" ht="26.25">
      <c r="A26" s="43"/>
      <c r="B26" s="15"/>
      <c r="C26" s="15"/>
      <c r="F26">
        <v>20</v>
      </c>
      <c r="G26" s="52">
        <f t="shared" si="4"/>
        <v>0.16666666666666666</v>
      </c>
      <c r="P26" s="53">
        <f>SUM(P2:P25)</f>
        <v>850</v>
      </c>
      <c r="Q26" s="58">
        <f>SUM(Q2:Q25)</f>
        <v>7.0833333333333339</v>
      </c>
      <c r="R26" s="50">
        <v>30</v>
      </c>
      <c r="S26" s="52">
        <f t="shared" si="2"/>
        <v>0.25</v>
      </c>
      <c r="V26" s="50" t="s">
        <v>89</v>
      </c>
    </row>
    <row r="27" spans="1:23">
      <c r="A27" s="43"/>
      <c r="B27" s="15"/>
      <c r="C27" s="15"/>
      <c r="F27">
        <v>30</v>
      </c>
      <c r="G27" s="52">
        <f t="shared" si="4"/>
        <v>0.25</v>
      </c>
      <c r="R27" s="50">
        <v>20</v>
      </c>
      <c r="S27" s="52">
        <f t="shared" si="2"/>
        <v>0.16666666666666666</v>
      </c>
    </row>
    <row r="28" spans="1:23">
      <c r="A28" s="43"/>
      <c r="F28">
        <v>30</v>
      </c>
      <c r="G28" s="52">
        <f t="shared" si="4"/>
        <v>0.25</v>
      </c>
      <c r="R28" s="50">
        <v>30</v>
      </c>
      <c r="S28" s="52">
        <f t="shared" si="2"/>
        <v>0.25</v>
      </c>
    </row>
    <row r="29" spans="1:23">
      <c r="A29" s="43"/>
      <c r="F29">
        <v>20</v>
      </c>
      <c r="G29" s="52">
        <f t="shared" si="4"/>
        <v>0.16666666666666666</v>
      </c>
      <c r="R29" s="50">
        <v>50</v>
      </c>
      <c r="S29" s="52">
        <f t="shared" si="2"/>
        <v>0.41666666666666669</v>
      </c>
    </row>
    <row r="30" spans="1:23">
      <c r="A30" s="43"/>
      <c r="F30">
        <v>60</v>
      </c>
      <c r="G30" s="52">
        <f t="shared" si="4"/>
        <v>0.5</v>
      </c>
      <c r="R30" s="50">
        <v>40</v>
      </c>
      <c r="S30" s="52">
        <f t="shared" si="2"/>
        <v>0.33333333333333331</v>
      </c>
    </row>
    <row r="31" spans="1:23" ht="26.25">
      <c r="A31" s="43"/>
      <c r="F31" s="47">
        <f>SUM(F2:F30)</f>
        <v>915</v>
      </c>
      <c r="G31" s="46">
        <f>SUM(G2:G30)</f>
        <v>7.625</v>
      </c>
      <c r="R31" s="53">
        <f>SUM(R2:R30)</f>
        <v>1190</v>
      </c>
      <c r="S31" s="53">
        <f>SUM(S2:S30)</f>
        <v>9.9166666666666661</v>
      </c>
    </row>
    <row r="32" spans="1:23">
      <c r="A3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37"/>
  <sheetViews>
    <sheetView topLeftCell="L1" workbookViewId="0">
      <selection activeCell="Q28" sqref="Q28"/>
    </sheetView>
  </sheetViews>
  <sheetFormatPr defaultRowHeight="15"/>
  <cols>
    <col min="1" max="1" width="20.5703125" style="14" customWidth="1"/>
    <col min="2" max="2" width="11.28515625" customWidth="1"/>
    <col min="3" max="3" width="12" customWidth="1"/>
    <col min="6" max="7" width="12" customWidth="1"/>
    <col min="8" max="9" width="10.5703125" customWidth="1"/>
    <col min="10" max="11" width="11.7109375" customWidth="1"/>
    <col min="12" max="12" width="9.5703125" bestFit="1" customWidth="1"/>
    <col min="13" max="13" width="10.28515625" customWidth="1"/>
    <col min="14" max="15" width="11.7109375" customWidth="1"/>
    <col min="16" max="16" width="9.5703125" bestFit="1" customWidth="1"/>
    <col min="17" max="17" width="9.5703125" customWidth="1"/>
    <col min="18" max="19" width="13.28515625" customWidth="1"/>
    <col min="20" max="21" width="11.85546875" customWidth="1"/>
    <col min="22" max="22" width="11" customWidth="1"/>
    <col min="34" max="34" width="17.7109375" customWidth="1"/>
    <col min="35" max="35" width="48.85546875" customWidth="1"/>
  </cols>
  <sheetData>
    <row r="1" spans="1:38">
      <c r="A1" s="4" t="s">
        <v>77</v>
      </c>
      <c r="B1" s="44">
        <v>44287</v>
      </c>
      <c r="C1" s="44" t="s">
        <v>90</v>
      </c>
      <c r="D1" s="44">
        <v>44288</v>
      </c>
      <c r="E1" s="44" t="s">
        <v>90</v>
      </c>
      <c r="F1" s="44">
        <v>44289</v>
      </c>
      <c r="G1" s="44" t="s">
        <v>90</v>
      </c>
      <c r="H1" s="44">
        <v>44290</v>
      </c>
      <c r="I1" s="44"/>
      <c r="J1" s="44">
        <v>44291</v>
      </c>
      <c r="K1" s="44" t="s">
        <v>90</v>
      </c>
      <c r="L1" s="44">
        <v>44292</v>
      </c>
      <c r="M1" s="44" t="s">
        <v>90</v>
      </c>
      <c r="N1" s="44">
        <v>44293</v>
      </c>
      <c r="O1" s="44"/>
      <c r="P1" s="44">
        <v>44294</v>
      </c>
      <c r="Q1" s="44"/>
      <c r="R1" s="44">
        <v>44295</v>
      </c>
      <c r="S1" s="44"/>
      <c r="T1" s="44">
        <v>44296</v>
      </c>
      <c r="U1" s="44"/>
      <c r="V1" s="44">
        <v>44297</v>
      </c>
      <c r="W1" s="44"/>
      <c r="X1" s="44">
        <v>44298</v>
      </c>
      <c r="Y1" s="44"/>
      <c r="Z1" s="44">
        <v>44299</v>
      </c>
      <c r="AA1" s="44"/>
      <c r="AB1" s="44">
        <v>44300</v>
      </c>
      <c r="AC1" s="44">
        <v>44301</v>
      </c>
      <c r="AD1" s="44">
        <v>44302</v>
      </c>
      <c r="AE1" s="44">
        <v>44303</v>
      </c>
      <c r="AF1" s="44">
        <v>44304</v>
      </c>
      <c r="AG1" s="44">
        <v>44305</v>
      </c>
      <c r="AH1" s="44">
        <v>44306</v>
      </c>
      <c r="AI1" s="44">
        <v>44307</v>
      </c>
      <c r="AJ1" s="44">
        <v>44308</v>
      </c>
      <c r="AK1" s="44">
        <v>44309</v>
      </c>
      <c r="AL1" s="44">
        <v>44310</v>
      </c>
    </row>
    <row r="2" spans="1:38" s="14" customFormat="1">
      <c r="B2" s="14">
        <v>55</v>
      </c>
      <c r="C2" s="29">
        <f>(B2/110)</f>
        <v>0.5</v>
      </c>
      <c r="D2" s="8">
        <v>50</v>
      </c>
      <c r="E2" s="29">
        <f>(D2/110)</f>
        <v>0.45454545454545453</v>
      </c>
      <c r="F2" s="8">
        <v>40</v>
      </c>
      <c r="G2" s="29">
        <f>(F2/110)</f>
        <v>0.36363636363636365</v>
      </c>
      <c r="H2" s="8">
        <v>40</v>
      </c>
      <c r="I2" s="29">
        <f>(H2/110)</f>
        <v>0.36363636363636365</v>
      </c>
      <c r="J2" s="8">
        <v>55</v>
      </c>
      <c r="K2" s="29">
        <f>(J2/110)</f>
        <v>0.5</v>
      </c>
      <c r="L2" s="8">
        <v>30</v>
      </c>
      <c r="M2" s="29">
        <f t="shared" ref="M2:M33" si="0">(L2/110)</f>
        <v>0.27272727272727271</v>
      </c>
      <c r="N2" s="14">
        <v>50</v>
      </c>
      <c r="O2" s="29">
        <f>(N2/110)</f>
        <v>0.45454545454545453</v>
      </c>
      <c r="P2" s="8">
        <v>30</v>
      </c>
      <c r="Q2" s="29">
        <f t="shared" ref="Q2:Q27" si="1">(P2/110)</f>
        <v>0.27272727272727271</v>
      </c>
      <c r="R2" s="14">
        <v>50</v>
      </c>
      <c r="S2" s="29">
        <f>(R2/110)</f>
        <v>0.45454545454545453</v>
      </c>
      <c r="T2" s="8">
        <v>100</v>
      </c>
      <c r="U2" s="29">
        <f>(T2/110)</f>
        <v>0.90909090909090906</v>
      </c>
      <c r="V2" s="8">
        <v>100</v>
      </c>
      <c r="W2" s="29">
        <f>(V2/110)</f>
        <v>0.90909090909090906</v>
      </c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>
      <c r="A3" s="43"/>
      <c r="B3">
        <v>550</v>
      </c>
      <c r="C3" s="29">
        <f t="shared" ref="C3:C13" si="2">(B3/110)</f>
        <v>5</v>
      </c>
      <c r="D3" s="3">
        <v>110</v>
      </c>
      <c r="E3" s="29">
        <f t="shared" ref="E3:E17" si="3">(D3/110)</f>
        <v>1</v>
      </c>
      <c r="F3" s="3">
        <v>30</v>
      </c>
      <c r="G3" s="29">
        <f t="shared" ref="G3:G28" si="4">(F3/110)</f>
        <v>0.27272727272727271</v>
      </c>
      <c r="H3" s="3">
        <v>30</v>
      </c>
      <c r="I3" s="29">
        <f t="shared" ref="I3:I28" si="5">(H3/110)</f>
        <v>0.27272727272727271</v>
      </c>
      <c r="J3" s="3">
        <v>55</v>
      </c>
      <c r="K3" s="29">
        <f t="shared" ref="K3:K27" si="6">(J3/110)</f>
        <v>0.5</v>
      </c>
      <c r="L3" s="3">
        <v>30</v>
      </c>
      <c r="M3" s="29">
        <f t="shared" si="0"/>
        <v>0.27272727272727271</v>
      </c>
      <c r="N3">
        <v>40</v>
      </c>
      <c r="O3" s="29">
        <f t="shared" ref="O3:O33" si="7">(N3/110)</f>
        <v>0.36363636363636365</v>
      </c>
      <c r="P3" s="3">
        <v>50</v>
      </c>
      <c r="Q3" s="29">
        <f t="shared" si="1"/>
        <v>0.45454545454545453</v>
      </c>
      <c r="R3">
        <v>40</v>
      </c>
      <c r="S3" s="29">
        <f t="shared" ref="S3:S25" si="8">(R3/110)</f>
        <v>0.36363636363636365</v>
      </c>
      <c r="T3" s="3">
        <v>110</v>
      </c>
      <c r="U3" s="29">
        <f t="shared" ref="U3:U24" si="9">(T3/110)</f>
        <v>1</v>
      </c>
      <c r="V3" s="3">
        <v>50</v>
      </c>
      <c r="W3" s="29">
        <f t="shared" ref="W3:W31" si="10">(V3/110)</f>
        <v>0.45454545454545453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>
      <c r="A4" s="43"/>
      <c r="B4">
        <v>30</v>
      </c>
      <c r="C4" s="29">
        <f t="shared" si="2"/>
        <v>0.27272727272727271</v>
      </c>
      <c r="D4" s="3">
        <v>30</v>
      </c>
      <c r="E4" s="29">
        <f t="shared" si="3"/>
        <v>0.27272727272727271</v>
      </c>
      <c r="F4" s="3">
        <v>40</v>
      </c>
      <c r="G4" s="29">
        <f t="shared" si="4"/>
        <v>0.36363636363636365</v>
      </c>
      <c r="H4" s="3">
        <v>30</v>
      </c>
      <c r="I4" s="29">
        <f t="shared" si="5"/>
        <v>0.27272727272727271</v>
      </c>
      <c r="J4" s="3">
        <v>50</v>
      </c>
      <c r="K4" s="29">
        <f t="shared" si="6"/>
        <v>0.45454545454545453</v>
      </c>
      <c r="L4" s="3">
        <v>30</v>
      </c>
      <c r="M4" s="29">
        <f t="shared" si="0"/>
        <v>0.27272727272727271</v>
      </c>
      <c r="N4">
        <v>30</v>
      </c>
      <c r="O4" s="29">
        <f t="shared" si="7"/>
        <v>0.27272727272727271</v>
      </c>
      <c r="P4" s="3">
        <v>50</v>
      </c>
      <c r="Q4" s="29">
        <f t="shared" si="1"/>
        <v>0.45454545454545453</v>
      </c>
      <c r="R4">
        <v>80</v>
      </c>
      <c r="S4" s="29">
        <f t="shared" si="8"/>
        <v>0.72727272727272729</v>
      </c>
      <c r="T4" s="3">
        <v>55</v>
      </c>
      <c r="U4" s="29">
        <f t="shared" si="9"/>
        <v>0.5</v>
      </c>
      <c r="V4" s="3">
        <v>55</v>
      </c>
      <c r="W4" s="29">
        <f t="shared" si="10"/>
        <v>0.5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>
      <c r="A5" s="43"/>
      <c r="B5" s="14">
        <v>20</v>
      </c>
      <c r="C5" s="29">
        <f t="shared" si="2"/>
        <v>0.18181818181818182</v>
      </c>
      <c r="D5" s="3">
        <v>50</v>
      </c>
      <c r="E5" s="29">
        <f t="shared" si="3"/>
        <v>0.45454545454545453</v>
      </c>
      <c r="F5" s="3">
        <v>30</v>
      </c>
      <c r="G5" s="29">
        <f t="shared" si="4"/>
        <v>0.27272727272727271</v>
      </c>
      <c r="H5" s="3">
        <v>60</v>
      </c>
      <c r="I5" s="29">
        <f t="shared" si="5"/>
        <v>0.54545454545454541</v>
      </c>
      <c r="J5" s="3">
        <v>55</v>
      </c>
      <c r="K5" s="29">
        <f t="shared" si="6"/>
        <v>0.5</v>
      </c>
      <c r="L5" s="3">
        <v>30</v>
      </c>
      <c r="M5" s="29">
        <f t="shared" si="0"/>
        <v>0.27272727272727271</v>
      </c>
      <c r="N5">
        <v>50</v>
      </c>
      <c r="O5" s="29">
        <f t="shared" si="7"/>
        <v>0.45454545454545453</v>
      </c>
      <c r="P5" s="3">
        <v>150</v>
      </c>
      <c r="Q5" s="29">
        <f t="shared" si="1"/>
        <v>1.3636363636363635</v>
      </c>
      <c r="R5">
        <v>150</v>
      </c>
      <c r="S5" s="29">
        <f t="shared" si="8"/>
        <v>1.3636363636363635</v>
      </c>
      <c r="T5" s="3">
        <v>50</v>
      </c>
      <c r="U5" s="29">
        <f t="shared" si="9"/>
        <v>0.45454545454545453</v>
      </c>
      <c r="V5" s="3">
        <v>100</v>
      </c>
      <c r="W5" s="29">
        <f t="shared" si="10"/>
        <v>0.90909090909090906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>
      <c r="A6" s="43"/>
      <c r="B6" s="14">
        <v>60</v>
      </c>
      <c r="C6" s="29">
        <f t="shared" si="2"/>
        <v>0.54545454545454541</v>
      </c>
      <c r="D6" s="3">
        <v>50</v>
      </c>
      <c r="E6" s="29">
        <f t="shared" si="3"/>
        <v>0.45454545454545453</v>
      </c>
      <c r="F6" s="3">
        <v>100</v>
      </c>
      <c r="G6" s="29">
        <f t="shared" si="4"/>
        <v>0.90909090909090906</v>
      </c>
      <c r="H6" s="3">
        <v>20</v>
      </c>
      <c r="I6" s="29">
        <f t="shared" si="5"/>
        <v>0.18181818181818182</v>
      </c>
      <c r="J6" s="3">
        <v>110</v>
      </c>
      <c r="K6" s="29">
        <f t="shared" si="6"/>
        <v>1</v>
      </c>
      <c r="L6" s="3">
        <v>30</v>
      </c>
      <c r="M6" s="29">
        <f t="shared" si="0"/>
        <v>0.27272727272727271</v>
      </c>
      <c r="N6">
        <v>220</v>
      </c>
      <c r="O6" s="29">
        <f t="shared" si="7"/>
        <v>2</v>
      </c>
      <c r="P6" s="3">
        <v>55</v>
      </c>
      <c r="Q6" s="29">
        <f t="shared" si="1"/>
        <v>0.5</v>
      </c>
      <c r="R6">
        <v>50</v>
      </c>
      <c r="S6" s="29">
        <f t="shared" si="8"/>
        <v>0.45454545454545453</v>
      </c>
      <c r="T6" s="3">
        <v>50</v>
      </c>
      <c r="U6" s="29">
        <f t="shared" si="9"/>
        <v>0.45454545454545453</v>
      </c>
      <c r="V6" s="3">
        <v>120</v>
      </c>
      <c r="W6" s="29">
        <f t="shared" si="10"/>
        <v>1.0909090909090908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>
      <c r="A7" s="43"/>
      <c r="B7">
        <v>110</v>
      </c>
      <c r="C7" s="29">
        <f t="shared" si="2"/>
        <v>1</v>
      </c>
      <c r="D7" s="3">
        <v>30</v>
      </c>
      <c r="E7" s="29">
        <f t="shared" si="3"/>
        <v>0.27272727272727271</v>
      </c>
      <c r="F7" s="3">
        <v>110</v>
      </c>
      <c r="G7" s="29">
        <f t="shared" si="4"/>
        <v>1</v>
      </c>
      <c r="H7" s="3">
        <v>110</v>
      </c>
      <c r="I7" s="29">
        <f t="shared" si="5"/>
        <v>1</v>
      </c>
      <c r="J7" s="3">
        <v>110</v>
      </c>
      <c r="K7" s="29">
        <f t="shared" si="6"/>
        <v>1</v>
      </c>
      <c r="L7" s="3">
        <v>55</v>
      </c>
      <c r="M7" s="29">
        <f t="shared" si="0"/>
        <v>0.5</v>
      </c>
      <c r="N7">
        <v>30</v>
      </c>
      <c r="O7" s="29">
        <f t="shared" si="7"/>
        <v>0.27272727272727271</v>
      </c>
      <c r="P7" s="3">
        <v>30</v>
      </c>
      <c r="Q7" s="29">
        <f t="shared" si="1"/>
        <v>0.27272727272727271</v>
      </c>
      <c r="R7">
        <v>50</v>
      </c>
      <c r="S7" s="29">
        <f t="shared" si="8"/>
        <v>0.45454545454545453</v>
      </c>
      <c r="T7" s="3">
        <v>55</v>
      </c>
      <c r="U7" s="29">
        <f t="shared" si="9"/>
        <v>0.5</v>
      </c>
      <c r="V7" s="3">
        <v>170</v>
      </c>
      <c r="W7" s="29">
        <f t="shared" si="10"/>
        <v>1.5454545454545454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>
      <c r="A8" s="43"/>
      <c r="B8">
        <v>50</v>
      </c>
      <c r="C8" s="29">
        <f t="shared" si="2"/>
        <v>0.45454545454545453</v>
      </c>
      <c r="D8" s="3">
        <v>110</v>
      </c>
      <c r="E8" s="29">
        <f t="shared" si="3"/>
        <v>1</v>
      </c>
      <c r="F8" s="3">
        <v>55</v>
      </c>
      <c r="G8" s="29">
        <f t="shared" si="4"/>
        <v>0.5</v>
      </c>
      <c r="H8" s="3">
        <v>55</v>
      </c>
      <c r="I8" s="29">
        <f t="shared" si="5"/>
        <v>0.5</v>
      </c>
      <c r="J8" s="3">
        <v>80</v>
      </c>
      <c r="K8" s="29">
        <f t="shared" si="6"/>
        <v>0.72727272727272729</v>
      </c>
      <c r="L8" s="3">
        <v>20</v>
      </c>
      <c r="M8" s="29">
        <f t="shared" si="0"/>
        <v>0.18181818181818182</v>
      </c>
      <c r="N8">
        <v>40</v>
      </c>
      <c r="O8" s="29">
        <f t="shared" si="7"/>
        <v>0.36363636363636365</v>
      </c>
      <c r="P8" s="3">
        <v>55</v>
      </c>
      <c r="Q8" s="29">
        <f t="shared" si="1"/>
        <v>0.5</v>
      </c>
      <c r="R8">
        <v>50</v>
      </c>
      <c r="S8" s="29">
        <f t="shared" si="8"/>
        <v>0.45454545454545453</v>
      </c>
      <c r="T8" s="3">
        <v>50</v>
      </c>
      <c r="U8" s="29">
        <f t="shared" si="9"/>
        <v>0.45454545454545453</v>
      </c>
      <c r="V8" s="3">
        <v>110</v>
      </c>
      <c r="W8" s="29">
        <f t="shared" si="10"/>
        <v>1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>
      <c r="A9" s="43"/>
      <c r="B9">
        <v>25</v>
      </c>
      <c r="C9" s="29">
        <f t="shared" si="2"/>
        <v>0.22727272727272727</v>
      </c>
      <c r="D9" s="3">
        <v>100</v>
      </c>
      <c r="E9" s="29">
        <f t="shared" si="3"/>
        <v>0.90909090909090906</v>
      </c>
      <c r="F9" s="3">
        <v>100</v>
      </c>
      <c r="G9" s="29">
        <f t="shared" si="4"/>
        <v>0.90909090909090906</v>
      </c>
      <c r="H9" s="3">
        <v>30</v>
      </c>
      <c r="I9" s="29">
        <f t="shared" si="5"/>
        <v>0.27272727272727271</v>
      </c>
      <c r="J9" s="3">
        <v>50</v>
      </c>
      <c r="K9" s="29">
        <f t="shared" si="6"/>
        <v>0.45454545454545453</v>
      </c>
      <c r="L9" s="3">
        <v>55</v>
      </c>
      <c r="M9" s="29">
        <f t="shared" si="0"/>
        <v>0.5</v>
      </c>
      <c r="N9">
        <v>100</v>
      </c>
      <c r="O9" s="29">
        <f t="shared" si="7"/>
        <v>0.90909090909090906</v>
      </c>
      <c r="P9" s="3">
        <v>300</v>
      </c>
      <c r="Q9" s="29">
        <f t="shared" si="1"/>
        <v>2.7272727272727271</v>
      </c>
      <c r="R9">
        <v>30</v>
      </c>
      <c r="S9" s="29">
        <f t="shared" si="8"/>
        <v>0.27272727272727271</v>
      </c>
      <c r="T9" s="3">
        <v>30</v>
      </c>
      <c r="U9" s="29">
        <f t="shared" si="9"/>
        <v>0.27272727272727271</v>
      </c>
      <c r="V9" s="3">
        <v>40</v>
      </c>
      <c r="W9" s="29">
        <f t="shared" si="10"/>
        <v>0.36363636363636365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>
      <c r="B10">
        <v>50</v>
      </c>
      <c r="C10" s="29">
        <f t="shared" si="2"/>
        <v>0.45454545454545453</v>
      </c>
      <c r="D10" s="3">
        <v>110</v>
      </c>
      <c r="E10" s="29">
        <f t="shared" si="3"/>
        <v>1</v>
      </c>
      <c r="F10" s="3">
        <v>20</v>
      </c>
      <c r="G10" s="29">
        <f t="shared" si="4"/>
        <v>0.18181818181818182</v>
      </c>
      <c r="H10" s="3">
        <v>55</v>
      </c>
      <c r="I10" s="29">
        <f t="shared" si="5"/>
        <v>0.5</v>
      </c>
      <c r="J10" s="3">
        <v>110</v>
      </c>
      <c r="K10" s="29">
        <f t="shared" si="6"/>
        <v>1</v>
      </c>
      <c r="L10" s="3">
        <v>55</v>
      </c>
      <c r="M10" s="29">
        <f t="shared" si="0"/>
        <v>0.5</v>
      </c>
      <c r="N10">
        <v>30</v>
      </c>
      <c r="O10" s="29">
        <f t="shared" si="7"/>
        <v>0.27272727272727271</v>
      </c>
      <c r="P10" s="3">
        <v>110</v>
      </c>
      <c r="Q10" s="29">
        <f t="shared" si="1"/>
        <v>1</v>
      </c>
      <c r="R10">
        <v>110</v>
      </c>
      <c r="S10" s="29">
        <f t="shared" si="8"/>
        <v>1</v>
      </c>
      <c r="T10" s="3">
        <v>50</v>
      </c>
      <c r="U10" s="29">
        <f t="shared" si="9"/>
        <v>0.45454545454545453</v>
      </c>
      <c r="V10" s="3">
        <v>50</v>
      </c>
      <c r="W10" s="29">
        <f t="shared" si="10"/>
        <v>0.45454545454545453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>
      <c r="A11" s="43"/>
      <c r="B11">
        <v>30</v>
      </c>
      <c r="C11" s="29">
        <f t="shared" si="2"/>
        <v>0.27272727272727271</v>
      </c>
      <c r="D11" s="3">
        <v>70</v>
      </c>
      <c r="E11" s="29">
        <f t="shared" si="3"/>
        <v>0.63636363636363635</v>
      </c>
      <c r="F11" s="3">
        <v>50</v>
      </c>
      <c r="G11" s="29">
        <f t="shared" si="4"/>
        <v>0.45454545454545453</v>
      </c>
      <c r="H11" s="3">
        <v>160</v>
      </c>
      <c r="I11" s="29">
        <f t="shared" si="5"/>
        <v>1.4545454545454546</v>
      </c>
      <c r="J11" s="3">
        <v>40</v>
      </c>
      <c r="K11" s="29">
        <f t="shared" si="6"/>
        <v>0.36363636363636365</v>
      </c>
      <c r="L11" s="3">
        <v>100</v>
      </c>
      <c r="M11" s="29">
        <f t="shared" si="0"/>
        <v>0.90909090909090906</v>
      </c>
      <c r="N11">
        <v>30</v>
      </c>
      <c r="O11" s="29">
        <f t="shared" si="7"/>
        <v>0.27272727272727271</v>
      </c>
      <c r="P11" s="3">
        <v>100</v>
      </c>
      <c r="Q11" s="29">
        <f t="shared" si="1"/>
        <v>0.90909090909090906</v>
      </c>
      <c r="R11">
        <v>30</v>
      </c>
      <c r="S11" s="29">
        <f t="shared" si="8"/>
        <v>0.27272727272727271</v>
      </c>
      <c r="T11" s="3">
        <v>20</v>
      </c>
      <c r="U11" s="29">
        <f t="shared" si="9"/>
        <v>0.18181818181818182</v>
      </c>
      <c r="V11" s="3">
        <v>55</v>
      </c>
      <c r="W11" s="29">
        <f t="shared" si="10"/>
        <v>0.5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>
      <c r="A12" s="43"/>
      <c r="B12">
        <v>30</v>
      </c>
      <c r="C12" s="29">
        <f t="shared" si="2"/>
        <v>0.27272727272727271</v>
      </c>
      <c r="D12" s="3">
        <v>35</v>
      </c>
      <c r="E12" s="29">
        <f t="shared" si="3"/>
        <v>0.31818181818181818</v>
      </c>
      <c r="F12" s="3">
        <v>30</v>
      </c>
      <c r="G12" s="29">
        <f t="shared" si="4"/>
        <v>0.27272727272727271</v>
      </c>
      <c r="H12" s="3">
        <v>50</v>
      </c>
      <c r="I12" s="29">
        <f t="shared" si="5"/>
        <v>0.45454545454545453</v>
      </c>
      <c r="J12" s="3">
        <v>20</v>
      </c>
      <c r="K12" s="29">
        <f t="shared" si="6"/>
        <v>0.18181818181818182</v>
      </c>
      <c r="L12" s="3">
        <v>80</v>
      </c>
      <c r="M12" s="29">
        <f t="shared" si="0"/>
        <v>0.72727272727272729</v>
      </c>
      <c r="N12">
        <v>50</v>
      </c>
      <c r="O12" s="29">
        <f t="shared" si="7"/>
        <v>0.45454545454545453</v>
      </c>
      <c r="P12" s="3">
        <v>60</v>
      </c>
      <c r="Q12" s="29">
        <f t="shared" si="1"/>
        <v>0.54545454545454541</v>
      </c>
      <c r="R12">
        <v>25</v>
      </c>
      <c r="S12" s="29">
        <f t="shared" si="8"/>
        <v>0.22727272727272727</v>
      </c>
      <c r="T12" s="3">
        <v>50</v>
      </c>
      <c r="U12" s="29">
        <f t="shared" si="9"/>
        <v>0.45454545454545453</v>
      </c>
      <c r="V12" s="3">
        <v>55</v>
      </c>
      <c r="W12" s="29">
        <f t="shared" si="10"/>
        <v>0.5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>
      <c r="A13" s="43"/>
      <c r="B13">
        <v>220</v>
      </c>
      <c r="C13" s="29">
        <f t="shared" si="2"/>
        <v>2</v>
      </c>
      <c r="D13" s="3">
        <v>50</v>
      </c>
      <c r="E13" s="29">
        <f t="shared" si="3"/>
        <v>0.45454545454545453</v>
      </c>
      <c r="F13" s="3">
        <v>30</v>
      </c>
      <c r="G13" s="29">
        <f t="shared" si="4"/>
        <v>0.27272727272727271</v>
      </c>
      <c r="H13" s="3">
        <v>20</v>
      </c>
      <c r="I13" s="29">
        <f t="shared" si="5"/>
        <v>0.18181818181818182</v>
      </c>
      <c r="J13" s="3">
        <v>200</v>
      </c>
      <c r="K13" s="29">
        <f t="shared" si="6"/>
        <v>1.8181818181818181</v>
      </c>
      <c r="L13" s="3">
        <v>30</v>
      </c>
      <c r="M13" s="29">
        <f t="shared" si="0"/>
        <v>0.27272727272727271</v>
      </c>
      <c r="N13">
        <v>30</v>
      </c>
      <c r="O13" s="29">
        <f t="shared" si="7"/>
        <v>0.27272727272727271</v>
      </c>
      <c r="P13" s="3">
        <v>55</v>
      </c>
      <c r="Q13" s="29">
        <f t="shared" si="1"/>
        <v>0.5</v>
      </c>
      <c r="R13">
        <v>165</v>
      </c>
      <c r="S13" s="29">
        <f t="shared" si="8"/>
        <v>1.5</v>
      </c>
      <c r="T13" s="3">
        <v>110</v>
      </c>
      <c r="U13" s="29">
        <f t="shared" si="9"/>
        <v>1</v>
      </c>
      <c r="V13" s="3">
        <v>30</v>
      </c>
      <c r="W13" s="29">
        <f t="shared" si="10"/>
        <v>0.27272727272727271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ht="26.25">
      <c r="A14" s="43"/>
      <c r="B14" s="47">
        <f>SUM(B2:B13)</f>
        <v>1230</v>
      </c>
      <c r="C14" s="47">
        <f>SUM(C2:C13)</f>
        <v>11.181818181818183</v>
      </c>
      <c r="D14" s="3">
        <v>50</v>
      </c>
      <c r="E14" s="29">
        <f t="shared" si="3"/>
        <v>0.45454545454545453</v>
      </c>
      <c r="F14" s="3">
        <v>50</v>
      </c>
      <c r="G14" s="29">
        <f t="shared" si="4"/>
        <v>0.45454545454545453</v>
      </c>
      <c r="H14" s="3">
        <v>30</v>
      </c>
      <c r="I14" s="29">
        <f t="shared" si="5"/>
        <v>0.27272727272727271</v>
      </c>
      <c r="J14" s="3">
        <v>30</v>
      </c>
      <c r="K14" s="29">
        <f t="shared" si="6"/>
        <v>0.27272727272727271</v>
      </c>
      <c r="L14" s="3">
        <v>170</v>
      </c>
      <c r="M14" s="29">
        <f t="shared" si="0"/>
        <v>1.5454545454545454</v>
      </c>
      <c r="N14">
        <v>60</v>
      </c>
      <c r="O14" s="29">
        <f t="shared" si="7"/>
        <v>0.54545454545454541</v>
      </c>
      <c r="P14" s="3">
        <v>110</v>
      </c>
      <c r="Q14" s="29">
        <f t="shared" si="1"/>
        <v>1</v>
      </c>
      <c r="R14">
        <v>50</v>
      </c>
      <c r="S14" s="29">
        <f t="shared" si="8"/>
        <v>0.45454545454545453</v>
      </c>
      <c r="T14" s="3">
        <v>30</v>
      </c>
      <c r="U14" s="29">
        <f t="shared" si="9"/>
        <v>0.27272727272727271</v>
      </c>
      <c r="V14" s="3">
        <v>20</v>
      </c>
      <c r="W14" s="29">
        <f t="shared" si="10"/>
        <v>0.18181818181818182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>
      <c r="A15" s="43"/>
      <c r="D15" s="3">
        <v>50</v>
      </c>
      <c r="E15" s="29">
        <f t="shared" si="3"/>
        <v>0.45454545454545453</v>
      </c>
      <c r="F15" s="3">
        <v>40</v>
      </c>
      <c r="G15" s="29">
        <f t="shared" si="4"/>
        <v>0.36363636363636365</v>
      </c>
      <c r="H15" s="3">
        <v>50</v>
      </c>
      <c r="I15" s="29">
        <f t="shared" si="5"/>
        <v>0.45454545454545453</v>
      </c>
      <c r="J15" s="3">
        <v>60</v>
      </c>
      <c r="K15" s="29">
        <f t="shared" si="6"/>
        <v>0.54545454545454541</v>
      </c>
      <c r="L15" s="3">
        <v>20</v>
      </c>
      <c r="M15" s="29">
        <f t="shared" si="0"/>
        <v>0.18181818181818182</v>
      </c>
      <c r="N15">
        <v>50</v>
      </c>
      <c r="O15" s="29">
        <f t="shared" si="7"/>
        <v>0.45454545454545453</v>
      </c>
      <c r="P15" s="3">
        <v>110</v>
      </c>
      <c r="Q15" s="29">
        <f t="shared" si="1"/>
        <v>1</v>
      </c>
      <c r="R15">
        <v>165</v>
      </c>
      <c r="S15" s="29">
        <f t="shared" si="8"/>
        <v>1.5</v>
      </c>
      <c r="T15" s="3">
        <v>50</v>
      </c>
      <c r="U15" s="29">
        <f t="shared" si="9"/>
        <v>0.45454545454545453</v>
      </c>
      <c r="V15" s="3">
        <v>50</v>
      </c>
      <c r="W15" s="29">
        <f t="shared" si="10"/>
        <v>0.45454545454545453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>
      <c r="A16" s="43"/>
      <c r="D16" s="3">
        <v>40</v>
      </c>
      <c r="E16" s="29">
        <f t="shared" si="3"/>
        <v>0.36363636363636365</v>
      </c>
      <c r="F16" s="3">
        <v>40</v>
      </c>
      <c r="G16" s="29">
        <f t="shared" si="4"/>
        <v>0.36363636363636365</v>
      </c>
      <c r="H16" s="3">
        <v>55</v>
      </c>
      <c r="I16" s="29">
        <f t="shared" si="5"/>
        <v>0.5</v>
      </c>
      <c r="J16" s="3">
        <v>20</v>
      </c>
      <c r="K16" s="29">
        <f t="shared" si="6"/>
        <v>0.18181818181818182</v>
      </c>
      <c r="L16" s="3">
        <v>30</v>
      </c>
      <c r="M16" s="29">
        <f t="shared" si="0"/>
        <v>0.27272727272727271</v>
      </c>
      <c r="N16">
        <v>20</v>
      </c>
      <c r="O16" s="29">
        <f t="shared" si="7"/>
        <v>0.18181818181818182</v>
      </c>
      <c r="P16" s="3">
        <v>5</v>
      </c>
      <c r="Q16" s="29">
        <f t="shared" si="1"/>
        <v>4.5454545454545456E-2</v>
      </c>
      <c r="R16">
        <v>100</v>
      </c>
      <c r="S16" s="29">
        <f t="shared" si="8"/>
        <v>0.90909090909090906</v>
      </c>
      <c r="T16" s="3">
        <v>50</v>
      </c>
      <c r="U16" s="29">
        <f t="shared" si="9"/>
        <v>0.45454545454545453</v>
      </c>
      <c r="V16" s="3">
        <v>30</v>
      </c>
      <c r="W16" s="29">
        <f t="shared" si="10"/>
        <v>0.27272727272727271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>
      <c r="A17" s="43"/>
      <c r="D17" s="3">
        <v>50</v>
      </c>
      <c r="E17" s="29">
        <f t="shared" si="3"/>
        <v>0.45454545454545453</v>
      </c>
      <c r="F17" s="3">
        <v>110</v>
      </c>
      <c r="G17" s="29">
        <f t="shared" si="4"/>
        <v>1</v>
      </c>
      <c r="H17" s="3">
        <v>55</v>
      </c>
      <c r="I17" s="29">
        <f t="shared" si="5"/>
        <v>0.5</v>
      </c>
      <c r="J17" s="3">
        <v>80</v>
      </c>
      <c r="K17" s="29">
        <f t="shared" si="6"/>
        <v>0.72727272727272729</v>
      </c>
      <c r="L17" s="3">
        <v>30</v>
      </c>
      <c r="M17" s="29">
        <f t="shared" si="0"/>
        <v>0.27272727272727271</v>
      </c>
      <c r="N17">
        <v>20</v>
      </c>
      <c r="O17" s="29">
        <f t="shared" si="7"/>
        <v>0.18181818181818182</v>
      </c>
      <c r="P17" s="3">
        <v>30</v>
      </c>
      <c r="Q17" s="29">
        <f t="shared" si="1"/>
        <v>0.27272727272727271</v>
      </c>
      <c r="R17">
        <v>110</v>
      </c>
      <c r="S17" s="29">
        <f t="shared" si="8"/>
        <v>1</v>
      </c>
      <c r="T17" s="3">
        <v>60</v>
      </c>
      <c r="U17" s="29">
        <f t="shared" si="9"/>
        <v>0.54545454545454541</v>
      </c>
      <c r="V17" s="3">
        <v>220</v>
      </c>
      <c r="W17" s="29">
        <f t="shared" si="10"/>
        <v>2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ht="26.25">
      <c r="A18" s="43"/>
      <c r="D18" s="48">
        <f>SUM(D2:D17)</f>
        <v>985</v>
      </c>
      <c r="E18" s="48">
        <f>SUM(E2:E17)</f>
        <v>8.954545454545455</v>
      </c>
      <c r="F18" s="3">
        <v>55</v>
      </c>
      <c r="G18" s="29">
        <f t="shared" si="4"/>
        <v>0.5</v>
      </c>
      <c r="H18" s="3">
        <v>20</v>
      </c>
      <c r="I18" s="29">
        <f t="shared" si="5"/>
        <v>0.18181818181818182</v>
      </c>
      <c r="J18" s="3">
        <v>50</v>
      </c>
      <c r="K18" s="29">
        <f t="shared" si="6"/>
        <v>0.45454545454545453</v>
      </c>
      <c r="L18" s="3">
        <v>50</v>
      </c>
      <c r="M18" s="29">
        <f t="shared" si="0"/>
        <v>0.45454545454545453</v>
      </c>
      <c r="N18">
        <v>160</v>
      </c>
      <c r="O18" s="29">
        <f t="shared" si="7"/>
        <v>1.4545454545454546</v>
      </c>
      <c r="P18" s="3">
        <v>50</v>
      </c>
      <c r="Q18" s="29">
        <f t="shared" si="1"/>
        <v>0.45454545454545453</v>
      </c>
      <c r="R18">
        <v>100</v>
      </c>
      <c r="S18" s="29">
        <f t="shared" si="8"/>
        <v>0.90909090909090906</v>
      </c>
      <c r="T18" s="3">
        <v>155</v>
      </c>
      <c r="U18" s="29">
        <f t="shared" si="9"/>
        <v>1.4090909090909092</v>
      </c>
      <c r="V18" s="3">
        <v>55</v>
      </c>
      <c r="W18" s="29">
        <f t="shared" si="10"/>
        <v>0.5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>
      <c r="A19" s="43"/>
      <c r="D19" s="3"/>
      <c r="E19" s="3"/>
      <c r="F19" s="3">
        <v>50</v>
      </c>
      <c r="G19" s="29">
        <f t="shared" si="4"/>
        <v>0.45454545454545453</v>
      </c>
      <c r="H19" s="3">
        <v>30</v>
      </c>
      <c r="I19" s="29">
        <f t="shared" si="5"/>
        <v>0.27272727272727271</v>
      </c>
      <c r="J19" s="3">
        <v>50</v>
      </c>
      <c r="K19" s="29">
        <f t="shared" si="6"/>
        <v>0.45454545454545453</v>
      </c>
      <c r="L19" s="3">
        <v>55</v>
      </c>
      <c r="M19" s="29">
        <f t="shared" si="0"/>
        <v>0.5</v>
      </c>
      <c r="N19">
        <v>50</v>
      </c>
      <c r="O19" s="29">
        <f t="shared" si="7"/>
        <v>0.45454545454545453</v>
      </c>
      <c r="P19" s="3">
        <v>50</v>
      </c>
      <c r="Q19" s="29">
        <f t="shared" si="1"/>
        <v>0.45454545454545453</v>
      </c>
      <c r="R19">
        <v>120</v>
      </c>
      <c r="S19" s="29">
        <f t="shared" si="8"/>
        <v>1.0909090909090908</v>
      </c>
      <c r="T19" s="3">
        <v>55</v>
      </c>
      <c r="U19" s="29">
        <f t="shared" si="9"/>
        <v>0.5</v>
      </c>
      <c r="V19" s="3">
        <v>30</v>
      </c>
      <c r="W19" s="29">
        <f t="shared" si="10"/>
        <v>0.27272727272727271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>
      <c r="A20" s="43"/>
      <c r="D20" s="3"/>
      <c r="E20" s="3"/>
      <c r="F20" s="3">
        <v>110</v>
      </c>
      <c r="G20" s="29">
        <f t="shared" si="4"/>
        <v>1</v>
      </c>
      <c r="H20" s="3">
        <v>20</v>
      </c>
      <c r="I20" s="29">
        <f t="shared" si="5"/>
        <v>0.18181818181818182</v>
      </c>
      <c r="J20" s="3">
        <v>50</v>
      </c>
      <c r="K20" s="29">
        <f t="shared" si="6"/>
        <v>0.45454545454545453</v>
      </c>
      <c r="L20" s="3">
        <v>70</v>
      </c>
      <c r="M20" s="29">
        <f t="shared" si="0"/>
        <v>0.63636363636363635</v>
      </c>
      <c r="N20">
        <v>140</v>
      </c>
      <c r="O20" s="29">
        <f t="shared" si="7"/>
        <v>1.2727272727272727</v>
      </c>
      <c r="P20" s="3">
        <v>100</v>
      </c>
      <c r="Q20" s="29">
        <f t="shared" si="1"/>
        <v>0.90909090909090906</v>
      </c>
      <c r="R20">
        <v>50</v>
      </c>
      <c r="S20" s="29">
        <f t="shared" si="8"/>
        <v>0.45454545454545453</v>
      </c>
      <c r="T20" s="3">
        <v>55</v>
      </c>
      <c r="U20" s="29">
        <f t="shared" si="9"/>
        <v>0.5</v>
      </c>
      <c r="V20" s="3">
        <v>100</v>
      </c>
      <c r="W20" s="29">
        <f t="shared" si="10"/>
        <v>0.90909090909090906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>
      <c r="A21" s="43"/>
      <c r="D21" s="3"/>
      <c r="E21" s="3"/>
      <c r="F21" s="3">
        <v>30</v>
      </c>
      <c r="G21" s="29">
        <f t="shared" si="4"/>
        <v>0.27272727272727271</v>
      </c>
      <c r="H21" s="3">
        <v>20</v>
      </c>
      <c r="I21" s="29">
        <f t="shared" si="5"/>
        <v>0.18181818181818182</v>
      </c>
      <c r="J21" s="3">
        <v>50</v>
      </c>
      <c r="K21" s="29">
        <f t="shared" si="6"/>
        <v>0.45454545454545453</v>
      </c>
      <c r="L21" s="3">
        <v>40</v>
      </c>
      <c r="M21" s="29">
        <f t="shared" si="0"/>
        <v>0.36363636363636365</v>
      </c>
      <c r="N21">
        <v>60</v>
      </c>
      <c r="O21" s="29">
        <f t="shared" si="7"/>
        <v>0.54545454545454541</v>
      </c>
      <c r="P21" s="3">
        <v>40</v>
      </c>
      <c r="Q21" s="29">
        <f t="shared" si="1"/>
        <v>0.36363636363636365</v>
      </c>
      <c r="R21">
        <v>100</v>
      </c>
      <c r="S21" s="29">
        <f t="shared" si="8"/>
        <v>0.90909090909090906</v>
      </c>
      <c r="T21" s="3">
        <v>55</v>
      </c>
      <c r="U21" s="29">
        <f t="shared" si="9"/>
        <v>0.5</v>
      </c>
      <c r="V21" s="3">
        <v>50</v>
      </c>
      <c r="W21" s="29">
        <f t="shared" si="10"/>
        <v>0.45454545454545453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>
      <c r="A22" s="43"/>
      <c r="D22" s="3"/>
      <c r="E22" s="3"/>
      <c r="F22" s="3">
        <v>50</v>
      </c>
      <c r="G22" s="29">
        <f t="shared" si="4"/>
        <v>0.45454545454545453</v>
      </c>
      <c r="H22" s="3">
        <v>50</v>
      </c>
      <c r="I22" s="29">
        <f t="shared" si="5"/>
        <v>0.45454545454545453</v>
      </c>
      <c r="J22" s="3">
        <v>110</v>
      </c>
      <c r="K22" s="29">
        <f t="shared" si="6"/>
        <v>1</v>
      </c>
      <c r="L22" s="3">
        <v>55</v>
      </c>
      <c r="M22" s="29">
        <f t="shared" si="0"/>
        <v>0.5</v>
      </c>
      <c r="N22">
        <v>50</v>
      </c>
      <c r="O22" s="29">
        <f t="shared" si="7"/>
        <v>0.45454545454545453</v>
      </c>
      <c r="P22" s="3">
        <v>50</v>
      </c>
      <c r="Q22" s="29">
        <f t="shared" si="1"/>
        <v>0.45454545454545453</v>
      </c>
      <c r="R22">
        <v>55</v>
      </c>
      <c r="S22" s="29">
        <f t="shared" si="8"/>
        <v>0.5</v>
      </c>
      <c r="T22" s="3">
        <v>60</v>
      </c>
      <c r="U22" s="29">
        <f t="shared" si="9"/>
        <v>0.54545454545454541</v>
      </c>
      <c r="V22" s="3">
        <v>100</v>
      </c>
      <c r="W22" s="29">
        <f t="shared" si="10"/>
        <v>0.90909090909090906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>
      <c r="A23" s="43"/>
      <c r="D23" s="3"/>
      <c r="E23" s="3"/>
      <c r="F23" s="3">
        <v>100</v>
      </c>
      <c r="G23" s="29">
        <f t="shared" si="4"/>
        <v>0.90909090909090906</v>
      </c>
      <c r="H23" s="3">
        <v>110</v>
      </c>
      <c r="I23" s="29">
        <f t="shared" si="5"/>
        <v>1</v>
      </c>
      <c r="J23" s="3">
        <v>110</v>
      </c>
      <c r="K23" s="29">
        <f t="shared" si="6"/>
        <v>1</v>
      </c>
      <c r="L23" s="3">
        <v>100</v>
      </c>
      <c r="M23" s="29">
        <f t="shared" si="0"/>
        <v>0.90909090909090906</v>
      </c>
      <c r="N23">
        <v>110</v>
      </c>
      <c r="O23" s="29">
        <f t="shared" si="7"/>
        <v>1</v>
      </c>
      <c r="P23" s="3">
        <v>20</v>
      </c>
      <c r="Q23" s="29">
        <f t="shared" si="1"/>
        <v>0.18181818181818182</v>
      </c>
      <c r="R23">
        <v>55</v>
      </c>
      <c r="S23" s="29">
        <f t="shared" si="8"/>
        <v>0.5</v>
      </c>
      <c r="T23" s="3">
        <v>60</v>
      </c>
      <c r="U23" s="29">
        <f t="shared" si="9"/>
        <v>0.54545454545454541</v>
      </c>
      <c r="V23" s="3">
        <v>50</v>
      </c>
      <c r="W23" s="29">
        <f t="shared" si="10"/>
        <v>0.45454545454545453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>
      <c r="A24" s="43"/>
      <c r="D24" s="3"/>
      <c r="E24" s="3"/>
      <c r="F24" s="3">
        <v>55</v>
      </c>
      <c r="G24" s="29">
        <f t="shared" si="4"/>
        <v>0.5</v>
      </c>
      <c r="H24" s="3">
        <v>80</v>
      </c>
      <c r="I24" s="29">
        <f t="shared" si="5"/>
        <v>0.72727272727272729</v>
      </c>
      <c r="J24" s="3">
        <v>40</v>
      </c>
      <c r="K24" s="29">
        <f t="shared" si="6"/>
        <v>0.36363636363636365</v>
      </c>
      <c r="L24" s="3">
        <v>20</v>
      </c>
      <c r="M24" s="29">
        <f t="shared" si="0"/>
        <v>0.18181818181818182</v>
      </c>
      <c r="N24">
        <v>50</v>
      </c>
      <c r="O24" s="29">
        <f t="shared" si="7"/>
        <v>0.45454545454545453</v>
      </c>
      <c r="P24" s="3">
        <v>55</v>
      </c>
      <c r="Q24" s="29">
        <f t="shared" si="1"/>
        <v>0.5</v>
      </c>
      <c r="R24">
        <v>50</v>
      </c>
      <c r="S24" s="29">
        <f t="shared" si="8"/>
        <v>0.45454545454545453</v>
      </c>
      <c r="T24" s="3">
        <v>100</v>
      </c>
      <c r="U24" s="29">
        <f t="shared" si="9"/>
        <v>0.90909090909090906</v>
      </c>
      <c r="V24" s="3">
        <v>50</v>
      </c>
      <c r="W24" s="29">
        <f t="shared" si="10"/>
        <v>0.45454545454545453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ht="26.25">
      <c r="A25" s="43"/>
      <c r="D25" s="3"/>
      <c r="E25" s="3"/>
      <c r="F25" s="3">
        <v>40</v>
      </c>
      <c r="G25" s="29">
        <f t="shared" si="4"/>
        <v>0.36363636363636365</v>
      </c>
      <c r="H25" s="3">
        <v>55</v>
      </c>
      <c r="I25" s="29">
        <f t="shared" si="5"/>
        <v>0.5</v>
      </c>
      <c r="J25" s="3">
        <v>60</v>
      </c>
      <c r="K25" s="29">
        <f t="shared" si="6"/>
        <v>0.54545454545454541</v>
      </c>
      <c r="L25" s="3">
        <v>50</v>
      </c>
      <c r="M25" s="29">
        <f t="shared" si="0"/>
        <v>0.45454545454545453</v>
      </c>
      <c r="N25">
        <v>55</v>
      </c>
      <c r="O25" s="29">
        <f t="shared" si="7"/>
        <v>0.5</v>
      </c>
      <c r="P25" s="3">
        <v>55</v>
      </c>
      <c r="Q25" s="29">
        <f t="shared" si="1"/>
        <v>0.5</v>
      </c>
      <c r="R25">
        <v>50</v>
      </c>
      <c r="S25" s="29">
        <f t="shared" si="8"/>
        <v>0.45454545454545453</v>
      </c>
      <c r="T25" s="48">
        <f>SUM(T2:T24)</f>
        <v>1460</v>
      </c>
      <c r="U25" s="48">
        <f>SUM(U2:U24)</f>
        <v>13.272727272727268</v>
      </c>
      <c r="V25" s="3">
        <v>110</v>
      </c>
      <c r="W25" s="29">
        <f t="shared" si="10"/>
        <v>1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ht="26.25">
      <c r="A26" s="43"/>
      <c r="D26" s="3"/>
      <c r="E26" s="3"/>
      <c r="F26" s="3">
        <v>300</v>
      </c>
      <c r="G26" s="29">
        <f t="shared" si="4"/>
        <v>2.7272727272727271</v>
      </c>
      <c r="H26" s="3">
        <v>35</v>
      </c>
      <c r="I26" s="29">
        <f t="shared" si="5"/>
        <v>0.31818181818181818</v>
      </c>
      <c r="J26" s="3">
        <v>30</v>
      </c>
      <c r="K26" s="29">
        <f t="shared" si="6"/>
        <v>0.27272727272727271</v>
      </c>
      <c r="L26" s="3">
        <v>100</v>
      </c>
      <c r="M26" s="29">
        <f t="shared" si="0"/>
        <v>0.90909090909090906</v>
      </c>
      <c r="N26">
        <v>110</v>
      </c>
      <c r="O26" s="29">
        <f t="shared" si="7"/>
        <v>1</v>
      </c>
      <c r="P26" s="3">
        <v>50</v>
      </c>
      <c r="Q26" s="29">
        <f t="shared" si="1"/>
        <v>0.45454545454545453</v>
      </c>
      <c r="R26" s="47">
        <f>SUM(R2:R25)</f>
        <v>1835</v>
      </c>
      <c r="S26" s="48">
        <f>SUM(S2:S25)</f>
        <v>16.681818181818176</v>
      </c>
      <c r="T26" s="3"/>
      <c r="U26" s="3"/>
      <c r="V26" s="3">
        <v>110</v>
      </c>
      <c r="W26" s="29">
        <f t="shared" si="10"/>
        <v>1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>
      <c r="A27" s="43"/>
      <c r="D27" s="3"/>
      <c r="E27" s="3"/>
      <c r="F27" s="3">
        <v>110</v>
      </c>
      <c r="G27" s="29">
        <f t="shared" si="4"/>
        <v>1</v>
      </c>
      <c r="H27" s="3">
        <v>100</v>
      </c>
      <c r="I27" s="29">
        <f t="shared" si="5"/>
        <v>0.90909090909090906</v>
      </c>
      <c r="J27" s="3">
        <v>20</v>
      </c>
      <c r="K27" s="29">
        <f t="shared" si="6"/>
        <v>0.18181818181818182</v>
      </c>
      <c r="L27" s="3">
        <v>50</v>
      </c>
      <c r="M27" s="29">
        <f t="shared" si="0"/>
        <v>0.45454545454545453</v>
      </c>
      <c r="N27">
        <v>50</v>
      </c>
      <c r="O27" s="29">
        <f t="shared" si="7"/>
        <v>0.45454545454545453</v>
      </c>
      <c r="P27" s="3">
        <v>50</v>
      </c>
      <c r="Q27" s="29">
        <f t="shared" si="1"/>
        <v>0.45454545454545453</v>
      </c>
      <c r="T27" s="3"/>
      <c r="U27" s="3"/>
      <c r="V27" s="3">
        <v>70</v>
      </c>
      <c r="W27" s="29">
        <f t="shared" si="10"/>
        <v>0.63636363636363635</v>
      </c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ht="26.25">
      <c r="A28" s="43"/>
      <c r="D28" s="3"/>
      <c r="E28" s="3"/>
      <c r="F28" s="3">
        <v>80</v>
      </c>
      <c r="G28" s="29">
        <f t="shared" si="4"/>
        <v>0.72727272727272729</v>
      </c>
      <c r="H28" s="3">
        <v>40</v>
      </c>
      <c r="I28" s="29">
        <f t="shared" si="5"/>
        <v>0.36363636363636365</v>
      </c>
      <c r="J28" s="48">
        <f>SUM(J2:J27)</f>
        <v>1695</v>
      </c>
      <c r="K28" s="48">
        <f>SUM(K2:K27)</f>
        <v>15.409090909090908</v>
      </c>
      <c r="L28" s="3">
        <v>60</v>
      </c>
      <c r="M28" s="29">
        <f t="shared" si="0"/>
        <v>0.54545454545454541</v>
      </c>
      <c r="N28">
        <v>110</v>
      </c>
      <c r="O28" s="29">
        <f t="shared" si="7"/>
        <v>1</v>
      </c>
      <c r="P28" s="48">
        <f>SUM(P2:P27)</f>
        <v>1820</v>
      </c>
      <c r="Q28" s="48">
        <f>SUM(Q2:Q27)</f>
        <v>16.545454545454543</v>
      </c>
      <c r="T28" s="3"/>
      <c r="U28" s="3"/>
      <c r="V28" s="3">
        <v>60</v>
      </c>
      <c r="W28" s="29">
        <f t="shared" si="10"/>
        <v>0.54545454545454541</v>
      </c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ht="26.25">
      <c r="A29" s="43"/>
      <c r="D29" s="3"/>
      <c r="E29" s="3"/>
      <c r="F29" s="48">
        <f>SUM(F2:F28)</f>
        <v>1855</v>
      </c>
      <c r="G29" s="48">
        <f>SUM(G2:G28)</f>
        <v>16.86363636363636</v>
      </c>
      <c r="H29" s="3">
        <v>20</v>
      </c>
      <c r="I29" s="29">
        <f>(H29/110)</f>
        <v>0.18181818181818182</v>
      </c>
      <c r="L29" s="3">
        <v>30</v>
      </c>
      <c r="M29" s="29">
        <f t="shared" si="0"/>
        <v>0.27272727272727271</v>
      </c>
      <c r="N29">
        <v>50</v>
      </c>
      <c r="O29" s="29">
        <f t="shared" si="7"/>
        <v>0.45454545454545453</v>
      </c>
      <c r="P29" s="3"/>
      <c r="Q29" s="3"/>
      <c r="R29" s="3"/>
      <c r="S29" s="3"/>
      <c r="T29" s="3"/>
      <c r="U29" s="3"/>
      <c r="V29" s="3">
        <v>30</v>
      </c>
      <c r="W29" s="29">
        <f t="shared" si="10"/>
        <v>0.27272727272727271</v>
      </c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ht="26.25">
      <c r="A30" s="43"/>
      <c r="D30" s="3"/>
      <c r="E30" s="3"/>
      <c r="F30" s="3"/>
      <c r="G30" s="3"/>
      <c r="H30" s="48">
        <f>SUM(H2:H29)</f>
        <v>1430</v>
      </c>
      <c r="I30" s="48">
        <f>SUM(I2:I29)</f>
        <v>12.999999999999996</v>
      </c>
      <c r="L30" s="3">
        <v>30</v>
      </c>
      <c r="M30" s="29">
        <f t="shared" si="0"/>
        <v>0.27272727272727271</v>
      </c>
      <c r="N30">
        <v>15</v>
      </c>
      <c r="O30" s="29">
        <f t="shared" si="7"/>
        <v>0.13636363636363635</v>
      </c>
      <c r="P30" s="3"/>
      <c r="Q30" s="3"/>
      <c r="R30" s="3"/>
      <c r="S30" s="3"/>
      <c r="T30" s="3"/>
      <c r="U30" s="3"/>
      <c r="V30" s="3">
        <v>110</v>
      </c>
      <c r="W30" s="29">
        <f t="shared" si="10"/>
        <v>1</v>
      </c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>
      <c r="A31" s="43"/>
      <c r="D31" s="3"/>
      <c r="E31" s="3"/>
      <c r="F31" s="3"/>
      <c r="G31" s="3"/>
      <c r="H31" s="3"/>
      <c r="I31" s="3"/>
      <c r="L31" s="3">
        <v>30</v>
      </c>
      <c r="M31" s="29">
        <f t="shared" si="0"/>
        <v>0.27272727272727271</v>
      </c>
      <c r="O31" s="29">
        <f t="shared" si="7"/>
        <v>0</v>
      </c>
      <c r="P31" s="3"/>
      <c r="Q31" s="3"/>
      <c r="R31" s="3"/>
      <c r="S31" s="3"/>
      <c r="T31" s="3"/>
      <c r="U31" s="3"/>
      <c r="V31" s="3">
        <v>20</v>
      </c>
      <c r="W31" s="29">
        <f t="shared" si="10"/>
        <v>0.18181818181818182</v>
      </c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ht="26.25">
      <c r="A32" s="43"/>
      <c r="D32" s="3"/>
      <c r="E32" s="3"/>
      <c r="F32" s="3"/>
      <c r="G32" s="3"/>
      <c r="H32" s="3"/>
      <c r="I32" s="3"/>
      <c r="L32" s="3">
        <v>30</v>
      </c>
      <c r="M32" s="29">
        <f t="shared" si="0"/>
        <v>0.27272727272727271</v>
      </c>
      <c r="O32" s="29">
        <f t="shared" si="7"/>
        <v>0</v>
      </c>
      <c r="P32" s="3"/>
      <c r="Q32" s="3"/>
      <c r="R32" s="3"/>
      <c r="S32" s="3"/>
      <c r="T32" s="3"/>
      <c r="U32" s="3"/>
      <c r="V32" s="48">
        <f>SUM(V2:V31)</f>
        <v>2200</v>
      </c>
      <c r="W32" s="48">
        <f>SUM(W2:W31)</f>
        <v>20.000000000000007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4:38">
      <c r="D33" s="3"/>
      <c r="E33" s="3"/>
      <c r="F33" s="3"/>
      <c r="G33" s="3"/>
      <c r="H33" s="3"/>
      <c r="I33" s="3"/>
      <c r="L33" s="3">
        <v>60</v>
      </c>
      <c r="M33" s="29">
        <f t="shared" si="0"/>
        <v>0.54545454545454541</v>
      </c>
      <c r="O33" s="29">
        <f t="shared" si="7"/>
        <v>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4:38" ht="26.25">
      <c r="D34" s="3"/>
      <c r="E34" s="3"/>
      <c r="F34" s="3"/>
      <c r="G34" s="3"/>
      <c r="H34" s="3"/>
      <c r="I34" s="3"/>
      <c r="L34" s="48">
        <f>SUM(L2:L33)</f>
        <v>1625</v>
      </c>
      <c r="M34" s="54">
        <f>SUM(M2:M33)</f>
        <v>14.772727272727272</v>
      </c>
      <c r="N34" s="48">
        <f>SUM(N2:N33)</f>
        <v>1860</v>
      </c>
      <c r="O34" s="54">
        <f>SUM(O2:O33)</f>
        <v>16.90909090909091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4:38">
      <c r="D35" s="3"/>
      <c r="E35" s="3"/>
      <c r="F35" s="3"/>
      <c r="G35" s="3"/>
      <c r="H35" s="3"/>
      <c r="I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4:38">
      <c r="D36" s="3"/>
      <c r="E36" s="3"/>
      <c r="F36" s="3"/>
      <c r="G36" s="3"/>
      <c r="H36" s="3"/>
      <c r="I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4:38">
      <c r="D37" s="3"/>
      <c r="E37" s="3"/>
      <c r="F37" s="3"/>
      <c r="G37" s="3"/>
      <c r="H37" s="3"/>
      <c r="I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2" sqref="B2"/>
    </sheetView>
  </sheetViews>
  <sheetFormatPr defaultRowHeight="15"/>
  <cols>
    <col min="1" max="1" width="12.5703125" customWidth="1"/>
    <col min="2" max="2" width="10.85546875" customWidth="1"/>
  </cols>
  <sheetData>
    <row r="1" spans="1:4" ht="28.5">
      <c r="A1" s="55" t="s">
        <v>91</v>
      </c>
      <c r="B1" s="55"/>
      <c r="C1" s="56"/>
      <c r="D1" s="56"/>
    </row>
    <row r="2" spans="1:4">
      <c r="A2" s="1">
        <v>44290</v>
      </c>
      <c r="B2">
        <v>36000</v>
      </c>
    </row>
    <row r="3" spans="1:4">
      <c r="A3" s="1">
        <v>44295</v>
      </c>
      <c r="B3">
        <v>5000</v>
      </c>
    </row>
    <row r="4" spans="1:4">
      <c r="A4" s="1">
        <v>44298</v>
      </c>
      <c r="B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Doodh</vt:lpstr>
      <vt:lpstr>bujjat</vt:lpstr>
      <vt:lpstr>daily basis</vt:lpstr>
      <vt:lpstr>dahi</vt:lpstr>
      <vt:lpstr>daily shop doodh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</dc:creator>
  <cp:lastModifiedBy>Master</cp:lastModifiedBy>
  <dcterms:created xsi:type="dcterms:W3CDTF">2018-12-21T02:51:28Z</dcterms:created>
  <dcterms:modified xsi:type="dcterms:W3CDTF">2021-05-11T03:07:39Z</dcterms:modified>
</cp:coreProperties>
</file>