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J59" i="1"/>
  <c r="J58" i="1"/>
  <c r="J57" i="1"/>
  <c r="J56" i="1"/>
  <c r="J55" i="1"/>
  <c r="J54" i="1"/>
  <c r="J53" i="1"/>
  <c r="H58" i="1"/>
  <c r="H57" i="1"/>
  <c r="H56" i="1"/>
  <c r="H55" i="1"/>
  <c r="H54" i="1"/>
  <c r="H53" i="1"/>
  <c r="T42" i="1"/>
  <c r="T41" i="1"/>
  <c r="T40" i="1"/>
  <c r="T39" i="1"/>
  <c r="T38" i="1"/>
  <c r="T37" i="1"/>
  <c r="S24" i="1"/>
  <c r="S25" i="1"/>
  <c r="S26" i="1"/>
  <c r="S27" i="1"/>
  <c r="S28" i="1"/>
  <c r="S23" i="1"/>
  <c r="P8" i="1"/>
  <c r="N8" i="1"/>
  <c r="O7" i="1"/>
  <c r="O8" i="1" s="1"/>
  <c r="N7" i="1"/>
  <c r="N6" i="1"/>
  <c r="M7" i="1"/>
  <c r="M6" i="1"/>
  <c r="M5" i="1"/>
  <c r="M8" i="1" s="1"/>
  <c r="L7" i="1"/>
  <c r="L6" i="1"/>
  <c r="L5" i="1"/>
  <c r="L4" i="1"/>
  <c r="L8" i="1" s="1"/>
  <c r="K7" i="1"/>
  <c r="K6" i="1"/>
  <c r="K5" i="1"/>
  <c r="K4" i="1"/>
  <c r="K8" i="1" s="1"/>
  <c r="K3" i="1"/>
</calcChain>
</file>

<file path=xl/sharedStrings.xml><?xml version="1.0" encoding="utf-8"?>
<sst xmlns="http://schemas.openxmlformats.org/spreadsheetml/2006/main" count="100" uniqueCount="20">
  <si>
    <t>Average</t>
  </si>
  <si>
    <t>INN</t>
  </si>
  <si>
    <t>SR</t>
  </si>
  <si>
    <t>50's</t>
  </si>
  <si>
    <t>100's</t>
  </si>
  <si>
    <t>0's</t>
  </si>
  <si>
    <t>SUM</t>
  </si>
  <si>
    <t>Divide By Sum</t>
  </si>
  <si>
    <t>Criteria Weight</t>
  </si>
  <si>
    <t>Sum all columns and divide by 6</t>
  </si>
  <si>
    <t>Multiply Table 2 by Criteria weight</t>
  </si>
  <si>
    <t>Weighted Sum</t>
  </si>
  <si>
    <t>Sum of all columns</t>
  </si>
  <si>
    <t>WS/CW</t>
  </si>
  <si>
    <t>LAMBDA(MAX)</t>
  </si>
  <si>
    <t xml:space="preserve">CI </t>
  </si>
  <si>
    <t>CONSISTENCY INDEX</t>
  </si>
  <si>
    <t>RANDOM INDEX FOR 6 FEATURES = 1.24</t>
  </si>
  <si>
    <t>CONSISTENY RATIO = CI/ RI = 0.0265862</t>
  </si>
  <si>
    <t>IF CR &lt;0.10 THE MODEL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</si>
</sst>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55" workbookViewId="0">
      <selection activeCell="G65" sqref="G65"/>
    </sheetView>
  </sheetViews>
  <sheetFormatPr defaultRowHeight="14.4" x14ac:dyDescent="0.3"/>
  <cols>
    <col min="8" max="8" width="12.5546875" customWidth="1"/>
    <col min="9" max="9" width="12.44140625" customWidth="1"/>
    <col min="19" max="19" width="18.6640625" customWidth="1"/>
    <col min="20" max="20" width="15.3320312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3">
      <c r="A2" t="s">
        <v>0</v>
      </c>
      <c r="B2">
        <v>1</v>
      </c>
      <c r="C2">
        <v>2</v>
      </c>
      <c r="D2">
        <v>3</v>
      </c>
      <c r="E2">
        <v>5</v>
      </c>
      <c r="F2">
        <v>6</v>
      </c>
      <c r="G2">
        <v>7</v>
      </c>
      <c r="J2" t="s">
        <v>0</v>
      </c>
      <c r="K2">
        <v>1</v>
      </c>
      <c r="L2">
        <v>2</v>
      </c>
      <c r="M2">
        <v>3</v>
      </c>
      <c r="N2">
        <v>5</v>
      </c>
      <c r="O2">
        <v>6</v>
      </c>
      <c r="P2">
        <v>7</v>
      </c>
    </row>
    <row r="3" spans="1:16" x14ac:dyDescent="0.3">
      <c r="A3" t="s">
        <v>1</v>
      </c>
      <c r="B3" s="2">
        <v>0.5</v>
      </c>
      <c r="C3">
        <v>1</v>
      </c>
      <c r="D3">
        <v>2</v>
      </c>
      <c r="E3">
        <v>4</v>
      </c>
      <c r="F3">
        <v>5</v>
      </c>
      <c r="G3">
        <v>6</v>
      </c>
      <c r="J3" t="s">
        <v>1</v>
      </c>
      <c r="K3">
        <f>1/2</f>
        <v>0.5</v>
      </c>
      <c r="L3">
        <v>1</v>
      </c>
      <c r="M3">
        <v>2</v>
      </c>
      <c r="N3">
        <v>4</v>
      </c>
      <c r="O3">
        <v>5</v>
      </c>
      <c r="P3">
        <v>6</v>
      </c>
    </row>
    <row r="4" spans="1:16" x14ac:dyDescent="0.3">
      <c r="A4" t="s">
        <v>2</v>
      </c>
      <c r="B4" s="2">
        <v>0.33333333333333331</v>
      </c>
      <c r="C4" s="2">
        <v>0.5</v>
      </c>
      <c r="D4">
        <v>1</v>
      </c>
      <c r="E4">
        <v>3</v>
      </c>
      <c r="F4">
        <v>4</v>
      </c>
      <c r="G4">
        <v>5</v>
      </c>
      <c r="J4" t="s">
        <v>2</v>
      </c>
      <c r="K4">
        <f>1/3</f>
        <v>0.33333333333333331</v>
      </c>
      <c r="L4">
        <f>1/2</f>
        <v>0.5</v>
      </c>
      <c r="M4">
        <v>1</v>
      </c>
      <c r="N4">
        <v>3</v>
      </c>
      <c r="O4">
        <v>4</v>
      </c>
      <c r="P4">
        <v>5</v>
      </c>
    </row>
    <row r="5" spans="1:16" x14ac:dyDescent="0.3">
      <c r="A5" t="s">
        <v>3</v>
      </c>
      <c r="B5" s="2">
        <v>0.2</v>
      </c>
      <c r="C5" s="2">
        <v>0.25</v>
      </c>
      <c r="D5" s="2">
        <v>0.33333333333333331</v>
      </c>
      <c r="E5">
        <v>1</v>
      </c>
      <c r="F5" s="2">
        <v>2</v>
      </c>
      <c r="G5" s="2">
        <v>3</v>
      </c>
      <c r="J5" t="s">
        <v>3</v>
      </c>
      <c r="K5">
        <f>1/5</f>
        <v>0.2</v>
      </c>
      <c r="L5">
        <f>1/4</f>
        <v>0.25</v>
      </c>
      <c r="M5">
        <f>1/3</f>
        <v>0.33333333333333331</v>
      </c>
      <c r="N5">
        <v>1</v>
      </c>
      <c r="O5" s="2">
        <v>2</v>
      </c>
      <c r="P5" s="2">
        <v>3</v>
      </c>
    </row>
    <row r="6" spans="1:16" x14ac:dyDescent="0.3">
      <c r="A6" t="s">
        <v>4</v>
      </c>
      <c r="B6" s="2">
        <v>0.16666666666666666</v>
      </c>
      <c r="C6" s="2">
        <v>0.2</v>
      </c>
      <c r="D6" s="2">
        <v>0.25</v>
      </c>
      <c r="E6" s="2">
        <v>0.5</v>
      </c>
      <c r="F6">
        <v>1</v>
      </c>
      <c r="G6" s="2">
        <v>2</v>
      </c>
      <c r="J6" t="s">
        <v>4</v>
      </c>
      <c r="K6">
        <f>1/6</f>
        <v>0.16666666666666666</v>
      </c>
      <c r="L6">
        <f>1/5</f>
        <v>0.2</v>
      </c>
      <c r="M6">
        <f>1/4</f>
        <v>0.25</v>
      </c>
      <c r="N6">
        <f>1/2</f>
        <v>0.5</v>
      </c>
      <c r="O6">
        <v>1</v>
      </c>
      <c r="P6" s="2">
        <v>2</v>
      </c>
    </row>
    <row r="7" spans="1:16" x14ac:dyDescent="0.3">
      <c r="A7" t="s">
        <v>5</v>
      </c>
      <c r="B7" s="2">
        <v>0.14285714285714285</v>
      </c>
      <c r="C7" s="2">
        <v>0.16666666666666666</v>
      </c>
      <c r="D7" s="2">
        <v>0.2</v>
      </c>
      <c r="E7" s="2">
        <v>0.33333333333333331</v>
      </c>
      <c r="F7" s="2">
        <v>0.5</v>
      </c>
      <c r="G7">
        <v>1</v>
      </c>
      <c r="J7" t="s">
        <v>5</v>
      </c>
      <c r="K7">
        <f>1/7</f>
        <v>0.14285714285714285</v>
      </c>
      <c r="L7">
        <f>1/6</f>
        <v>0.16666666666666666</v>
      </c>
      <c r="M7">
        <f>1/5</f>
        <v>0.2</v>
      </c>
      <c r="N7">
        <f>1/3</f>
        <v>0.33333333333333331</v>
      </c>
      <c r="O7">
        <f>1/2</f>
        <v>0.5</v>
      </c>
      <c r="P7">
        <v>1</v>
      </c>
    </row>
    <row r="8" spans="1:16" x14ac:dyDescent="0.3">
      <c r="F8" s="1"/>
      <c r="J8" t="s">
        <v>6</v>
      </c>
      <c r="K8">
        <f>SUM(K2:K7)</f>
        <v>2.3428571428571425</v>
      </c>
      <c r="L8">
        <f>SUM(L2:L7)</f>
        <v>4.1166666666666671</v>
      </c>
      <c r="M8">
        <f>SUM(M2:M7)</f>
        <v>6.7833333333333332</v>
      </c>
      <c r="N8">
        <f>SUM(N2:N7)</f>
        <v>13.833333333333334</v>
      </c>
      <c r="O8">
        <f>SUM(O2:O7)</f>
        <v>18.5</v>
      </c>
      <c r="P8">
        <f>SUM(P2:P7)</f>
        <v>24</v>
      </c>
    </row>
    <row r="16" spans="1:16" x14ac:dyDescent="0.3">
      <c r="A16" t="s">
        <v>7</v>
      </c>
      <c r="L16" t="s">
        <v>9</v>
      </c>
    </row>
    <row r="19" spans="1:19" x14ac:dyDescent="0.3">
      <c r="G19" s="2"/>
    </row>
    <row r="22" spans="1:19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8</v>
      </c>
    </row>
    <row r="23" spans="1:19" x14ac:dyDescent="0.3">
      <c r="A23" t="s">
        <v>0</v>
      </c>
      <c r="B23">
        <v>0.42682926829268297</v>
      </c>
      <c r="C23">
        <v>0.48582995951416996</v>
      </c>
      <c r="D23">
        <v>0.44226044226044225</v>
      </c>
      <c r="E23">
        <v>0.36144578313253012</v>
      </c>
      <c r="F23">
        <v>0.32432432432432434</v>
      </c>
      <c r="G23">
        <v>0.29166666666666669</v>
      </c>
      <c r="L23" t="s">
        <v>0</v>
      </c>
      <c r="M23">
        <v>0.42682926829268297</v>
      </c>
      <c r="N23">
        <v>0.48582995951416996</v>
      </c>
      <c r="O23">
        <v>0.44226044226044225</v>
      </c>
      <c r="P23">
        <v>0.36144578313253012</v>
      </c>
      <c r="Q23">
        <v>0.32432432432432434</v>
      </c>
      <c r="R23">
        <v>0.29166666666666669</v>
      </c>
      <c r="S23">
        <f>SUM(M23:R23)/6</f>
        <v>0.38872607403180265</v>
      </c>
    </row>
    <row r="24" spans="1:19" x14ac:dyDescent="0.3">
      <c r="A24" t="s">
        <v>1</v>
      </c>
      <c r="B24">
        <v>0.21341463414634149</v>
      </c>
      <c r="C24">
        <v>0.24291497975708498</v>
      </c>
      <c r="D24">
        <v>0.29484029484029484</v>
      </c>
      <c r="E24">
        <v>0.28915662650602408</v>
      </c>
      <c r="F24">
        <v>0.27027027027027029</v>
      </c>
      <c r="G24">
        <v>0.25</v>
      </c>
      <c r="L24" t="s">
        <v>1</v>
      </c>
      <c r="M24">
        <v>0.21341463414634149</v>
      </c>
      <c r="N24">
        <v>0.24291497975708498</v>
      </c>
      <c r="O24">
        <v>0.29484029484029484</v>
      </c>
      <c r="P24">
        <v>0.28915662650602408</v>
      </c>
      <c r="Q24">
        <v>0.27027027027027029</v>
      </c>
      <c r="R24">
        <v>0.25</v>
      </c>
      <c r="S24">
        <f t="shared" ref="S24:S28" si="0">SUM(M24:R24)/6</f>
        <v>0.2600994675866693</v>
      </c>
    </row>
    <row r="25" spans="1:19" x14ac:dyDescent="0.3">
      <c r="A25" t="s">
        <v>2</v>
      </c>
      <c r="B25">
        <v>0.14227642276422767</v>
      </c>
      <c r="C25">
        <v>0.12145748987854249</v>
      </c>
      <c r="D25">
        <v>0.14742014742014742</v>
      </c>
      <c r="E25">
        <v>0.21686746987951808</v>
      </c>
      <c r="F25">
        <v>0.21621621621621623</v>
      </c>
      <c r="G25">
        <v>0.20833333333333334</v>
      </c>
      <c r="L25" t="s">
        <v>2</v>
      </c>
      <c r="M25">
        <v>0.14227642276422767</v>
      </c>
      <c r="N25">
        <v>0.12145748987854249</v>
      </c>
      <c r="O25">
        <v>0.14742014742014742</v>
      </c>
      <c r="P25">
        <v>0.21686746987951808</v>
      </c>
      <c r="Q25">
        <v>0.21621621621621623</v>
      </c>
      <c r="R25">
        <v>0.20833333333333334</v>
      </c>
      <c r="S25">
        <f t="shared" si="0"/>
        <v>0.17542851324866418</v>
      </c>
    </row>
    <row r="26" spans="1:19" x14ac:dyDescent="0.3">
      <c r="A26" t="s">
        <v>3</v>
      </c>
      <c r="B26">
        <v>8.5365853658536606E-2</v>
      </c>
      <c r="C26">
        <v>6.0728744939271245E-2</v>
      </c>
      <c r="D26">
        <v>4.9140049140049137E-2</v>
      </c>
      <c r="E26">
        <v>7.2289156626506021E-2</v>
      </c>
      <c r="F26">
        <v>0.10810810810810811</v>
      </c>
      <c r="G26">
        <v>0.125</v>
      </c>
      <c r="L26" t="s">
        <v>3</v>
      </c>
      <c r="M26">
        <v>8.5365853658536606E-2</v>
      </c>
      <c r="N26">
        <v>6.0728744939271245E-2</v>
      </c>
      <c r="O26">
        <v>4.9140049140049137E-2</v>
      </c>
      <c r="P26">
        <v>7.2289156626506021E-2</v>
      </c>
      <c r="Q26">
        <v>0.10810810810810811</v>
      </c>
      <c r="R26">
        <v>0.125</v>
      </c>
      <c r="S26">
        <f t="shared" si="0"/>
        <v>8.3438652078745193E-2</v>
      </c>
    </row>
    <row r="27" spans="1:19" x14ac:dyDescent="0.3">
      <c r="A27" t="s">
        <v>4</v>
      </c>
      <c r="B27">
        <v>7.1138211382113833E-2</v>
      </c>
      <c r="C27">
        <v>4.8582995951417005E-2</v>
      </c>
      <c r="D27">
        <v>3.6855036855036855E-2</v>
      </c>
      <c r="E27">
        <v>3.614457831325301E-2</v>
      </c>
      <c r="F27">
        <v>5.4054054054054057E-2</v>
      </c>
      <c r="G27">
        <v>8.3333333333333329E-2</v>
      </c>
      <c r="L27" t="s">
        <v>4</v>
      </c>
      <c r="M27">
        <v>7.1138211382113833E-2</v>
      </c>
      <c r="N27">
        <v>4.8582995951417005E-2</v>
      </c>
      <c r="O27">
        <v>3.6855036855036855E-2</v>
      </c>
      <c r="P27">
        <v>3.614457831325301E-2</v>
      </c>
      <c r="Q27">
        <v>5.4054054054054057E-2</v>
      </c>
      <c r="R27">
        <v>8.3333333333333329E-2</v>
      </c>
      <c r="S27">
        <f t="shared" si="0"/>
        <v>5.501803498153468E-2</v>
      </c>
    </row>
    <row r="28" spans="1:19" x14ac:dyDescent="0.3">
      <c r="A28" t="s">
        <v>5</v>
      </c>
      <c r="B28">
        <v>6.0975609756097567E-2</v>
      </c>
      <c r="C28">
        <v>4.0485829959514164E-2</v>
      </c>
      <c r="D28">
        <v>2.9484029484029485E-2</v>
      </c>
      <c r="E28">
        <v>2.4096385542168672E-2</v>
      </c>
      <c r="F28">
        <v>2.7027027027027029E-2</v>
      </c>
      <c r="G28">
        <v>4.1666666666666664E-2</v>
      </c>
      <c r="L28" t="s">
        <v>5</v>
      </c>
      <c r="M28">
        <v>6.0975609756097567E-2</v>
      </c>
      <c r="N28">
        <v>4.0485829959514164E-2</v>
      </c>
      <c r="O28">
        <v>2.9484029484029485E-2</v>
      </c>
      <c r="P28">
        <v>2.4096385542168672E-2</v>
      </c>
      <c r="Q28">
        <v>2.7027027027027029E-2</v>
      </c>
      <c r="R28">
        <v>4.1666666666666664E-2</v>
      </c>
      <c r="S28">
        <f t="shared" si="0"/>
        <v>3.7289258072583924E-2</v>
      </c>
    </row>
    <row r="31" spans="1:19" x14ac:dyDescent="0.3">
      <c r="A31" t="s">
        <v>10</v>
      </c>
    </row>
    <row r="34" spans="1:20" x14ac:dyDescent="0.3">
      <c r="M34" t="s">
        <v>12</v>
      </c>
    </row>
    <row r="36" spans="1:20" x14ac:dyDescent="0.3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N36" t="s">
        <v>0</v>
      </c>
      <c r="O36" t="s">
        <v>1</v>
      </c>
      <c r="P36" t="s">
        <v>2</v>
      </c>
      <c r="Q36" t="s">
        <v>3</v>
      </c>
      <c r="R36" t="s">
        <v>4</v>
      </c>
      <c r="S36" t="s">
        <v>5</v>
      </c>
      <c r="T36" t="s">
        <v>11</v>
      </c>
    </row>
    <row r="37" spans="1:20" x14ac:dyDescent="0.3">
      <c r="A37" t="s">
        <v>0</v>
      </c>
      <c r="B37">
        <v>0.38872607403180265</v>
      </c>
      <c r="C37">
        <v>0.52019893517333859</v>
      </c>
      <c r="D37">
        <v>0.52628553974599257</v>
      </c>
      <c r="E37">
        <v>0.41719326039372595</v>
      </c>
      <c r="F37">
        <v>0.33010820988920808</v>
      </c>
      <c r="G37">
        <v>0.26102480650808746</v>
      </c>
      <c r="M37" t="s">
        <v>0</v>
      </c>
      <c r="N37">
        <v>0.38872607403180265</v>
      </c>
      <c r="O37">
        <v>0.52019893517333859</v>
      </c>
      <c r="P37">
        <v>0.52628553974599257</v>
      </c>
      <c r="Q37">
        <v>0.41719326039372595</v>
      </c>
      <c r="R37">
        <v>0.33010820988920808</v>
      </c>
      <c r="S37">
        <v>0.26102480650808746</v>
      </c>
      <c r="T37">
        <f>SUM(N37:S37)</f>
        <v>2.443536825742155</v>
      </c>
    </row>
    <row r="38" spans="1:20" x14ac:dyDescent="0.3">
      <c r="A38" t="s">
        <v>1</v>
      </c>
      <c r="B38">
        <v>0.19436303701590132</v>
      </c>
      <c r="C38">
        <v>0.2600994675866693</v>
      </c>
      <c r="D38">
        <v>0.35085702649732836</v>
      </c>
      <c r="E38">
        <v>0.33375460831498077</v>
      </c>
      <c r="F38">
        <v>0.2750901749076734</v>
      </c>
      <c r="G38">
        <v>0.22373554843550353</v>
      </c>
      <c r="M38" t="s">
        <v>1</v>
      </c>
      <c r="N38">
        <v>0.19436303701590132</v>
      </c>
      <c r="O38">
        <v>0.2600994675866693</v>
      </c>
      <c r="P38">
        <v>0.35085702649732836</v>
      </c>
      <c r="Q38">
        <v>0.33375460831498077</v>
      </c>
      <c r="R38">
        <v>0.2750901749076734</v>
      </c>
      <c r="S38">
        <v>0.22373554843550353</v>
      </c>
      <c r="T38">
        <f>SUM(N38:S38)</f>
        <v>1.6378998627580568</v>
      </c>
    </row>
    <row r="39" spans="1:20" x14ac:dyDescent="0.3">
      <c r="A39" t="s">
        <v>2</v>
      </c>
      <c r="B39">
        <v>0.12957535801060088</v>
      </c>
      <c r="C39">
        <v>0.13004973379333465</v>
      </c>
      <c r="D39">
        <v>0.17542851324866418</v>
      </c>
      <c r="E39">
        <v>0.25031595623623559</v>
      </c>
      <c r="F39">
        <v>0.22007213992613872</v>
      </c>
      <c r="G39">
        <v>0.18644629036291963</v>
      </c>
      <c r="M39" t="s">
        <v>2</v>
      </c>
      <c r="N39">
        <v>0.12957535801060088</v>
      </c>
      <c r="O39">
        <v>0.13004973379333465</v>
      </c>
      <c r="P39">
        <v>0.17542851324866418</v>
      </c>
      <c r="Q39">
        <v>0.25031595623623559</v>
      </c>
      <c r="R39">
        <v>0.22007213992613872</v>
      </c>
      <c r="S39">
        <v>0.18644629036291963</v>
      </c>
      <c r="T39">
        <f>SUM(N39:S39)</f>
        <v>1.0918879915778936</v>
      </c>
    </row>
    <row r="40" spans="1:20" x14ac:dyDescent="0.3">
      <c r="A40" t="s">
        <v>3</v>
      </c>
      <c r="B40">
        <v>7.7745214806360541E-2</v>
      </c>
      <c r="C40">
        <v>6.5024866896667324E-2</v>
      </c>
      <c r="D40">
        <v>5.8476171082888058E-2</v>
      </c>
      <c r="E40">
        <v>8.3438652078745193E-2</v>
      </c>
      <c r="F40">
        <v>0.11003606996306936</v>
      </c>
      <c r="G40">
        <v>0.11186777421775176</v>
      </c>
      <c r="M40" t="s">
        <v>3</v>
      </c>
      <c r="N40">
        <v>7.7745214806360541E-2</v>
      </c>
      <c r="O40">
        <v>6.5024866896667324E-2</v>
      </c>
      <c r="P40">
        <v>5.8476171082888058E-2</v>
      </c>
      <c r="Q40">
        <v>8.3438652078745193E-2</v>
      </c>
      <c r="R40">
        <v>0.11003606996306936</v>
      </c>
      <c r="S40">
        <v>0.11186777421775176</v>
      </c>
      <c r="T40">
        <f>SUM(N40:S40)</f>
        <v>0.50658874904548223</v>
      </c>
    </row>
    <row r="41" spans="1:20" x14ac:dyDescent="0.3">
      <c r="A41" t="s">
        <v>4</v>
      </c>
      <c r="B41">
        <v>6.4787679005300441E-2</v>
      </c>
      <c r="C41">
        <v>5.2019893517333861E-2</v>
      </c>
      <c r="D41">
        <v>4.3857128312166045E-2</v>
      </c>
      <c r="E41">
        <v>4.1719326039372596E-2</v>
      </c>
      <c r="F41">
        <v>5.501803498153468E-2</v>
      </c>
      <c r="G41">
        <v>7.4578516145167847E-2</v>
      </c>
      <c r="M41" t="s">
        <v>4</v>
      </c>
      <c r="N41">
        <v>6.4787679005300441E-2</v>
      </c>
      <c r="O41">
        <v>5.2019893517333861E-2</v>
      </c>
      <c r="P41">
        <v>4.3857128312166045E-2</v>
      </c>
      <c r="Q41">
        <v>4.1719326039372596E-2</v>
      </c>
      <c r="R41">
        <v>5.501803498153468E-2</v>
      </c>
      <c r="S41">
        <v>7.4578516145167847E-2</v>
      </c>
      <c r="T41">
        <f>SUM(N41:S41)</f>
        <v>0.33198057800087544</v>
      </c>
    </row>
    <row r="42" spans="1:20" x14ac:dyDescent="0.3">
      <c r="A42" t="s">
        <v>5</v>
      </c>
      <c r="B42">
        <v>5.5532296290257521E-2</v>
      </c>
      <c r="C42">
        <v>4.3349911264444881E-2</v>
      </c>
      <c r="D42">
        <v>3.508570264973284E-2</v>
      </c>
      <c r="E42">
        <v>2.7812884026248395E-2</v>
      </c>
      <c r="F42">
        <v>2.750901749076734E-2</v>
      </c>
      <c r="G42">
        <v>3.7289258072583924E-2</v>
      </c>
      <c r="L42" s="2"/>
      <c r="M42" t="s">
        <v>5</v>
      </c>
      <c r="N42">
        <v>5.5532296290257521E-2</v>
      </c>
      <c r="O42">
        <v>4.3349911264444881E-2</v>
      </c>
      <c r="P42">
        <v>3.508570264973284E-2</v>
      </c>
      <c r="Q42">
        <v>2.7812884026248395E-2</v>
      </c>
      <c r="R42">
        <v>2.750901749076734E-2</v>
      </c>
      <c r="S42">
        <v>3.7289258072583924E-2</v>
      </c>
      <c r="T42">
        <f>SUM(N42:S42)</f>
        <v>0.22657906979403492</v>
      </c>
    </row>
    <row r="43" spans="1:20" x14ac:dyDescent="0.3">
      <c r="L43" s="2"/>
      <c r="Q43" s="2"/>
    </row>
    <row r="51" spans="1:12" x14ac:dyDescent="0.3">
      <c r="L51" s="2"/>
    </row>
    <row r="52" spans="1:12" x14ac:dyDescent="0.3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11</v>
      </c>
      <c r="I52" t="s">
        <v>8</v>
      </c>
      <c r="J52" t="s">
        <v>13</v>
      </c>
      <c r="L52" s="2"/>
    </row>
    <row r="53" spans="1:12" x14ac:dyDescent="0.3">
      <c r="A53" t="s">
        <v>0</v>
      </c>
      <c r="B53">
        <v>0.38872607403180265</v>
      </c>
      <c r="C53">
        <v>0.52019893517333859</v>
      </c>
      <c r="D53">
        <v>0.52628553974599257</v>
      </c>
      <c r="E53">
        <v>0.41719326039372595</v>
      </c>
      <c r="F53">
        <v>0.33010820988920808</v>
      </c>
      <c r="G53">
        <v>0.26102480650808746</v>
      </c>
      <c r="H53">
        <f>SUM(B53:G53)</f>
        <v>2.443536825742155</v>
      </c>
      <c r="I53">
        <v>0.38872607403180265</v>
      </c>
      <c r="J53">
        <f>$H$53/$I$53</f>
        <v>6.2860121534894597</v>
      </c>
    </row>
    <row r="54" spans="1:12" x14ac:dyDescent="0.3">
      <c r="A54" t="s">
        <v>1</v>
      </c>
      <c r="B54">
        <v>0.19436303701590132</v>
      </c>
      <c r="C54">
        <v>0.2600994675866693</v>
      </c>
      <c r="D54">
        <v>0.35085702649732836</v>
      </c>
      <c r="E54">
        <v>0.33375460831498077</v>
      </c>
      <c r="F54">
        <v>0.2750901749076734</v>
      </c>
      <c r="G54">
        <v>0.22373554843550353</v>
      </c>
      <c r="H54">
        <f>SUM(B54:G54)</f>
        <v>1.6378998627580568</v>
      </c>
      <c r="I54">
        <v>0.2600994675866693</v>
      </c>
      <c r="J54">
        <f>H54/I54</f>
        <v>6.2972057496130107</v>
      </c>
    </row>
    <row r="55" spans="1:12" x14ac:dyDescent="0.3">
      <c r="A55" t="s">
        <v>2</v>
      </c>
      <c r="B55">
        <v>0.12957535801060088</v>
      </c>
      <c r="C55">
        <v>0.13004973379333465</v>
      </c>
      <c r="D55">
        <v>0.17542851324866418</v>
      </c>
      <c r="E55">
        <v>0.25031595623623559</v>
      </c>
      <c r="F55">
        <v>0.22007213992613872</v>
      </c>
      <c r="G55">
        <v>0.18644629036291963</v>
      </c>
      <c r="H55">
        <f>SUM(B55:G55)</f>
        <v>1.0918879915778936</v>
      </c>
      <c r="I55">
        <v>0.17542851324866418</v>
      </c>
      <c r="J55">
        <f>H55/I55</f>
        <v>6.2241192800293419</v>
      </c>
    </row>
    <row r="56" spans="1:12" x14ac:dyDescent="0.3">
      <c r="A56" t="s">
        <v>3</v>
      </c>
      <c r="B56">
        <v>7.7745214806360541E-2</v>
      </c>
      <c r="C56">
        <v>6.5024866896667324E-2</v>
      </c>
      <c r="D56">
        <v>5.8476171082888058E-2</v>
      </c>
      <c r="E56">
        <v>8.3438652078745193E-2</v>
      </c>
      <c r="F56">
        <v>0.11003606996306936</v>
      </c>
      <c r="G56">
        <v>0.11186777421775176</v>
      </c>
      <c r="H56">
        <f>SUM(B56:G56)</f>
        <v>0.50658874904548223</v>
      </c>
      <c r="I56">
        <v>8.3438652078745193E-2</v>
      </c>
      <c r="J56">
        <f>H56/I56</f>
        <v>6.0713918121231067</v>
      </c>
    </row>
    <row r="57" spans="1:12" x14ac:dyDescent="0.3">
      <c r="A57" t="s">
        <v>4</v>
      </c>
      <c r="B57">
        <v>6.4787679005300441E-2</v>
      </c>
      <c r="C57">
        <v>5.2019893517333861E-2</v>
      </c>
      <c r="D57">
        <v>4.3857128312166045E-2</v>
      </c>
      <c r="E57">
        <v>4.1719326039372596E-2</v>
      </c>
      <c r="F57">
        <v>5.501803498153468E-2</v>
      </c>
      <c r="G57">
        <v>7.4578516145167847E-2</v>
      </c>
      <c r="H57">
        <f>SUM(B57:G57)</f>
        <v>0.33198057800087544</v>
      </c>
      <c r="I57">
        <v>5.501803498153468E-2</v>
      </c>
      <c r="J57">
        <f>H57/I57</f>
        <v>6.0340318972187168</v>
      </c>
    </row>
    <row r="58" spans="1:12" x14ac:dyDescent="0.3">
      <c r="A58" t="s">
        <v>5</v>
      </c>
      <c r="B58">
        <v>5.5532296290257521E-2</v>
      </c>
      <c r="C58">
        <v>4.3349911264444881E-2</v>
      </c>
      <c r="D58">
        <v>3.508570264973284E-2</v>
      </c>
      <c r="E58">
        <v>2.7812884026248395E-2</v>
      </c>
      <c r="F58">
        <v>2.750901749076734E-2</v>
      </c>
      <c r="G58">
        <v>3.7289258072583924E-2</v>
      </c>
      <c r="H58">
        <f>SUM(B58:G58)</f>
        <v>0.22657906979403492</v>
      </c>
      <c r="I58">
        <v>3.7289258072583924E-2</v>
      </c>
      <c r="J58">
        <f>H58/I58</f>
        <v>6.0762557772803207</v>
      </c>
    </row>
    <row r="59" spans="1:12" x14ac:dyDescent="0.3">
      <c r="I59" t="s">
        <v>14</v>
      </c>
      <c r="J59">
        <f>SUM(J53:J58)</f>
        <v>36.989016669753958</v>
      </c>
      <c r="K59">
        <f>J59/6</f>
        <v>6.16483611162566</v>
      </c>
    </row>
    <row r="61" spans="1:12" x14ac:dyDescent="0.3">
      <c r="G61" t="s">
        <v>16</v>
      </c>
      <c r="I61" t="s">
        <v>15</v>
      </c>
      <c r="J61">
        <v>3.2967200000000002E-2</v>
      </c>
    </row>
    <row r="62" spans="1:12" x14ac:dyDescent="0.3">
      <c r="G62" t="s">
        <v>17</v>
      </c>
    </row>
    <row r="63" spans="1:12" x14ac:dyDescent="0.3">
      <c r="G63" t="s">
        <v>18</v>
      </c>
    </row>
    <row r="64" spans="1:12" x14ac:dyDescent="0.3">
      <c r="G6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2020-07-01T18:27:52Z</dcterms:created>
  <dcterms:modified xsi:type="dcterms:W3CDTF">2020-07-01T20:46:20Z</dcterms:modified>
</cp:coreProperties>
</file>