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khang\Desktop\Study\ACC101\"/>
    </mc:Choice>
  </mc:AlternateContent>
  <xr:revisionPtr revIDLastSave="0" documentId="13_ncr:1_{1EFBF2A0-CCDD-43E8-AA31-A0BD736EFC46}" xr6:coauthVersionLast="47" xr6:coauthVersionMax="47" xr10:uidLastSave="{00000000-0000-0000-0000-000000000000}"/>
  <bookViews>
    <workbookView xWindow="-132" yWindow="-132" windowWidth="23304" windowHeight="12504" activeTab="1" xr2:uid="{00000000-000D-0000-FFFF-FFFF00000000}"/>
  </bookViews>
  <sheets>
    <sheet name="2-1A" sheetId="2" r:id="rId1"/>
    <sheet name="2-2A" sheetId="4" r:id="rId2"/>
    <sheet name="2-3A" sheetId="5" r:id="rId3"/>
    <sheet name="2-4A" sheetId="6" r:id="rId4"/>
    <sheet name="Sheet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8" i="6" l="1"/>
  <c r="J58" i="6"/>
  <c r="AC13" i="6"/>
  <c r="Y13" i="6"/>
  <c r="AW12" i="6"/>
  <c r="AW13" i="6" s="1"/>
  <c r="AT12" i="6"/>
  <c r="AT13" i="6" s="1"/>
  <c r="AO12" i="6"/>
  <c r="AO13" i="6" s="1"/>
  <c r="AL12" i="6"/>
  <c r="AL13" i="6" s="1"/>
  <c r="AH12" i="6"/>
  <c r="AG12" i="6"/>
  <c r="AC12" i="6"/>
  <c r="Y12" i="6"/>
  <c r="U12" i="6"/>
  <c r="U13" i="6" s="1"/>
  <c r="Q12" i="6"/>
  <c r="Q13" i="6" s="1"/>
  <c r="N12" i="6"/>
  <c r="M12" i="6"/>
  <c r="M13" i="6" s="1"/>
  <c r="J12" i="6"/>
  <c r="I12" i="6"/>
  <c r="I13" i="6" s="1"/>
  <c r="F10" i="6"/>
  <c r="F5" i="6"/>
  <c r="F3" i="5"/>
  <c r="G12" i="5"/>
  <c r="F8" i="5"/>
  <c r="BR18" i="4"/>
  <c r="BR19" i="4" s="1"/>
  <c r="BN18" i="4"/>
  <c r="BN19" i="4" s="1"/>
  <c r="BJ18" i="4"/>
  <c r="BJ19" i="4" s="1"/>
  <c r="BF18" i="4"/>
  <c r="BF19" i="4" s="1"/>
  <c r="BC18" i="4"/>
  <c r="BC19" i="4" s="1"/>
  <c r="AX18" i="4"/>
  <c r="AX19" i="4" s="1"/>
  <c r="AU18" i="4"/>
  <c r="AU19" i="4" s="1"/>
  <c r="AQ18" i="4"/>
  <c r="AQ19" i="4" s="1"/>
  <c r="AM18" i="4"/>
  <c r="AL18" i="4"/>
  <c r="AH18" i="4"/>
  <c r="AH19" i="4" s="1"/>
  <c r="AE18" i="4"/>
  <c r="AE19" i="4" s="1"/>
  <c r="AA18" i="4"/>
  <c r="AA19" i="4" s="1"/>
  <c r="W18" i="4"/>
  <c r="W19" i="4" s="1"/>
  <c r="S18" i="4"/>
  <c r="S19" i="4" s="1"/>
  <c r="P18" i="4"/>
  <c r="O18" i="4"/>
  <c r="L18" i="4"/>
  <c r="K18" i="4"/>
  <c r="K19" i="4" s="1"/>
  <c r="F6" i="4"/>
  <c r="AD31" i="2"/>
  <c r="AC31" i="2"/>
  <c r="BA13" i="2"/>
  <c r="AZ13" i="2"/>
  <c r="AW13" i="2"/>
  <c r="AW14" i="2" s="1"/>
  <c r="AV13" i="2"/>
  <c r="AS13" i="2"/>
  <c r="AR13" i="2"/>
  <c r="AR14" i="2" s="1"/>
  <c r="AO13" i="2"/>
  <c r="AO14" i="2" s="1"/>
  <c r="AN13" i="2"/>
  <c r="AK13" i="2"/>
  <c r="AJ13" i="2"/>
  <c r="AG13" i="2"/>
  <c r="AF13" i="2"/>
  <c r="AF14" i="2" s="1"/>
  <c r="AC13" i="2"/>
  <c r="AB13" i="2"/>
  <c r="AB14" i="2" s="1"/>
  <c r="Y13" i="2"/>
  <c r="X13" i="2"/>
  <c r="X14" i="2" s="1"/>
  <c r="U13" i="2"/>
  <c r="T13" i="2"/>
  <c r="T14" i="2" s="1"/>
  <c r="Q13" i="2"/>
  <c r="P13" i="2"/>
  <c r="P14" i="2" s="1"/>
  <c r="M13" i="2"/>
  <c r="L13" i="2"/>
  <c r="L14" i="2" s="1"/>
  <c r="O19" i="4" l="1"/>
  <c r="AZ14" i="2"/>
  <c r="K41" i="4"/>
  <c r="L41" i="4"/>
</calcChain>
</file>

<file path=xl/sharedStrings.xml><?xml version="1.0" encoding="utf-8"?>
<sst xmlns="http://schemas.openxmlformats.org/spreadsheetml/2006/main" count="328" uniqueCount="114">
  <si>
    <t>cash</t>
  </si>
  <si>
    <t>equipment</t>
  </si>
  <si>
    <t>account payable</t>
  </si>
  <si>
    <t>capital</t>
  </si>
  <si>
    <t>account receivable</t>
  </si>
  <si>
    <t>debit</t>
  </si>
  <si>
    <t>credit</t>
  </si>
  <si>
    <t>office equipment</t>
  </si>
  <si>
    <t>prepaid rent</t>
  </si>
  <si>
    <t>office supplies</t>
  </si>
  <si>
    <t>a</t>
  </si>
  <si>
    <t>b</t>
  </si>
  <si>
    <t>note payable</t>
  </si>
  <si>
    <t>c</t>
  </si>
  <si>
    <t>e</t>
  </si>
  <si>
    <t>f</t>
  </si>
  <si>
    <t>g</t>
  </si>
  <si>
    <t>i</t>
  </si>
  <si>
    <t>j</t>
  </si>
  <si>
    <t>m</t>
  </si>
  <si>
    <t>n</t>
  </si>
  <si>
    <t>p</t>
  </si>
  <si>
    <t>q</t>
  </si>
  <si>
    <t>Cash</t>
  </si>
  <si>
    <t>Prepaid Insurance</t>
  </si>
  <si>
    <t>Office Equipment</t>
  </si>
  <si>
    <t xml:space="preserve">Wages Expense </t>
  </si>
  <si>
    <t>d</t>
  </si>
  <si>
    <t>h</t>
  </si>
  <si>
    <t xml:space="preserve">Accounts Receivable </t>
  </si>
  <si>
    <t>Building</t>
  </si>
  <si>
    <t>Land</t>
  </si>
  <si>
    <t>Problem 2-1A</t>
  </si>
  <si>
    <t>2-1A-2</t>
  </si>
  <si>
    <t xml:space="preserve">Cash </t>
  </si>
  <si>
    <t xml:space="preserve">Office Supplies </t>
  </si>
  <si>
    <t>Prepaid Rent</t>
  </si>
  <si>
    <t>Accounts Payable</t>
  </si>
  <si>
    <t>G. Bauer, Capital</t>
  </si>
  <si>
    <t>G. Bauer, Withdrawals</t>
  </si>
  <si>
    <t>Services Revenue</t>
  </si>
  <si>
    <t>Utilities Expense</t>
  </si>
  <si>
    <t>cerdit</t>
  </si>
  <si>
    <t xml:space="preserve">cash </t>
  </si>
  <si>
    <t>revenue</t>
  </si>
  <si>
    <t>SUM:</t>
  </si>
  <si>
    <t>Balance:</t>
  </si>
  <si>
    <t>prepaid insurance</t>
  </si>
  <si>
    <t>2-1A-3</t>
  </si>
  <si>
    <t>TRIAL BALANCE</t>
  </si>
  <si>
    <t xml:space="preserve">debit </t>
  </si>
  <si>
    <t>owner's withdrawals</t>
  </si>
  <si>
    <t>utibility expenses</t>
  </si>
  <si>
    <t>Total</t>
  </si>
  <si>
    <t>Problem 2-2.1A</t>
  </si>
  <si>
    <t>2-2.2A</t>
  </si>
  <si>
    <t>Accounts Receivable</t>
  </si>
  <si>
    <t>Drafting Equipment</t>
  </si>
  <si>
    <t>Notes Payable</t>
  </si>
  <si>
    <t xml:space="preserve"> S. Shelton, Capital </t>
  </si>
  <si>
    <t>S. Shelton, Withdrawals</t>
  </si>
  <si>
    <t>Engineering Fees Earned</t>
  </si>
  <si>
    <t xml:space="preserve"> Wages Expense</t>
  </si>
  <si>
    <t xml:space="preserve"> Equipment Rental Expense</t>
  </si>
  <si>
    <t xml:space="preserve"> Advertising Expense</t>
  </si>
  <si>
    <t xml:space="preserve"> Repairs Expense</t>
  </si>
  <si>
    <t>darfting</t>
  </si>
  <si>
    <t>engineering fees earned</t>
  </si>
  <si>
    <t xml:space="preserve">                         </t>
  </si>
  <si>
    <t xml:space="preserve">SUM : </t>
  </si>
  <si>
    <t>Balance :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</si>
  <si>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</si>
  <si>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2-2.3A</t>
  </si>
  <si>
    <t xml:space="preserve">Equipment Rental Expense </t>
  </si>
  <si>
    <t>Repairs Expense</t>
  </si>
  <si>
    <t xml:space="preserve"> S. Shelton, Withdrawals</t>
  </si>
  <si>
    <t xml:space="preserve">Advertising Expense </t>
  </si>
  <si>
    <t xml:space="preserve">Total </t>
  </si>
  <si>
    <t>Problem 2-3A.1</t>
  </si>
  <si>
    <t>Total Equity of December 31,2010</t>
  </si>
  <si>
    <t>=</t>
  </si>
  <si>
    <t>Total Assets - Total Liabilities</t>
  </si>
  <si>
    <t>277500 - 7500</t>
  </si>
  <si>
    <t>Total Equity of December 31,2011</t>
  </si>
  <si>
    <t>470400 -142500</t>
  </si>
  <si>
    <t>Problem 2-3A.2</t>
  </si>
  <si>
    <t>Mr.Fabino withdraws in 2011</t>
  </si>
  <si>
    <t xml:space="preserve">3000 * 12 </t>
  </si>
  <si>
    <t>NETPROFIT in 2011</t>
  </si>
  <si>
    <t>E11 + W11-E10-I11</t>
  </si>
  <si>
    <t>Problem 2-3A.3</t>
  </si>
  <si>
    <t>Debt Ratio</t>
  </si>
  <si>
    <t>Total Liabilites / Total Assets</t>
  </si>
  <si>
    <t>K</t>
  </si>
  <si>
    <t xml:space="preserve">l </t>
  </si>
  <si>
    <t xml:space="preserve">o </t>
  </si>
  <si>
    <t>Problem 2-4A.1</t>
  </si>
  <si>
    <t>2-4A.2</t>
  </si>
  <si>
    <t xml:space="preserve"> Office Supplies </t>
  </si>
  <si>
    <t xml:space="preserve"> Prepaid Rent </t>
  </si>
  <si>
    <t>S. Birch, Capital</t>
  </si>
  <si>
    <t>S. Birch, Withdrawals</t>
  </si>
  <si>
    <t>Office Supplies</t>
  </si>
  <si>
    <t>BALANCE:</t>
  </si>
  <si>
    <t>2-4A.3</t>
  </si>
  <si>
    <t>Cash =</t>
  </si>
  <si>
    <t>Balance + 200 ( cash : 31-Mar)</t>
  </si>
  <si>
    <t>E11</t>
  </si>
  <si>
    <t>E10</t>
  </si>
  <si>
    <t>+</t>
  </si>
  <si>
    <t>OI</t>
  </si>
  <si>
    <t>-</t>
  </si>
  <si>
    <t>OW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</si>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</sst>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3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411480</xdr:colOff>
      <xdr:row>31</xdr:row>
      <xdr:rowOff>45720</xdr:rowOff>
    </xdr:from>
    <xdr:to>
      <xdr:col>35</xdr:col>
      <xdr:colOff>342900</xdr:colOff>
      <xdr:row>31</xdr:row>
      <xdr:rowOff>60960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5F68E7F-CEEE-4817-B70C-DD07126DF778}"/>
            </a:ext>
          </a:extLst>
        </xdr:cNvPr>
        <xdr:cNvCxnSpPr/>
      </xdr:nvCxnSpPr>
      <xdr:spPr>
        <a:xfrm>
          <a:off x="3413760" y="5715000"/>
          <a:ext cx="982218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E957-4DF1-4A28-8F17-6640D36A5AF2}">
  <dimension ref="B1:BA31"/>
  <sheetViews>
    <sheetView topLeftCell="A7" zoomScaleNormal="100" workbookViewId="0">
      <selection activeCell="I27" sqref="I27"/>
    </sheetView>
  </sheetViews>
  <sheetFormatPr defaultRowHeight="14.4" x14ac:dyDescent="0.3"/>
  <cols>
    <col min="1" max="1" width="7.33203125" bestFit="1" customWidth="1"/>
    <col min="2" max="2" width="15" bestFit="1" customWidth="1"/>
    <col min="3" max="3" width="5.44140625" bestFit="1" customWidth="1"/>
    <col min="4" max="5" width="16.77734375" bestFit="1" customWidth="1"/>
    <col min="6" max="6" width="7" bestFit="1" customWidth="1"/>
    <col min="20" max="20" width="5.44140625" bestFit="1" customWidth="1"/>
    <col min="21" max="21" width="18.33203125" bestFit="1" customWidth="1"/>
    <col min="22" max="22" width="16.77734375" bestFit="1" customWidth="1"/>
    <col min="27" max="27" width="19.77734375" bestFit="1" customWidth="1"/>
  </cols>
  <sheetData>
    <row r="1" spans="2:53" x14ac:dyDescent="0.3">
      <c r="B1" t="s">
        <v>32</v>
      </c>
    </row>
    <row r="2" spans="2:53" x14ac:dyDescent="0.3">
      <c r="F2" t="s">
        <v>5</v>
      </c>
      <c r="G2" t="s">
        <v>6</v>
      </c>
      <c r="J2" t="s">
        <v>33</v>
      </c>
    </row>
    <row r="3" spans="2:53" x14ac:dyDescent="0.3">
      <c r="C3" s="1">
        <v>45017</v>
      </c>
      <c r="D3" t="s">
        <v>0</v>
      </c>
      <c r="F3">
        <v>100000</v>
      </c>
      <c r="K3" t="s">
        <v>34</v>
      </c>
      <c r="O3" t="s">
        <v>29</v>
      </c>
      <c r="S3" t="s">
        <v>35</v>
      </c>
      <c r="W3" t="s">
        <v>24</v>
      </c>
      <c r="AA3" t="s">
        <v>36</v>
      </c>
      <c r="AE3" t="s">
        <v>25</v>
      </c>
      <c r="AI3" t="s">
        <v>37</v>
      </c>
      <c r="AM3" t="s">
        <v>38</v>
      </c>
      <c r="AQ3" t="s">
        <v>39</v>
      </c>
      <c r="AU3" t="s">
        <v>40</v>
      </c>
      <c r="AY3" t="s">
        <v>41</v>
      </c>
    </row>
    <row r="4" spans="2:53" x14ac:dyDescent="0.3">
      <c r="D4" t="s">
        <v>7</v>
      </c>
      <c r="F4">
        <v>24000</v>
      </c>
      <c r="L4" t="s">
        <v>5</v>
      </c>
      <c r="M4" t="s">
        <v>6</v>
      </c>
      <c r="P4" t="s">
        <v>5</v>
      </c>
      <c r="Q4" t="s">
        <v>6</v>
      </c>
      <c r="T4" t="s">
        <v>5</v>
      </c>
      <c r="U4" t="s">
        <v>6</v>
      </c>
      <c r="X4" t="s">
        <v>5</v>
      </c>
      <c r="Y4" t="s">
        <v>6</v>
      </c>
      <c r="AB4" t="s">
        <v>5</v>
      </c>
      <c r="AC4" t="s">
        <v>6</v>
      </c>
      <c r="AF4" t="s">
        <v>5</v>
      </c>
      <c r="AG4" t="s">
        <v>6</v>
      </c>
      <c r="AJ4" t="s">
        <v>5</v>
      </c>
      <c r="AK4" t="s">
        <v>6</v>
      </c>
      <c r="AN4" t="s">
        <v>5</v>
      </c>
      <c r="AO4" t="s">
        <v>6</v>
      </c>
      <c r="AR4" t="s">
        <v>5</v>
      </c>
      <c r="AS4" t="s">
        <v>42</v>
      </c>
      <c r="AV4" t="s">
        <v>5</v>
      </c>
      <c r="AW4" t="s">
        <v>6</v>
      </c>
      <c r="AZ4" t="s">
        <v>5</v>
      </c>
      <c r="BA4" t="s">
        <v>6</v>
      </c>
    </row>
    <row r="5" spans="2:53" x14ac:dyDescent="0.3">
      <c r="E5" t="s">
        <v>3</v>
      </c>
      <c r="G5">
        <v>124000</v>
      </c>
      <c r="L5">
        <v>100000</v>
      </c>
      <c r="P5">
        <v>8000</v>
      </c>
      <c r="T5">
        <v>2400</v>
      </c>
      <c r="X5">
        <v>6000</v>
      </c>
      <c r="AB5">
        <v>7200</v>
      </c>
      <c r="AF5">
        <v>24000</v>
      </c>
      <c r="AK5">
        <v>14400</v>
      </c>
      <c r="AO5">
        <v>124000</v>
      </c>
      <c r="AR5">
        <v>6200</v>
      </c>
      <c r="AW5">
        <v>2000</v>
      </c>
      <c r="AZ5">
        <v>700</v>
      </c>
    </row>
    <row r="6" spans="2:53" x14ac:dyDescent="0.3">
      <c r="C6">
        <v>2</v>
      </c>
      <c r="D6" t="s">
        <v>8</v>
      </c>
      <c r="F6">
        <v>7200</v>
      </c>
      <c r="M6">
        <v>7200</v>
      </c>
      <c r="Q6">
        <v>6400</v>
      </c>
      <c r="T6">
        <v>800</v>
      </c>
      <c r="AF6">
        <v>12000</v>
      </c>
      <c r="AJ6">
        <v>14400</v>
      </c>
      <c r="AW6">
        <v>8000</v>
      </c>
    </row>
    <row r="7" spans="2:53" x14ac:dyDescent="0.3">
      <c r="E7" t="s">
        <v>0</v>
      </c>
      <c r="G7">
        <v>7200</v>
      </c>
      <c r="L7">
        <v>2000</v>
      </c>
      <c r="P7">
        <v>2640</v>
      </c>
      <c r="AK7">
        <v>800</v>
      </c>
      <c r="AW7">
        <v>2640</v>
      </c>
    </row>
    <row r="8" spans="2:53" x14ac:dyDescent="0.3">
      <c r="C8">
        <v>3</v>
      </c>
      <c r="D8" t="s">
        <v>7</v>
      </c>
      <c r="F8">
        <v>12000</v>
      </c>
      <c r="M8">
        <v>14400</v>
      </c>
    </row>
    <row r="9" spans="2:53" x14ac:dyDescent="0.3">
      <c r="D9" t="s">
        <v>9</v>
      </c>
      <c r="F9">
        <v>2400</v>
      </c>
      <c r="M9">
        <v>6000</v>
      </c>
    </row>
    <row r="10" spans="2:53" x14ac:dyDescent="0.3">
      <c r="E10" t="s">
        <v>2</v>
      </c>
      <c r="G10">
        <v>14400</v>
      </c>
      <c r="L10">
        <v>6400</v>
      </c>
    </row>
    <row r="11" spans="2:53" x14ac:dyDescent="0.3">
      <c r="C11">
        <v>6</v>
      </c>
      <c r="D11" t="s">
        <v>43</v>
      </c>
      <c r="F11">
        <v>2000</v>
      </c>
      <c r="M11">
        <v>6200</v>
      </c>
    </row>
    <row r="12" spans="2:53" x14ac:dyDescent="0.3">
      <c r="E12" t="s">
        <v>44</v>
      </c>
      <c r="G12">
        <v>2000</v>
      </c>
      <c r="M12">
        <v>700</v>
      </c>
    </row>
    <row r="13" spans="2:53" x14ac:dyDescent="0.3">
      <c r="C13">
        <v>9</v>
      </c>
      <c r="D13" t="s">
        <v>4</v>
      </c>
      <c r="F13">
        <v>8000</v>
      </c>
      <c r="J13" t="s">
        <v>45</v>
      </c>
      <c r="L13">
        <f>SUM(L5:L12)</f>
        <v>108400</v>
      </c>
      <c r="M13">
        <f t="shared" ref="M13:BA13" si="0">SUM(M5:M12)</f>
        <v>34500</v>
      </c>
      <c r="P13">
        <f t="shared" si="0"/>
        <v>10640</v>
      </c>
      <c r="Q13">
        <f t="shared" si="0"/>
        <v>6400</v>
      </c>
      <c r="T13">
        <f t="shared" si="0"/>
        <v>3200</v>
      </c>
      <c r="U13">
        <f t="shared" si="0"/>
        <v>0</v>
      </c>
      <c r="X13">
        <f t="shared" si="0"/>
        <v>6000</v>
      </c>
      <c r="Y13">
        <f t="shared" si="0"/>
        <v>0</v>
      </c>
      <c r="AB13">
        <f t="shared" si="0"/>
        <v>7200</v>
      </c>
      <c r="AC13">
        <f t="shared" si="0"/>
        <v>0</v>
      </c>
      <c r="AF13">
        <f t="shared" si="0"/>
        <v>36000</v>
      </c>
      <c r="AG13">
        <f t="shared" si="0"/>
        <v>0</v>
      </c>
      <c r="AJ13">
        <f t="shared" si="0"/>
        <v>14400</v>
      </c>
      <c r="AK13">
        <f t="shared" si="0"/>
        <v>15200</v>
      </c>
      <c r="AN13">
        <f t="shared" si="0"/>
        <v>0</v>
      </c>
      <c r="AO13">
        <f t="shared" si="0"/>
        <v>124000</v>
      </c>
      <c r="AR13">
        <f t="shared" si="0"/>
        <v>6200</v>
      </c>
      <c r="AS13">
        <f t="shared" si="0"/>
        <v>0</v>
      </c>
      <c r="AV13">
        <f t="shared" si="0"/>
        <v>0</v>
      </c>
      <c r="AW13">
        <f t="shared" si="0"/>
        <v>12640</v>
      </c>
      <c r="AZ13">
        <f t="shared" si="0"/>
        <v>700</v>
      </c>
      <c r="BA13">
        <f t="shared" si="0"/>
        <v>0</v>
      </c>
    </row>
    <row r="14" spans="2:53" x14ac:dyDescent="0.3">
      <c r="E14" t="s">
        <v>44</v>
      </c>
      <c r="G14">
        <v>8000</v>
      </c>
      <c r="J14" t="s">
        <v>46</v>
      </c>
      <c r="L14">
        <f>SUM(L13-M13)</f>
        <v>73900</v>
      </c>
      <c r="P14">
        <f t="shared" ref="P14:AZ14" si="1">SUM(P13-Q13)</f>
        <v>4240</v>
      </c>
      <c r="T14">
        <f t="shared" si="1"/>
        <v>3200</v>
      </c>
      <c r="X14">
        <f t="shared" si="1"/>
        <v>6000</v>
      </c>
      <c r="AB14">
        <f t="shared" si="1"/>
        <v>7200</v>
      </c>
      <c r="AF14">
        <f t="shared" si="1"/>
        <v>36000</v>
      </c>
      <c r="AK14">
        <v>800</v>
      </c>
      <c r="AO14">
        <f t="shared" si="1"/>
        <v>124000</v>
      </c>
      <c r="AR14">
        <f t="shared" si="1"/>
        <v>6200</v>
      </c>
      <c r="AW14">
        <f t="shared" si="1"/>
        <v>12640</v>
      </c>
      <c r="AZ14">
        <f t="shared" si="1"/>
        <v>700</v>
      </c>
    </row>
    <row r="15" spans="2:53" x14ac:dyDescent="0.3">
      <c r="C15">
        <v>13</v>
      </c>
      <c r="D15" t="s">
        <v>0</v>
      </c>
      <c r="G15">
        <v>14400</v>
      </c>
    </row>
    <row r="16" spans="2:53" x14ac:dyDescent="0.3">
      <c r="E16" t="s">
        <v>2</v>
      </c>
      <c r="F16">
        <v>14400</v>
      </c>
    </row>
    <row r="17" spans="3:30" x14ac:dyDescent="0.3">
      <c r="C17">
        <v>19</v>
      </c>
      <c r="D17" t="s">
        <v>47</v>
      </c>
      <c r="F17">
        <v>6000</v>
      </c>
      <c r="J17" t="s">
        <v>48</v>
      </c>
    </row>
    <row r="18" spans="3:30" x14ac:dyDescent="0.3">
      <c r="E18" t="s">
        <v>0</v>
      </c>
      <c r="G18">
        <v>6000</v>
      </c>
      <c r="J18" t="s">
        <v>49</v>
      </c>
    </row>
    <row r="19" spans="3:30" x14ac:dyDescent="0.3">
      <c r="C19">
        <v>22</v>
      </c>
      <c r="D19" t="s">
        <v>0</v>
      </c>
      <c r="F19">
        <v>6400</v>
      </c>
      <c r="L19" t="s">
        <v>50</v>
      </c>
      <c r="M19" t="s">
        <v>6</v>
      </c>
    </row>
    <row r="20" spans="3:30" x14ac:dyDescent="0.3">
      <c r="E20" t="s">
        <v>4</v>
      </c>
      <c r="G20">
        <v>6400</v>
      </c>
      <c r="J20" t="s">
        <v>34</v>
      </c>
      <c r="L20">
        <v>73900</v>
      </c>
    </row>
    <row r="21" spans="3:30" x14ac:dyDescent="0.3">
      <c r="C21">
        <v>25</v>
      </c>
      <c r="D21" t="s">
        <v>4</v>
      </c>
      <c r="F21">
        <v>2640</v>
      </c>
      <c r="J21" t="s">
        <v>29</v>
      </c>
      <c r="L21">
        <v>4240</v>
      </c>
    </row>
    <row r="22" spans="3:30" x14ac:dyDescent="0.3">
      <c r="E22" t="s">
        <v>44</v>
      </c>
      <c r="G22">
        <v>2640</v>
      </c>
      <c r="J22" t="s">
        <v>35</v>
      </c>
      <c r="L22">
        <v>3200</v>
      </c>
    </row>
    <row r="23" spans="3:30" x14ac:dyDescent="0.3">
      <c r="T23">
        <v>28</v>
      </c>
      <c r="U23" t="s">
        <v>51</v>
      </c>
      <c r="W23">
        <v>6200</v>
      </c>
      <c r="AA23" t="s">
        <v>24</v>
      </c>
      <c r="AC23">
        <v>6000</v>
      </c>
    </row>
    <row r="24" spans="3:30" x14ac:dyDescent="0.3">
      <c r="V24" t="s">
        <v>0</v>
      </c>
      <c r="X24">
        <v>6200</v>
      </c>
      <c r="AA24" t="s">
        <v>36</v>
      </c>
      <c r="AC24">
        <v>7200</v>
      </c>
    </row>
    <row r="25" spans="3:30" x14ac:dyDescent="0.3">
      <c r="T25">
        <v>29</v>
      </c>
      <c r="U25" t="s">
        <v>9</v>
      </c>
      <c r="W25">
        <v>800</v>
      </c>
      <c r="AA25" t="s">
        <v>25</v>
      </c>
      <c r="AC25">
        <v>36000</v>
      </c>
    </row>
    <row r="26" spans="3:30" x14ac:dyDescent="0.3">
      <c r="V26" t="s">
        <v>2</v>
      </c>
      <c r="X26">
        <v>800</v>
      </c>
      <c r="AA26" t="s">
        <v>37</v>
      </c>
      <c r="AD26">
        <v>800</v>
      </c>
    </row>
    <row r="27" spans="3:30" x14ac:dyDescent="0.3">
      <c r="T27">
        <v>30</v>
      </c>
      <c r="V27" t="s">
        <v>0</v>
      </c>
      <c r="X27">
        <v>700</v>
      </c>
      <c r="AA27" t="s">
        <v>38</v>
      </c>
      <c r="AD27">
        <v>124000</v>
      </c>
    </row>
    <row r="28" spans="3:30" x14ac:dyDescent="0.3">
      <c r="U28" t="s">
        <v>52</v>
      </c>
      <c r="W28">
        <v>700</v>
      </c>
      <c r="AA28" t="s">
        <v>39</v>
      </c>
      <c r="AC28">
        <v>6200</v>
      </c>
    </row>
    <row r="29" spans="3:30" x14ac:dyDescent="0.3">
      <c r="AA29" t="s">
        <v>40</v>
      </c>
      <c r="AD29">
        <v>12640</v>
      </c>
    </row>
    <row r="30" spans="3:30" x14ac:dyDescent="0.3">
      <c r="AA30" t="s">
        <v>41</v>
      </c>
      <c r="AC30">
        <v>700</v>
      </c>
    </row>
    <row r="31" spans="3:30" x14ac:dyDescent="0.3">
      <c r="AA31" t="s">
        <v>53</v>
      </c>
      <c r="AC31">
        <f>SUM(AC20:AC30)</f>
        <v>56100</v>
      </c>
      <c r="AD31">
        <f>SUM(AD20:AD30)</f>
        <v>137440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3767-84C5-4D6C-8B23-C075EA535056}">
  <dimension ref="A1:BS41"/>
  <sheetViews>
    <sheetView tabSelected="1" topLeftCell="A20" workbookViewId="0">
      <selection activeCell="N37" sqref="N37"/>
    </sheetView>
  </sheetViews>
  <sheetFormatPr defaultRowHeight="14.4" x14ac:dyDescent="0.3"/>
  <cols>
    <col min="2" max="2" width="7.33203125" bestFit="1" customWidth="1"/>
    <col min="3" max="3" width="23.21875" bestFit="1" customWidth="1"/>
    <col min="4" max="4" width="20.77734375" bestFit="1" customWidth="1"/>
  </cols>
  <sheetData>
    <row r="1" spans="1:71" x14ac:dyDescent="0.3">
      <c r="A1" t="s">
        <v>54</v>
      </c>
    </row>
    <row r="2" spans="1:71" x14ac:dyDescent="0.3">
      <c r="E2" t="s">
        <v>5</v>
      </c>
      <c r="F2" t="s">
        <v>6</v>
      </c>
      <c r="J2" s="1" t="s">
        <v>55</v>
      </c>
    </row>
    <row r="3" spans="1:71" x14ac:dyDescent="0.3">
      <c r="B3" t="s">
        <v>10</v>
      </c>
      <c r="C3" t="s">
        <v>0</v>
      </c>
      <c r="E3">
        <v>105000</v>
      </c>
      <c r="J3" t="s">
        <v>23</v>
      </c>
      <c r="N3" t="s">
        <v>56</v>
      </c>
      <c r="R3" t="s">
        <v>24</v>
      </c>
      <c r="V3" t="s">
        <v>25</v>
      </c>
      <c r="Z3" t="s">
        <v>57</v>
      </c>
      <c r="AD3" t="s">
        <v>30</v>
      </c>
      <c r="AG3" t="s">
        <v>31</v>
      </c>
      <c r="AK3" t="s">
        <v>37</v>
      </c>
      <c r="AO3" t="s">
        <v>58</v>
      </c>
      <c r="AS3" t="s">
        <v>59</v>
      </c>
      <c r="AW3" t="s">
        <v>60</v>
      </c>
      <c r="BA3" t="s">
        <v>61</v>
      </c>
      <c r="BE3" t="s">
        <v>62</v>
      </c>
      <c r="BI3" t="s">
        <v>63</v>
      </c>
      <c r="BM3" t="s">
        <v>64</v>
      </c>
      <c r="BQ3" t="s">
        <v>65</v>
      </c>
    </row>
    <row r="4" spans="1:71" x14ac:dyDescent="0.3">
      <c r="C4" t="s">
        <v>7</v>
      </c>
      <c r="E4">
        <v>6000</v>
      </c>
      <c r="K4" t="s">
        <v>5</v>
      </c>
      <c r="L4" t="s">
        <v>6</v>
      </c>
      <c r="O4" t="s">
        <v>5</v>
      </c>
      <c r="P4" t="s">
        <v>6</v>
      </c>
      <c r="S4" t="s">
        <v>5</v>
      </c>
      <c r="T4" t="s">
        <v>6</v>
      </c>
      <c r="W4" t="s">
        <v>5</v>
      </c>
      <c r="X4" t="s">
        <v>6</v>
      </c>
      <c r="AA4" t="s">
        <v>5</v>
      </c>
      <c r="AB4" t="s">
        <v>6</v>
      </c>
      <c r="AE4" t="s">
        <v>5</v>
      </c>
      <c r="AF4" t="s">
        <v>6</v>
      </c>
      <c r="AH4" t="s">
        <v>5</v>
      </c>
      <c r="AI4" t="s">
        <v>6</v>
      </c>
      <c r="AL4" t="s">
        <v>5</v>
      </c>
      <c r="AM4" t="s">
        <v>6</v>
      </c>
      <c r="AP4" t="s">
        <v>5</v>
      </c>
      <c r="AQ4" t="s">
        <v>6</v>
      </c>
      <c r="AT4" t="s">
        <v>5</v>
      </c>
      <c r="AU4" t="s">
        <v>6</v>
      </c>
      <c r="AX4" t="s">
        <v>5</v>
      </c>
      <c r="AY4" t="s">
        <v>6</v>
      </c>
      <c r="BB4" t="s">
        <v>5</v>
      </c>
      <c r="BC4" t="s">
        <v>6</v>
      </c>
      <c r="BF4" t="s">
        <v>5</v>
      </c>
      <c r="BG4" t="s">
        <v>6</v>
      </c>
      <c r="BJ4" t="s">
        <v>5</v>
      </c>
      <c r="BK4" t="s">
        <v>6</v>
      </c>
      <c r="BN4" t="s">
        <v>5</v>
      </c>
      <c r="BO4" t="s">
        <v>6</v>
      </c>
      <c r="BR4" t="s">
        <v>5</v>
      </c>
      <c r="BS4" t="s">
        <v>6</v>
      </c>
    </row>
    <row r="5" spans="1:71" x14ac:dyDescent="0.3">
      <c r="C5" t="s">
        <v>66</v>
      </c>
      <c r="D5" t="s">
        <v>1</v>
      </c>
      <c r="E5">
        <v>45000</v>
      </c>
      <c r="K5">
        <v>105000</v>
      </c>
      <c r="O5">
        <v>12000</v>
      </c>
      <c r="S5">
        <v>6000</v>
      </c>
      <c r="W5">
        <v>6000</v>
      </c>
      <c r="AA5">
        <v>45000</v>
      </c>
      <c r="AE5">
        <v>75000</v>
      </c>
      <c r="AH5">
        <v>54000</v>
      </c>
      <c r="AM5">
        <v>2250</v>
      </c>
      <c r="AQ5">
        <v>48600</v>
      </c>
      <c r="AU5">
        <v>156000</v>
      </c>
      <c r="AX5">
        <v>9360</v>
      </c>
      <c r="BC5">
        <v>5700</v>
      </c>
      <c r="BF5">
        <v>1500</v>
      </c>
      <c r="BJ5">
        <v>1200</v>
      </c>
      <c r="BN5">
        <v>3000</v>
      </c>
      <c r="BR5">
        <v>675</v>
      </c>
    </row>
    <row r="6" spans="1:71" x14ac:dyDescent="0.3">
      <c r="D6" t="s">
        <v>59</v>
      </c>
      <c r="F6">
        <f>SUM(E3:E5)</f>
        <v>156000</v>
      </c>
      <c r="L6">
        <v>5400</v>
      </c>
      <c r="O6">
        <v>18000</v>
      </c>
      <c r="W6">
        <v>2250</v>
      </c>
      <c r="AA6">
        <v>22500</v>
      </c>
      <c r="AM6">
        <v>1200</v>
      </c>
      <c r="AQ6">
        <v>12000</v>
      </c>
      <c r="BC6">
        <v>12000</v>
      </c>
      <c r="BF6">
        <v>1500</v>
      </c>
    </row>
    <row r="7" spans="1:71" x14ac:dyDescent="0.3">
      <c r="B7" t="s">
        <v>11</v>
      </c>
      <c r="C7" t="s">
        <v>31</v>
      </c>
      <c r="E7">
        <v>54000</v>
      </c>
      <c r="L7">
        <v>75000</v>
      </c>
      <c r="P7">
        <v>7200</v>
      </c>
      <c r="AL7">
        <v>2250</v>
      </c>
      <c r="BC7">
        <v>18000</v>
      </c>
    </row>
    <row r="8" spans="1:71" x14ac:dyDescent="0.3">
      <c r="D8" t="s">
        <v>0</v>
      </c>
      <c r="F8">
        <v>5400</v>
      </c>
      <c r="L8">
        <v>6000</v>
      </c>
    </row>
    <row r="9" spans="1:71" x14ac:dyDescent="0.3">
      <c r="D9" t="s">
        <v>12</v>
      </c>
      <c r="F9">
        <v>48600</v>
      </c>
      <c r="K9">
        <v>5700</v>
      </c>
    </row>
    <row r="10" spans="1:71" x14ac:dyDescent="0.3">
      <c r="B10" t="s">
        <v>13</v>
      </c>
      <c r="C10" t="s">
        <v>30</v>
      </c>
      <c r="E10">
        <v>75000</v>
      </c>
      <c r="L10">
        <v>10500</v>
      </c>
    </row>
    <row r="11" spans="1:71" x14ac:dyDescent="0.3">
      <c r="D11" t="s">
        <v>0</v>
      </c>
      <c r="F11">
        <v>75000</v>
      </c>
      <c r="K11">
        <v>7200</v>
      </c>
    </row>
    <row r="12" spans="1:71" x14ac:dyDescent="0.3">
      <c r="B12" t="s">
        <v>27</v>
      </c>
      <c r="C12" t="s">
        <v>47</v>
      </c>
      <c r="E12">
        <v>6000</v>
      </c>
      <c r="L12">
        <v>1500</v>
      </c>
    </row>
    <row r="13" spans="1:71" x14ac:dyDescent="0.3">
      <c r="D13" t="s">
        <v>0</v>
      </c>
      <c r="F13">
        <v>6000</v>
      </c>
      <c r="L13">
        <v>2250</v>
      </c>
    </row>
    <row r="14" spans="1:71" x14ac:dyDescent="0.3">
      <c r="B14" t="s">
        <v>14</v>
      </c>
      <c r="C14" t="s">
        <v>0</v>
      </c>
      <c r="E14">
        <v>5700</v>
      </c>
      <c r="L14">
        <v>675</v>
      </c>
    </row>
    <row r="15" spans="1:71" x14ac:dyDescent="0.3">
      <c r="D15" t="s">
        <v>67</v>
      </c>
      <c r="F15">
        <v>5700</v>
      </c>
      <c r="K15" t="s">
        <v>68</v>
      </c>
      <c r="L15">
        <v>9360</v>
      </c>
    </row>
    <row r="16" spans="1:71" x14ac:dyDescent="0.3">
      <c r="B16" t="s">
        <v>15</v>
      </c>
      <c r="C16" t="s">
        <v>57</v>
      </c>
      <c r="E16">
        <v>22500</v>
      </c>
      <c r="L16">
        <v>1500</v>
      </c>
    </row>
    <row r="17" spans="2:70" x14ac:dyDescent="0.3">
      <c r="D17" t="s">
        <v>0</v>
      </c>
      <c r="F17">
        <v>10500</v>
      </c>
      <c r="L17">
        <v>3000</v>
      </c>
    </row>
    <row r="18" spans="2:70" x14ac:dyDescent="0.3">
      <c r="D18" t="s">
        <v>12</v>
      </c>
      <c r="F18">
        <v>12000</v>
      </c>
      <c r="I18" t="s">
        <v>69</v>
      </c>
      <c r="K18">
        <f>SUM(K5:K17)</f>
        <v>117900</v>
      </c>
      <c r="L18">
        <f t="shared" ref="L18:BR18" si="0">SUM(L5:L17)</f>
        <v>115185</v>
      </c>
      <c r="O18">
        <f t="shared" si="0"/>
        <v>30000</v>
      </c>
      <c r="P18">
        <f t="shared" si="0"/>
        <v>7200</v>
      </c>
      <c r="S18">
        <f t="shared" si="0"/>
        <v>6000</v>
      </c>
      <c r="W18">
        <f t="shared" si="0"/>
        <v>8250</v>
      </c>
      <c r="AA18">
        <f t="shared" si="0"/>
        <v>67500</v>
      </c>
      <c r="AE18">
        <f t="shared" si="0"/>
        <v>75000</v>
      </c>
      <c r="AH18">
        <f t="shared" si="0"/>
        <v>54000</v>
      </c>
      <c r="AL18">
        <f t="shared" si="0"/>
        <v>2250</v>
      </c>
      <c r="AM18">
        <f t="shared" si="0"/>
        <v>3450</v>
      </c>
      <c r="AQ18">
        <f t="shared" si="0"/>
        <v>60600</v>
      </c>
      <c r="AU18">
        <f t="shared" si="0"/>
        <v>156000</v>
      </c>
      <c r="AX18">
        <f t="shared" si="0"/>
        <v>9360</v>
      </c>
      <c r="BC18">
        <f t="shared" si="0"/>
        <v>35700</v>
      </c>
      <c r="BF18">
        <f t="shared" si="0"/>
        <v>3000</v>
      </c>
      <c r="BJ18">
        <f t="shared" si="0"/>
        <v>1200</v>
      </c>
      <c r="BN18">
        <f t="shared" si="0"/>
        <v>3000</v>
      </c>
      <c r="BR18">
        <f t="shared" si="0"/>
        <v>675</v>
      </c>
    </row>
    <row r="19" spans="2:70" x14ac:dyDescent="0.3">
      <c r="B19" t="s">
        <v>16</v>
      </c>
      <c r="C19" t="s">
        <v>4</v>
      </c>
      <c r="E19">
        <v>12000</v>
      </c>
      <c r="I19" t="s">
        <v>70</v>
      </c>
      <c r="K19">
        <f>SUM(K18-L18)</f>
        <v>2715</v>
      </c>
      <c r="O19">
        <f t="shared" ref="O19:BR19" si="1">SUM(O18-P18)</f>
        <v>22800</v>
      </c>
      <c r="S19">
        <f t="shared" si="1"/>
        <v>6000</v>
      </c>
      <c r="W19">
        <f t="shared" si="1"/>
        <v>8250</v>
      </c>
      <c r="AA19">
        <f t="shared" si="1"/>
        <v>67500</v>
      </c>
      <c r="AE19">
        <f t="shared" si="1"/>
        <v>75000</v>
      </c>
      <c r="AH19">
        <f t="shared" si="1"/>
        <v>54000</v>
      </c>
      <c r="AM19">
        <v>1200</v>
      </c>
      <c r="AQ19">
        <f t="shared" si="1"/>
        <v>60600</v>
      </c>
      <c r="AU19">
        <f t="shared" si="1"/>
        <v>156000</v>
      </c>
      <c r="AX19">
        <f t="shared" si="1"/>
        <v>9360</v>
      </c>
      <c r="BC19">
        <f t="shared" si="1"/>
        <v>35700</v>
      </c>
      <c r="BF19">
        <f t="shared" si="1"/>
        <v>3000</v>
      </c>
      <c r="BJ19">
        <f t="shared" si="1"/>
        <v>1200</v>
      </c>
      <c r="BN19">
        <f t="shared" si="1"/>
        <v>3000</v>
      </c>
      <c r="BR19">
        <f t="shared" si="1"/>
        <v>675</v>
      </c>
    </row>
    <row r="20" spans="2:70" x14ac:dyDescent="0.3">
      <c r="D20" t="s">
        <v>61</v>
      </c>
      <c r="F20">
        <v>12000</v>
      </c>
    </row>
    <row r="21" spans="2:70" x14ac:dyDescent="0.3">
      <c r="B21" t="s">
        <v>28</v>
      </c>
      <c r="C21" t="s">
        <v>7</v>
      </c>
      <c r="E21">
        <v>2250</v>
      </c>
      <c r="L21" t="s">
        <v>71</v>
      </c>
    </row>
    <row r="22" spans="2:70" x14ac:dyDescent="0.3">
      <c r="D22" t="s">
        <v>2</v>
      </c>
      <c r="F22">
        <v>2250</v>
      </c>
      <c r="I22" t="s">
        <v>72</v>
      </c>
    </row>
    <row r="23" spans="2:70" x14ac:dyDescent="0.3">
      <c r="B23" t="s">
        <v>17</v>
      </c>
      <c r="C23" t="s">
        <v>4</v>
      </c>
      <c r="E23">
        <v>18000</v>
      </c>
      <c r="I23" t="s">
        <v>49</v>
      </c>
    </row>
    <row r="24" spans="2:70" x14ac:dyDescent="0.3">
      <c r="D24" t="s">
        <v>61</v>
      </c>
      <c r="F24">
        <v>18000</v>
      </c>
      <c r="K24" t="s">
        <v>50</v>
      </c>
      <c r="L24" t="s">
        <v>6</v>
      </c>
    </row>
    <row r="25" spans="2:70" x14ac:dyDescent="0.3">
      <c r="B25" t="s">
        <v>18</v>
      </c>
      <c r="C25" t="s">
        <v>73</v>
      </c>
      <c r="E25">
        <v>1200</v>
      </c>
      <c r="I25" t="s">
        <v>23</v>
      </c>
      <c r="K25">
        <v>2715</v>
      </c>
    </row>
    <row r="26" spans="2:70" x14ac:dyDescent="0.3">
      <c r="D26" t="s">
        <v>2</v>
      </c>
      <c r="F26">
        <v>1200</v>
      </c>
      <c r="I26" t="s">
        <v>56</v>
      </c>
      <c r="K26">
        <v>22800</v>
      </c>
    </row>
    <row r="27" spans="2:70" x14ac:dyDescent="0.3">
      <c r="B27" t="s">
        <v>93</v>
      </c>
      <c r="C27" t="s">
        <v>0</v>
      </c>
      <c r="E27">
        <v>7200</v>
      </c>
      <c r="I27" t="s">
        <v>24</v>
      </c>
      <c r="K27">
        <v>6000</v>
      </c>
    </row>
    <row r="28" spans="2:70" x14ac:dyDescent="0.3">
      <c r="D28" t="s">
        <v>4</v>
      </c>
      <c r="F28">
        <v>7200</v>
      </c>
      <c r="I28" t="s">
        <v>25</v>
      </c>
      <c r="K28">
        <v>8250</v>
      </c>
    </row>
    <row r="29" spans="2:70" x14ac:dyDescent="0.3">
      <c r="B29" t="s">
        <v>94</v>
      </c>
      <c r="C29" t="s">
        <v>26</v>
      </c>
      <c r="E29">
        <v>1500</v>
      </c>
      <c r="I29" t="s">
        <v>57</v>
      </c>
      <c r="K29">
        <v>67500</v>
      </c>
    </row>
    <row r="30" spans="2:70" x14ac:dyDescent="0.3">
      <c r="D30" t="s">
        <v>0</v>
      </c>
      <c r="F30">
        <v>1500</v>
      </c>
      <c r="I30" t="s">
        <v>30</v>
      </c>
      <c r="K30">
        <v>75000</v>
      </c>
    </row>
    <row r="31" spans="2:70" x14ac:dyDescent="0.3">
      <c r="B31" t="s">
        <v>19</v>
      </c>
      <c r="C31" t="s">
        <v>2</v>
      </c>
      <c r="E31">
        <v>2250</v>
      </c>
      <c r="I31" t="s">
        <v>31</v>
      </c>
      <c r="K31">
        <v>54000</v>
      </c>
    </row>
    <row r="32" spans="2:70" x14ac:dyDescent="0.3">
      <c r="D32" t="s">
        <v>0</v>
      </c>
      <c r="F32">
        <v>2250</v>
      </c>
      <c r="I32" t="s">
        <v>37</v>
      </c>
      <c r="L32">
        <v>1200</v>
      </c>
    </row>
    <row r="33" spans="2:12" x14ac:dyDescent="0.3">
      <c r="B33" t="s">
        <v>20</v>
      </c>
      <c r="C33" t="s">
        <v>74</v>
      </c>
      <c r="E33">
        <v>675</v>
      </c>
      <c r="I33" t="s">
        <v>58</v>
      </c>
      <c r="L33">
        <v>60600</v>
      </c>
    </row>
    <row r="34" spans="2:12" x14ac:dyDescent="0.3">
      <c r="D34" t="s">
        <v>0</v>
      </c>
      <c r="F34">
        <v>675</v>
      </c>
      <c r="I34" t="s">
        <v>59</v>
      </c>
      <c r="L34">
        <v>156000</v>
      </c>
    </row>
    <row r="35" spans="2:12" x14ac:dyDescent="0.3">
      <c r="B35" t="s">
        <v>95</v>
      </c>
      <c r="C35" t="s">
        <v>75</v>
      </c>
      <c r="E35">
        <v>9360</v>
      </c>
      <c r="I35" t="s">
        <v>60</v>
      </c>
      <c r="K35">
        <v>9360</v>
      </c>
    </row>
    <row r="36" spans="2:12" x14ac:dyDescent="0.3">
      <c r="D36" t="s">
        <v>0</v>
      </c>
      <c r="F36">
        <v>9360</v>
      </c>
      <c r="I36" t="s">
        <v>61</v>
      </c>
      <c r="L36">
        <v>35700</v>
      </c>
    </row>
    <row r="37" spans="2:12" x14ac:dyDescent="0.3">
      <c r="B37" t="s">
        <v>21</v>
      </c>
      <c r="C37" t="s">
        <v>26</v>
      </c>
      <c r="E37">
        <v>1500</v>
      </c>
      <c r="I37" t="s">
        <v>62</v>
      </c>
      <c r="K37">
        <v>3000</v>
      </c>
    </row>
    <row r="38" spans="2:12" x14ac:dyDescent="0.3">
      <c r="D38" t="s">
        <v>0</v>
      </c>
      <c r="F38">
        <v>1500</v>
      </c>
      <c r="I38" t="s">
        <v>63</v>
      </c>
      <c r="K38">
        <v>1200</v>
      </c>
    </row>
    <row r="39" spans="2:12" x14ac:dyDescent="0.3">
      <c r="B39" t="s">
        <v>22</v>
      </c>
      <c r="C39" t="s">
        <v>76</v>
      </c>
      <c r="E39">
        <v>3000</v>
      </c>
      <c r="I39" t="s">
        <v>64</v>
      </c>
      <c r="K39">
        <v>3000</v>
      </c>
    </row>
    <row r="40" spans="2:12" x14ac:dyDescent="0.3">
      <c r="D40" t="s">
        <v>0</v>
      </c>
      <c r="F40">
        <v>3000</v>
      </c>
      <c r="I40" t="s">
        <v>65</v>
      </c>
      <c r="K40">
        <v>675</v>
      </c>
    </row>
    <row r="41" spans="2:12" x14ac:dyDescent="0.3">
      <c r="I41" t="s">
        <v>77</v>
      </c>
      <c r="K41">
        <f ca="1">SUM(K25:K83)</f>
        <v>253500</v>
      </c>
      <c r="L41">
        <f ca="1">SUM(L25:L84)</f>
        <v>253500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32F1-B92D-42F9-A3DD-6CD953E74BD3}">
  <dimension ref="B1:G12"/>
  <sheetViews>
    <sheetView workbookViewId="0">
      <selection activeCell="B1" sqref="B1"/>
    </sheetView>
  </sheetViews>
  <sheetFormatPr defaultRowHeight="14.4" x14ac:dyDescent="0.3"/>
  <cols>
    <col min="3" max="3" width="24.88671875" bestFit="1" customWidth="1"/>
    <col min="5" max="5" width="24.5546875" bestFit="1" customWidth="1"/>
    <col min="6" max="6" width="14.21875" bestFit="1" customWidth="1"/>
  </cols>
  <sheetData>
    <row r="1" spans="2:7" x14ac:dyDescent="0.3">
      <c r="B1" t="s">
        <v>78</v>
      </c>
    </row>
    <row r="2" spans="2:7" x14ac:dyDescent="0.3">
      <c r="B2" t="s">
        <v>79</v>
      </c>
      <c r="D2" t="s">
        <v>80</v>
      </c>
      <c r="E2" t="s">
        <v>81</v>
      </c>
    </row>
    <row r="3" spans="2:7" x14ac:dyDescent="0.3">
      <c r="B3" t="s">
        <v>80</v>
      </c>
      <c r="C3" t="s">
        <v>81</v>
      </c>
      <c r="E3" t="s">
        <v>82</v>
      </c>
      <c r="F3">
        <f>270000</f>
        <v>270000</v>
      </c>
    </row>
    <row r="4" spans="2:7" x14ac:dyDescent="0.3">
      <c r="B4" t="s">
        <v>83</v>
      </c>
      <c r="D4" t="s">
        <v>80</v>
      </c>
      <c r="E4" t="s">
        <v>81</v>
      </c>
    </row>
    <row r="5" spans="2:7" x14ac:dyDescent="0.3">
      <c r="D5" t="s">
        <v>80</v>
      </c>
      <c r="E5" t="s">
        <v>84</v>
      </c>
      <c r="F5">
        <v>327900</v>
      </c>
    </row>
    <row r="7" spans="2:7" x14ac:dyDescent="0.3">
      <c r="B7" t="s">
        <v>85</v>
      </c>
    </row>
    <row r="8" spans="2:7" x14ac:dyDescent="0.3">
      <c r="C8" t="s">
        <v>86</v>
      </c>
      <c r="D8" t="s">
        <v>80</v>
      </c>
      <c r="E8" t="s">
        <v>87</v>
      </c>
      <c r="F8">
        <f>36000</f>
        <v>36000</v>
      </c>
    </row>
    <row r="10" spans="2:7" x14ac:dyDescent="0.3">
      <c r="B10" t="s">
        <v>88</v>
      </c>
      <c r="D10" t="s">
        <v>80</v>
      </c>
      <c r="E10" t="s">
        <v>89</v>
      </c>
      <c r="G10">
        <v>58900</v>
      </c>
    </row>
    <row r="11" spans="2:7" x14ac:dyDescent="0.3">
      <c r="B11" t="s">
        <v>90</v>
      </c>
    </row>
    <row r="12" spans="2:7" x14ac:dyDescent="0.3">
      <c r="B12" t="s">
        <v>91</v>
      </c>
      <c r="D12" t="s">
        <v>80</v>
      </c>
      <c r="E12" t="s">
        <v>92</v>
      </c>
      <c r="G12">
        <f>30.29%</f>
        <v>0.3029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EF2B1-8378-428C-A8AE-9B3AF945B13D}">
  <dimension ref="A1:AX58"/>
  <sheetViews>
    <sheetView topLeftCell="A34" workbookViewId="0">
      <selection activeCell="B4" sqref="B4"/>
    </sheetView>
  </sheetViews>
  <sheetFormatPr defaultRowHeight="14.4" x14ac:dyDescent="0.3"/>
  <cols>
    <col min="2" max="2" width="9.109375" customWidth="1"/>
    <col min="3" max="3" width="18.33203125" bestFit="1" customWidth="1"/>
    <col min="4" max="4" width="17.88671875" bestFit="1" customWidth="1"/>
  </cols>
  <sheetData>
    <row r="1" spans="1:50" x14ac:dyDescent="0.3">
      <c r="A1" t="s">
        <v>96</v>
      </c>
      <c r="H1" t="s">
        <v>97</v>
      </c>
    </row>
    <row r="2" spans="1:50" x14ac:dyDescent="0.3">
      <c r="E2" t="s">
        <v>5</v>
      </c>
      <c r="F2" t="s">
        <v>6</v>
      </c>
      <c r="H2" t="s">
        <v>23</v>
      </c>
      <c r="L2" t="s">
        <v>56</v>
      </c>
      <c r="P2" t="s">
        <v>98</v>
      </c>
      <c r="T2" t="s">
        <v>24</v>
      </c>
      <c r="X2" t="s">
        <v>99</v>
      </c>
      <c r="AB2" t="s">
        <v>25</v>
      </c>
      <c r="AF2" t="s">
        <v>37</v>
      </c>
      <c r="AJ2" t="s">
        <v>100</v>
      </c>
      <c r="AN2" t="s">
        <v>101</v>
      </c>
      <c r="AR2" t="s">
        <v>40</v>
      </c>
      <c r="AV2" t="s">
        <v>41</v>
      </c>
    </row>
    <row r="3" spans="1:50" x14ac:dyDescent="0.3">
      <c r="B3" s="1">
        <v>44986</v>
      </c>
      <c r="C3" t="s">
        <v>0</v>
      </c>
      <c r="E3">
        <v>150000</v>
      </c>
      <c r="I3" t="s">
        <v>5</v>
      </c>
      <c r="J3" t="s">
        <v>6</v>
      </c>
      <c r="M3" t="s">
        <v>5</v>
      </c>
      <c r="N3" t="s">
        <v>6</v>
      </c>
      <c r="Q3" t="s">
        <v>5</v>
      </c>
      <c r="R3" t="s">
        <v>6</v>
      </c>
      <c r="U3" t="s">
        <v>5</v>
      </c>
      <c r="V3" t="s">
        <v>6</v>
      </c>
      <c r="Y3" t="s">
        <v>5</v>
      </c>
      <c r="Z3" t="s">
        <v>6</v>
      </c>
      <c r="AC3" t="s">
        <v>5</v>
      </c>
      <c r="AD3" t="s">
        <v>6</v>
      </c>
      <c r="AG3" t="s">
        <v>5</v>
      </c>
      <c r="AH3" t="s">
        <v>6</v>
      </c>
      <c r="AK3" t="s">
        <v>5</v>
      </c>
      <c r="AL3" t="s">
        <v>6</v>
      </c>
      <c r="AO3" t="s">
        <v>5</v>
      </c>
      <c r="AP3" t="s">
        <v>6</v>
      </c>
      <c r="AS3" t="s">
        <v>5</v>
      </c>
      <c r="AT3" t="s">
        <v>6</v>
      </c>
      <c r="AW3" t="s">
        <v>5</v>
      </c>
      <c r="AX3" t="s">
        <v>6</v>
      </c>
    </row>
    <row r="4" spans="1:50" x14ac:dyDescent="0.3">
      <c r="C4" t="s">
        <v>25</v>
      </c>
      <c r="E4">
        <v>22000</v>
      </c>
      <c r="I4">
        <v>150000</v>
      </c>
      <c r="M4" s="2">
        <v>7500</v>
      </c>
      <c r="Q4" s="2">
        <v>1200</v>
      </c>
      <c r="U4" s="2">
        <v>5000</v>
      </c>
      <c r="Y4" s="2">
        <v>6000</v>
      </c>
      <c r="AC4">
        <v>22000</v>
      </c>
      <c r="AG4">
        <v>4200</v>
      </c>
      <c r="AL4">
        <v>172000</v>
      </c>
      <c r="AO4">
        <v>5100</v>
      </c>
      <c r="AT4">
        <v>4000</v>
      </c>
      <c r="AW4">
        <v>200</v>
      </c>
    </row>
    <row r="5" spans="1:50" x14ac:dyDescent="0.3">
      <c r="D5" t="s">
        <v>100</v>
      </c>
      <c r="F5">
        <f>SUM(E4,E3)</f>
        <v>172000</v>
      </c>
      <c r="J5">
        <v>6000</v>
      </c>
      <c r="N5">
        <v>3500</v>
      </c>
      <c r="Q5">
        <v>600</v>
      </c>
      <c r="AC5" s="2">
        <v>3000</v>
      </c>
      <c r="AH5">
        <v>4200</v>
      </c>
      <c r="AT5">
        <v>7500</v>
      </c>
    </row>
    <row r="6" spans="1:50" x14ac:dyDescent="0.3">
      <c r="B6" s="1">
        <v>44987</v>
      </c>
      <c r="C6" t="s">
        <v>36</v>
      </c>
      <c r="E6" s="2">
        <v>6000</v>
      </c>
      <c r="I6" s="2">
        <v>4000</v>
      </c>
      <c r="M6" s="2">
        <v>3820</v>
      </c>
      <c r="AH6">
        <v>600</v>
      </c>
      <c r="AT6" s="2">
        <v>3820</v>
      </c>
    </row>
    <row r="7" spans="1:50" x14ac:dyDescent="0.3">
      <c r="D7" t="s">
        <v>0</v>
      </c>
      <c r="F7">
        <v>6000</v>
      </c>
      <c r="J7" s="2">
        <v>4200</v>
      </c>
    </row>
    <row r="8" spans="1:50" x14ac:dyDescent="0.3">
      <c r="B8" s="1">
        <v>44988</v>
      </c>
      <c r="C8" t="s">
        <v>102</v>
      </c>
      <c r="E8" s="2">
        <v>1200</v>
      </c>
      <c r="J8" s="2">
        <v>5000</v>
      </c>
    </row>
    <row r="9" spans="1:50" x14ac:dyDescent="0.3">
      <c r="C9" t="s">
        <v>25</v>
      </c>
      <c r="E9" s="2">
        <v>3000</v>
      </c>
      <c r="I9">
        <v>3500</v>
      </c>
    </row>
    <row r="10" spans="1:50" x14ac:dyDescent="0.3">
      <c r="D10" t="s">
        <v>37</v>
      </c>
      <c r="F10" s="2">
        <f>SUM(E9,E8)</f>
        <v>4200</v>
      </c>
      <c r="J10">
        <v>5100</v>
      </c>
    </row>
    <row r="11" spans="1:50" x14ac:dyDescent="0.3">
      <c r="B11" s="1">
        <v>44991</v>
      </c>
      <c r="C11" t="s">
        <v>0</v>
      </c>
      <c r="E11" s="2">
        <v>4000</v>
      </c>
      <c r="J11">
        <v>200</v>
      </c>
    </row>
    <row r="12" spans="1:50" x14ac:dyDescent="0.3">
      <c r="D12" t="s">
        <v>40</v>
      </c>
      <c r="F12">
        <v>4000</v>
      </c>
      <c r="H12" t="s">
        <v>45</v>
      </c>
      <c r="I12">
        <f>SUM(I4:I11)</f>
        <v>157500</v>
      </c>
      <c r="J12">
        <f t="shared" ref="J12:AW12" si="0">SUM(J4:J11)</f>
        <v>20500</v>
      </c>
      <c r="M12">
        <f t="shared" si="0"/>
        <v>11320</v>
      </c>
      <c r="N12">
        <f t="shared" si="0"/>
        <v>3500</v>
      </c>
      <c r="Q12">
        <f t="shared" si="0"/>
        <v>1800</v>
      </c>
      <c r="U12">
        <f t="shared" si="0"/>
        <v>5000</v>
      </c>
      <c r="Y12">
        <f t="shared" si="0"/>
        <v>6000</v>
      </c>
      <c r="AC12">
        <f t="shared" si="0"/>
        <v>25000</v>
      </c>
      <c r="AG12">
        <f t="shared" si="0"/>
        <v>4200</v>
      </c>
      <c r="AH12">
        <f t="shared" si="0"/>
        <v>4800</v>
      </c>
      <c r="AL12">
        <f t="shared" si="0"/>
        <v>172000</v>
      </c>
      <c r="AO12">
        <f t="shared" si="0"/>
        <v>5100</v>
      </c>
      <c r="AT12">
        <f t="shared" si="0"/>
        <v>15320</v>
      </c>
      <c r="AW12">
        <f t="shared" si="0"/>
        <v>200</v>
      </c>
    </row>
    <row r="13" spans="1:50" x14ac:dyDescent="0.3">
      <c r="B13" s="1">
        <v>44994</v>
      </c>
      <c r="C13" t="s">
        <v>56</v>
      </c>
      <c r="E13" s="2">
        <v>7500</v>
      </c>
      <c r="H13" t="s">
        <v>103</v>
      </c>
      <c r="I13">
        <f>SUM(I12-J12)</f>
        <v>137000</v>
      </c>
      <c r="M13">
        <f t="shared" ref="M13:AW13" si="1">SUM(M12-N12)</f>
        <v>7820</v>
      </c>
      <c r="Q13">
        <f t="shared" si="1"/>
        <v>1800</v>
      </c>
      <c r="U13">
        <f t="shared" si="1"/>
        <v>5000</v>
      </c>
      <c r="Y13">
        <f t="shared" si="1"/>
        <v>6000</v>
      </c>
      <c r="AC13">
        <f t="shared" si="1"/>
        <v>25000</v>
      </c>
      <c r="AH13">
        <v>600</v>
      </c>
      <c r="AL13">
        <f t="shared" si="1"/>
        <v>172000</v>
      </c>
      <c r="AO13">
        <f t="shared" si="1"/>
        <v>5100</v>
      </c>
      <c r="AT13">
        <f t="shared" si="1"/>
        <v>15320</v>
      </c>
      <c r="AW13">
        <f t="shared" si="1"/>
        <v>200</v>
      </c>
    </row>
    <row r="14" spans="1:50" x14ac:dyDescent="0.3">
      <c r="D14" t="s">
        <v>40</v>
      </c>
      <c r="F14" s="2">
        <v>7500</v>
      </c>
    </row>
    <row r="15" spans="1:50" x14ac:dyDescent="0.3">
      <c r="B15" s="1">
        <v>44998</v>
      </c>
      <c r="C15" t="s">
        <v>37</v>
      </c>
      <c r="E15" s="2">
        <v>4200</v>
      </c>
      <c r="H15" t="s">
        <v>104</v>
      </c>
    </row>
    <row r="16" spans="1:50" x14ac:dyDescent="0.3">
      <c r="D16" t="s">
        <v>0</v>
      </c>
      <c r="F16" s="2">
        <v>4200</v>
      </c>
      <c r="H16" t="s">
        <v>49</v>
      </c>
    </row>
    <row r="17" spans="2:14" x14ac:dyDescent="0.3">
      <c r="B17" s="1">
        <v>45004</v>
      </c>
      <c r="C17" t="s">
        <v>24</v>
      </c>
      <c r="E17" s="2">
        <v>5000</v>
      </c>
    </row>
    <row r="18" spans="2:14" x14ac:dyDescent="0.3">
      <c r="D18" t="s">
        <v>0</v>
      </c>
      <c r="F18" s="2">
        <v>5000</v>
      </c>
      <c r="J18" t="s">
        <v>5</v>
      </c>
      <c r="K18" t="s">
        <v>6</v>
      </c>
    </row>
    <row r="19" spans="2:14" x14ac:dyDescent="0.3">
      <c r="B19" s="1">
        <v>45007</v>
      </c>
      <c r="C19" t="s">
        <v>0</v>
      </c>
      <c r="E19" s="3">
        <v>3500</v>
      </c>
      <c r="M19" t="s">
        <v>105</v>
      </c>
      <c r="N19" t="s">
        <v>106</v>
      </c>
    </row>
    <row r="20" spans="2:14" x14ac:dyDescent="0.3">
      <c r="D20" t="s">
        <v>56</v>
      </c>
      <c r="F20" s="3">
        <v>3500</v>
      </c>
      <c r="H20" t="s">
        <v>23</v>
      </c>
      <c r="J20">
        <v>137200</v>
      </c>
    </row>
    <row r="21" spans="2:14" x14ac:dyDescent="0.3">
      <c r="B21" s="1">
        <v>45010</v>
      </c>
      <c r="C21" t="s">
        <v>56</v>
      </c>
      <c r="E21" s="2">
        <v>3820</v>
      </c>
    </row>
    <row r="22" spans="2:14" x14ac:dyDescent="0.3">
      <c r="D22" t="s">
        <v>40</v>
      </c>
      <c r="F22" s="2">
        <v>3820</v>
      </c>
    </row>
    <row r="23" spans="2:14" x14ac:dyDescent="0.3">
      <c r="B23" s="1">
        <v>45014</v>
      </c>
      <c r="C23" t="s">
        <v>101</v>
      </c>
      <c r="E23" s="2">
        <v>5100</v>
      </c>
    </row>
    <row r="24" spans="2:14" x14ac:dyDescent="0.3">
      <c r="D24" t="s">
        <v>0</v>
      </c>
      <c r="F24" s="2">
        <v>5100</v>
      </c>
      <c r="H24" t="s">
        <v>56</v>
      </c>
      <c r="J24">
        <v>7820</v>
      </c>
    </row>
    <row r="25" spans="2:14" x14ac:dyDescent="0.3">
      <c r="B25" s="1">
        <v>45015</v>
      </c>
      <c r="C25" t="s">
        <v>102</v>
      </c>
      <c r="E25">
        <v>600</v>
      </c>
    </row>
    <row r="26" spans="2:14" x14ac:dyDescent="0.3">
      <c r="D26" t="s">
        <v>37</v>
      </c>
      <c r="F26">
        <v>600</v>
      </c>
    </row>
    <row r="27" spans="2:14" x14ac:dyDescent="0.3">
      <c r="B27" s="1">
        <v>45016</v>
      </c>
      <c r="C27" t="s">
        <v>41</v>
      </c>
      <c r="E27">
        <v>200</v>
      </c>
    </row>
    <row r="28" spans="2:14" x14ac:dyDescent="0.3">
      <c r="D28" t="s">
        <v>0</v>
      </c>
      <c r="F28">
        <v>200</v>
      </c>
      <c r="H28" t="s">
        <v>98</v>
      </c>
      <c r="J28">
        <v>1800</v>
      </c>
    </row>
    <row r="32" spans="2:14" x14ac:dyDescent="0.3">
      <c r="H32" t="s">
        <v>24</v>
      </c>
      <c r="J32">
        <v>5000</v>
      </c>
    </row>
    <row r="36" spans="8:11" x14ac:dyDescent="0.3">
      <c r="H36" t="s">
        <v>99</v>
      </c>
      <c r="J36">
        <v>6000</v>
      </c>
    </row>
    <row r="40" spans="8:11" x14ac:dyDescent="0.3">
      <c r="H40" t="s">
        <v>25</v>
      </c>
      <c r="J40">
        <v>25000</v>
      </c>
    </row>
    <row r="44" spans="8:11" x14ac:dyDescent="0.3">
      <c r="H44" t="s">
        <v>37</v>
      </c>
      <c r="K44">
        <v>600</v>
      </c>
    </row>
    <row r="48" spans="8:11" x14ac:dyDescent="0.3">
      <c r="H48" t="s">
        <v>100</v>
      </c>
      <c r="K48">
        <v>172000</v>
      </c>
    </row>
    <row r="52" spans="8:11" x14ac:dyDescent="0.3">
      <c r="H52" t="s">
        <v>101</v>
      </c>
      <c r="J52">
        <v>5100</v>
      </c>
    </row>
    <row r="56" spans="8:11" x14ac:dyDescent="0.3">
      <c r="H56" t="s">
        <v>40</v>
      </c>
      <c r="K56">
        <v>15320</v>
      </c>
    </row>
    <row r="58" spans="8:11" x14ac:dyDescent="0.3">
      <c r="H58" t="s">
        <v>53</v>
      </c>
      <c r="J58">
        <f>SUM(J19:J57)</f>
        <v>187920</v>
      </c>
      <c r="K58">
        <f>SUM(K56,K49,K48,K44)</f>
        <v>187920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8690-791B-463C-B02C-63363C41B6F6}">
  <dimension ref="A1:I1"/>
  <sheetViews>
    <sheetView workbookViewId="0">
      <selection activeCell="I1" sqref="I1"/>
    </sheetView>
  </sheetViews>
  <sheetFormatPr defaultRowHeight="14.4" x14ac:dyDescent="0.3"/>
  <sheetData>
    <row r="1" spans="1:9" x14ac:dyDescent="0.3">
      <c r="A1" t="s">
        <v>107</v>
      </c>
      <c r="B1" t="s">
        <v>80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109</v>
      </c>
      <c r="I1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2-1A</vt:lpstr>
      <vt:lpstr>2-2A</vt:lpstr>
      <vt:lpstr>2-3A</vt:lpstr>
      <vt:lpstr>2-4A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 Master</dc:creator>
  <cp:lastModifiedBy>Khang Master</cp:lastModifiedBy>
  <dcterms:created xsi:type="dcterms:W3CDTF">2015-06-05T18:17:20Z</dcterms:created>
  <dcterms:modified xsi:type="dcterms:W3CDTF">2023-09-19T06:06:04Z</dcterms:modified>
</cp:coreProperties>
</file>