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FE1F955C-64EF-42D1-B9A8-2F7A02392618}" xr6:coauthVersionLast="47" xr6:coauthVersionMax="47" xr10:uidLastSave="{00000000-0000-0000-0000-000000000000}"/>
  <bookViews>
    <workbookView xWindow="-108" yWindow="-108" windowWidth="23256" windowHeight="12576" tabRatio="944" firstSheet="3" activeTab="9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020326" sheetId="1464" r:id="rId10"/>
    <sheet name="3. Quantity" sheetId="1444" r:id="rId11"/>
    <sheet name="NT VLXD" sheetId="1229" state="hidden" r:id="rId12"/>
    <sheet name="Tong hop" sheetId="1174" state="hidden" r:id="rId13"/>
    <sheet name="KL" sheetId="1129" state="hidden" r:id="rId14"/>
    <sheet name="DM.1" sheetId="1173" state="hidden" r:id="rId15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1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1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1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1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1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1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1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1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1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1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1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1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1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1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1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1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1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1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1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1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1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1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1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1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1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1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1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1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1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1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1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1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1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1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1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1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1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1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1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1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1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1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1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1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1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1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1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1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1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1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1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1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1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1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1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1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1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1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1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1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1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1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1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1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1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1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1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1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1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1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1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1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1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1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1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1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1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1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1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1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1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1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1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1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1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1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1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1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1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1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1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1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1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1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1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1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1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1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1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1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1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1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1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1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1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1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1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1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1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1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1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1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1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1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1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1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1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1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1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1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1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1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1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1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1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1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1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1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1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1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1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1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1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1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1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1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1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1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1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1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1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1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1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1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1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1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1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1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1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1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1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1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1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1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1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1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1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1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1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1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1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1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1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1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1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1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1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1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1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1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1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1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1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1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1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1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1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1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1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1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1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1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1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1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1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1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1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1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1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1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1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1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1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1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1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1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1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1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1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1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1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1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1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1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1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1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1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1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1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1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1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1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1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1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1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1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1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1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1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1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1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1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1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1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1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1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1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1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1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1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1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1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1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1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1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1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1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1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1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1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1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1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1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1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1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1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1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1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1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1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1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1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1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1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1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1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1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1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1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1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1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1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1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1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1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1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1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1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1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1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1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1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1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1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1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1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1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1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1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1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1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1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1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1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1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1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1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1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1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1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1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1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1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1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1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1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1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1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1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1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1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1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1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1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1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1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1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1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1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1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1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1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1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1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1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1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1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1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1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1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1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1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1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1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1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1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1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1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1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1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1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1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1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1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1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1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1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1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1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1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1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1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1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1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1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1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1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1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1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1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1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1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1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1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1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1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1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1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1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1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1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1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1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1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1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1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1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1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1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1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1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1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1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1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1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1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1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1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1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1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1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1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1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1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1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1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1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1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1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1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1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1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1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1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1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1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1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1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1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1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1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1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1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1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1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1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1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1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1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1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1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1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1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1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1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1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1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1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1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1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1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1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1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1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1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1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1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1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1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1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1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1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1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1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1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1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1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1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1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1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1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1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1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1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1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1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1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1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1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1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1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1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1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1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1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1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1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1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1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1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1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1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1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1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1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1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1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1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1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1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1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1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1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1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1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1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1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1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1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1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1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1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1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1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1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1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1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1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1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1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1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1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1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1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1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1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1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1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1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1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1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1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1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1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1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1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1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1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1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1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1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1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1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1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1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1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1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1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1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1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1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1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1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1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1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1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1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1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1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1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1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1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1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1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1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1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1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1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1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1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1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1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1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1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1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1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1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1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1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1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1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1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1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1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1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1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1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1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1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1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1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1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1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1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1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1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1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1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1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1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1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1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1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0">#REF!</definedName>
    <definedName name="______CON1">#REF!</definedName>
    <definedName name="______CON2" localSheetId="10">#REF!</definedName>
    <definedName name="______CON2">#REF!</definedName>
    <definedName name="______d1500" localSheetId="9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1" hidden="1">{"'Sheet1'!$L$16"}</definedName>
    <definedName name="______d1500" localSheetId="6" hidden="1">{"'Sheet1'!$L$16"}</definedName>
    <definedName name="______d1500" hidden="1">{"'Sheet1'!$L$16"}</definedName>
    <definedName name="______ddn400" localSheetId="10">#REF!</definedName>
    <definedName name="______ddn400">#REF!</definedName>
    <definedName name="______ddn600" localSheetId="10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1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1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1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1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1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1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1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1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1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1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1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1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1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1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1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1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1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1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1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1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1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1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hidden="1">{"'Sheet1'!$L$16"}</definedName>
    <definedName name="______m4" localSheetId="9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1" hidden="1">{"'Sheet1'!$L$16"}</definedName>
    <definedName name="______m4" localSheetId="6" hidden="1">{"'Sheet1'!$L$16"}</definedName>
    <definedName name="______m4" hidden="1">{"'Sheet1'!$L$16"}</definedName>
    <definedName name="______MAC12" localSheetId="10">#REF!</definedName>
    <definedName name="______MAC12">#REF!</definedName>
    <definedName name="______MAC46" localSheetId="10">#REF!</definedName>
    <definedName name="______MAC46">#REF!</definedName>
    <definedName name="______mcc1" localSheetId="1" hidden="1">{"'Sheet1'!$L$16"}</definedName>
    <definedName name="______mcc1" localSheetId="11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1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0">#REF!</definedName>
    <definedName name="______NCL100">#REF!</definedName>
    <definedName name="______NCL200" localSheetId="10">#REF!</definedName>
    <definedName name="______NCL200">#REF!</definedName>
    <definedName name="______NCL250" localSheetId="10">#REF!</definedName>
    <definedName name="______NCL250">#REF!</definedName>
    <definedName name="______NET2" localSheetId="10">#REF!</definedName>
    <definedName name="______NET2">#REF!</definedName>
    <definedName name="______nin190" localSheetId="10">#REF!</definedName>
    <definedName name="______nin190">#REF!</definedName>
    <definedName name="______NK5" localSheetId="9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1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1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1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" hidden="1">{"'Sheet1'!$L$16"}</definedName>
    <definedName name="______PA3" localSheetId="0">{"Thuxm2.xls","Sheet1"}</definedName>
    <definedName name="______PA3" localSheetId="11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1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1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1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1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1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>#REF!</definedName>
    <definedName name="______SC2" localSheetId="9">#REF!</definedName>
    <definedName name="______SC2" localSheetId="10">#REF!</definedName>
    <definedName name="______SC2">#REF!</definedName>
    <definedName name="______sc3" localSheetId="9">#REF!</definedName>
    <definedName name="______sc3" localSheetId="10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1" hidden="1">{"'Sheet1'!$L$16"}</definedName>
    <definedName name="______SCL4" localSheetId="6" hidden="1">{"'Sheet1'!$L$16"}</definedName>
    <definedName name="______SCL4" hidden="1">{"'Sheet1'!$L$16"}</definedName>
    <definedName name="______SN3" localSheetId="10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1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1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1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1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1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1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>{"Book1"}</definedName>
    <definedName name="______T9" localSheetId="9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1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1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0">#REF!</definedName>
    <definedName name="______tct5">#REF!</definedName>
    <definedName name="______td1" localSheetId="9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1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0">#REF!</definedName>
    <definedName name="______tk1">#REF!</definedName>
    <definedName name="______TL1" localSheetId="10">#REF!</definedName>
    <definedName name="______TL1">#REF!</definedName>
    <definedName name="______TL2" localSheetId="10">#REF!</definedName>
    <definedName name="______TL2">#REF!</definedName>
    <definedName name="______TL3" localSheetId="10">#REF!</definedName>
    <definedName name="______TL3">#REF!</definedName>
    <definedName name="______TLA120" localSheetId="10">#REF!</definedName>
    <definedName name="______TLA120">#REF!</definedName>
    <definedName name="______TLA35" localSheetId="10">#REF!</definedName>
    <definedName name="______TLA35">#REF!</definedName>
    <definedName name="______TLA50" localSheetId="10">#REF!</definedName>
    <definedName name="______TLA50">#REF!</definedName>
    <definedName name="______TLA70" localSheetId="10">#REF!</definedName>
    <definedName name="______TLA70">#REF!</definedName>
    <definedName name="______TLA95" localSheetId="10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1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1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1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1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1" hidden="1">{"'Sheet1'!$L$16"}</definedName>
    <definedName name="______tu4" localSheetId="6" hidden="1">{"'Sheet1'!$L$16"}</definedName>
    <definedName name="______tu4" hidden="1">{"'Sheet1'!$L$16"}</definedName>
    <definedName name="______tz593" localSheetId="10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1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1" hidden="1">{"'Sheet1'!$L$16"}</definedName>
    <definedName name="______tha1" localSheetId="6" hidden="1">{"'Sheet1'!$L$16"}</definedName>
    <definedName name="______tha1" hidden="1">{"'Sheet1'!$L$16"}</definedName>
    <definedName name="______VL100" localSheetId="10">#REF!</definedName>
    <definedName name="______VL100">#REF!</definedName>
    <definedName name="______VL200" localSheetId="10">#REF!</definedName>
    <definedName name="______VL200">#REF!</definedName>
    <definedName name="______VL250" localSheetId="10">#REF!</definedName>
    <definedName name="______VL250">#REF!</definedName>
    <definedName name="______VLP2" localSheetId="9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1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1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1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1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" hidden="1">{"'Sheet1'!$L$16"}</definedName>
    <definedName name="_____a1" localSheetId="0" hidden="1">{"'Sheet1'!$L$16"}</definedName>
    <definedName name="_____a1" localSheetId="11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1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1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" hidden="1">{"'Sheet1'!$L$16"}</definedName>
    <definedName name="_____a2" localSheetId="0" hidden="1">{"'Sheet1'!$L$16"}</definedName>
    <definedName name="_____a2" localSheetId="11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1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1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1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1" hidden="1">{"'Sheet1'!$L$16"}</definedName>
    <definedName name="_____ban2" localSheetId="6" hidden="1">{"'Sheet1'!$L$16"}</definedName>
    <definedName name="_____ban2" hidden="1">{"'Sheet1'!$L$16"}</definedName>
    <definedName name="_____bdm1" localSheetId="10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1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1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1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1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1" hidden="1">{"'Sheet1'!$L$16"}</definedName>
    <definedName name="_____Coc39" localSheetId="6" hidden="1">{"'Sheet1'!$L$16"}</definedName>
    <definedName name="_____Coc39" hidden="1">{"'Sheet1'!$L$16"}</definedName>
    <definedName name="_____CON1" localSheetId="10">#REF!</definedName>
    <definedName name="_____CON1">#REF!</definedName>
    <definedName name="_____CON2" localSheetId="10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1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1" hidden="1">{"'Sheet1'!$L$16"}</definedName>
    <definedName name="_____d1500" localSheetId="6" hidden="1">{"'Sheet1'!$L$16"}</definedName>
    <definedName name="_____d1500" hidden="1">{"'Sheet1'!$L$16"}</definedName>
    <definedName name="_____ddn400" localSheetId="10">#REF!</definedName>
    <definedName name="_____ddn400">#REF!</definedName>
    <definedName name="_____ddn600" localSheetId="10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1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1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1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1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1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1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1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1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1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1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1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1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1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1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1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1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1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1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1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1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1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1" hidden="1">{"'Sheet1'!$L$16"}</definedName>
    <definedName name="_____ld2" localSheetId="6" hidden="1">{"'Sheet1'!$L$16"}</definedName>
    <definedName name="_____ld2" hidden="1">{"'Sheet1'!$L$16"}</definedName>
    <definedName name="_____lh1" localSheetId="10">#REF!</definedName>
    <definedName name="_____lh1">#REF!</definedName>
    <definedName name="_____lh21" localSheetId="10">#REF!</definedName>
    <definedName name="_____lh21">#REF!</definedName>
    <definedName name="_____lh22" localSheetId="10">#REF!</definedName>
    <definedName name="_____lh22">#REF!</definedName>
    <definedName name="_____lh31" localSheetId="10">#REF!</definedName>
    <definedName name="_____lh31">#REF!</definedName>
    <definedName name="_____lh32" localSheetId="10">#REF!</definedName>
    <definedName name="_____lh32">#REF!</definedName>
    <definedName name="_____lk2" localSheetId="9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1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1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1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1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" hidden="1">{"'Sheet1'!$L$16"}</definedName>
    <definedName name="_____m4" localSheetId="0" hidden="1">{"'Sheet1'!$L$16"}</definedName>
    <definedName name="_____m4" localSheetId="11" hidden="1">{"'Sheet1'!$L$16"}</definedName>
    <definedName name="_____m4" localSheetId="6" hidden="1">{"'Sheet1'!$L$16"}</definedName>
    <definedName name="_____m4" hidden="1">{"'Sheet1'!$L$16"}</definedName>
    <definedName name="_____MAC12" localSheetId="10">#REF!</definedName>
    <definedName name="_____MAC12">#REF!</definedName>
    <definedName name="_____MAC46" localSheetId="10">#REF!</definedName>
    <definedName name="_____MAC46">#REF!</definedName>
    <definedName name="_____mcc1" localSheetId="1" hidden="1">{"'Sheet1'!$L$16"}</definedName>
    <definedName name="_____mcc1" localSheetId="11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0">#REF!</definedName>
    <definedName name="_____NCL100">#REF!</definedName>
    <definedName name="_____NCL200" localSheetId="10">#REF!</definedName>
    <definedName name="_____NCL200">#REF!</definedName>
    <definedName name="_____NCL250" localSheetId="10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1" hidden="1">{"'Sheet1'!$L$16"}</definedName>
    <definedName name="_____NCN15" localSheetId="6" hidden="1">{"'Sheet1'!$L$16"}</definedName>
    <definedName name="_____NCN15" hidden="1">{"'Sheet1'!$L$16"}</definedName>
    <definedName name="_____NET2" localSheetId="10">#REF!</definedName>
    <definedName name="_____NET2">#REF!</definedName>
    <definedName name="_____nin190" localSheetId="10">#REF!</definedName>
    <definedName name="_____nin190">#REF!</definedName>
    <definedName name="_____NK5" localSheetId="9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1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1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1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" hidden="1">{"'Sheet1'!$L$16"}</definedName>
    <definedName name="_____PA3" localSheetId="0">{"Thuxm2.xls","Sheet1"}</definedName>
    <definedName name="_____PA3" localSheetId="11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1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1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1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1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1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>#REF!</definedName>
    <definedName name="_____SC2" localSheetId="9">#REF!</definedName>
    <definedName name="_____SC2" localSheetId="10">#REF!</definedName>
    <definedName name="_____SC2">#REF!</definedName>
    <definedName name="_____sc3" localSheetId="9">#REF!</definedName>
    <definedName name="_____sc3" localSheetId="10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1" hidden="1">{"'Sheet1'!$L$16"}</definedName>
    <definedName name="_____SCL4" localSheetId="6" hidden="1">{"'Sheet1'!$L$16"}</definedName>
    <definedName name="_____SCL4" hidden="1">{"'Sheet1'!$L$16"}</definedName>
    <definedName name="_____SN3" localSheetId="10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1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1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1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1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1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1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1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>{"Book1"}</definedName>
    <definedName name="_____T9" localSheetId="9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1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1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0">#REF!</definedName>
    <definedName name="_____tct5">#REF!</definedName>
    <definedName name="_____td1" localSheetId="9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1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0">#REF!</definedName>
    <definedName name="_____tg427">#REF!</definedName>
    <definedName name="_____tk1" localSheetId="10">#REF!</definedName>
    <definedName name="_____tk1">#REF!</definedName>
    <definedName name="_____TL1" localSheetId="10">#REF!</definedName>
    <definedName name="_____TL1">#REF!</definedName>
    <definedName name="_____TL2" localSheetId="10">#REF!</definedName>
    <definedName name="_____TL2">#REF!</definedName>
    <definedName name="_____TL3" localSheetId="10">#REF!</definedName>
    <definedName name="_____TL3">#REF!</definedName>
    <definedName name="_____TLA120" localSheetId="10">#REF!</definedName>
    <definedName name="_____TLA120">#REF!</definedName>
    <definedName name="_____TLA35" localSheetId="10">#REF!</definedName>
    <definedName name="_____TLA35">#REF!</definedName>
    <definedName name="_____TLA50" localSheetId="10">#REF!</definedName>
    <definedName name="_____TLA50">#REF!</definedName>
    <definedName name="_____TLA70" localSheetId="10">#REF!</definedName>
    <definedName name="_____TLA70">#REF!</definedName>
    <definedName name="_____TLA95" localSheetId="10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1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1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1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1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1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1" hidden="1">{"'Sheet1'!$L$16"}</definedName>
    <definedName name="_____tu5" localSheetId="6" hidden="1">{"'Sheet1'!$L$16"}</definedName>
    <definedName name="_____tu5" hidden="1">{"'Sheet1'!$L$16"}</definedName>
    <definedName name="_____tz593" localSheetId="10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1" hidden="1">{"'Sheet1'!$L$16"}</definedName>
    <definedName name="_____TH1" localSheetId="6" hidden="1">{"'Sheet1'!$L$16"}</definedName>
    <definedName name="_____TH1" hidden="1">{"'Sheet1'!$L$16"}</definedName>
    <definedName name="_____TH20" localSheetId="10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1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1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1" hidden="1">{"'Sheet1'!$L$16"}</definedName>
    <definedName name="_____Tru21" localSheetId="6" hidden="1">{"'Sheet1'!$L$16"}</definedName>
    <definedName name="_____Tru21" hidden="1">{"'Sheet1'!$L$16"}</definedName>
    <definedName name="_____UT2" localSheetId="10">#REF!</definedName>
    <definedName name="_____UT2">#REF!</definedName>
    <definedName name="_____VL100" localSheetId="10">#REF!</definedName>
    <definedName name="_____VL100">#REF!</definedName>
    <definedName name="_____VL200" localSheetId="10">#REF!</definedName>
    <definedName name="_____VL200">#REF!</definedName>
    <definedName name="_____VL250" localSheetId="10">#REF!</definedName>
    <definedName name="_____VL250">#REF!</definedName>
    <definedName name="_____VLP2" localSheetId="9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1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1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1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1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0">#REF!</definedName>
    <definedName name="_____xx3">#REF!</definedName>
    <definedName name="_____xx4" localSheetId="10">#REF!</definedName>
    <definedName name="_____xx4">#REF!</definedName>
    <definedName name="_____xx5" localSheetId="10">#REF!</definedName>
    <definedName name="_____xx5">#REF!</definedName>
    <definedName name="_____xx6" localSheetId="10">#REF!</definedName>
    <definedName name="_____xx6">#REF!</definedName>
    <definedName name="_____xx7" localSheetId="10">#REF!</definedName>
    <definedName name="_____xx7">#REF!</definedName>
    <definedName name="____1__123Graph_ACHART_1" localSheetId="0" hidden="1">#REF!</definedName>
    <definedName name="____1__123Graph_ACHART_1" localSheetId="11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1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" hidden="1">{"'Sheet1'!$L$16"}</definedName>
    <definedName name="____a1" localSheetId="0" hidden="1">{"'Sheet1'!$L$16"}</definedName>
    <definedName name="____a1" localSheetId="11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1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1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" hidden="1">{"'Sheet1'!$L$16"}</definedName>
    <definedName name="____a2" localSheetId="0" hidden="1">{"'Sheet1'!$L$16"}</definedName>
    <definedName name="____a2" localSheetId="11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1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1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1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1" hidden="1">{"'Sheet1'!$L$16"}</definedName>
    <definedName name="____ban2" localSheetId="6" hidden="1">{"'Sheet1'!$L$16"}</definedName>
    <definedName name="____ban2" hidden="1">{"'Sheet1'!$L$16"}</definedName>
    <definedName name="____bdm1" localSheetId="10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1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1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1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1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1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1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1" hidden="1">{"'Sheet1'!$L$16"}</definedName>
    <definedName name="____Coc39" localSheetId="6" hidden="1">{"'Sheet1'!$L$16"}</definedName>
    <definedName name="____Coc39" hidden="1">{"'Sheet1'!$L$16"}</definedName>
    <definedName name="____CON1" localSheetId="10">#REF!</definedName>
    <definedName name="____CON1">#REF!</definedName>
    <definedName name="____CON2" localSheetId="10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1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1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1" hidden="1">{"'Sheet1'!$L$16"}</definedName>
    <definedName name="____d1500" localSheetId="6" hidden="1">{"'Sheet1'!$L$16"}</definedName>
    <definedName name="____d1500" hidden="1">{"'Sheet1'!$L$16"}</definedName>
    <definedName name="____ddn400" localSheetId="10">#REF!</definedName>
    <definedName name="____ddn400">#REF!</definedName>
    <definedName name="____ddn600" localSheetId="10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1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1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1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1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1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1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1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1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" hidden="1">{"'Sheet1'!$L$16"}</definedName>
    <definedName name="____hu1" localSheetId="0" hidden="1">{"'Sheet1'!$L$16"}</definedName>
    <definedName name="____hu1" localSheetId="11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" hidden="1">{"'Sheet1'!$L$16"}</definedName>
    <definedName name="____hu2" localSheetId="0" hidden="1">{"'Sheet1'!$L$16"}</definedName>
    <definedName name="____hu2" localSheetId="11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" hidden="1">{"'Sheet1'!$L$16"}</definedName>
    <definedName name="____hu5" localSheetId="0" hidden="1">{"'Sheet1'!$L$16"}</definedName>
    <definedName name="____hu5" localSheetId="11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" hidden="1">{"'Sheet1'!$L$16"}</definedName>
    <definedName name="____hu6" localSheetId="0" hidden="1">{"'Sheet1'!$L$16"}</definedName>
    <definedName name="____hu6" localSheetId="11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1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1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1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1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1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1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1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1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1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1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1" hidden="1">{"'Sheet1'!$L$16"}</definedName>
    <definedName name="____ld2" localSheetId="6" hidden="1">{"'Sheet1'!$L$16"}</definedName>
    <definedName name="____ld2" hidden="1">{"'Sheet1'!$L$16"}</definedName>
    <definedName name="____lh1" localSheetId="10">#REF!</definedName>
    <definedName name="____lh1">#REF!</definedName>
    <definedName name="____lh21" localSheetId="10">#REF!</definedName>
    <definedName name="____lh21">#REF!</definedName>
    <definedName name="____lh22" localSheetId="10">#REF!</definedName>
    <definedName name="____lh22">#REF!</definedName>
    <definedName name="____lh31" localSheetId="10">#REF!</definedName>
    <definedName name="____lh31">#REF!</definedName>
    <definedName name="____lh32" localSheetId="10">#REF!</definedName>
    <definedName name="____lh32">#REF!</definedName>
    <definedName name="____lk2" localSheetId="9" hidden="1">{"'Sheet1'!$L$16"}</definedName>
    <definedName name="____lk2" localSheetId="1" hidden="1">{"'Sheet1'!$L$16"}</definedName>
    <definedName name="____lk2" localSheetId="0" hidden="1">{"'Sheet1'!$L$16"}</definedName>
    <definedName name="____lk2" localSheetId="11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1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" hidden="1">{"'Sheet1'!$L$16"}</definedName>
    <definedName name="____M36" localSheetId="0" hidden="1">{"'Sheet1'!$L$16"}</definedName>
    <definedName name="____M36" localSheetId="11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" hidden="1">{"'Sheet1'!$L$16"}</definedName>
    <definedName name="____m4" localSheetId="0" hidden="1">{"'Sheet1'!$L$16"}</definedName>
    <definedName name="____m4" localSheetId="11" hidden="1">{"'Sheet1'!$L$16"}</definedName>
    <definedName name="____m4" localSheetId="6" hidden="1">{"'Sheet1'!$L$16"}</definedName>
    <definedName name="____m4" hidden="1">{"'Sheet1'!$L$16"}</definedName>
    <definedName name="____MAC12" localSheetId="10">#REF!</definedName>
    <definedName name="____MAC12">#REF!</definedName>
    <definedName name="____MAC46" localSheetId="10">#REF!</definedName>
    <definedName name="____MAC46">#REF!</definedName>
    <definedName name="____mcc1" localSheetId="1" hidden="1">{"'Sheet1'!$L$16"}</definedName>
    <definedName name="____mcc1" localSheetId="11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1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1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0">#REF!</definedName>
    <definedName name="____NCL100">#REF!</definedName>
    <definedName name="____NCL200" localSheetId="10">#REF!</definedName>
    <definedName name="____NCL200">#REF!</definedName>
    <definedName name="____NCL250" localSheetId="10">#REF!</definedName>
    <definedName name="____NCL250">#REF!</definedName>
    <definedName name="____NET2" localSheetId="10">#REF!</definedName>
    <definedName name="____NET2">#REF!</definedName>
    <definedName name="____nin190" localSheetId="10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" hidden="1">{"'Sheet1'!$L$16"}</definedName>
    <definedName name="____NK5" localSheetId="0" hidden="1">{"'Sheet1'!$L$16"}</definedName>
    <definedName name="____NK5" localSheetId="11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1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1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1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" hidden="1">{"'Sheet1'!$L$16"}</definedName>
    <definedName name="____PA3" localSheetId="0">{"Thuxm2.xls","Sheet1"}</definedName>
    <definedName name="____PA3" localSheetId="11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1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1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1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1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1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1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1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1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>#REF!</definedName>
    <definedName name="____SC2" localSheetId="9">#REF!</definedName>
    <definedName name="____SC2" localSheetId="10">#REF!</definedName>
    <definedName name="____SC2">#REF!</definedName>
    <definedName name="____sc3" localSheetId="9">#REF!</definedName>
    <definedName name="____sc3" localSheetId="10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1" hidden="1">{"'Sheet1'!$L$16"}</definedName>
    <definedName name="____SCL4" localSheetId="6" hidden="1">{"'Sheet1'!$L$16"}</definedName>
    <definedName name="____SCL4" hidden="1">{"'Sheet1'!$L$16"}</definedName>
    <definedName name="____SN3" localSheetId="10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1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1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1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1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1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1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1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1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1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" hidden="1">{"'Sheet1'!$L$16"}</definedName>
    <definedName name="____tb2" localSheetId="0" hidden="1">{"'Sheet1'!$L$16"}</definedName>
    <definedName name="____tb2" localSheetId="11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1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0">#REF!</definedName>
    <definedName name="____tct5">#REF!</definedName>
    <definedName name="____td1" localSheetId="9" hidden="1">{"'Sheet1'!$L$16"}</definedName>
    <definedName name="____td1" localSheetId="1" hidden="1">{"'Sheet1'!$L$16"}</definedName>
    <definedName name="____td1" localSheetId="0" hidden="1">{"'Sheet1'!$L$16"}</definedName>
    <definedName name="____td1" localSheetId="11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0">#REF!</definedName>
    <definedName name="____tg427">#REF!</definedName>
    <definedName name="____tk1" localSheetId="10">#REF!</definedName>
    <definedName name="____tk1">#REF!</definedName>
    <definedName name="____TL1" localSheetId="10">#REF!</definedName>
    <definedName name="____TL1">#REF!</definedName>
    <definedName name="____TL2" localSheetId="10">#REF!</definedName>
    <definedName name="____TL2">#REF!</definedName>
    <definedName name="____TL3" localSheetId="10">#REF!</definedName>
    <definedName name="____TL3">#REF!</definedName>
    <definedName name="____TLA120" localSheetId="10">#REF!</definedName>
    <definedName name="____TLA120">#REF!</definedName>
    <definedName name="____TLA35" localSheetId="10">#REF!</definedName>
    <definedName name="____TLA35">#REF!</definedName>
    <definedName name="____TLA50" localSheetId="10">#REF!</definedName>
    <definedName name="____TLA50">#REF!</definedName>
    <definedName name="____TLA70" localSheetId="10">#REF!</definedName>
    <definedName name="____TLA70">#REF!</definedName>
    <definedName name="____TLA95" localSheetId="10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1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1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1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" hidden="1">{"'Sheet1'!$L$16"}</definedName>
    <definedName name="____tt3" localSheetId="0" hidden="1">{"'Sheet1'!$L$16"}</definedName>
    <definedName name="____tt3" localSheetId="11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1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1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1" hidden="1">{"'Sheet1'!$L$16"}</definedName>
    <definedName name="____tu5" localSheetId="6" hidden="1">{"'Sheet1'!$L$16"}</definedName>
    <definedName name="____tu5" hidden="1">{"'Sheet1'!$L$16"}</definedName>
    <definedName name="____tz593" localSheetId="10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1" hidden="1">{"'Sheet1'!$L$16"}</definedName>
    <definedName name="____TH1" localSheetId="6" hidden="1">{"'Sheet1'!$L$16"}</definedName>
    <definedName name="____TH1" hidden="1">{"'Sheet1'!$L$16"}</definedName>
    <definedName name="____TH20" localSheetId="10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1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1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1" hidden="1">{"'Sheet1'!$L$16"}</definedName>
    <definedName name="____Tru21" localSheetId="6" hidden="1">{"'Sheet1'!$L$16"}</definedName>
    <definedName name="____Tru21" hidden="1">{"'Sheet1'!$L$16"}</definedName>
    <definedName name="____UT2" localSheetId="10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1" hidden="1">{"'Sheet1'!$L$16"}</definedName>
    <definedName name="____v2" localSheetId="6" hidden="1">{"'Sheet1'!$L$16"}</definedName>
    <definedName name="____v2" hidden="1">{"'Sheet1'!$L$16"}</definedName>
    <definedName name="____VL100" localSheetId="10">#REF!</definedName>
    <definedName name="____VL100">#REF!</definedName>
    <definedName name="____VL200" localSheetId="10">#REF!</definedName>
    <definedName name="____VL200">#REF!</definedName>
    <definedName name="____VL250" localSheetId="10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1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1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1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0">#REF!</definedName>
    <definedName name="____xx3">#REF!</definedName>
    <definedName name="____xx4" localSheetId="10">#REF!</definedName>
    <definedName name="____xx4">#REF!</definedName>
    <definedName name="____xx5" localSheetId="10">#REF!</definedName>
    <definedName name="____xx5">#REF!</definedName>
    <definedName name="____xx6" localSheetId="10">#REF!</definedName>
    <definedName name="____xx6">#REF!</definedName>
    <definedName name="____xx7" localSheetId="10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1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1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1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1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1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1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" hidden="1">{"'Sheet1'!$L$16"}</definedName>
    <definedName name="___a1" localSheetId="0" hidden="1">{"'Sheet1'!$L$16"}</definedName>
    <definedName name="___a1" localSheetId="11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1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" hidden="1">{"'Sheet1'!$L$16"}</definedName>
    <definedName name="___a2" localSheetId="0" hidden="1">{"'Sheet1'!$L$16"}</definedName>
    <definedName name="___a2" localSheetId="11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1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1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1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1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1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1" hidden="1">{"'Sheet1'!$L$16"}</definedName>
    <definedName name="___ban2" localSheetId="6" hidden="1">{"'Sheet1'!$L$16"}</definedName>
    <definedName name="___ban2" hidden="1">{"'Sheet1'!$L$16"}</definedName>
    <definedName name="___bdm1" localSheetId="10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1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1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1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1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1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1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1" hidden="1">{"'Sheet1'!$L$16"}</definedName>
    <definedName name="___Coc39" localSheetId="6" hidden="1">{"'Sheet1'!$L$16"}</definedName>
    <definedName name="___Coc39" hidden="1">{"'Sheet1'!$L$16"}</definedName>
    <definedName name="___CON1" localSheetId="10">#REF!</definedName>
    <definedName name="___CON1" localSheetId="0">#REF!</definedName>
    <definedName name="___CON1">#REF!</definedName>
    <definedName name="___CON2" localSheetId="10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1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1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1" hidden="1">{"'Sheet1'!$L$16"}</definedName>
    <definedName name="___d1500" localSheetId="6" hidden="1">{"'Sheet1'!$L$16"}</definedName>
    <definedName name="___d1500" hidden="1">{"'Sheet1'!$L$16"}</definedName>
    <definedName name="___ddn400" localSheetId="10">#REF!</definedName>
    <definedName name="___ddn400" localSheetId="0">#REF!</definedName>
    <definedName name="___ddn400">#REF!</definedName>
    <definedName name="___ddn600" localSheetId="10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1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" hidden="1">{"'Sheet1'!$L$16"}</definedName>
    <definedName name="___dt1" localSheetId="0" hidden="1">{"'Sheet1'!$L$16"}</definedName>
    <definedName name="___dt1" localSheetId="11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1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1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1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" hidden="1">{"'Sheet1'!$L$16"}</definedName>
    <definedName name="___Goi8" localSheetId="0" hidden="1">{"'Sheet1'!$L$16"}</definedName>
    <definedName name="___Goi8" localSheetId="11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" hidden="1">{"'Sheet1'!$L$16"}</definedName>
    <definedName name="___h1" localSheetId="0" hidden="1">{"'Sheet1'!$L$16"}</definedName>
    <definedName name="___h1" localSheetId="11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1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1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1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" hidden="1">{"'Sheet1'!$L$16"}</definedName>
    <definedName name="___hu1" localSheetId="0" hidden="1">{"'Sheet1'!$L$16"}</definedName>
    <definedName name="___hu1" localSheetId="11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" hidden="1">{"'Sheet1'!$L$16"}</definedName>
    <definedName name="___hu2" localSheetId="0" hidden="1">{"'Sheet1'!$L$16"}</definedName>
    <definedName name="___hu2" localSheetId="11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1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" hidden="1">{"'Sheet1'!$L$16"}</definedName>
    <definedName name="___hu5" localSheetId="0" hidden="1">{"'Sheet1'!$L$16"}</definedName>
    <definedName name="___hu5" localSheetId="11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" hidden="1">{"'Sheet1'!$L$16"}</definedName>
    <definedName name="___hu6" localSheetId="0" hidden="1">{"'Sheet1'!$L$16"}</definedName>
    <definedName name="___hu6" localSheetId="11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1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1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1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" hidden="1">{"'Sheet1'!$L$16"}</definedName>
    <definedName name="___K146" localSheetId="0" hidden="1">{"'Sheet1'!$L$16"}</definedName>
    <definedName name="___K146" localSheetId="11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1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1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1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1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" hidden="1">{"'Sheet1'!$L$16"}</definedName>
    <definedName name="___KM22" localSheetId="0" hidden="1">{"'Sheet1'!$L$16"}</definedName>
    <definedName name="___KM22" localSheetId="11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" hidden="1">{"'Sheet1'!$L$16"}</definedName>
    <definedName name="___Lan1" localSheetId="0" hidden="1">{"'Sheet1'!$L$16"}</definedName>
    <definedName name="___Lan1" localSheetId="11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" hidden="1">{"'Sheet1'!$L$16"}</definedName>
    <definedName name="___LAN3" localSheetId="0" hidden="1">{"'Sheet1'!$L$16"}</definedName>
    <definedName name="___LAN3" localSheetId="11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1" hidden="1">{"'Sheet1'!$L$16"}</definedName>
    <definedName name="___ld2" localSheetId="6" hidden="1">{"'Sheet1'!$L$16"}</definedName>
    <definedName name="___ld2" hidden="1">{"'Sheet1'!$L$16"}</definedName>
    <definedName name="___lh1" localSheetId="10">#REF!</definedName>
    <definedName name="___lh1">#REF!</definedName>
    <definedName name="___lh21" localSheetId="10">#REF!</definedName>
    <definedName name="___lh21">#REF!</definedName>
    <definedName name="___lh22" localSheetId="10">#REF!</definedName>
    <definedName name="___lh22">#REF!</definedName>
    <definedName name="___lh31" localSheetId="10">#REF!</definedName>
    <definedName name="___lh31">#REF!</definedName>
    <definedName name="___lh32" localSheetId="10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" hidden="1">{"'Sheet1'!$L$16"}</definedName>
    <definedName name="___lk2" localSheetId="0" hidden="1">{"'Sheet1'!$L$16"}</definedName>
    <definedName name="___lk2" localSheetId="11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1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1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" hidden="1">{"'Sheet1'!$L$16"}</definedName>
    <definedName name="___M36" localSheetId="0" hidden="1">{"'Sheet1'!$L$16"}</definedName>
    <definedName name="___M36" localSheetId="11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" hidden="1">{"'Sheet1'!$L$16"}</definedName>
    <definedName name="___m4" localSheetId="0" hidden="1">{"'Sheet1'!$L$16"}</definedName>
    <definedName name="___m4" localSheetId="11" hidden="1">{"'Sheet1'!$L$16"}</definedName>
    <definedName name="___m4" localSheetId="6" hidden="1">{"'Sheet1'!$L$16"}</definedName>
    <definedName name="___m4" hidden="1">{"'Sheet1'!$L$16"}</definedName>
    <definedName name="___MAC12" localSheetId="10">#REF!</definedName>
    <definedName name="___MAC12" localSheetId="0">#REF!</definedName>
    <definedName name="___MAC12">#REF!</definedName>
    <definedName name="___MAC46" localSheetId="10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1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1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1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1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1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1" hidden="1">{"'Sheet1'!$L$16"}</definedName>
    <definedName name="___n23" localSheetId="6" hidden="1">{"'Sheet1'!$L$16"}</definedName>
    <definedName name="___n23" hidden="1">{"'Sheet1'!$L$16"}</definedName>
    <definedName name="___NCL100" localSheetId="10">#REF!</definedName>
    <definedName name="___NCL100" localSheetId="0">#REF!</definedName>
    <definedName name="___NCL100">#REF!</definedName>
    <definedName name="___NCL200" localSheetId="10">#REF!</definedName>
    <definedName name="___NCL200" localSheetId="0">#REF!</definedName>
    <definedName name="___NCL200">#REF!</definedName>
    <definedName name="___NCL250" localSheetId="10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1" hidden="1">{"'Sheet1'!$L$16"}</definedName>
    <definedName name="___NCN15" localSheetId="6" hidden="1">{"'Sheet1'!$L$16"}</definedName>
    <definedName name="___NCN15" hidden="1">{"'Sheet1'!$L$16"}</definedName>
    <definedName name="___NET2" localSheetId="10">#REF!</definedName>
    <definedName name="___NET2" localSheetId="0">#REF!</definedName>
    <definedName name="___NET2">#REF!</definedName>
    <definedName name="___nin190" localSheetId="10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" hidden="1">{"'Sheet1'!$L$16"}</definedName>
    <definedName name="___NK5" localSheetId="0" hidden="1">{"'Sheet1'!$L$16"}</definedName>
    <definedName name="___NK5" localSheetId="11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1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1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1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" hidden="1">{"'Sheet1'!$L$16"}</definedName>
    <definedName name="___PA3" localSheetId="0" hidden="1">{"'Sheet1'!$L$16"}</definedName>
    <definedName name="___PA3" localSheetId="11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1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1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1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1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1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1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1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1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0">#REF!</definedName>
    <definedName name="___sc1" localSheetId="0">#REF!</definedName>
    <definedName name="___sc1">#REF!</definedName>
    <definedName name="___SC2" localSheetId="10">#REF!</definedName>
    <definedName name="___SC2" localSheetId="0">#REF!</definedName>
    <definedName name="___SC2">#REF!</definedName>
    <definedName name="___sc3" localSheetId="10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1" hidden="1">{"'Sheet1'!$L$16"}</definedName>
    <definedName name="___SCL4" localSheetId="6" hidden="1">{"'Sheet1'!$L$16"}</definedName>
    <definedName name="___SCL4" hidden="1">{"'Sheet1'!$L$16"}</definedName>
    <definedName name="___SN3" localSheetId="10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1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1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1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1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1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1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1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1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1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1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1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" hidden="1">{"'Sheet1'!$L$16"}</definedName>
    <definedName name="___T9" localSheetId="0" hidden="1">{"'Sheet1'!$L$16"}</definedName>
    <definedName name="___t9" localSheetId="11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" hidden="1">{"'Sheet1'!$L$16"}</definedName>
    <definedName name="___tb2" localSheetId="0" hidden="1">{"'Sheet1'!$L$16"}</definedName>
    <definedName name="___tb2" localSheetId="11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1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0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" hidden="1">{"'Sheet1'!$L$16"}</definedName>
    <definedName name="___td1" localSheetId="0" hidden="1">{"'Sheet1'!$L$16"}</definedName>
    <definedName name="___td1" localSheetId="11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0">#REF!</definedName>
    <definedName name="___tg427">#REF!</definedName>
    <definedName name="___tk1" localSheetId="10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1" hidden="1">{"'Sheet1'!$L$16"}</definedName>
    <definedName name="___TK211" localSheetId="6" hidden="1">{"'Sheet1'!$L$16"}</definedName>
    <definedName name="___TK211" hidden="1">{"'Sheet1'!$L$16"}</definedName>
    <definedName name="___TL1" localSheetId="10">#REF!</definedName>
    <definedName name="___TL1" localSheetId="0">#REF!</definedName>
    <definedName name="___TL1">#REF!</definedName>
    <definedName name="___TL2" localSheetId="10">#REF!</definedName>
    <definedName name="___TL2" localSheetId="0">#REF!</definedName>
    <definedName name="___TL2">#REF!</definedName>
    <definedName name="___TL3" localSheetId="10">#REF!</definedName>
    <definedName name="___TL3" localSheetId="0">#REF!</definedName>
    <definedName name="___TL3">#REF!</definedName>
    <definedName name="___TLA120" localSheetId="10">#REF!</definedName>
    <definedName name="___TLA120" localSheetId="0">#REF!</definedName>
    <definedName name="___TLA120">#REF!</definedName>
    <definedName name="___TLA35" localSheetId="10">#REF!</definedName>
    <definedName name="___TLA35" localSheetId="0">#REF!</definedName>
    <definedName name="___TLA35">#REF!</definedName>
    <definedName name="___TLA50" localSheetId="10">#REF!</definedName>
    <definedName name="___TLA50" localSheetId="0">#REF!</definedName>
    <definedName name="___TLA50">#REF!</definedName>
    <definedName name="___TLA70" localSheetId="10">#REF!</definedName>
    <definedName name="___TLA70" localSheetId="0">#REF!</definedName>
    <definedName name="___TLA70">#REF!</definedName>
    <definedName name="___TLA95" localSheetId="10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1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1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1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" hidden="1">{"'Sheet1'!$L$16"}</definedName>
    <definedName name="___tt3" localSheetId="0" hidden="1">{"'Sheet1'!$L$16"}</definedName>
    <definedName name="___tt3" localSheetId="11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1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1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1" hidden="1">{"'Sheet1'!$L$16"}</definedName>
    <definedName name="___tu5" localSheetId="6" hidden="1">{"'Sheet1'!$L$16"}</definedName>
    <definedName name="___tu5" hidden="1">{"'Sheet1'!$L$16"}</definedName>
    <definedName name="___tz593" localSheetId="10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1" hidden="1">{"'Sheet1'!$L$16"}</definedName>
    <definedName name="___TH1" localSheetId="6" hidden="1">{"'Sheet1'!$L$16"}</definedName>
    <definedName name="___TH1" hidden="1">{"'Sheet1'!$L$16"}</definedName>
    <definedName name="___TH20" localSheetId="10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1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1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1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1" hidden="1">{"'Sheet1'!$L$16"}</definedName>
    <definedName name="___Tru21" localSheetId="6" hidden="1">{"'Sheet1'!$L$16"}</definedName>
    <definedName name="___Tru21" hidden="1">{"'Sheet1'!$L$16"}</definedName>
    <definedName name="___UT2" localSheetId="10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1" hidden="1">{"'Sheet1'!$L$16"}</definedName>
    <definedName name="___v2" localSheetId="6" hidden="1">{"'Sheet1'!$L$16"}</definedName>
    <definedName name="___v2" hidden="1">{"'Sheet1'!$L$16"}</definedName>
    <definedName name="___VL100" localSheetId="10">#REF!</definedName>
    <definedName name="___VL100" localSheetId="0">#REF!</definedName>
    <definedName name="___VL100">#REF!</definedName>
    <definedName name="___VL200" localSheetId="10">#REF!</definedName>
    <definedName name="___VL200" localSheetId="0">#REF!</definedName>
    <definedName name="___VL200">#REF!</definedName>
    <definedName name="___VL250" localSheetId="10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" hidden="1">{"'Sheet1'!$L$16"}</definedName>
    <definedName name="___VLP2" localSheetId="0" hidden="1">{"'Sheet1'!$L$16"}</definedName>
    <definedName name="___VLP2" localSheetId="11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1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1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1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0">#REF!</definedName>
    <definedName name="___xx3">#REF!</definedName>
    <definedName name="___xx4" localSheetId="10">#REF!</definedName>
    <definedName name="___xx4">#REF!</definedName>
    <definedName name="___xx5" localSheetId="10">#REF!</definedName>
    <definedName name="___xx5">#REF!</definedName>
    <definedName name="___xx6" localSheetId="10">#REF!</definedName>
    <definedName name="___xx6">#REF!</definedName>
    <definedName name="___xx7" localSheetId="10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1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1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1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1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1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1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1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1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1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1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1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1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1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1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1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1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1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1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1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1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1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1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1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1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1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1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1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1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1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1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1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1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1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1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1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1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1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1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1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1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1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1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1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1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1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1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1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1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1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1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1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1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1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1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1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1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1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1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1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1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1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1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1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1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1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1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1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1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1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1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" hidden="1">{"'Sheet1'!$L$16"}</definedName>
    <definedName name="__a1" localSheetId="0" hidden="1">{"'Sheet1'!$L$16"}</definedName>
    <definedName name="__a1" localSheetId="11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1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1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" hidden="1">{"'Sheet1'!$L$16"}</definedName>
    <definedName name="__a2" localSheetId="0" hidden="1">{"'Sheet1'!$L$16"}</definedName>
    <definedName name="__a2" localSheetId="11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1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1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1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1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1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1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1" hidden="1">{"'Sheet1'!$L$16"}</definedName>
    <definedName name="__ban2" localSheetId="6" hidden="1">{"'Sheet1'!$L$16"}</definedName>
    <definedName name="__ban2" hidden="1">{"'Sheet1'!$L$16"}</definedName>
    <definedName name="__bdm1" localSheetId="10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1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1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1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1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1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1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1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1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1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1" hidden="1">{"'Sheet1'!$L$16"}</definedName>
    <definedName name="__Coc39" localSheetId="6" hidden="1">{"'Sheet1'!$L$16"}</definedName>
    <definedName name="__Coc39" hidden="1">{"'Sheet1'!$L$16"}</definedName>
    <definedName name="__CON1" localSheetId="10">#REF!</definedName>
    <definedName name="__CON1" localSheetId="0">#REF!</definedName>
    <definedName name="__CON1">#REF!</definedName>
    <definedName name="__CON2" localSheetId="10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1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1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1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" hidden="1">{"'Sheet1'!$L$16"}</definedName>
    <definedName name="__d1500" localSheetId="0" hidden="1">{"'Sheet1'!$L$16"}</definedName>
    <definedName name="__d1500" localSheetId="11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1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1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1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1" hidden="1">{"'Sheet1'!$L$16"}</definedName>
    <definedName name="__dao2" localSheetId="6" hidden="1">{"'Sheet1'!$L$16"}</definedName>
    <definedName name="__dao2" hidden="1">{"'Sheet1'!$L$16"}</definedName>
    <definedName name="__ddn400" localSheetId="10">#REF!</definedName>
    <definedName name="__ddn400" localSheetId="0">#REF!</definedName>
    <definedName name="__ddn400">#REF!</definedName>
    <definedName name="__ddn600" localSheetId="10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1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" hidden="1">{"'Sheet1'!$L$16"}</definedName>
    <definedName name="__dt1" localSheetId="0" hidden="1">{"'Sheet1'!$L$16"}</definedName>
    <definedName name="__dt1" localSheetId="11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1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1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1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1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1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" hidden="1">{"'Sheet1'!$L$16"}</definedName>
    <definedName name="__Goi8" localSheetId="0" hidden="1">{"'Sheet1'!$L$16"}</definedName>
    <definedName name="__Goi8" localSheetId="11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" hidden="1">{"'Sheet1'!$L$16"}</definedName>
    <definedName name="__h1" localSheetId="0" hidden="1">{"'Sheet1'!$L$16"}</definedName>
    <definedName name="__h1" localSheetId="11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1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1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1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1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" hidden="1">{"'Sheet1'!$L$16"}</definedName>
    <definedName name="__hu1" localSheetId="0" hidden="1">{"'Sheet1'!$L$16"}</definedName>
    <definedName name="__hu1" localSheetId="11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" hidden="1">{"'Sheet1'!$L$16"}</definedName>
    <definedName name="__hu2" localSheetId="0" hidden="1">{"'Sheet1'!$L$16"}</definedName>
    <definedName name="__hu2" localSheetId="11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1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" hidden="1">{"'Sheet1'!$L$16"}</definedName>
    <definedName name="__hu5" localSheetId="0" hidden="1">{"'Sheet1'!$L$16"}</definedName>
    <definedName name="__hu5" localSheetId="11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" hidden="1">{"'Sheet1'!$L$16"}</definedName>
    <definedName name="__hu6" localSheetId="0" hidden="1">{"'Sheet1'!$L$16"}</definedName>
    <definedName name="__hu6" localSheetId="11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1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1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1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0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" hidden="1">{"'Sheet1'!$L$16"}</definedName>
    <definedName name="__K146" localSheetId="0" hidden="1">{"'Sheet1'!$L$16"}</definedName>
    <definedName name="__K146" localSheetId="11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1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1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1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1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1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" hidden="1">{"'Sheet1'!$L$16"}</definedName>
    <definedName name="__KM22" localSheetId="0" hidden="1">{"'Sheet1'!$L$16"}</definedName>
    <definedName name="__KM22" localSheetId="11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1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1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" hidden="1">{"'Sheet1'!$L$16"}</definedName>
    <definedName name="__Lan1" localSheetId="0" hidden="1">{"'Sheet1'!$L$16"}</definedName>
    <definedName name="__Lan1" localSheetId="11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" hidden="1">{"'Sheet1'!$L$16"}</definedName>
    <definedName name="__LAN3" localSheetId="0" hidden="1">{"'Sheet1'!$L$16"}</definedName>
    <definedName name="__LAN3" localSheetId="11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1" hidden="1">{"'Sheet1'!$L$16"}</definedName>
    <definedName name="__ld2" localSheetId="6" hidden="1">{"'Sheet1'!$L$16"}</definedName>
    <definedName name="__ld2" hidden="1">{"'Sheet1'!$L$16"}</definedName>
    <definedName name="__lh1" localSheetId="10">#REF!</definedName>
    <definedName name="__lh1" localSheetId="0">#REF!</definedName>
    <definedName name="__lh1">#REF!</definedName>
    <definedName name="__lh21" localSheetId="10">#REF!</definedName>
    <definedName name="__lh21" localSheetId="0">#REF!</definedName>
    <definedName name="__lh21">#REF!</definedName>
    <definedName name="__lh22" localSheetId="10">#REF!</definedName>
    <definedName name="__lh22" localSheetId="0">#REF!</definedName>
    <definedName name="__lh22">#REF!</definedName>
    <definedName name="__lh31" localSheetId="10">#REF!</definedName>
    <definedName name="__lh31" localSheetId="0">#REF!</definedName>
    <definedName name="__lh31">#REF!</definedName>
    <definedName name="__lh32" localSheetId="10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" hidden="1">{"'Sheet1'!$L$16"}</definedName>
    <definedName name="__lk2" localSheetId="0" hidden="1">{"'Sheet1'!$L$16"}</definedName>
    <definedName name="__lk2" localSheetId="11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1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" hidden="1">{"'Sheet1'!$L$16"}</definedName>
    <definedName name="__m1233" localSheetId="0" hidden="1">{"'Sheet1'!$L$16"}</definedName>
    <definedName name="__m1233" localSheetId="11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1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" hidden="1">{"'Sheet1'!$L$16"}</definedName>
    <definedName name="__M36" localSheetId="0" hidden="1">{"'Sheet1'!$L$16"}</definedName>
    <definedName name="__M36" localSheetId="11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" hidden="1">{"'Sheet1'!$L$16"}</definedName>
    <definedName name="__m4" localSheetId="0" hidden="1">{"'Sheet1'!$L$16"}</definedName>
    <definedName name="__m4" localSheetId="11" hidden="1">{"'Sheet1'!$L$16"}</definedName>
    <definedName name="__m4" localSheetId="6" hidden="1">{"'Sheet1'!$L$16"}</definedName>
    <definedName name="__m4" hidden="1">{"'Sheet1'!$L$16"}</definedName>
    <definedName name="__MAC12" localSheetId="10">#REF!</definedName>
    <definedName name="__MAC12" localSheetId="0">#REF!</definedName>
    <definedName name="__MAC12">#REF!</definedName>
    <definedName name="__MAC46" localSheetId="10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1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1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1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1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1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1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1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0">#REF!</definedName>
    <definedName name="__NCL100" localSheetId="0">#REF!</definedName>
    <definedName name="__NCL100">#REF!</definedName>
    <definedName name="__NCL200" localSheetId="10">#REF!</definedName>
    <definedName name="__NCL200" localSheetId="0">#REF!</definedName>
    <definedName name="__NCL200">#REF!</definedName>
    <definedName name="__NCL250" localSheetId="10">#REF!</definedName>
    <definedName name="__NCL250" localSheetId="0">#REF!</definedName>
    <definedName name="__NCL250">#REF!</definedName>
    <definedName name="__neo1">#REF!</definedName>
    <definedName name="__NET2" localSheetId="10">#REF!</definedName>
    <definedName name="__NET2" localSheetId="0">#REF!</definedName>
    <definedName name="__NET2">#REF!</definedName>
    <definedName name="__nin190" localSheetId="10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" hidden="1">{"'Sheet1'!$L$16"}</definedName>
    <definedName name="__NK5" localSheetId="0" hidden="1">{"'Sheet1'!$L$16"}</definedName>
    <definedName name="__NK5" localSheetId="11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1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1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1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" hidden="1">{"'Sheet1'!$L$16"}</definedName>
    <definedName name="__PA3" localSheetId="0" hidden="1">{"'Sheet1'!$L$16"}</definedName>
    <definedName name="__PA3" localSheetId="11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1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1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1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1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1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1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1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1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0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1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1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0">#REF!</definedName>
    <definedName name="__sc1" localSheetId="0">#REF!</definedName>
    <definedName name="__sc1">#REF!</definedName>
    <definedName name="__SC2" localSheetId="10">#REF!</definedName>
    <definedName name="__SC2" localSheetId="0">#REF!</definedName>
    <definedName name="__SC2">#REF!</definedName>
    <definedName name="__sc3" localSheetId="10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1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1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1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0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1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1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1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1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1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1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1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1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1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" hidden="1">{"'Sheet1'!$L$16"}</definedName>
    <definedName name="__T7" localSheetId="0">{"Book1"}</definedName>
    <definedName name="__T7" localSheetId="11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1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" hidden="1">{"'Sheet1'!$L$16"}</definedName>
    <definedName name="__T9" localSheetId="0" hidden="1">{"'Sheet1'!$L$16"}</definedName>
    <definedName name="__t9" localSheetId="11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" hidden="1">{"'Sheet1'!$L$16"}</definedName>
    <definedName name="__tb2" localSheetId="0" hidden="1">{"'Sheet1'!$L$16"}</definedName>
    <definedName name="__tb2" localSheetId="11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1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0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" hidden="1">{"'Sheet1'!$L$16"}</definedName>
    <definedName name="__td1" localSheetId="0" hidden="1">{"'Sheet1'!$L$16"}</definedName>
    <definedName name="__td1" localSheetId="11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1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0">#REF!</definedName>
    <definedName name="__TG1" localSheetId="0">#REF!</definedName>
    <definedName name="__TG1">#REF!</definedName>
    <definedName name="__TG2" localSheetId="10">#REF!</definedName>
    <definedName name="__TG2" localSheetId="0">#REF!</definedName>
    <definedName name="__TG2">#REF!</definedName>
    <definedName name="__tg427" localSheetId="10">#REF!</definedName>
    <definedName name="__tg427">#REF!</definedName>
    <definedName name="__tk1" localSheetId="10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1" hidden="1">{"'Sheet1'!$L$16"}</definedName>
    <definedName name="__TK211" localSheetId="6" hidden="1">{"'Sheet1'!$L$16"}</definedName>
    <definedName name="__TK211" hidden="1">{"'Sheet1'!$L$16"}</definedName>
    <definedName name="__TL1" localSheetId="10">#REF!</definedName>
    <definedName name="__TL1" localSheetId="0">#REF!</definedName>
    <definedName name="__TL1">#REF!</definedName>
    <definedName name="__TL2" localSheetId="10">#REF!</definedName>
    <definedName name="__TL2" localSheetId="0">#REF!</definedName>
    <definedName name="__TL2">#REF!</definedName>
    <definedName name="__TL3" localSheetId="10">#REF!</definedName>
    <definedName name="__TL3" localSheetId="0">#REF!</definedName>
    <definedName name="__TL3">#REF!</definedName>
    <definedName name="__TLA120" localSheetId="10">#REF!</definedName>
    <definedName name="__TLA120" localSheetId="0">#REF!</definedName>
    <definedName name="__TLA120">#REF!</definedName>
    <definedName name="__TLA35" localSheetId="10">#REF!</definedName>
    <definedName name="__TLA35" localSheetId="0">#REF!</definedName>
    <definedName name="__TLA35">#REF!</definedName>
    <definedName name="__TLA50" localSheetId="10">#REF!</definedName>
    <definedName name="__TLA50" localSheetId="0">#REF!</definedName>
    <definedName name="__TLA50">#REF!</definedName>
    <definedName name="__TLA70" localSheetId="10">#REF!</definedName>
    <definedName name="__TLA70" localSheetId="0">#REF!</definedName>
    <definedName name="__TLA70">#REF!</definedName>
    <definedName name="__TLA95" localSheetId="10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1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1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1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" hidden="1">{"'Sheet1'!$L$16"}</definedName>
    <definedName name="__tt3" localSheetId="0" hidden="1">{"'Sheet1'!$L$16"}</definedName>
    <definedName name="__tt3" localSheetId="11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1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1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1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1" hidden="1">{"'Sheet1'!$L$16"}</definedName>
    <definedName name="__tu5" localSheetId="6" hidden="1">{"'Sheet1'!$L$16"}</definedName>
    <definedName name="__tu5" hidden="1">{"'Sheet1'!$L$16"}</definedName>
    <definedName name="__tz593" localSheetId="10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1" hidden="1">{"'Sheet1'!$L$16"}</definedName>
    <definedName name="__TH1" localSheetId="6" hidden="1">{"'Sheet1'!$L$16"}</definedName>
    <definedName name="__TH1" hidden="1">{"'Sheet1'!$L$16"}</definedName>
    <definedName name="__TH20" localSheetId="10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1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1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1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0">#REF!</definedName>
    <definedName name="__UT2">#REF!</definedName>
    <definedName name="__va1">#REF!</definedName>
    <definedName name="__VL100" localSheetId="10">#REF!</definedName>
    <definedName name="__VL100" localSheetId="0">#REF!</definedName>
    <definedName name="__VL100">#REF!</definedName>
    <definedName name="__VL200" localSheetId="10">#REF!</definedName>
    <definedName name="__VL200" localSheetId="0">#REF!</definedName>
    <definedName name="__VL200">#REF!</definedName>
    <definedName name="__VL250" localSheetId="10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" hidden="1">{"'Sheet1'!$L$16"}</definedName>
    <definedName name="__VLP2" localSheetId="0" hidden="1">{"'Sheet1'!$L$16"}</definedName>
    <definedName name="__VLP2" localSheetId="11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1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1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0">#REF!</definedName>
    <definedName name="__xx3">#REF!</definedName>
    <definedName name="__xx4" localSheetId="10">#REF!</definedName>
    <definedName name="__xx4">#REF!</definedName>
    <definedName name="__xx5" localSheetId="10">#REF!</definedName>
    <definedName name="__xx5">#REF!</definedName>
    <definedName name="__xx6" localSheetId="10">#REF!</definedName>
    <definedName name="__xx6">#REF!</definedName>
    <definedName name="__xx7" localSheetId="10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1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0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1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1">#REF!</definedName>
    <definedName name="_1_0DATA_DATA2_L" localSheetId="6">#REF!</definedName>
    <definedName name="_1_0DATA_DATA2_L">#REF!</definedName>
    <definedName name="_1_0ten_" localSheetId="10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1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1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1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1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1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1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1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1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1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1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1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1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1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1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1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1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1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1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1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1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1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1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1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1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1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1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1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1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1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1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1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1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1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1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1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1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1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1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1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1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1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1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1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1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1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1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1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1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1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0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1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1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1" hidden="1">#REF!</definedName>
    <definedName name="_2_0_F" localSheetId="6" hidden="1">#REF!</definedName>
    <definedName name="_2_0_F" hidden="1">#REF!</definedName>
    <definedName name="_2_0ten_" localSheetId="10" hidden="1">#REF!</definedName>
    <definedName name="_2_0ten_" localSheetId="0" hidden="1">#REF!</definedName>
    <definedName name="_2_0ten_" hidden="1">#REF!</definedName>
    <definedName name="_2_0xoa_" localSheetId="10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1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1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1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1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1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1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1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1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1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1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1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1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0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1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1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1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1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1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1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0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1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1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1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1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1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1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1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1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1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1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1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1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1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1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1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1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1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1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1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1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1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1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1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1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4" hidden="1">{"'Sheet1'!$L$16"}</definedName>
    <definedName name="_a1" localSheetId="11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1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1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1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" hidden="1">{"'Sheet1'!$L$16"}</definedName>
    <definedName name="_a2" localSheetId="0" hidden="1">{"'Sheet1'!$L$16"}</definedName>
    <definedName name="_a2" localSheetId="11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1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1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1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" hidden="1">{"'Sheet1'!$L$16"}</definedName>
    <definedName name="_a5" localSheetId="0" hidden="1">{"'Sheet1'!$L$16"}</definedName>
    <definedName name="_a5" localSheetId="11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1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1">#REF!</definedName>
    <definedName name="_A65700" localSheetId="6">#REF!</definedName>
    <definedName name="_A65700">#REF!</definedName>
    <definedName name="_A65800" localSheetId="0">#REF!</definedName>
    <definedName name="_A65800" localSheetId="11">#REF!</definedName>
    <definedName name="_A65800" localSheetId="6">#REF!</definedName>
    <definedName name="_A65800">#REF!</definedName>
    <definedName name="_A66000" localSheetId="0">#REF!</definedName>
    <definedName name="_A66000" localSheetId="11">#REF!</definedName>
    <definedName name="_A66000" localSheetId="6">#REF!</definedName>
    <definedName name="_A66000">#REF!</definedName>
    <definedName name="_A67000" localSheetId="0">#REF!</definedName>
    <definedName name="_A67000" localSheetId="11">#REF!</definedName>
    <definedName name="_A67000" localSheetId="6">#REF!</definedName>
    <definedName name="_A67000">#REF!</definedName>
    <definedName name="_A68000" localSheetId="0">#REF!</definedName>
    <definedName name="_A68000" localSheetId="11">#REF!</definedName>
    <definedName name="_A68000" localSheetId="6">#REF!</definedName>
    <definedName name="_A68000">#REF!</definedName>
    <definedName name="_A70000" localSheetId="0">#REF!</definedName>
    <definedName name="_A70000" localSheetId="11">#REF!</definedName>
    <definedName name="_A70000" localSheetId="6">#REF!</definedName>
    <definedName name="_A70000">#REF!</definedName>
    <definedName name="_A75000" localSheetId="0">#REF!</definedName>
    <definedName name="_A75000" localSheetId="11">#REF!</definedName>
    <definedName name="_A75000" localSheetId="6">#REF!</definedName>
    <definedName name="_A75000">#REF!</definedName>
    <definedName name="_A85000" localSheetId="0">#REF!</definedName>
    <definedName name="_A85000" localSheetId="11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1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1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1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1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1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0">#REF!</definedName>
    <definedName name="_atn1" localSheetId="0">#REF!</definedName>
    <definedName name="_atn1">#REF!</definedName>
    <definedName name="_atn10" localSheetId="10">#REF!</definedName>
    <definedName name="_atn10" localSheetId="0">#REF!</definedName>
    <definedName name="_atn10">#REF!</definedName>
    <definedName name="_atn2" localSheetId="10">#REF!</definedName>
    <definedName name="_atn2" localSheetId="0">#REF!</definedName>
    <definedName name="_atn2">#REF!</definedName>
    <definedName name="_atn3" localSheetId="10">#REF!</definedName>
    <definedName name="_atn3" localSheetId="0">#REF!</definedName>
    <definedName name="_atn3">#REF!</definedName>
    <definedName name="_atn4" localSheetId="10">#REF!</definedName>
    <definedName name="_atn4" localSheetId="0">#REF!</definedName>
    <definedName name="_atn4">#REF!</definedName>
    <definedName name="_atn5" localSheetId="10">#REF!</definedName>
    <definedName name="_atn5" localSheetId="0">#REF!</definedName>
    <definedName name="_atn5">#REF!</definedName>
    <definedName name="_atn6" localSheetId="10">#REF!</definedName>
    <definedName name="_atn6" localSheetId="0">#REF!</definedName>
    <definedName name="_atn6">#REF!</definedName>
    <definedName name="_atn7" localSheetId="10">#REF!</definedName>
    <definedName name="_atn7" localSheetId="0">#REF!</definedName>
    <definedName name="_atn7">#REF!</definedName>
    <definedName name="_atn8" localSheetId="10">#REF!</definedName>
    <definedName name="_atn8" localSheetId="0">#REF!</definedName>
    <definedName name="_atn8">#REF!</definedName>
    <definedName name="_atn9" localSheetId="10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1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1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" hidden="1">{"'Sheet1'!$L$16"}</definedName>
    <definedName name="_b200" localSheetId="0" hidden="1">{"'Sheet1'!$L$16"}</definedName>
    <definedName name="_b200" localSheetId="11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1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1">#REF!</definedName>
    <definedName name="_bac3" localSheetId="6">#REF!</definedName>
    <definedName name="_bac3">#REF!</definedName>
    <definedName name="_bac4" localSheetId="0">#REF!</definedName>
    <definedName name="_bac4" localSheetId="11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1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0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1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1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1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1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1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1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1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1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1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1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1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1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1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1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1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1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1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1" hidden="1">{"'Sheet1'!$L$16"}</definedName>
    <definedName name="_CT2" localSheetId="6" hidden="1">{"'Sheet1'!$L$16"}</definedName>
    <definedName name="_CT2" hidden="1">{"'Sheet1'!$L$16"}</definedName>
    <definedName name="_CT250" localSheetId="11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1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1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1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" hidden="1">{"'Sheet1'!$L$16"}</definedName>
    <definedName name="_d1500" localSheetId="0" hidden="1">{"'Sheet1'!$L$16"}</definedName>
    <definedName name="_d1500" localSheetId="11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1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1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1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1">#REF!</definedName>
    <definedName name="_DATA" localSheetId="6">#REF!</definedName>
    <definedName name="_DATA">#REF!</definedName>
    <definedName name="_ddn400" localSheetId="10">#REF!</definedName>
    <definedName name="_ddn400" localSheetId="0">#REF!</definedName>
    <definedName name="_ddn400">#REF!</definedName>
    <definedName name="_ddn600" localSheetId="10">#REF!</definedName>
    <definedName name="_ddn600" localSheetId="0">#REF!</definedName>
    <definedName name="_ddn600">#REF!</definedName>
    <definedName name="_deo1" localSheetId="10">#REF!</definedName>
    <definedName name="_deo1" localSheetId="0">#REF!</definedName>
    <definedName name="_deo1">#REF!</definedName>
    <definedName name="_deo10" localSheetId="10">#REF!</definedName>
    <definedName name="_deo10" localSheetId="0">#REF!</definedName>
    <definedName name="_deo10">#REF!</definedName>
    <definedName name="_deo2" localSheetId="10">#REF!</definedName>
    <definedName name="_deo2" localSheetId="0">#REF!</definedName>
    <definedName name="_deo2">#REF!</definedName>
    <definedName name="_deo3" localSheetId="10">#REF!</definedName>
    <definedName name="_deo3" localSheetId="0">#REF!</definedName>
    <definedName name="_deo3">#REF!</definedName>
    <definedName name="_deo4" localSheetId="10">#REF!</definedName>
    <definedName name="_deo4" localSheetId="0">#REF!</definedName>
    <definedName name="_deo4">#REF!</definedName>
    <definedName name="_deo5" localSheetId="10">#REF!</definedName>
    <definedName name="_deo5" localSheetId="0">#REF!</definedName>
    <definedName name="_deo5">#REF!</definedName>
    <definedName name="_deo6" localSheetId="10">#REF!</definedName>
    <definedName name="_deo6" localSheetId="0">#REF!</definedName>
    <definedName name="_deo6">#REF!</definedName>
    <definedName name="_deo7" localSheetId="10">#REF!</definedName>
    <definedName name="_deo7" localSheetId="0">#REF!</definedName>
    <definedName name="_deo7">#REF!</definedName>
    <definedName name="_deo8" localSheetId="10">#REF!</definedName>
    <definedName name="_deo8" localSheetId="0">#REF!</definedName>
    <definedName name="_deo8">#REF!</definedName>
    <definedName name="_deo9" localSheetId="10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1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1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1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1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1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" hidden="1">{"'Sheet1'!$L$16"}</definedName>
    <definedName name="_dt1" localSheetId="0" hidden="1">{"'Sheet1'!$L$16"}</definedName>
    <definedName name="_dt1" localSheetId="11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1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1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1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4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1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1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1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0" hidden="1">#REF!</definedName>
    <definedName name="_Fill" localSheetId="0" hidden="1">#REF!</definedName>
    <definedName name="_Fill" localSheetId="14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4" hidden="1">DM.1!$A$7:$H$12</definedName>
    <definedName name="_xlnm._FilterDatabase" hidden="1">#REF!</definedName>
    <definedName name="_foll" localSheetId="14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4" hidden="1">{"'Sheet1'!$L$16"}</definedName>
    <definedName name="_Goi8" localSheetId="11" hidden="1">{"'Sheet1'!$L$16"}</definedName>
    <definedName name="_Goi8" hidden="1">{"'Sheet1'!$L$16"}</definedName>
    <definedName name="_gsv1" localSheetId="11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4" hidden="1">{"'Sheet1'!$L$16"}</definedName>
    <definedName name="_h1" localSheetId="11" hidden="1">{"'Sheet1'!$L$16"}</definedName>
    <definedName name="_h1" localSheetId="6" hidden="1">{"'Sheet1'!$L$16"}</definedName>
    <definedName name="_h1" hidden="1">{"'Sheet1'!$L$16"}</definedName>
    <definedName name="_h111" localSheetId="10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1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1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1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1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1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1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1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1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1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1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1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4" hidden="1">{"'Sheet1'!$L$16"}</definedName>
    <definedName name="_hu1" localSheetId="11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4" hidden="1">{"'Sheet1'!$L$16"}</definedName>
    <definedName name="_hu2" localSheetId="11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1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4" hidden="1">{"'Sheet1'!$L$16"}</definedName>
    <definedName name="_hu5" localSheetId="11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4" hidden="1">{"'Sheet1'!$L$16"}</definedName>
    <definedName name="_hu6" localSheetId="11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1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1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1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1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" hidden="1">{"'Sheet1'!$L$16"}</definedName>
    <definedName name="_K146" localSheetId="0" hidden="1">{"'Sheet1'!$L$16"}</definedName>
    <definedName name="_K146" localSheetId="11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1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" hidden="1">{"'Sheet1'!$L$16"}</definedName>
    <definedName name="_k7" localSheetId="0" hidden="1">{"'Sheet1'!$L$16"}</definedName>
    <definedName name="_k7" localSheetId="11" hidden="1">{"'Sheet1'!$L$16"}</definedName>
    <definedName name="_k7" localSheetId="6" hidden="1">{"'Sheet1'!$L$16"}</definedName>
    <definedName name="_k7" hidden="1">{"'Sheet1'!$L$16"}</definedName>
    <definedName name="_Key1" localSheetId="10" hidden="1">#REF!</definedName>
    <definedName name="_Key1" localSheetId="0" hidden="1">#REF!</definedName>
    <definedName name="_Key1" localSheetId="14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0" hidden="1">#REF!</definedName>
    <definedName name="_Key2" localSheetId="0" hidden="1">#REF!</definedName>
    <definedName name="_Key2" localSheetId="14" hidden="1">#REF!</definedName>
    <definedName name="_Key2" hidden="1">#REF!</definedName>
    <definedName name="_Key3" localSheetId="10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1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1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1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1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1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1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" hidden="1">{"'Sheet1'!$L$16"}</definedName>
    <definedName name="_KM22" localSheetId="0" hidden="1">{"'Sheet1'!$L$16"}</definedName>
    <definedName name="_KM22" localSheetId="11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4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1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1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1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1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1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1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" hidden="1">{"'Sheet1'!$L$16"}</definedName>
    <definedName name="_Lan1" localSheetId="0" hidden="1">{"'Sheet1'!$L$16"}</definedName>
    <definedName name="_Lan1" localSheetId="11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1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" hidden="1">{"'Sheet1'!$L$16"}</definedName>
    <definedName name="_LAN3" localSheetId="0" hidden="1">{"'Sheet1'!$L$16"}</definedName>
    <definedName name="_LAN3" localSheetId="11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1" hidden="1">{"'Sheet1'!$L$16"}</definedName>
    <definedName name="_ld2" localSheetId="6" hidden="1">{"'Sheet1'!$L$16"}</definedName>
    <definedName name="_ld2" hidden="1">{"'Sheet1'!$L$16"}</definedName>
    <definedName name="_lh1" localSheetId="10">#REF!</definedName>
    <definedName name="_lh1" localSheetId="0">#REF!</definedName>
    <definedName name="_lh1">#REF!</definedName>
    <definedName name="_lh21" localSheetId="10">#REF!</definedName>
    <definedName name="_lh21" localSheetId="0">#REF!</definedName>
    <definedName name="_lh21">#REF!</definedName>
    <definedName name="_lh22" localSheetId="10">#REF!</definedName>
    <definedName name="_lh22" localSheetId="0">#REF!</definedName>
    <definedName name="_lh22">#REF!</definedName>
    <definedName name="_lh31" localSheetId="10">#REF!</definedName>
    <definedName name="_lh31" localSheetId="0">#REF!</definedName>
    <definedName name="_lh31">#REF!</definedName>
    <definedName name="_lh32" localSheetId="10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" hidden="1">{"'Sheet1'!$L$16"}</definedName>
    <definedName name="_lk2" localSheetId="0" hidden="1">{"'Sheet1'!$L$16"}</definedName>
    <definedName name="_lk2" localSheetId="11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1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1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" hidden="1">{"'Sheet1'!$L$16"}</definedName>
    <definedName name="_m1233" localSheetId="0" hidden="1">{"'Sheet1'!$L$16"}</definedName>
    <definedName name="_m1233" localSheetId="11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1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" hidden="1">{"'Sheet1'!$L$16"}</definedName>
    <definedName name="_M36" localSheetId="0" hidden="1">{"'Sheet1'!$L$16"}</definedName>
    <definedName name="_M36" localSheetId="11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" hidden="1">{"'Sheet1'!$L$16"}</definedName>
    <definedName name="_m4" localSheetId="0" hidden="1">{"'Sheet1'!$L$16"}</definedName>
    <definedName name="_m4" localSheetId="11" hidden="1">{"'Sheet1'!$L$16"}</definedName>
    <definedName name="_m4" localSheetId="6" hidden="1">{"'Sheet1'!$L$16"}</definedName>
    <definedName name="_m4" hidden="1">{"'Sheet1'!$L$16"}</definedName>
    <definedName name="_MAC12" localSheetId="10">#REF!</definedName>
    <definedName name="_MAC12" localSheetId="0">#REF!</definedName>
    <definedName name="_MAC12">#REF!</definedName>
    <definedName name="_MAC46" localSheetId="10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1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1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1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1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1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1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1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1">#REF!</definedName>
    <definedName name="_mxd106" localSheetId="6">#REF!</definedName>
    <definedName name="_mxd106">#REF!</definedName>
    <definedName name="_mxd118" localSheetId="0">#REF!</definedName>
    <definedName name="_mxd118" localSheetId="11">#REF!</definedName>
    <definedName name="_mxd118" localSheetId="6">#REF!</definedName>
    <definedName name="_mxd118">#REF!</definedName>
    <definedName name="_mxd149" localSheetId="0">#REF!</definedName>
    <definedName name="_mxd149" localSheetId="11">#REF!</definedName>
    <definedName name="_mxd149" localSheetId="6">#REF!</definedName>
    <definedName name="_mxd149">#REF!</definedName>
    <definedName name="_mxd150" localSheetId="0">#REF!</definedName>
    <definedName name="_mxd150" localSheetId="11">#REF!</definedName>
    <definedName name="_mxd150" localSheetId="6">#REF!</definedName>
    <definedName name="_mxd150">#REF!</definedName>
    <definedName name="_mxd151" localSheetId="0">#REF!</definedName>
    <definedName name="_mxd151" localSheetId="11">#REF!</definedName>
    <definedName name="_mxd151" localSheetId="6">#REF!</definedName>
    <definedName name="_mxd151">#REF!</definedName>
    <definedName name="_mxd158" localSheetId="0">#REF!</definedName>
    <definedName name="_mxd158" localSheetId="11">#REF!</definedName>
    <definedName name="_mxd158" localSheetId="6">#REF!</definedName>
    <definedName name="_mxd158">#REF!</definedName>
    <definedName name="_mxd159" localSheetId="0">#REF!</definedName>
    <definedName name="_mxd159" localSheetId="11">#REF!</definedName>
    <definedName name="_mxd159" localSheetId="6">#REF!</definedName>
    <definedName name="_mxd159">#REF!</definedName>
    <definedName name="_mxd161" localSheetId="0">#REF!</definedName>
    <definedName name="_mxd161" localSheetId="11">#REF!</definedName>
    <definedName name="_mxd161" localSheetId="6">#REF!</definedName>
    <definedName name="_mxd161">#REF!</definedName>
    <definedName name="_mxd179" localSheetId="0">#REF!</definedName>
    <definedName name="_mxd179" localSheetId="11">#REF!</definedName>
    <definedName name="_mxd179" localSheetId="6">#REF!</definedName>
    <definedName name="_mxd179">#REF!</definedName>
    <definedName name="_mxd185" localSheetId="0">#REF!</definedName>
    <definedName name="_mxd185" localSheetId="11">#REF!</definedName>
    <definedName name="_mxd185" localSheetId="6">#REF!</definedName>
    <definedName name="_mxd185">#REF!</definedName>
    <definedName name="_mxd200" localSheetId="0">#REF!</definedName>
    <definedName name="_mxd200" localSheetId="11">#REF!</definedName>
    <definedName name="_mxd200" localSheetId="6">#REF!</definedName>
    <definedName name="_mxd200">#REF!</definedName>
    <definedName name="_mxd205" localSheetId="0">#REF!</definedName>
    <definedName name="_mxd205" localSheetId="11">#REF!</definedName>
    <definedName name="_mxd205" localSheetId="6">#REF!</definedName>
    <definedName name="_mxd205">#REF!</definedName>
    <definedName name="_mxd206" localSheetId="0">#REF!</definedName>
    <definedName name="_mxd206" localSheetId="11">#REF!</definedName>
    <definedName name="_mxd206" localSheetId="6">#REF!</definedName>
    <definedName name="_mxd206">#REF!</definedName>
    <definedName name="_mxd207" localSheetId="0">#REF!</definedName>
    <definedName name="_mxd207" localSheetId="11">#REF!</definedName>
    <definedName name="_mxd207" localSheetId="6">#REF!</definedName>
    <definedName name="_mxd207">#REF!</definedName>
    <definedName name="_mxd219" localSheetId="0">#REF!</definedName>
    <definedName name="_mxd219" localSheetId="11">#REF!</definedName>
    <definedName name="_mxd219" localSheetId="6">#REF!</definedName>
    <definedName name="_mxd219">#REF!</definedName>
    <definedName name="_mxd222" localSheetId="0">#REF!</definedName>
    <definedName name="_mxd222" localSheetId="11">#REF!</definedName>
    <definedName name="_mxd222" localSheetId="6">#REF!</definedName>
    <definedName name="_mxd222">#REF!</definedName>
    <definedName name="_mxd225" localSheetId="0">#REF!</definedName>
    <definedName name="_mxd225" localSheetId="11">#REF!</definedName>
    <definedName name="_mxd225" localSheetId="6">#REF!</definedName>
    <definedName name="_mxd225">#REF!</definedName>
    <definedName name="_mxd23" localSheetId="0">#REF!</definedName>
    <definedName name="_mxd23" localSheetId="11">#REF!</definedName>
    <definedName name="_mxd23" localSheetId="6">#REF!</definedName>
    <definedName name="_mxd23">#REF!</definedName>
    <definedName name="_mxd235" localSheetId="0">#REF!</definedName>
    <definedName name="_mxd235" localSheetId="11">#REF!</definedName>
    <definedName name="_mxd235" localSheetId="6">#REF!</definedName>
    <definedName name="_mxd235">#REF!</definedName>
    <definedName name="_mxd239" localSheetId="0">#REF!</definedName>
    <definedName name="_mxd239" localSheetId="11">#REF!</definedName>
    <definedName name="_mxd239" localSheetId="6">#REF!</definedName>
    <definedName name="_mxd239">#REF!</definedName>
    <definedName name="_mxd24" localSheetId="0">#REF!</definedName>
    <definedName name="_mxd24" localSheetId="11">#REF!</definedName>
    <definedName name="_mxd24" localSheetId="6">#REF!</definedName>
    <definedName name="_mxd24">#REF!</definedName>
    <definedName name="_mxd243" localSheetId="0">#REF!</definedName>
    <definedName name="_mxd243" localSheetId="11">#REF!</definedName>
    <definedName name="_mxd243" localSheetId="6">#REF!</definedName>
    <definedName name="_mxd243">#REF!</definedName>
    <definedName name="_mxd255" localSheetId="0">#REF!</definedName>
    <definedName name="_mxd255" localSheetId="11">#REF!</definedName>
    <definedName name="_mxd255" localSheetId="6">#REF!</definedName>
    <definedName name="_mxd255">#REF!</definedName>
    <definedName name="_mxd26" localSheetId="0">#REF!</definedName>
    <definedName name="_mxd26" localSheetId="11">#REF!</definedName>
    <definedName name="_mxd26" localSheetId="6">#REF!</definedName>
    <definedName name="_mxd26">#REF!</definedName>
    <definedName name="_mxd265" localSheetId="0">#REF!</definedName>
    <definedName name="_mxd265" localSheetId="11">#REF!</definedName>
    <definedName name="_mxd265" localSheetId="6">#REF!</definedName>
    <definedName name="_mxd265">#REF!</definedName>
    <definedName name="_mxd272" localSheetId="0">#REF!</definedName>
    <definedName name="_mxd272" localSheetId="11">#REF!</definedName>
    <definedName name="_mxd272" localSheetId="6">#REF!</definedName>
    <definedName name="_mxd272">#REF!</definedName>
    <definedName name="_mxd285" localSheetId="0">#REF!</definedName>
    <definedName name="_mxd285" localSheetId="11">#REF!</definedName>
    <definedName name="_mxd285" localSheetId="6">#REF!</definedName>
    <definedName name="_mxd285">#REF!</definedName>
    <definedName name="_mxd300" localSheetId="0">#REF!</definedName>
    <definedName name="_mxd300" localSheetId="11">#REF!</definedName>
    <definedName name="_mxd300" localSheetId="6">#REF!</definedName>
    <definedName name="_mxd300">#REF!</definedName>
    <definedName name="_mxd342" localSheetId="0">#REF!</definedName>
    <definedName name="_mxd342" localSheetId="11">#REF!</definedName>
    <definedName name="_mxd342" localSheetId="6">#REF!</definedName>
    <definedName name="_mxd342">#REF!</definedName>
    <definedName name="_mxd357" localSheetId="0">#REF!</definedName>
    <definedName name="_mxd357" localSheetId="11">#REF!</definedName>
    <definedName name="_mxd357" localSheetId="6">#REF!</definedName>
    <definedName name="_mxd357">#REF!</definedName>
    <definedName name="_mxd369" localSheetId="0">#REF!</definedName>
    <definedName name="_mxd369" localSheetId="11">#REF!</definedName>
    <definedName name="_mxd369" localSheetId="6">#REF!</definedName>
    <definedName name="_mxd369">#REF!</definedName>
    <definedName name="_mxd371" localSheetId="0">#REF!</definedName>
    <definedName name="_mxd371" localSheetId="11">#REF!</definedName>
    <definedName name="_mxd371" localSheetId="6">#REF!</definedName>
    <definedName name="_mxd371">#REF!</definedName>
    <definedName name="_mxd376" localSheetId="0">#REF!</definedName>
    <definedName name="_mxd376" localSheetId="11">#REF!</definedName>
    <definedName name="_mxd376" localSheetId="6">#REF!</definedName>
    <definedName name="_mxd376">#REF!</definedName>
    <definedName name="_mxd377" localSheetId="0">#REF!</definedName>
    <definedName name="_mxd377" localSheetId="11">#REF!</definedName>
    <definedName name="_mxd377" localSheetId="6">#REF!</definedName>
    <definedName name="_mxd377">#REF!</definedName>
    <definedName name="_mxd38" localSheetId="0">#REF!</definedName>
    <definedName name="_mxd38" localSheetId="11">#REF!</definedName>
    <definedName name="_mxd38" localSheetId="6">#REF!</definedName>
    <definedName name="_mxd38">#REF!</definedName>
    <definedName name="_mxd380" localSheetId="0">#REF!</definedName>
    <definedName name="_mxd380" localSheetId="11">#REF!</definedName>
    <definedName name="_mxd380" localSheetId="6">#REF!</definedName>
    <definedName name="_mxd380">#REF!</definedName>
    <definedName name="_mxd39" localSheetId="0">#REF!</definedName>
    <definedName name="_mxd39" localSheetId="11">#REF!</definedName>
    <definedName name="_mxd39" localSheetId="6">#REF!</definedName>
    <definedName name="_mxd39">#REF!</definedName>
    <definedName name="_mxd393" localSheetId="0">#REF!</definedName>
    <definedName name="_mxd393" localSheetId="11">#REF!</definedName>
    <definedName name="_mxd393" localSheetId="6">#REF!</definedName>
    <definedName name="_mxd393">#REF!</definedName>
    <definedName name="_mxd394" localSheetId="0">#REF!</definedName>
    <definedName name="_mxd394" localSheetId="11">#REF!</definedName>
    <definedName name="_mxd394" localSheetId="6">#REF!</definedName>
    <definedName name="_mxd394">#REF!</definedName>
    <definedName name="_mxd403" localSheetId="0">#REF!</definedName>
    <definedName name="_mxd403" localSheetId="11">#REF!</definedName>
    <definedName name="_mxd403" localSheetId="6">#REF!</definedName>
    <definedName name="_mxd403">#REF!</definedName>
    <definedName name="_mxd409" localSheetId="0">#REF!</definedName>
    <definedName name="_mxd409" localSheetId="11">#REF!</definedName>
    <definedName name="_mxd409" localSheetId="6">#REF!</definedName>
    <definedName name="_mxd409">#REF!</definedName>
    <definedName name="_mxd410" localSheetId="0">#REF!</definedName>
    <definedName name="_mxd410" localSheetId="11">#REF!</definedName>
    <definedName name="_mxd410" localSheetId="6">#REF!</definedName>
    <definedName name="_mxd410">#REF!</definedName>
    <definedName name="_mxd412" localSheetId="0">#REF!</definedName>
    <definedName name="_mxd412" localSheetId="11">#REF!</definedName>
    <definedName name="_mxd412" localSheetId="6">#REF!</definedName>
    <definedName name="_mxd412">#REF!</definedName>
    <definedName name="_mxd415" localSheetId="0">#REF!</definedName>
    <definedName name="_mxd415" localSheetId="11">#REF!</definedName>
    <definedName name="_mxd415" localSheetId="6">#REF!</definedName>
    <definedName name="_mxd415">#REF!</definedName>
    <definedName name="_mxd423" localSheetId="0">#REF!</definedName>
    <definedName name="_mxd423" localSheetId="11">#REF!</definedName>
    <definedName name="_mxd423" localSheetId="6">#REF!</definedName>
    <definedName name="_mxd423">#REF!</definedName>
    <definedName name="_mxd64" localSheetId="0">#REF!</definedName>
    <definedName name="_mxd64" localSheetId="11">#REF!</definedName>
    <definedName name="_mxd64" localSheetId="6">#REF!</definedName>
    <definedName name="_mxd64">#REF!</definedName>
    <definedName name="_mxd67" localSheetId="0">#REF!</definedName>
    <definedName name="_mxd67" localSheetId="11">#REF!</definedName>
    <definedName name="_mxd67" localSheetId="6">#REF!</definedName>
    <definedName name="_mxd67">#REF!</definedName>
    <definedName name="_mxd69" localSheetId="0">#REF!</definedName>
    <definedName name="_mxd69" localSheetId="11">#REF!</definedName>
    <definedName name="_mxd69" localSheetId="6">#REF!</definedName>
    <definedName name="_mxd69">#REF!</definedName>
    <definedName name="_mxd78" localSheetId="0">#REF!</definedName>
    <definedName name="_mxd78" localSheetId="11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0">#REF!</definedName>
    <definedName name="_NCL100" localSheetId="0">#REF!</definedName>
    <definedName name="_NCL100">#REF!</definedName>
    <definedName name="_NCL200" localSheetId="10">#REF!</definedName>
    <definedName name="_NCL200" localSheetId="0">#REF!</definedName>
    <definedName name="_NCL200">#REF!</definedName>
    <definedName name="_NCL250" localSheetId="10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1" hidden="1">{"'Sheet1'!$L$16"}</definedName>
    <definedName name="_NCN15" localSheetId="6" hidden="1">{"'Sheet1'!$L$16"}</definedName>
    <definedName name="_NCN15" hidden="1">{"'Sheet1'!$L$16"}</definedName>
    <definedName name="_nd1" localSheetId="10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1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0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1" hidden="1">{"'Sheet1'!$L$16"}</definedName>
    <definedName name="_new1" localSheetId="6" hidden="1">{"'Sheet1'!$L$16"}</definedName>
    <definedName name="_new1" hidden="1">{"'Sheet1'!$L$16"}</definedName>
    <definedName name="_nin190" localSheetId="10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" hidden="1">{"'Sheet1'!$L$16"}</definedName>
    <definedName name="_NK5" localSheetId="0" hidden="1">{"'Sheet1'!$L$16"}</definedName>
    <definedName name="_NK5" localSheetId="11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1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1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0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1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1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1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1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1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1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1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1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1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1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0" hidden="1">#REF!</definedName>
    <definedName name="_Parse_Out" localSheetId="0" hidden="1">#REF!</definedName>
    <definedName name="_Parse_Out" localSheetId="11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1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1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1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1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1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1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1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1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1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1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1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1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4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1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4" hidden="1">{#N/A,#N/A,FALSE,"단가표지"}</definedName>
    <definedName name="_qw1" localSheetId="11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1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1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1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1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1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1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0">#REF!</definedName>
    <definedName name="_SN3" localSheetId="0">#REF!</definedName>
    <definedName name="_SN3">#REF!</definedName>
    <definedName name="_Sort" localSheetId="10" hidden="1">#REF!</definedName>
    <definedName name="_Sort" localSheetId="0" hidden="1">#REF!</definedName>
    <definedName name="_Sort" localSheetId="14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4" hidden="1">{#N/A,#N/A,FALSE,"운반시간"}</definedName>
    <definedName name="_sum1" localSheetId="10" hidden="1">#REF!</definedName>
    <definedName name="_sum1" localSheetId="0" hidden="1">#REF!</definedName>
    <definedName name="_sum1" localSheetId="14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1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1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1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1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1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1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1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1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1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" hidden="1">{"'Sheet1'!$L$16"}</definedName>
    <definedName name="_T14" localSheetId="0" hidden="1">{"'Sheet1'!$L$16"}</definedName>
    <definedName name="_T14" localSheetId="11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1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1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" hidden="1">{"'Sheet1'!$L$16"}</definedName>
    <definedName name="_T23" localSheetId="0" hidden="1">{"'Sheet1'!$L$16"}</definedName>
    <definedName name="_T23" localSheetId="11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1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1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1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1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" hidden="1">{"'Sheet1'!$L$16"}</definedName>
    <definedName name="_T9" localSheetId="0" hidden="1">{"'Sheet1'!$L$16"}</definedName>
    <definedName name="_T9" localSheetId="11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1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" hidden="1">{"'Sheet1'!$L$16"}</definedName>
    <definedName name="_tb2" localSheetId="0" hidden="1">{"'Sheet1'!$L$16"}</definedName>
    <definedName name="_tb2" localSheetId="11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1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1">#REF!</definedName>
    <definedName name="_tct3" localSheetId="6">#REF!</definedName>
    <definedName name="_tct3">#REF!</definedName>
    <definedName name="_tct5" localSheetId="0">#REF!</definedName>
    <definedName name="_tct5" localSheetId="11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" hidden="1">{"'Sheet1'!$L$16"}</definedName>
    <definedName name="_td1" localSheetId="0" hidden="1">{"'Sheet1'!$L$16"}</definedName>
    <definedName name="_td1" localSheetId="11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1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0">#REF!</definedName>
    <definedName name="_tg427">#REF!</definedName>
    <definedName name="_tk1" localSheetId="10">#REF!</definedName>
    <definedName name="_tk1" localSheetId="0">#REF!</definedName>
    <definedName name="_tk1">#REF!</definedName>
    <definedName name="_TL1" localSheetId="10">#REF!</definedName>
    <definedName name="_TL1" localSheetId="0">#REF!</definedName>
    <definedName name="_TL1">#REF!</definedName>
    <definedName name="_TL2" localSheetId="10">#REF!</definedName>
    <definedName name="_TL2" localSheetId="0">#REF!</definedName>
    <definedName name="_TL2">#REF!</definedName>
    <definedName name="_TL3" localSheetId="10">#REF!</definedName>
    <definedName name="_TL3" localSheetId="0">#REF!</definedName>
    <definedName name="_TL3">#REF!</definedName>
    <definedName name="_TLA120" localSheetId="10">#REF!</definedName>
    <definedName name="_TLA120" localSheetId="0">#REF!</definedName>
    <definedName name="_TLA120">#REF!</definedName>
    <definedName name="_TLA35" localSheetId="10">#REF!</definedName>
    <definedName name="_TLA35" localSheetId="0">#REF!</definedName>
    <definedName name="_TLA35">#REF!</definedName>
    <definedName name="_TLA50" localSheetId="10">#REF!</definedName>
    <definedName name="_TLA50" localSheetId="0">#REF!</definedName>
    <definedName name="_TLA50">#REF!</definedName>
    <definedName name="_TLA70" localSheetId="10">#REF!</definedName>
    <definedName name="_TLA70" localSheetId="0">#REF!</definedName>
    <definedName name="_TLA70">#REF!</definedName>
    <definedName name="_TLA95" localSheetId="10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1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1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1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1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" hidden="1">{"'Sheet1'!$L$16"}</definedName>
    <definedName name="_tt3" localSheetId="0" hidden="1">{"'Sheet1'!$L$16"}</definedName>
    <definedName name="_tt3" localSheetId="11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1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1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1" hidden="1">{"'Sheet1'!$L$16"}</definedName>
    <definedName name="_tu5" localSheetId="6" hidden="1">{"'Sheet1'!$L$16"}</definedName>
    <definedName name="_tu5" hidden="1">{"'Sheet1'!$L$16"}</definedName>
    <definedName name="_tz593" localSheetId="10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1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1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0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1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1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1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1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1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0">#REF!</definedName>
    <definedName name="_UT2">#REF!</definedName>
    <definedName name="_va1">#REF!</definedName>
    <definedName name="_vl1">#REF!</definedName>
    <definedName name="_VL100" localSheetId="10">#REF!</definedName>
    <definedName name="_VL100" localSheetId="0">#REF!</definedName>
    <definedName name="_VL100">#REF!</definedName>
    <definedName name="_VL200" localSheetId="10">#REF!</definedName>
    <definedName name="_VL200" localSheetId="0">#REF!</definedName>
    <definedName name="_VL200">#REF!</definedName>
    <definedName name="_VL250" localSheetId="10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" hidden="1">{"'Sheet1'!$L$16"}</definedName>
    <definedName name="_VLP2" localSheetId="0" hidden="1">{"'Sheet1'!$L$16"}</definedName>
    <definedName name="_VLP2" localSheetId="11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1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1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1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1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1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0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0">#REF!</definedName>
    <definedName name="_xx3">#REF!</definedName>
    <definedName name="_xx4" localSheetId="10">#REF!</definedName>
    <definedName name="_xx4">#REF!</definedName>
    <definedName name="_xx5" localSheetId="10">#REF!</definedName>
    <definedName name="_xx5">#REF!</definedName>
    <definedName name="_xx6" localSheetId="10">#REF!</definedName>
    <definedName name="_xx6">#REF!</definedName>
    <definedName name="_xx7" localSheetId="10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1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1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1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1" hidden="1">{0}</definedName>
    <definedName name="a.1...." localSheetId="6" hidden="1">{0}</definedName>
    <definedName name="a.1...." hidden="1">{0}</definedName>
    <definedName name="A_" localSheetId="0">#REF!</definedName>
    <definedName name="A_" localSheetId="11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1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1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1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0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0">#REF!</definedName>
    <definedName name="A70_" localSheetId="0">#REF!</definedName>
    <definedName name="A70_">#REF!</definedName>
    <definedName name="A95_" localSheetId="10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" hidden="1">{"'Sheet1'!$L$16"}</definedName>
    <definedName name="aa" localSheetId="0" hidden="1">{"'Sheet1'!$L$16"}</definedName>
    <definedName name="aa" localSheetId="11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1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1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1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1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1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1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1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1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1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1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1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1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1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1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1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1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1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1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1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1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1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1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1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1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1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1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1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1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1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1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1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1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1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1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1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1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1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1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1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1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1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1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1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1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1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1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1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1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1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1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1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1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1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1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1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1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1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1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1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1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1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1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1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1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1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1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1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1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1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1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1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1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1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1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1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1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1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1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1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1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1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1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1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1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1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1" hidden="1">{"'Sheet1'!$L$16"}</definedName>
    <definedName name="ác" localSheetId="6" hidden="1">{"'Sheet1'!$L$16"}</definedName>
    <definedName name="ác" hidden="1">{"'Sheet1'!$L$16"}</definedName>
    <definedName name="AC120_" localSheetId="10">#REF!</definedName>
    <definedName name="AC120_" localSheetId="0">#REF!</definedName>
    <definedName name="AC120_">#REF!</definedName>
    <definedName name="AC35_" localSheetId="10">#REF!</definedName>
    <definedName name="AC35_" localSheetId="0">#REF!</definedName>
    <definedName name="AC35_">#REF!</definedName>
    <definedName name="AC50_" localSheetId="10">#REF!</definedName>
    <definedName name="AC50_" localSheetId="0">#REF!</definedName>
    <definedName name="AC50_">#REF!</definedName>
    <definedName name="AC70_" localSheetId="10">#REF!</definedName>
    <definedName name="AC70_" localSheetId="0">#REF!</definedName>
    <definedName name="AC70_">#REF!</definedName>
    <definedName name="AC95_" localSheetId="10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1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1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1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1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1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1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1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1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1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1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1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1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1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1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1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1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1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1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1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1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1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1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1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1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1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1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1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1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1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1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1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1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1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1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1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0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1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1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1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1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1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1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1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1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1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1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1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1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1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0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1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1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1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" hidden="1">{"'Sheet1'!$L$16"}</definedName>
    <definedName name="Antoan" localSheetId="0" hidden="1">{"'Sheet1'!$L$16"}</definedName>
    <definedName name="Antoan" localSheetId="11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1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1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1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1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0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1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" hidden="1">{"'Sheet1'!$L$16"}</definedName>
    <definedName name="Aqpl" localSheetId="0" hidden="1">{"'Sheet1'!$L$16"}</definedName>
    <definedName name="Aqpl" localSheetId="11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1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1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1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1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1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1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1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1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1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1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1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1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1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1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1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1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1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1" hidden="1">#REF!</definedName>
    <definedName name="as" localSheetId="6" hidden="1">#REF!</definedName>
    <definedName name="as" hidden="1">#REF!</definedName>
    <definedName name="As_" localSheetId="10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1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1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1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1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1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1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1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1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1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1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1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1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1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1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1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1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1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1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1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1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1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1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1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1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1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1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1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1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1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1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1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1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1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1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1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1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1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1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1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1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1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1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1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1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1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1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1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1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1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1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1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1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1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1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1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1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1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0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1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1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1" hidden="1">{"'Sheet1'!$L$16"}</definedName>
    <definedName name="B2.Other" localSheetId="6" hidden="1">{"'Sheet1'!$L$16"}</definedName>
    <definedName name="B2.Other" hidden="1">{"'Sheet1'!$L$16"}</definedName>
    <definedName name="b2_" localSheetId="10">#REF!</definedName>
    <definedName name="b2_" localSheetId="0">#REF!</definedName>
    <definedName name="b2_">#REF!</definedName>
    <definedName name="b3_" localSheetId="10">#REF!</definedName>
    <definedName name="b3_" localSheetId="0">#REF!</definedName>
    <definedName name="b3_">#REF!</definedName>
    <definedName name="b4_" localSheetId="10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1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1">#REF!</definedName>
    <definedName name="bac2.5" localSheetId="6">#REF!</definedName>
    <definedName name="bac2.5">#REF!</definedName>
    <definedName name="bac2.7" localSheetId="0">#REF!</definedName>
    <definedName name="bac2.7" localSheetId="11">#REF!</definedName>
    <definedName name="bac2.7" localSheetId="6">#REF!</definedName>
    <definedName name="bac2.7">#REF!</definedName>
    <definedName name="bac3.5" localSheetId="0">#REF!</definedName>
    <definedName name="bac3.5" localSheetId="11">#REF!</definedName>
    <definedName name="bac3.5" localSheetId="6">#REF!</definedName>
    <definedName name="bac3.5">#REF!</definedName>
    <definedName name="bac3.7" localSheetId="0">#REF!</definedName>
    <definedName name="bac3.7" localSheetId="11">#REF!</definedName>
    <definedName name="bac3.7" localSheetId="6">#REF!</definedName>
    <definedName name="bac3.7">#REF!</definedName>
    <definedName name="bac4.5" localSheetId="0">#REF!</definedName>
    <definedName name="bac4.5" localSheetId="11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1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1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1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1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1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" hidden="1">{"'Sheet1'!$L$16"}</definedName>
    <definedName name="banQL" localSheetId="0" hidden="1">{"'Sheet1'!$L$16"}</definedName>
    <definedName name="banQL" localSheetId="11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1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1" hidden="1">{"'Sheet1'!$L$16"}</definedName>
    <definedName name="bảng" localSheetId="6" hidden="1">{"'Sheet1'!$L$16"}</definedName>
    <definedName name="bảng" hidden="1">{"'Sheet1'!$L$16"}</definedName>
    <definedName name="Bang_cly" localSheetId="10">#REF!</definedName>
    <definedName name="Bang_cly" localSheetId="0">#REF!</definedName>
    <definedName name="Bang_cly">#REF!</definedName>
    <definedName name="Bang_CVC" localSheetId="10">#REF!</definedName>
    <definedName name="Bang_CVC" localSheetId="0">#REF!</definedName>
    <definedName name="Bang_CVC">#REF!</definedName>
    <definedName name="bang_gia" localSheetId="10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1" hidden="1">{"'Sheet1'!$L$16"}</definedName>
    <definedName name="Bang_ss" localSheetId="6" hidden="1">{"'Sheet1'!$L$16"}</definedName>
    <definedName name="Bang_ss" hidden="1">{"'Sheet1'!$L$16"}</definedName>
    <definedName name="Bang_travl" localSheetId="10">#REF!</definedName>
    <definedName name="Bang_travl" localSheetId="0">#REF!</definedName>
    <definedName name="Bang_travl">#REF!</definedName>
    <definedName name="Bang1" localSheetId="0">#REF!</definedName>
    <definedName name="bang1" localSheetId="11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1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1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1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1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1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1" hidden="1">{#N/A,#N/A,FALSE,"CCTV"}</definedName>
    <definedName name="baogio" localSheetId="6" hidden="1">{#N/A,#N/A,FALSE,"CCTV"}</definedName>
    <definedName name="baogio" hidden="1">{#N/A,#N/A,FALSE,"CCTV"}</definedName>
    <definedName name="Bar" localSheetId="10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1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1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1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1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1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1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1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1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1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1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1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1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1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1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1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1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1" hidden="1">{"'장비'!$A$3:$M$12"}</definedName>
    <definedName name="basin" localSheetId="6" hidden="1">{"'장비'!$A$3:$M$12"}</definedName>
    <definedName name="basin" hidden="1">{"'장비'!$A$3:$M$12"}</definedName>
    <definedName name="BB" localSheetId="10">#REF!</definedName>
    <definedName name="Bb" localSheetId="0">#REF!</definedName>
    <definedName name="Bb" localSheetId="11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1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1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1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1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4" hidden="1">{"'Sheet1'!$L$16"}</definedName>
    <definedName name="BBBG" localSheetId="11" hidden="1">{"'Sheet1'!$L$16"}</definedName>
    <definedName name="bbgg" localSheetId="1" hidden="1">{"'Sheet1'!$L$16"}</definedName>
    <definedName name="bbgg" localSheetId="0" hidden="1">{"'Sheet1'!$L$16"}</definedName>
    <definedName name="bbgg" localSheetId="11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1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1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1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1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1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1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1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1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1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1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1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1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1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1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1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1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1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1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1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1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1" hidden="1">{"'Sheet1'!$L$16"}</definedName>
    <definedName name="bcde" localSheetId="6" hidden="1">{"'Sheet1'!$L$16"}</definedName>
    <definedName name="bcde" hidden="1">{"'Sheet1'!$L$16"}</definedName>
    <definedName name="BCDKH" localSheetId="10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0">#REF!</definedName>
    <definedName name="BCDSCKC">#REF!</definedName>
    <definedName name="BCDSCKN" localSheetId="10">#REF!</definedName>
    <definedName name="BCDSCKN" localSheetId="0">#REF!</definedName>
    <definedName name="BCDSCKN">#REF!</definedName>
    <definedName name="BCDSDNC" localSheetId="10">#REF!</definedName>
    <definedName name="BCDSDNC" localSheetId="0">#REF!</definedName>
    <definedName name="BCDSDNC">#REF!</definedName>
    <definedName name="BCDSDNN" localSheetId="10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1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1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1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1">#REF!</definedName>
    <definedName name="bdh" localSheetId="6">#REF!</definedName>
    <definedName name="bdh">#REF!</definedName>
    <definedName name="bdhs" localSheetId="11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1" hidden="1">{"'Sheet1'!$L$16"}</definedName>
    <definedName name="bdv" localSheetId="6" hidden="1">{"'Sheet1'!$L$16"}</definedName>
    <definedName name="bdv" hidden="1">{"'Sheet1'!$L$16"}</definedName>
    <definedName name="BE" localSheetId="10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1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1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1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1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1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1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1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1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1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1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1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1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1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1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1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1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1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1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1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1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1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1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1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1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1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1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1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1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1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" hidden="1">{"'Sheet1'!$L$16"}</definedName>
    <definedName name="bhfh" localSheetId="0" hidden="1">{"'Sheet1'!$L$16"}</definedName>
    <definedName name="bhfh" localSheetId="11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1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1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1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1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1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1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1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1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1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1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1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0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1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1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1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1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1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4" hidden="1">{"'Sheet1'!$L$16"}</definedName>
    <definedName name="binh" localSheetId="11" hidden="1">{"'Sheet1'!$L$16"}</definedName>
    <definedName name="BJJ" localSheetId="1" hidden="1">{#N/A,#N/A,FALSE,"CCTV"}</definedName>
    <definedName name="BJJ" localSheetId="0" hidden="1">{#N/A,#N/A,FALSE,"CCTV"}</definedName>
    <definedName name="BJJ" localSheetId="11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1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1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1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1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1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1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1" hidden="1">{"'Sheet1'!$L$16"}</definedName>
    <definedName name="Book22" localSheetId="6" hidden="1">{"'Sheet1'!$L$16"}</definedName>
    <definedName name="Book22" hidden="1">{"'Sheet1'!$L$16"}</definedName>
    <definedName name="BOQ" localSheetId="10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1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1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1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1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1">#REF!</definedName>
    <definedName name="botda" localSheetId="6">#REF!</definedName>
    <definedName name="botda">#REF!</definedName>
    <definedName name="Bp" localSheetId="0">#REF!</definedName>
    <definedName name="bp" localSheetId="11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1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0">#REF!</definedName>
    <definedName name="Bridge">#REF!</definedName>
    <definedName name="bRST">#REF!</definedName>
    <definedName name="bRSTf">#REF!</definedName>
    <definedName name="Bs" localSheetId="0">#REF!</definedName>
    <definedName name="Bs" localSheetId="11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1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1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1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" hidden="1">{"'Sheet1'!$L$16"}</definedName>
    <definedName name="btl" localSheetId="0" hidden="1">{"'Sheet1'!$L$16"}</definedName>
    <definedName name="btl" localSheetId="11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1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1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1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1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1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0">#REF!</definedName>
    <definedName name="BVCISUMMARY">#REF!</definedName>
    <definedName name="bvh" localSheetId="10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1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1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1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1" hidden="1">{"'Sheet1'!$L$16"}</definedName>
    <definedName name="C.1" localSheetId="6" hidden="1">{"'Sheet1'!$L$16"}</definedName>
    <definedName name="C.1" hidden="1">{"'Sheet1'!$L$16"}</definedName>
    <definedName name="c_" localSheetId="10">#REF!</definedName>
    <definedName name="C_" localSheetId="0">#REF!</definedName>
    <definedName name="C_" localSheetId="11">#REF!</definedName>
    <definedName name="C_" localSheetId="6">#REF!</definedName>
    <definedName name="C_">#REF!</definedName>
    <definedName name="C_02" localSheetId="0" hidden="1">#REF!</definedName>
    <definedName name="C_02" localSheetId="11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1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1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1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1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1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1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1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1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1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1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1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1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1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1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1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1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1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1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1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1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1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1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1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1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1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1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1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1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1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1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1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1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1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1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1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1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1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1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1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1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1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1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0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1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1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1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1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1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1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" hidden="1">{"'Sheet1'!$L$16"}</definedName>
    <definedName name="ccc" localSheetId="0" hidden="1">{"'Sheet1'!$L$16"}</definedName>
    <definedName name="ccc" localSheetId="11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1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0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1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1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0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1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1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1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1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1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0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1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1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>#REF!</definedName>
    <definedName name="CMC" localSheetId="0">#REF!</definedName>
    <definedName name="CMC" localSheetId="11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1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1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1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1" hidden="1">#REF!</definedName>
    <definedName name="coba" localSheetId="6" hidden="1">#REF!</definedName>
    <definedName name="coba" hidden="1">#REF!</definedName>
    <definedName name="Coc" localSheetId="0">#REF!</definedName>
    <definedName name="coc" localSheetId="11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1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1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1" hidden="1">{"'Sheet1'!$L$16"}</definedName>
    <definedName name="cocly" localSheetId="6" hidden="1">{"'Sheet1'!$L$16"}</definedName>
    <definedName name="cocly" hidden="1">{"'Sheet1'!$L$16"}</definedName>
    <definedName name="Code" localSheetId="10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0">#REF!</definedName>
    <definedName name="Cöï_ly_vaän_chuyeãn" localSheetId="0">#REF!</definedName>
    <definedName name="Cöï_ly_vaän_chuyeãn">#REF!</definedName>
    <definedName name="CÖÏ_LY_VAÄN_CHUYEÅN" localSheetId="10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0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1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0">#REF!</definedName>
    <definedName name="CON_EQP_COS" localSheetId="0">#REF!</definedName>
    <definedName name="CON_EQP_COS">#REF!</definedName>
    <definedName name="CON_EQP_COST" localSheetId="10">#REF!</definedName>
    <definedName name="CON_EQP_COST">#REF!</definedName>
    <definedName name="Con_Key" localSheetId="0">OFFSET(#REF!,0,0,COUNTA(#REF!)-1)</definedName>
    <definedName name="Con_Key" localSheetId="11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1">OFFSET(#REF!,0,0,COUNTA(#REF!)-1)</definedName>
    <definedName name="Con_Sign" localSheetId="6">OFFSET(#REF!,0,0,COUNTA(#REF!)-1)</definedName>
    <definedName name="Con_Sign">OFFSET(#REF!,0,0,COUNTA(#REF!)-1)</definedName>
    <definedName name="CONST_EQ" localSheetId="10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0">#REF!</definedName>
    <definedName name="Cong_HM_DTCT" localSheetId="0">#REF!</definedName>
    <definedName name="Cong_HM_DTCT">#REF!</definedName>
    <definedName name="Cong_M_DTCT" localSheetId="10">#REF!</definedName>
    <definedName name="Cong_M_DTCT" localSheetId="0">#REF!</definedName>
    <definedName name="Cong_M_DTCT">#REF!</definedName>
    <definedName name="Cong_NC_DTCT" localSheetId="10">#REF!</definedName>
    <definedName name="Cong_NC_DTCT" localSheetId="0">#REF!</definedName>
    <definedName name="Cong_NC_DTCT">#REF!</definedName>
    <definedName name="Cong_VL_DTCT" localSheetId="10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1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1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1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1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1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1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1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1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1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1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1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1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1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1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1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1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1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1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1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1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1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1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1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1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1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1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1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1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1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1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1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1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1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1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1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1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1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1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1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0">#REF!</definedName>
    <definedName name="COVER" localSheetId="0">#REF!</definedName>
    <definedName name="COVER">#REF!</definedName>
    <definedName name="COVER_1" localSheetId="0">#REF!</definedName>
    <definedName name="COVER_1" localSheetId="11">#REF!</definedName>
    <definedName name="COVER_1" localSheetId="6">#REF!</definedName>
    <definedName name="COVER_1">#REF!</definedName>
    <definedName name="COVER_2" localSheetId="0">#REF!</definedName>
    <definedName name="COVER_2" localSheetId="11">#REF!</definedName>
    <definedName name="COVER_2" localSheetId="6">#REF!</definedName>
    <definedName name="COVER_2">#REF!</definedName>
    <definedName name="COVER_3" localSheetId="0">#REF!</definedName>
    <definedName name="COVER_3" localSheetId="11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1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1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1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1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1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1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1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1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1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1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1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1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1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1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1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1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1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1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1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1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1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1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1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1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1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1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1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1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1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1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1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1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0">#REF!</definedName>
    <definedName name="CPC">#REF!</definedName>
    <definedName name="cpd" localSheetId="0">#REF!</definedName>
    <definedName name="cpd" localSheetId="11">#REF!</definedName>
    <definedName name="cpd" localSheetId="6">#REF!</definedName>
    <definedName name="cpd">#REF!</definedName>
    <definedName name="cpdd" localSheetId="0">#REF!</definedName>
    <definedName name="cpdd" localSheetId="11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1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1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1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1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1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1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1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1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1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1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1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1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1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1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1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1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1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0">#REF!</definedName>
    <definedName name="CPT" localSheetId="0">#REF!</definedName>
    <definedName name="CPT">#REF!</definedName>
    <definedName name="CPVC100" localSheetId="10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1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0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0">#REF!</definedName>
    <definedName name="CRITINST" localSheetId="0">#REF!</definedName>
    <definedName name="CRITINST">#REF!</definedName>
    <definedName name="CRITPURC" localSheetId="10">#REF!</definedName>
    <definedName name="CRITPURC" localSheetId="0">#REF!</definedName>
    <definedName name="CRITPURC">#REF!</definedName>
    <definedName name="CRS" localSheetId="10">#REF!</definedName>
    <definedName name="CRS" localSheetId="0">#REF!</definedName>
    <definedName name="CRS">#REF!</definedName>
    <definedName name="CS" localSheetId="10">#REF!</definedName>
    <definedName name="CS" localSheetId="0">#REF!</definedName>
    <definedName name="CS">#REF!</definedName>
    <definedName name="CS_10" localSheetId="10">#REF!</definedName>
    <definedName name="CS_10" localSheetId="0">#REF!</definedName>
    <definedName name="CS_10">#REF!</definedName>
    <definedName name="CS_100" localSheetId="10">#REF!</definedName>
    <definedName name="CS_100" localSheetId="0">#REF!</definedName>
    <definedName name="CS_100">#REF!</definedName>
    <definedName name="CS_10S" localSheetId="10">#REF!</definedName>
    <definedName name="CS_10S" localSheetId="0">#REF!</definedName>
    <definedName name="CS_10S">#REF!</definedName>
    <definedName name="CS_120" localSheetId="10">#REF!</definedName>
    <definedName name="CS_120" localSheetId="0">#REF!</definedName>
    <definedName name="CS_120">#REF!</definedName>
    <definedName name="CS_140" localSheetId="10">#REF!</definedName>
    <definedName name="CS_140" localSheetId="0">#REF!</definedName>
    <definedName name="CS_140">#REF!</definedName>
    <definedName name="CS_160" localSheetId="10">#REF!</definedName>
    <definedName name="CS_160" localSheetId="0">#REF!</definedName>
    <definedName name="CS_160">#REF!</definedName>
    <definedName name="CS_20" localSheetId="10">#REF!</definedName>
    <definedName name="CS_20" localSheetId="0">#REF!</definedName>
    <definedName name="CS_20">#REF!</definedName>
    <definedName name="CS_30" localSheetId="10">#REF!</definedName>
    <definedName name="CS_30" localSheetId="0">#REF!</definedName>
    <definedName name="CS_30">#REF!</definedName>
    <definedName name="CS_40" localSheetId="10">#REF!</definedName>
    <definedName name="CS_40" localSheetId="0">#REF!</definedName>
    <definedName name="CS_40">#REF!</definedName>
    <definedName name="CS_40S" localSheetId="10">#REF!</definedName>
    <definedName name="CS_40S" localSheetId="0">#REF!</definedName>
    <definedName name="CS_40S">#REF!</definedName>
    <definedName name="CS_5S" localSheetId="10">#REF!</definedName>
    <definedName name="CS_5S" localSheetId="0">#REF!</definedName>
    <definedName name="CS_5S">#REF!</definedName>
    <definedName name="CS_60" localSheetId="10">#REF!</definedName>
    <definedName name="CS_60" localSheetId="0">#REF!</definedName>
    <definedName name="CS_60">#REF!</definedName>
    <definedName name="CS_80" localSheetId="10">#REF!</definedName>
    <definedName name="CS_80" localSheetId="0">#REF!</definedName>
    <definedName name="CS_80">#REF!</definedName>
    <definedName name="CS_80S" localSheetId="10">#REF!</definedName>
    <definedName name="CS_80S" localSheetId="0">#REF!</definedName>
    <definedName name="CS_80S">#REF!</definedName>
    <definedName name="CS_STD" localSheetId="10">#REF!</definedName>
    <definedName name="CS_STD" localSheetId="0">#REF!</definedName>
    <definedName name="CS_STD">#REF!</definedName>
    <definedName name="CS_XS" localSheetId="10">#REF!</definedName>
    <definedName name="CS_XS" localSheetId="0">#REF!</definedName>
    <definedName name="CS_XS">#REF!</definedName>
    <definedName name="CS_XXS" localSheetId="10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1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0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1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0">#REF!</definedName>
    <definedName name="csddg1p" localSheetId="0">#REF!</definedName>
    <definedName name="csddg1p">#REF!</definedName>
    <definedName name="csddt1p" localSheetId="10">#REF!</definedName>
    <definedName name="csddt1p" localSheetId="0">#REF!</definedName>
    <definedName name="csddt1p">#REF!</definedName>
    <definedName name="csht3p" localSheetId="10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1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" hidden="1">{"'Sheet1'!$L$16"}</definedName>
    <definedName name="ct" localSheetId="0" hidden="1">{"'Sheet1'!$L$16"}</definedName>
    <definedName name="ct" localSheetId="11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1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1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" hidden="1">{"'Sheet1'!$L$16"}</definedName>
    <definedName name="CTCT1" localSheetId="0" hidden="1">{"'Sheet1'!$L$16"}</definedName>
    <definedName name="CTCT1" localSheetId="11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1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1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0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" hidden="1">{"'Sheet1'!$L$16"}</definedName>
    <definedName name="ctieu" localSheetId="0" hidden="1">{"'Sheet1'!$L$16"}</definedName>
    <definedName name="ctieu" localSheetId="11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1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1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1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1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1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1" hidden="1">{"'Sheet1'!$L$16"}</definedName>
    <definedName name="cuong" localSheetId="6" hidden="1">{"'Sheet1'!$L$16"}</definedName>
    <definedName name="cuong" hidden="1">{"'Sheet1'!$L$16"}</definedName>
    <definedName name="CurDate" localSheetId="10" hidden="1">#REF!</definedName>
    <definedName name="CurDate" localSheetId="0" hidden="1">#REF!</definedName>
    <definedName name="CurDate" hidden="1">#REF!</definedName>
    <definedName name="CURRENCY" localSheetId="10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1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1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1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1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1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1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0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1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1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1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1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1" hidden="1">{"'Sheet1'!$L$16"}</definedName>
    <definedName name="Chart3" localSheetId="6" hidden="1">{"'Sheet1'!$L$16"}</definedName>
    <definedName name="Chart3" hidden="1">{"'Sheet1'!$L$16"}</definedName>
    <definedName name="chay1" localSheetId="10">#REF!</definedName>
    <definedName name="chay1" localSheetId="0">#REF!</definedName>
    <definedName name="chay1">#REF!</definedName>
    <definedName name="chay10" localSheetId="10">#REF!</definedName>
    <definedName name="chay10" localSheetId="0">#REF!</definedName>
    <definedName name="chay10">#REF!</definedName>
    <definedName name="chay2" localSheetId="10">#REF!</definedName>
    <definedName name="chay2" localSheetId="0">#REF!</definedName>
    <definedName name="chay2">#REF!</definedName>
    <definedName name="chay3" localSheetId="10">#REF!</definedName>
    <definedName name="chay3" localSheetId="0">#REF!</definedName>
    <definedName name="chay3">#REF!</definedName>
    <definedName name="chay4" localSheetId="10">#REF!</definedName>
    <definedName name="chay4" localSheetId="0">#REF!</definedName>
    <definedName name="chay4">#REF!</definedName>
    <definedName name="chay5" localSheetId="10">#REF!</definedName>
    <definedName name="chay5" localSheetId="0">#REF!</definedName>
    <definedName name="chay5">#REF!</definedName>
    <definedName name="chay6" localSheetId="10">#REF!</definedName>
    <definedName name="chay6" localSheetId="0">#REF!</definedName>
    <definedName name="chay6">#REF!</definedName>
    <definedName name="chay7" localSheetId="10">#REF!</definedName>
    <definedName name="chay7" localSheetId="0">#REF!</definedName>
    <definedName name="chay7">#REF!</definedName>
    <definedName name="chay8" localSheetId="10">#REF!</definedName>
    <definedName name="chay8" localSheetId="0">#REF!</definedName>
    <definedName name="chay8">#REF!</definedName>
    <definedName name="chay9" localSheetId="10">#REF!</definedName>
    <definedName name="chay9" localSheetId="0">#REF!</definedName>
    <definedName name="chay9">#REF!</definedName>
    <definedName name="Chdate" localSheetId="10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1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1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1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1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1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1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1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1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1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1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1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1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1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1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1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1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1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1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1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1" hidden="1">{"'Sheet1'!$L$16"}</definedName>
    <definedName name="chitietbgiang2" localSheetId="6" hidden="1">{"'Sheet1'!$L$16"}</definedName>
    <definedName name="chitietbgiang2" hidden="1">{"'Sheet1'!$L$16"}</definedName>
    <definedName name="chk" localSheetId="10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" hidden="1">{"'Sheet1'!$L$16"}</definedName>
    <definedName name="chl" localSheetId="0" hidden="1">{"'Sheet1'!$L$16"}</definedName>
    <definedName name="chl" localSheetId="11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1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1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1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1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1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1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1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1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1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1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1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1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1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1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1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1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1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0">#REF!</definedName>
    <definedName name="Chs_bq" localSheetId="0">#REF!</definedName>
    <definedName name="Chs_bq">#REF!</definedName>
    <definedName name="Chsau" localSheetId="10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1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" hidden="1">{"'Sheet1'!$L$16"}</definedName>
    <definedName name="chuyen" localSheetId="0" hidden="1">{"'Sheet1'!$L$16"}</definedName>
    <definedName name="chuyen" localSheetId="11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">{"'Sheet1'!$L$16"}</definedName>
    <definedName name="d" localSheetId="0" hidden="1">{"'Sheet1'!$L$16"}</definedName>
    <definedName name="D" localSheetId="11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1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0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0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1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0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1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1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1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1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0">#REF!</definedName>
    <definedName name="d2_" localSheetId="0">#REF!</definedName>
    <definedName name="d2_">#REF!</definedName>
    <definedName name="d24nc">#REF!</definedName>
    <definedName name="d24vl">#REF!</definedName>
    <definedName name="d3_" localSheetId="10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1" hidden="1">{"'Sheet1'!$L$16"}</definedName>
    <definedName name="D3D" localSheetId="6" hidden="1">{"'Sheet1'!$L$16"}</definedName>
    <definedName name="D3D" hidden="1">{"'Sheet1'!$L$16"}</definedName>
    <definedName name="d4_" localSheetId="10">#REF!</definedName>
    <definedName name="d4_" localSheetId="0">#REF!</definedName>
    <definedName name="d4_">#REF!</definedName>
    <definedName name="d4x6" localSheetId="0">#REF!</definedName>
    <definedName name="d4x6" localSheetId="11">#REF!</definedName>
    <definedName name="d4x6" localSheetId="6">#REF!</definedName>
    <definedName name="d4x6">#REF!</definedName>
    <definedName name="d5_" localSheetId="10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1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1">#REF!</definedName>
    <definedName name="da0.5x1" localSheetId="6">#REF!</definedName>
    <definedName name="da0.5x1">#REF!</definedName>
    <definedName name="da1x2" localSheetId="0">#REF!</definedName>
    <definedName name="da1x2" localSheetId="11">#REF!</definedName>
    <definedName name="da1x2" localSheetId="6">#REF!</definedName>
    <definedName name="da1x2">#REF!</definedName>
    <definedName name="da2x4" localSheetId="0">#REF!</definedName>
    <definedName name="da2x4" localSheetId="11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1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1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1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1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1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1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1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1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1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1" hidden="1">{"'Sheet1'!$L$16"}</definedName>
    <definedName name="daomuong" localSheetId="6" hidden="1">{"'Sheet1'!$L$16"}</definedName>
    <definedName name="daomuong" hidden="1">{"'Sheet1'!$L$16"}</definedName>
    <definedName name="daøy" localSheetId="10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1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1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1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1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1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1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1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0">#REF!</definedName>
    <definedName name="data" localSheetId="11">#REF!</definedName>
    <definedName name="data" localSheetId="6">#REF!</definedName>
    <definedName name="data">#REF!</definedName>
    <definedName name="data_pvd" localSheetId="10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0" hidden="1">#REF!</definedName>
    <definedName name="data1" localSheetId="0" hidden="1">#REF!</definedName>
    <definedName name="data1" hidden="1">#REF!</definedName>
    <definedName name="Data11">#REF!</definedName>
    <definedName name="data2" localSheetId="10" hidden="1">#REF!</definedName>
    <definedName name="data2" localSheetId="0" hidden="1">#REF!</definedName>
    <definedName name="data2" hidden="1">#REF!</definedName>
    <definedName name="data3" localSheetId="10" hidden="1">#REF!</definedName>
    <definedName name="data3" localSheetId="0" hidden="1">#REF!</definedName>
    <definedName name="data3" hidden="1">#REF!</definedName>
    <definedName name="Data41">#REF!</definedName>
    <definedName name="_xlnm.Database" localSheetId="10">#REF!</definedName>
    <definedName name="_xlnm.Database" localSheetId="0">#REF!</definedName>
    <definedName name="_xlnm.Database">#REF!</definedName>
    <definedName name="DataFilter" localSheetId="0">#N/A</definedName>
    <definedName name="DataFilter" localSheetId="11">#REF!</definedName>
    <definedName name="DataFilter" localSheetId="6">#REF!</definedName>
    <definedName name="DataFilter">#REF!</definedName>
    <definedName name="datakl" localSheetId="10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0">#REF!</definedName>
    <definedName name="datarq">#REF!</definedName>
    <definedName name="DataSort" localSheetId="0">#N/A</definedName>
    <definedName name="DataSort" localSheetId="11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1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1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1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" hidden="1">{"'Sheet1'!$L$16"}</definedName>
    <definedName name="dc" localSheetId="0" hidden="1">{"'Sheet1'!$L$16"}</definedName>
    <definedName name="dc" localSheetId="11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1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1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1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0">#REF!</definedName>
    <definedName name="DD" localSheetId="0">#REF!</definedName>
    <definedName name="DD">#REF!</definedName>
    <definedName name="dd0.5x1" localSheetId="0">#REF!</definedName>
    <definedName name="dd0.5x1" localSheetId="11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1">#REF!</definedName>
    <definedName name="dd1x2" localSheetId="6">#REF!</definedName>
    <definedName name="dd1x2">#REF!</definedName>
    <definedName name="dd2x4" localSheetId="0">#REF!</definedName>
    <definedName name="dd2x4" localSheetId="11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1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" hidden="1">{"'Sheet1'!$L$16"}</definedName>
    <definedName name="ddaf" localSheetId="0" hidden="1">{"'Sheet1'!$L$16"}</definedName>
    <definedName name="ddaf" localSheetId="11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1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1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1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1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1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1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1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1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1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1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1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1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1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1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1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1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1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1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1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1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1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1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1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1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1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1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1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1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1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1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1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1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1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1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1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1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1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1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1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1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1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1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1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1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1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1">#REF!</definedName>
    <definedName name="ddia" localSheetId="6">#REF!</definedName>
    <definedName name="ddia">#REF!</definedName>
    <definedName name="ddien" localSheetId="0">#REF!</definedName>
    <definedName name="ddien" localSheetId="11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1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1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1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0" hidden="1">#REF!</definedName>
    <definedName name="del_tab" localSheetId="11" hidden="1">#REF!</definedName>
    <definedName name="del_tab" localSheetId="6" hidden="1">#REF!</definedName>
    <definedName name="del_tab" hidden="1">#REF!</definedName>
    <definedName name="delcode" localSheetId="10" hidden="1">#REF!</definedName>
    <definedName name="delcode" localSheetId="0" hidden="1">#REF!</definedName>
    <definedName name="delcode" localSheetId="11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1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1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1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1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1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1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1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1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1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1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1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1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1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1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1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1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1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1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1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1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1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1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1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1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1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1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1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1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1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1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1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1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1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1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1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1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1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1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1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1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1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1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1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1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1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1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1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1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1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1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1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1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1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1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1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1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1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1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1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1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1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1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1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1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1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1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1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1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1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1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1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1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1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0">#REF!</definedName>
    <definedName name="DGCTI592" localSheetId="11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1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1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1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1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1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1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1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1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1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1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1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1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1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1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1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1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1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1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1" hidden="1">{"'Sheet1'!$L$16"}</definedName>
    <definedName name="DGTran" localSheetId="6" hidden="1">{"'Sheet1'!$L$16"}</definedName>
    <definedName name="DGTran" hidden="1">{"'Sheet1'!$L$16"}</definedName>
    <definedName name="dgvl" localSheetId="10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1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1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1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1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1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1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1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1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1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1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1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1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1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1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1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1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1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1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1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1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1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1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1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1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1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1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1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1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1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1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1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1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1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1">#REF!</definedName>
    <definedName name="dinh" localSheetId="6">#REF!</definedName>
    <definedName name="dinh">#REF!</definedName>
    <definedName name="dinhdia" localSheetId="0">#REF!</definedName>
    <definedName name="dinhdia" localSheetId="11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1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0" hidden="1">#REF!</definedName>
    <definedName name="Discount" localSheetId="0" hidden="1">#REF!</definedName>
    <definedName name="Discount" hidden="1">#REF!</definedName>
    <definedName name="display_area_2" localSheetId="10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1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1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4" hidden="1">{#N/A,#N/A,FALSE,"포장2"}</definedName>
    <definedName name="d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1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4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1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4" hidden="1">{#N/A,#N/A,FALSE,"표지목차"}</definedName>
    <definedName name="DKB_DT" localSheetId="0">#REF!</definedName>
    <definedName name="DKB_DT" localSheetId="11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1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1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1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1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1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1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1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1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1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1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1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1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1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1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1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1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4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1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1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1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1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1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1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1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1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1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1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1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1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1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1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1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1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1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1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1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1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1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1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1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1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1">#REF!</definedName>
    <definedName name="Drop2" localSheetId="6">#REF!</definedName>
    <definedName name="Drop2">#REF!</definedName>
    <definedName name="Drop3" localSheetId="0">#REF!</definedName>
    <definedName name="Drop3" localSheetId="11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1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0">#REF!</definedName>
    <definedName name="ds1pnc">#REF!</definedName>
    <definedName name="ds1pvl" localSheetId="10">#REF!</definedName>
    <definedName name="ds1pvl" localSheetId="0">#REF!</definedName>
    <definedName name="ds1pvl">#REF!</definedName>
    <definedName name="ds3pnc" localSheetId="10">#REF!</definedName>
    <definedName name="ds3pnc" localSheetId="0">#REF!</definedName>
    <definedName name="ds3pnc">#REF!</definedName>
    <definedName name="ds3pvl" localSheetId="10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1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1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1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1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1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1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1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1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1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1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1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1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1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1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1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1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1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1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1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1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1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1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1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1" hidden="1">{"'Sheet1'!$L$16"}</definedName>
    <definedName name="dssad" localSheetId="6" hidden="1">{"'Sheet1'!$L$16"}</definedName>
    <definedName name="dssad" hidden="1">{"'Sheet1'!$L$16"}</definedName>
    <definedName name="DSTD_Clear" localSheetId="9">'020326'!DSTD_Clear</definedName>
    <definedName name="DSTD_Clear" localSheetId="1">'danh mục'!DSTD_Clear</definedName>
    <definedName name="DSTD_Clear" localSheetId="0">#N/A</definedName>
    <definedName name="DSTD_Clear" localSheetId="11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1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" hidden="1">{"'Sheet1'!$L$16"}</definedName>
    <definedName name="DTCamau" localSheetId="0" hidden="1">{"'Sheet1'!$L$16"}</definedName>
    <definedName name="DTCamau" localSheetId="11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1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1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1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1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1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1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1" hidden="1">{"'Sheet1'!$L$16"}</definedName>
    <definedName name="dthft" localSheetId="6" hidden="1">{"'Sheet1'!$L$16"}</definedName>
    <definedName name="dthft" hidden="1">{"'Sheet1'!$L$16"}</definedName>
    <definedName name="DTHU" localSheetId="10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1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1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1" hidden="1">{#N/A,#N/A,FALSE,"Sheet1"}</definedName>
    <definedName name="DUCT" localSheetId="6" hidden="1">{#N/A,#N/A,FALSE,"Sheet1"}</definedName>
    <definedName name="DUCT" hidden="1">{#N/A,#N/A,FALSE,"Sheet1"}</definedName>
    <definedName name="dulieu" localSheetId="10">#REF!</definedName>
    <definedName name="dulieu_tong">#REF!</definedName>
    <definedName name="dulieu1" localSheetId="10">#REF!</definedName>
    <definedName name="dulieu1">#REF!</definedName>
    <definedName name="dulieu2" localSheetId="10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1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" hidden="1">{"'Sheet1'!$L$16"}</definedName>
    <definedName name="dung" localSheetId="0" hidden="1">{"'Sheet1'!$L$16"}</definedName>
    <definedName name="DUNG" localSheetId="11" hidden="1">{"'Sheet1'!$L$16"}</definedName>
    <definedName name="DUNG" localSheetId="6" hidden="1">{"'Sheet1'!$L$16"}</definedName>
    <definedName name="DUNG" hidden="1">{"'Sheet1'!$L$16"}</definedName>
    <definedName name="Duong" localSheetId="10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1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1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1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1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1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1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1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1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0" hidden="1">#REF!</definedName>
    <definedName name="DWPRICE" localSheetId="0" hidden="1">#REF!</definedName>
    <definedName name="DWPRICE" localSheetId="11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1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1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1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1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1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1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1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1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1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1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1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1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1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1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1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1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1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1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1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1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" hidden="1">{"'Sheet1'!$L$16"}</definedName>
    <definedName name="đgsf" localSheetId="0" hidden="1">{"'Sheet1'!$L$16"}</definedName>
    <definedName name="đgsf" localSheetId="11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1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1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1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1" hidden="1">{0}</definedName>
    <definedName name="e.1200" localSheetId="6" hidden="1">{0}</definedName>
    <definedName name="e.1200" hidden="1">{0}</definedName>
    <definedName name="E_" localSheetId="0">#REF!</definedName>
    <definedName name="E_" localSheetId="11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1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1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" hidden="1">{"'Sheet1'!$L$16"}</definedName>
    <definedName name="eaf" localSheetId="0" hidden="1">{"'Sheet1'!$L$16"}</definedName>
    <definedName name="eaf" localSheetId="11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1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1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1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1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4" hidden="1">{#N/A,#N/A,FALSE,"단가표지"}</definedName>
    <definedName name="ee" localSheetId="11" hidden="1">{#N/A,#N/A,TRUE,"Krycí list"}</definedName>
    <definedName name="eee" localSheetId="1" hidden="1">{"'Sheet1'!$L$16"}</definedName>
    <definedName name="eee" localSheetId="0" hidden="1">{"'Sheet1'!$L$16"}</definedName>
    <definedName name="eee" localSheetId="11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1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1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1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1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1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1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1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1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1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1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1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1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1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1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1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1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1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1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1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1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1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1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1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1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1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1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1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1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1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1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1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1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1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1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1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1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1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0">#REF!</definedName>
    <definedName name="end">#REF!</definedName>
    <definedName name="End_1" localSheetId="10">#REF!</definedName>
    <definedName name="End_1" localSheetId="0">#REF!</definedName>
    <definedName name="End_1">#REF!</definedName>
    <definedName name="End_10" localSheetId="10">#REF!</definedName>
    <definedName name="End_10" localSheetId="0">#REF!</definedName>
    <definedName name="End_10">#REF!</definedName>
    <definedName name="End_11" localSheetId="10">#REF!</definedName>
    <definedName name="End_11" localSheetId="0">#REF!</definedName>
    <definedName name="End_11">#REF!</definedName>
    <definedName name="End_12" localSheetId="10">#REF!</definedName>
    <definedName name="End_12" localSheetId="0">#REF!</definedName>
    <definedName name="End_12">#REF!</definedName>
    <definedName name="End_13" localSheetId="10">#REF!</definedName>
    <definedName name="End_13" localSheetId="0">#REF!</definedName>
    <definedName name="End_13">#REF!</definedName>
    <definedName name="End_2" localSheetId="10">#REF!</definedName>
    <definedName name="End_2" localSheetId="0">#REF!</definedName>
    <definedName name="End_2">#REF!</definedName>
    <definedName name="End_3" localSheetId="10">#REF!</definedName>
    <definedName name="End_3" localSheetId="0">#REF!</definedName>
    <definedName name="End_3">#REF!</definedName>
    <definedName name="End_4" localSheetId="10">#REF!</definedName>
    <definedName name="End_4" localSheetId="0">#REF!</definedName>
    <definedName name="End_4">#REF!</definedName>
    <definedName name="End_5" localSheetId="10">#REF!</definedName>
    <definedName name="End_5" localSheetId="0">#REF!</definedName>
    <definedName name="End_5">#REF!</definedName>
    <definedName name="End_6" localSheetId="10">#REF!</definedName>
    <definedName name="End_6" localSheetId="0">#REF!</definedName>
    <definedName name="End_6">#REF!</definedName>
    <definedName name="End_7" localSheetId="10">#REF!</definedName>
    <definedName name="End_7" localSheetId="0">#REF!</definedName>
    <definedName name="End_7">#REF!</definedName>
    <definedName name="End_8" localSheetId="10">#REF!</definedName>
    <definedName name="End_8" localSheetId="0">#REF!</definedName>
    <definedName name="End_8">#REF!</definedName>
    <definedName name="End_9" localSheetId="10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1" hidden="1">{#N/A,#N/A,FALSE,"CCTV"}</definedName>
    <definedName name="EPTOEPT" localSheetId="6" hidden="1">{#N/A,#N/A,FALSE,"CCTV"}</definedName>
    <definedName name="EPTOEPT" hidden="1">{#N/A,#N/A,FALSE,"CCTV"}</definedName>
    <definedName name="EQ" localSheetId="10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1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1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1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1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1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1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1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1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1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1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1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1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1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1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1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1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1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1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1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1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1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1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1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1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1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1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1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1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1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1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1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1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1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1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1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1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1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1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1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1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1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1" hidden="1">{"'Sheet1'!$L$16"}</definedName>
    <definedName name="ewwq" localSheetId="6" hidden="1">{"'Sheet1'!$L$16"}</definedName>
    <definedName name="ewwq" hidden="1">{"'Sheet1'!$L$16"}</definedName>
    <definedName name="EX" localSheetId="10">#REF!</definedName>
    <definedName name="EX" localSheetId="1" hidden="1">{#N/A,#N/A,FALSE,"CCTV"}</definedName>
    <definedName name="EX" localSheetId="0">#REF!</definedName>
    <definedName name="EX" localSheetId="11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0">#REF!</definedName>
    <definedName name="EXC">#REF!</definedName>
    <definedName name="EXCH" localSheetId="10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1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0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1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1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1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1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1">#REF!</definedName>
    <definedName name="F_" localSheetId="6">#REF!</definedName>
    <definedName name="F_">#REF!</definedName>
    <definedName name="F_1" localSheetId="0">#REF!</definedName>
    <definedName name="F_1" localSheetId="11">#REF!</definedName>
    <definedName name="F_1" localSheetId="6">#REF!</definedName>
    <definedName name="F_1">#REF!</definedName>
    <definedName name="F_10" localSheetId="0">#REF!</definedName>
    <definedName name="F_10" localSheetId="11">#REF!</definedName>
    <definedName name="F_10" localSheetId="6">#REF!</definedName>
    <definedName name="F_10">#REF!</definedName>
    <definedName name="F_11" localSheetId="0">#REF!</definedName>
    <definedName name="F_11" localSheetId="11">#REF!</definedName>
    <definedName name="F_11" localSheetId="6">#REF!</definedName>
    <definedName name="F_11">#REF!</definedName>
    <definedName name="F_12" localSheetId="0">#REF!</definedName>
    <definedName name="F_12" localSheetId="11">#REF!</definedName>
    <definedName name="F_12" localSheetId="6">#REF!</definedName>
    <definedName name="F_12">#REF!</definedName>
    <definedName name="F_13" localSheetId="0">#REF!</definedName>
    <definedName name="F_13" localSheetId="11">#REF!</definedName>
    <definedName name="F_13" localSheetId="6">#REF!</definedName>
    <definedName name="F_13">#REF!</definedName>
    <definedName name="F_14" localSheetId="0">#REF!</definedName>
    <definedName name="F_14" localSheetId="11">#REF!</definedName>
    <definedName name="F_14" localSheetId="6">#REF!</definedName>
    <definedName name="F_14">#REF!</definedName>
    <definedName name="F_2" localSheetId="0">#REF!</definedName>
    <definedName name="F_2" localSheetId="11">#REF!</definedName>
    <definedName name="F_2" localSheetId="6">#REF!</definedName>
    <definedName name="F_2">#REF!</definedName>
    <definedName name="F_3" localSheetId="0">#REF!</definedName>
    <definedName name="F_3" localSheetId="11">#REF!</definedName>
    <definedName name="F_3" localSheetId="6">#REF!</definedName>
    <definedName name="F_3">#REF!</definedName>
    <definedName name="F_4" localSheetId="0">#REF!</definedName>
    <definedName name="F_4" localSheetId="11">#REF!</definedName>
    <definedName name="F_4" localSheetId="6">#REF!</definedName>
    <definedName name="F_4">#REF!</definedName>
    <definedName name="F_5" localSheetId="0">#REF!</definedName>
    <definedName name="F_5" localSheetId="11">#REF!</definedName>
    <definedName name="F_5" localSheetId="6">#REF!</definedName>
    <definedName name="F_5">#REF!</definedName>
    <definedName name="F_6" localSheetId="0">#REF!</definedName>
    <definedName name="F_6" localSheetId="11">#REF!</definedName>
    <definedName name="F_6" localSheetId="6">#REF!</definedName>
    <definedName name="F_6">#REF!</definedName>
    <definedName name="F_7" localSheetId="0">#REF!</definedName>
    <definedName name="F_7" localSheetId="11">#REF!</definedName>
    <definedName name="F_7" localSheetId="6">#REF!</definedName>
    <definedName name="F_7">#REF!</definedName>
    <definedName name="F_8" localSheetId="0">#REF!</definedName>
    <definedName name="F_8" localSheetId="11">#REF!</definedName>
    <definedName name="F_8" localSheetId="6">#REF!</definedName>
    <definedName name="F_8">#REF!</definedName>
    <definedName name="F_9" localSheetId="0">#REF!</definedName>
    <definedName name="F_9" localSheetId="11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" hidden="1">{"'Sheet1'!$L$16"}</definedName>
    <definedName name="F15x30" localSheetId="0" hidden="1">{"'Sheet1'!$L$16"}</definedName>
    <definedName name="F15x30" localSheetId="11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1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0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0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1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1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>#REF!</definedName>
    <definedName name="FACTOR" localSheetId="9">#REF!</definedName>
    <definedName name="FACTOR" localSheetId="10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1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1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1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4" hidden="1">{#N/A,#N/A,FALSE,"기안지";#N/A,#N/A,FALSE,"통신지"}</definedName>
    <definedName name="FAN견적의뢰" localSheetId="11" hidden="1">{#N/A,#N/A,FALSE,"기안지";#N/A,#N/A,FALSE,"통신지"}</definedName>
    <definedName name="FASD" localSheetId="0" hidden="1">#REF!</definedName>
    <definedName name="FASD" localSheetId="11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1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1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1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1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1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1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1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1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1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1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1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1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1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1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1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1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1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1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1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1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1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1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0">#REF!</definedName>
    <definedName name="fc_">#REF!</definedName>
    <definedName name="FC_TOTAL" localSheetId="0" hidden="1">#REF!</definedName>
    <definedName name="FC_TOTAL" localSheetId="11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0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1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1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1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1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1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1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1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0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" hidden="1">{"'Sheet1'!$L$16"}</definedName>
    <definedName name="fdfd" localSheetId="0" hidden="1">{"'Sheet1'!$L$16"}</definedName>
    <definedName name="fdfd" localSheetId="11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1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1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1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1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1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1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1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1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1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1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1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1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1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" hidden="1">{"'Sheet1'!$L$16"}</definedName>
    <definedName name="fdgsdf" localSheetId="0" hidden="1">{"'Sheet1'!$L$16"}</definedName>
    <definedName name="fdgsdf" localSheetId="11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1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1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1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1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1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1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1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1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1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1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1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" hidden="1">{"'Sheet1'!$L$16"}</definedName>
    <definedName name="fdsgds" localSheetId="0" hidden="1">{"'Sheet1'!$L$16"}</definedName>
    <definedName name="fdsgds" localSheetId="11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1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1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1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1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1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1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4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1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1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" hidden="1">{"'Sheet1'!$L$16"}</definedName>
    <definedName name="fff" localSheetId="0" hidden="1">{"'Sheet1'!$L$16"}</definedName>
    <definedName name="fff" localSheetId="11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1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1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1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1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1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1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1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1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1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1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1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1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1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1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1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1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1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1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1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1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1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1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1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1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1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1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1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1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1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1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1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1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1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1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1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1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1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1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1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1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1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1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1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1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1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1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1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1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1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1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1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1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1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1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1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0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1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1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1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1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1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1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1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1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1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1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1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1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1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1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1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1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1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1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1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1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1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1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1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1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1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1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1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1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1" hidden="1">{"'Sheet1'!$L$16"}</definedName>
    <definedName name="FR" localSheetId="6" hidden="1">{"'Sheet1'!$L$16"}</definedName>
    <definedName name="FR" hidden="1">{"'Sheet1'!$L$16"}</definedName>
    <definedName name="fs" localSheetId="10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1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1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1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1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1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1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1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1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1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1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1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1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1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1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1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1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1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1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1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1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1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1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1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1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1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1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1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1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1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1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1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1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1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1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1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1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1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1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" hidden="1">{"'Sheet1'!$L$16"}</definedName>
    <definedName name="fsdfdsf" localSheetId="0" hidden="1">{"'Sheet1'!$L$16"}</definedName>
    <definedName name="fsdfdsf" localSheetId="11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1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1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1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1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1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1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1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1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1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1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0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1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1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1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1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1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1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1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1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1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1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1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1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1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1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1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1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1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1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1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1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1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1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1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1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1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1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0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1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1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1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1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1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1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1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1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1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1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1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1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1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1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1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1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1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1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1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1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1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1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1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1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1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1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1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1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1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1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0" hidden="1">{"'Sheet1'!$L$16"}</definedName>
    <definedName name="gcm" localSheetId="11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1">#REF!</definedName>
    <definedName name="gd" localSheetId="6">#REF!</definedName>
    <definedName name="gd">#REF!</definedName>
    <definedName name="gdafg" localSheetId="10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1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1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1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1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1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1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1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1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1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1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1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1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1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1" hidden="1">{"'Sheet1'!$L$16"}</definedName>
    <definedName name="gdjk" localSheetId="6" hidden="1">{"'Sheet1'!$L$16"}</definedName>
    <definedName name="gdjk" hidden="1">{"'Sheet1'!$L$16"}</definedName>
    <definedName name="GDL" localSheetId="10">#REF!</definedName>
    <definedName name="GDL" localSheetId="0">#REF!</definedName>
    <definedName name="GDL">#REF!</definedName>
    <definedName name="gdm" localSheetId="10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1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1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1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1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1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1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1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1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1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1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1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1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1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1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1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1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1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1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1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1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1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1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1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1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1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1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1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1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1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1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1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1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1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1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1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1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1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1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1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1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4" hidden="1">{#N/A,#N/A,FALSE,"운반시간"}</definedName>
    <definedName name="gg" localSheetId="11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1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1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1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" hidden="1">{"'Sheet1'!$L$16"}</definedName>
    <definedName name="ggg" localSheetId="0" hidden="1">{"'Sheet1'!$L$16"}</definedName>
    <definedName name="ggg" localSheetId="11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1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1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1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1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1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1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1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1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1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1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1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1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1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1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1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1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1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1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1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1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1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1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1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1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1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1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1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" hidden="1">{"'Sheet1'!$L$16"}</definedName>
    <definedName name="GHJK" localSheetId="0" hidden="1">{"'Sheet1'!$L$16"}</definedName>
    <definedName name="GHJK" localSheetId="11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1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1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1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1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1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1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1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1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1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1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1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1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1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1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4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1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1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0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1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1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1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1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1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1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1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1" hidden="1">#REF!</definedName>
    <definedName name="grap_b" localSheetId="6" hidden="1">#REF!</definedName>
    <definedName name="grap_b" hidden="1">#REF!</definedName>
    <definedName name="grB" localSheetId="10">#REF!</definedName>
    <definedName name="grB" localSheetId="0">#REF!</definedName>
    <definedName name="grB">#REF!</definedName>
    <definedName name="grC" localSheetId="10">#REF!</definedName>
    <definedName name="grC" localSheetId="0">#REF!</definedName>
    <definedName name="grC">#REF!</definedName>
    <definedName name="grD" localSheetId="10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1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4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1" hidden="1">{#N/A,#N/A,FALSE,"CCTV"}</definedName>
    <definedName name="grjhd" localSheetId="6" hidden="1">{#N/A,#N/A,FALSE,"CCTV"}</definedName>
    <definedName name="grjhd" hidden="1">{#N/A,#N/A,FALSE,"CCTV"}</definedName>
    <definedName name="gs" localSheetId="10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1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1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1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1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0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1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1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1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0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1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1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1">#REF!</definedName>
    <definedName name="gv" localSheetId="6">#REF!</definedName>
    <definedName name="gv">#REF!</definedName>
    <definedName name="gvl" localSheetId="0">#REF!</definedName>
    <definedName name="gvl" localSheetId="11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1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1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1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1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1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1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1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4" hidden="1">{"'Sheet1'!$L$16"}</definedName>
    <definedName name="h" localSheetId="11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1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1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0">#REF!</definedName>
    <definedName name="h1_" localSheetId="0">#REF!</definedName>
    <definedName name="h1_">#REF!</definedName>
    <definedName name="h2_" localSheetId="10">#REF!</definedName>
    <definedName name="h2_" localSheetId="0">#REF!</definedName>
    <definedName name="h2_">#REF!</definedName>
    <definedName name="h3_" localSheetId="10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1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1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1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1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1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1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1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" hidden="1">{"'Sheet1'!$L$16"}</definedName>
    <definedName name="hah" localSheetId="0" hidden="1">{"'Sheet1'!$L$16"}</definedName>
    <definedName name="hah" localSheetId="11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1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1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1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4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1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1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1" hidden="1">#REF!</definedName>
    <definedName name="hao" localSheetId="6" hidden="1">#REF!</definedName>
    <definedName name="hao" hidden="1">#REF!</definedName>
    <definedName name="HapCKVA" localSheetId="10">#REF!</definedName>
    <definedName name="HapCKVA" localSheetId="0">#REF!</definedName>
    <definedName name="HapCKVA">#REF!</definedName>
    <definedName name="HapCKvar" localSheetId="10">#REF!</definedName>
    <definedName name="HapCKvar" localSheetId="0">#REF!</definedName>
    <definedName name="HapCKvar">#REF!</definedName>
    <definedName name="HapCKW" localSheetId="10">#REF!</definedName>
    <definedName name="HapCKW" localSheetId="0">#REF!</definedName>
    <definedName name="HapCKW">#REF!</definedName>
    <definedName name="HapIKVA" localSheetId="10">#REF!</definedName>
    <definedName name="HapIKVA" localSheetId="0">#REF!</definedName>
    <definedName name="HapIKVA">#REF!</definedName>
    <definedName name="HapIKvar" localSheetId="10">#REF!</definedName>
    <definedName name="HapIKvar" localSheetId="0">#REF!</definedName>
    <definedName name="HapIKvar">#REF!</definedName>
    <definedName name="HapIKW" localSheetId="10">#REF!</definedName>
    <definedName name="HapIKW" localSheetId="0">#REF!</definedName>
    <definedName name="HapIKW">#REF!</definedName>
    <definedName name="HapKVA" localSheetId="10">#REF!</definedName>
    <definedName name="HapKVA" localSheetId="0">#REF!</definedName>
    <definedName name="HapKVA">#REF!</definedName>
    <definedName name="HapSKVA" localSheetId="10">#REF!</definedName>
    <definedName name="HapSKVA" localSheetId="0">#REF!</definedName>
    <definedName name="HapSKVA">#REF!</definedName>
    <definedName name="HapSKW" localSheetId="10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1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1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1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1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1">#REF!</definedName>
    <definedName name="Hbr" localSheetId="6">#REF!</definedName>
    <definedName name="Hbr">#REF!</definedName>
    <definedName name="Hbtt">#REF!</definedName>
    <definedName name="hc" localSheetId="10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" hidden="1">{"'Sheet1'!$L$16"}</definedName>
    <definedName name="HCBA" localSheetId="0" hidden="1">{"'Sheet1'!$L$16"}</definedName>
    <definedName name="HCBA" localSheetId="11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" hidden="1">{"'Sheet1'!$L$16"}</definedName>
    <definedName name="HCBE" localSheetId="0" hidden="1">{"'Sheet1'!$L$16"}</definedName>
    <definedName name="HCBE" localSheetId="11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" hidden="1">{"'Sheet1'!$L$16"}</definedName>
    <definedName name="HCBN" localSheetId="0" hidden="1">{"'Sheet1'!$L$16"}</definedName>
    <definedName name="HCBN" localSheetId="11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" hidden="1">{"'Sheet1'!$L$16"}</definedName>
    <definedName name="HCNA" localSheetId="0" hidden="1">{"'Sheet1'!$L$16"}</definedName>
    <definedName name="HCNA" localSheetId="11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1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1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1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1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1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1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1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" hidden="1">{"'Sheet1'!$L$16"}</definedName>
    <definedName name="HEHA" localSheetId="0" hidden="1">{"'Sheet1'!$L$16"}</definedName>
    <definedName name="HEHA" localSheetId="11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1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1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1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1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1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1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1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1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1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1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1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1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1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1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1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1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1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1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1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1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1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1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1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1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1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1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1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1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1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1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1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1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1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1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1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1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1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1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1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1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1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1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1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1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1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1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1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1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1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1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1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1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1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1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1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1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1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1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1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1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1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1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1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1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1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1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1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1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1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1" hidden="1">#REF!</definedName>
    <definedName name="HGI_T" localSheetId="6" hidden="1">#REF!</definedName>
    <definedName name="HGI_T" hidden="1">#REF!</definedName>
    <definedName name="HH" localSheetId="10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1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1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1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1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1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1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1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1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1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1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1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1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1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1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1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1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1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1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1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1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1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1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1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1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1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1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1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1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1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1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1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1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1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1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1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1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1" hidden="1">{"'Sheet1'!$L$16"}</definedName>
    <definedName name="hi" localSheetId="6" hidden="1">{"'Sheet1'!$L$16"}</definedName>
    <definedName name="hi" hidden="1">{"'Sheet1'!$L$16"}</definedName>
    <definedName name="HiddenRows" localSheetId="10" hidden="1">#REF!</definedName>
    <definedName name="HiddenRows" localSheetId="0" hidden="1">#REF!</definedName>
    <definedName name="HiddenRows" hidden="1">#REF!</definedName>
    <definedName name="hien" localSheetId="10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1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1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1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1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1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1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1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1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1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1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1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1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1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1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1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1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1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1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1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1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1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1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1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1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1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1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1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1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1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1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0">#REF!</definedName>
    <definedName name="hm" localSheetId="11">#REF!</definedName>
    <definedName name="hm" localSheetId="6">#REF!</definedName>
    <definedName name="hm">#REF!</definedName>
    <definedName name="hm.3" localSheetId="11">#REF!</definedName>
    <definedName name="hm.3" localSheetId="6">#REF!</definedName>
    <definedName name="hm.3">#REF!</definedName>
    <definedName name="hm.4" localSheetId="11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1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1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1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1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1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1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1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1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1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1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1" hidden="1">{0}</definedName>
    <definedName name="hoi" localSheetId="6" hidden="1">{0}</definedName>
    <definedName name="hoi" hidden="1">{0}</definedName>
    <definedName name="HOME_MANP" localSheetId="10">#REF!</definedName>
    <definedName name="HOME_MANP" localSheetId="0">#REF!</definedName>
    <definedName name="HOME_MANP">#REF!</definedName>
    <definedName name="HOMEOFFICE_COST" localSheetId="10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1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1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1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1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1">#REF!</definedName>
    <definedName name="Hpt" localSheetId="6">#REF!</definedName>
    <definedName name="Hpt">#REF!</definedName>
    <definedName name="Hpt_A0" localSheetId="0">#REF!</definedName>
    <definedName name="Hpt_A0" localSheetId="11">#REF!</definedName>
    <definedName name="Hpt_A0" localSheetId="6">#REF!</definedName>
    <definedName name="Hpt_A0">#REF!</definedName>
    <definedName name="Hpt_A1" localSheetId="0">#REF!</definedName>
    <definedName name="Hpt_A1" localSheetId="11">#REF!</definedName>
    <definedName name="Hpt_A1" localSheetId="6">#REF!</definedName>
    <definedName name="Hpt_A1">#REF!</definedName>
    <definedName name="Hpt_AR0" localSheetId="0">#REF!</definedName>
    <definedName name="Hpt_AR0" localSheetId="11">#REF!</definedName>
    <definedName name="Hpt_AR0" localSheetId="6">#REF!</definedName>
    <definedName name="Hpt_AR0">#REF!</definedName>
    <definedName name="Hpt_goi1" localSheetId="0">#REF!</definedName>
    <definedName name="Hpt_goi1" localSheetId="11">#REF!</definedName>
    <definedName name="Hpt_goi1" localSheetId="6">#REF!</definedName>
    <definedName name="Hpt_goi1">#REF!</definedName>
    <definedName name="Hpt_goi2" localSheetId="0">#REF!</definedName>
    <definedName name="Hpt_goi2" localSheetId="11">#REF!</definedName>
    <definedName name="Hpt_goi2" localSheetId="6">#REF!</definedName>
    <definedName name="Hpt_goi2">#REF!</definedName>
    <definedName name="Hpt_goi3" localSheetId="0">#REF!</definedName>
    <definedName name="Hpt_goi3" localSheetId="11">#REF!</definedName>
    <definedName name="Hpt_goi3" localSheetId="6">#REF!</definedName>
    <definedName name="Hpt_goi3">#REF!</definedName>
    <definedName name="Hpt_ngam1" localSheetId="0">#REF!</definedName>
    <definedName name="Hpt_ngam1" localSheetId="11">#REF!</definedName>
    <definedName name="Hpt_ngam1" localSheetId="6">#REF!</definedName>
    <definedName name="Hpt_ngam1">#REF!</definedName>
    <definedName name="Hpt_ngam2" localSheetId="0">#REF!</definedName>
    <definedName name="Hpt_ngam2" localSheetId="11">#REF!</definedName>
    <definedName name="Hpt_ngam2" localSheetId="6">#REF!</definedName>
    <definedName name="Hpt_ngam2">#REF!</definedName>
    <definedName name="Hpt_ngam3" localSheetId="0">#REF!</definedName>
    <definedName name="Hpt_ngam3" localSheetId="11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1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1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1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1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1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1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1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0">#REF!</definedName>
    <definedName name="HSGG" localSheetId="0">#REF!</definedName>
    <definedName name="HSGG">#REF!</definedName>
    <definedName name="HSHH" localSheetId="10">#REF!</definedName>
    <definedName name="HSHH" localSheetId="0">#REF!</definedName>
    <definedName name="HSHH">#REF!</definedName>
    <definedName name="HSHHUT" localSheetId="10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0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1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1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1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1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0">#REF!</definedName>
    <definedName name="HSVC2">#REF!</definedName>
    <definedName name="HSVC3" localSheetId="10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1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1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1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4" hidden="1">{"'Sheet1'!$L$16"}</definedName>
    <definedName name="htlm" localSheetId="11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1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1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1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1" hidden="1">{"'Sheet1'!$L$16"}</definedName>
    <definedName name="HTML__Control" localSheetId="6" hidden="1">{"'Sheet1'!$L$16"}</definedName>
    <definedName name="HTML__Control" hidden="1">{"'Sheet1'!$L$16"}</definedName>
    <definedName name="HTML_C" localSheetId="10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1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4" hidden="1">{"'Sheet1'!$L$16"}</definedName>
    <definedName name="HTML_Control" localSheetId="11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1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1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1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1" hidden="1">{"'Sheet1'!$L$16"}</definedName>
    <definedName name="HTML_Controlmoi" localSheetId="6" hidden="1">{"'Sheet1'!$L$16"}</definedName>
    <definedName name="HTML_Controlmoi" hidden="1">{"'Sheet1'!$L$16"}</definedName>
    <definedName name="HTML_D" localSheetId="10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1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1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1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1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1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1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1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1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1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4" hidden="1">{"'Sheet1'!$L$16"}</definedName>
    <definedName name="hu" localSheetId="11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" hidden="1">{"'Sheet1'!$L$16"}</definedName>
    <definedName name="hue" localSheetId="0" hidden="1">{"'Sheet1'!$L$16"}</definedName>
    <definedName name="hue" localSheetId="11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" hidden="1">{"'Sheet1'!$L$16"}</definedName>
    <definedName name="hui" localSheetId="0" hidden="1">{"'Sheet1'!$L$16"}</definedName>
    <definedName name="hui" localSheetId="11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1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1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1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1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1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4" hidden="1">{"'Sheet1'!$L$16"}</definedName>
    <definedName name="huy" localSheetId="11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1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1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1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1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1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1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1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1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1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1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1">#REF!</definedName>
    <definedName name="Hwl" localSheetId="6">#REF!</definedName>
    <definedName name="Hwl">#REF!</definedName>
    <definedName name="Hwr" localSheetId="0">#REF!</definedName>
    <definedName name="Hwr" localSheetId="11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1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1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0">#REF!</definedName>
    <definedName name="I" localSheetId="0">#REF!</definedName>
    <definedName name="I">#REF!</definedName>
    <definedName name="i_">#REF!</definedName>
    <definedName name="I_A" localSheetId="10">#REF!</definedName>
    <definedName name="I_A" localSheetId="0">#REF!</definedName>
    <definedName name="I_A">#REF!</definedName>
    <definedName name="I_B" localSheetId="10">#REF!</definedName>
    <definedName name="I_B" localSheetId="0">#REF!</definedName>
    <definedName name="I_B">#REF!</definedName>
    <definedName name="I_c" localSheetId="10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1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0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1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1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1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1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0">#REF!</definedName>
    <definedName name="II_A" localSheetId="0">#REF!</definedName>
    <definedName name="II_A">#REF!</definedName>
    <definedName name="II_B" localSheetId="10">#REF!</definedName>
    <definedName name="II_B" localSheetId="0">#REF!</definedName>
    <definedName name="II_B">#REF!</definedName>
    <definedName name="II_c" localSheetId="10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0">#REF!</definedName>
    <definedName name="III_a" localSheetId="0">#REF!</definedName>
    <definedName name="III_a">#REF!</definedName>
    <definedName name="III_B" localSheetId="10">#REF!</definedName>
    <definedName name="III_B" localSheetId="0">#REF!</definedName>
    <definedName name="III_B">#REF!</definedName>
    <definedName name="III_c" localSheetId="10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1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1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1" hidden="1">{"'Sheet1'!$L$16"}</definedName>
    <definedName name="in" localSheetId="6" hidden="1">{"'Sheet1'!$L$16"}</definedName>
    <definedName name="in" hidden="1">{"'Sheet1'!$L$16"}</definedName>
    <definedName name="IND_LAB" localSheetId="10">#REF!</definedName>
    <definedName name="IND_LAB">#REF!</definedName>
    <definedName name="INDIRECT_COST" localSheetId="0" hidden="1">#REF!</definedName>
    <definedName name="INDIRECT_COST" hidden="1">#REF!</definedName>
    <definedName name="INDMANP" localSheetId="10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1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1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1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1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1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1" hidden="1">{#N/A,#N/A,FALSE,"속도"}</definedName>
    <definedName name="ioup" localSheetId="6" hidden="1">{#N/A,#N/A,FALSE,"속도"}</definedName>
    <definedName name="ioup" hidden="1">{#N/A,#N/A,FALSE,"속도"}</definedName>
    <definedName name="Ip" localSheetId="10">#REF!</definedName>
    <definedName name="Ip" localSheetId="0">#REF!</definedName>
    <definedName name="Ip">#REF!</definedName>
    <definedName name="Ip_" localSheetId="10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1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1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1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1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1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1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1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1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1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1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0" hidden="1">#REF!</definedName>
    <definedName name="j" localSheetId="14" hidden="1">#REF!</definedName>
    <definedName name="j">#REF!</definedName>
    <definedName name="j1." localSheetId="9">#REF!</definedName>
    <definedName name="j1." localSheetId="10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0">#REF!</definedName>
    <definedName name="j2..">#REF!</definedName>
    <definedName name="j356C8" localSheetId="10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1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1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1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1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1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1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1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1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1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1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1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1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1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1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1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1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1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1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1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1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1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1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1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1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4" hidden="1">{#N/A,#N/A,FALSE,"골재소요량";#N/A,#N/A,FALSE,"골재소요량"}</definedName>
    <definedName name="jjjj" localSheetId="11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1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1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1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1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1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1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1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1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1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1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1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1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1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1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1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1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1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1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1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1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1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1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1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1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1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1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1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1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1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1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1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1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1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1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1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1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1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1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1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1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1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0">#REF!</definedName>
    <definedName name="KA" localSheetId="0">#REF!</definedName>
    <definedName name="KA">#REF!</definedName>
    <definedName name="KAE" localSheetId="10">#REF!</definedName>
    <definedName name="KAE" localSheetId="0">#REF!</definedName>
    <definedName name="KAE">#REF!</definedName>
    <definedName name="KAS" localSheetId="10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1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0">#REF!</definedName>
    <definedName name="kcong" localSheetId="0">#REF!</definedName>
    <definedName name="kcong">#REF!</definedName>
    <definedName name="KCToitim_BP" localSheetId="11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1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1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4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1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1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1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1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0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1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1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1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1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1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1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1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1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1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1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1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1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1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1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1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1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1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1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1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1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1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1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1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1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1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1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1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1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1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1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1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1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1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1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1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1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1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1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1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1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1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1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1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1" hidden="1">{"'Sheet1'!$L$16"}</definedName>
    <definedName name="koø" localSheetId="6" hidden="1">{"'Sheet1'!$L$16"}</definedName>
    <definedName name="koø" hidden="1">{"'Sheet1'!$L$16"}</definedName>
    <definedName name="KP" localSheetId="10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1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1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1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1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1" hidden="1">{"'Sheet1'!$L$16"}</definedName>
    <definedName name="ksbn" localSheetId="6" hidden="1">{"'Sheet1'!$L$16"}</definedName>
    <definedName name="ksbn" hidden="1">{"'Sheet1'!$L$16"}</definedName>
    <definedName name="ksc" localSheetId="11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" hidden="1">{"'Sheet1'!$L$16"}</definedName>
    <definedName name="KSDA" localSheetId="0" hidden="1">{"'Sheet1'!$L$16"}</definedName>
    <definedName name="KSDA" localSheetId="11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1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1" hidden="1">{"'Sheet1'!$L$16"}</definedName>
    <definedName name="kshn" localSheetId="6" hidden="1">{"'Sheet1'!$L$16"}</definedName>
    <definedName name="kshn" hidden="1">{"'Sheet1'!$L$16"}</definedName>
    <definedName name="ksks" localSheetId="11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1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1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1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1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1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1">#REF!</definedName>
    <definedName name="KTHHP" localSheetId="6">#REF!</definedName>
    <definedName name="KTHHP">#REF!</definedName>
    <definedName name="KTHHT" localSheetId="11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1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1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1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1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1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1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1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0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1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1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1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1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1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1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1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1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1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1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1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1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1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1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1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1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1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1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1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1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1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1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1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1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1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1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1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1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1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1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1" hidden="1">{"'Sheet1'!$L$16"}</definedName>
    <definedName name="khongtruotgia" localSheetId="6" hidden="1">{"'Sheet1'!$L$16"}</definedName>
    <definedName name="khongtruotgia" hidden="1">{"'Sheet1'!$L$16"}</definedName>
    <definedName name="KHTHUE" localSheetId="10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1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1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1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1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1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1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1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1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1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1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1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1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1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1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1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1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1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1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1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1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1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1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1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1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1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1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1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1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1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1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1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1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1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1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1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0">#REF!</definedName>
    <definedName name="LgL">#REF!</definedName>
    <definedName name="Lgoi" localSheetId="0">#REF!</definedName>
    <definedName name="Lgoi" localSheetId="11">#REF!</definedName>
    <definedName name="Lgoi" localSheetId="6">#REF!</definedName>
    <definedName name="Lgoi">#REF!</definedName>
    <definedName name="Lh" localSheetId="0">#REF!</definedName>
    <definedName name="Lh" localSheetId="11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1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1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1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1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1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1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1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1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1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1" hidden="1">{"'Sheet1'!$L$16"}</definedName>
    <definedName name="lin0" localSheetId="6" hidden="1">{"'Sheet1'!$L$16"}</definedName>
    <definedName name="lin0" hidden="1">{"'Sheet1'!$L$16"}</definedName>
    <definedName name="link1" localSheetId="10">#REF!</definedName>
    <definedName name="link1" localSheetId="0">#REF!</definedName>
    <definedName name="link1" localSheetId="11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1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1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1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1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1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1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1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1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1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1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1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1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1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1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1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1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1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1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1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1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1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1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1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1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1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1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1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1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1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1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1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1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1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1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1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1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1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1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1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1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1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1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1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1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1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1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1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1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1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1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1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1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1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1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1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1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1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1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1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1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1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1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1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1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1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1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1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1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1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1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1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1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1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1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1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1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1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1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1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>#REF!</definedName>
    <definedName name="LNC_dauvao">#REF!</definedName>
    <definedName name="Lnsc">#REF!</definedName>
    <definedName name="lnhuan">#REF!</definedName>
    <definedName name="Lo" localSheetId="10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0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1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1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1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1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" hidden="1">{"'Sheet1'!$L$16"}</definedName>
    <definedName name="lon" localSheetId="0" hidden="1">{"'Sheet1'!$L$16"}</definedName>
    <definedName name="lon" localSheetId="11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1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1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1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1">#REF!</definedName>
    <definedName name="LoR_15" localSheetId="6">#REF!</definedName>
    <definedName name="LoR_15">#REF!</definedName>
    <definedName name="LoR_16" localSheetId="0">#REF!</definedName>
    <definedName name="LoR_16" localSheetId="11">#REF!</definedName>
    <definedName name="LoR_16" localSheetId="6">#REF!</definedName>
    <definedName name="LoR_16">#REF!</definedName>
    <definedName name="LoR_19" localSheetId="0">#REF!</definedName>
    <definedName name="LoR_19" localSheetId="11">#REF!</definedName>
    <definedName name="LoR_19" localSheetId="6">#REF!</definedName>
    <definedName name="LoR_19">#REF!</definedName>
    <definedName name="LoR_20" localSheetId="0">#REF!</definedName>
    <definedName name="LoR_20" localSheetId="11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1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1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1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1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1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1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1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1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1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1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1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1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1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1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1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1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1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1">#REF!</definedName>
    <definedName name="Lytrinh_BP" localSheetId="6">#REF!</definedName>
    <definedName name="Lytrinh_BP">#REF!</definedName>
    <definedName name="lytrinhcuoi" localSheetId="10">#REF!</definedName>
    <definedName name="lytrinhcuoi">#REF!</definedName>
    <definedName name="lytrinhdau" localSheetId="10">#REF!</definedName>
    <definedName name="lytrinhdau">#REF!</definedName>
    <definedName name="m" localSheetId="9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1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1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1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1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1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1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1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1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1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1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1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1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1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1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1" hidden="1">#REF!</definedName>
    <definedName name="M_T" localSheetId="6" hidden="1">#REF!</definedName>
    <definedName name="M_T" hidden="1">#REF!</definedName>
    <definedName name="m1." localSheetId="10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1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0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0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0">#REF!</definedName>
    <definedName name="M12cbnc" localSheetId="0">#REF!</definedName>
    <definedName name="M12cbnc">#REF!</definedName>
    <definedName name="M12cbvl" localSheetId="10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0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0">#REF!</definedName>
    <definedName name="m8aanc" localSheetId="0">#REF!</definedName>
    <definedName name="m8aanc">#REF!</definedName>
    <definedName name="m8aavl" localSheetId="10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1">#REF!</definedName>
    <definedName name="ma" localSheetId="6">#REF!</definedName>
    <definedName name="ma">#REF!</definedName>
    <definedName name="Ma3pnc" localSheetId="10">#REF!</definedName>
    <definedName name="Ma3pnc" localSheetId="0">#REF!</definedName>
    <definedName name="Ma3pnc">#REF!</definedName>
    <definedName name="Ma3pvl" localSheetId="10">#REF!</definedName>
    <definedName name="Ma3pvl" localSheetId="0">#REF!</definedName>
    <definedName name="Ma3pvl">#REF!</definedName>
    <definedName name="Maa3pnc" localSheetId="10">#REF!</definedName>
    <definedName name="Maa3pnc" localSheetId="0">#REF!</definedName>
    <definedName name="Maa3pnc">#REF!</definedName>
    <definedName name="Maa3pvl" localSheetId="10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1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" hidden="1">{"'Sheet1'!$L$16"}</definedName>
    <definedName name="mai" localSheetId="0" hidden="1">{"'Sheet1'!$L$16"}</definedName>
    <definedName name="mai" localSheetId="11" hidden="1">{"'Sheet1'!$L$16"}</definedName>
    <definedName name="mai" localSheetId="6" hidden="1">{"'Sheet1'!$L$16"}</definedName>
    <definedName name="mai" hidden="1">{"'Sheet1'!$L$16"}</definedName>
    <definedName name="MAJ_CON_EQP" localSheetId="10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1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1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1">#REF!</definedName>
    <definedName name="MaPhuong" localSheetId="6">#REF!</definedName>
    <definedName name="MaPhuong">#REF!</definedName>
    <definedName name="MaQuan" localSheetId="0">#REF!</definedName>
    <definedName name="MaQuan" localSheetId="11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1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1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" hidden="1">{"'Sheet1'!$L$16"}</definedName>
    <definedName name="matbang" localSheetId="0" hidden="1">{"'Sheet1'!$L$16"}</definedName>
    <definedName name="matbang" localSheetId="11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1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1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0">#REF!</definedName>
    <definedName name="Mba1p">#REF!</definedName>
    <definedName name="Mba3p" localSheetId="10">#REF!</definedName>
    <definedName name="Mba3p" localSheetId="0">#REF!</definedName>
    <definedName name="Mba3p">#REF!</definedName>
    <definedName name="mbac">#REF!</definedName>
    <definedName name="Mbb3p" localSheetId="10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1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1" hidden="1">{"'Sheet1'!$L$16"}</definedName>
    <definedName name="mbm" localSheetId="6" hidden="1">{"'Sheet1'!$L$16"}</definedName>
    <definedName name="mbm" hidden="1">{"'Sheet1'!$L$16"}</definedName>
    <definedName name="Mbn1p" localSheetId="10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1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1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1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1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1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1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1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1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1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1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1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1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1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1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1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0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1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1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1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1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1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" localSheetId="11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1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1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1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1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1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1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1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1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" hidden="1">{"'Sheet1'!$L$16"}</definedName>
    <definedName name="mo" localSheetId="0" hidden="1">{"'Sheet1'!$L$16"}</definedName>
    <definedName name="mo" localSheetId="11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1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1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4" hidden="1">{"'Sheet1'!$L$16"}</definedName>
    <definedName name="moi" localSheetId="11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1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1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1">#REF!</definedName>
    <definedName name="mstn_b" localSheetId="6">#REF!</definedName>
    <definedName name="mstn_b">#REF!</definedName>
    <definedName name="mstn_cnv" localSheetId="0">#REF!</definedName>
    <definedName name="mstn_cnv" localSheetId="11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0">#REF!</definedName>
    <definedName name="MTMAC12" localSheetId="0">#REF!</definedName>
    <definedName name="MTMAC12">#REF!</definedName>
    <definedName name="mtr">#REF!</definedName>
    <definedName name="mtram" localSheetId="10">#REF!</definedName>
    <definedName name="mtram" localSheetId="0">#REF!</definedName>
    <definedName name="mtram">#REF!</definedName>
    <definedName name="Mtran">#REF!</definedName>
    <definedName name="Mu" localSheetId="10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1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1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1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1" hidden="1">{"'Sheet1'!$L$16"}</definedName>
    <definedName name="my" localSheetId="6" hidden="1">{"'Sheet1'!$L$16"}</definedName>
    <definedName name="my" hidden="1">{"'Sheet1'!$L$16"}</definedName>
    <definedName name="n" localSheetId="10">#REF!</definedName>
    <definedName name="n" localSheetId="0">#REF!</definedName>
    <definedName name="n" localSheetId="11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0">#REF!</definedName>
    <definedName name="n1_" localSheetId="0">#REF!</definedName>
    <definedName name="n1_">#REF!</definedName>
    <definedName name="N1IN">#REF!</definedName>
    <definedName name="n1pig" localSheetId="10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0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0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0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0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0">#REF!</definedName>
    <definedName name="n3_" localSheetId="0">#REF!</definedName>
    <definedName name="n3_">#REF!</definedName>
    <definedName name="n4_" localSheetId="10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1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" hidden="1">{"'Sheet1'!$L$16"}</definedName>
    <definedName name="nam" localSheetId="0" hidden="1">{"'Sheet1'!$L$16"}</definedName>
    <definedName name="nam" localSheetId="11" hidden="1">{"'Sheet1'!$L$16"}</definedName>
    <definedName name="nam" localSheetId="6" hidden="1">{"'Sheet1'!$L$16"}</definedName>
    <definedName name="nam" hidden="1">{"'Sheet1'!$L$16"}</definedName>
    <definedName name="name" localSheetId="10">#REF!</definedName>
    <definedName name="name" localSheetId="0">#REF!</definedName>
    <definedName name="name">#REF!</definedName>
    <definedName name="name_gia" localSheetId="10" hidden="1">#REF!</definedName>
    <definedName name="name_gia" localSheetId="0" hidden="1">#REF!</definedName>
    <definedName name="name_gia" localSheetId="11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1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>#REF!</definedName>
    <definedName name="NCBD100" localSheetId="10">#REF!</definedName>
    <definedName name="NCBD100" localSheetId="0">#REF!</definedName>
    <definedName name="NCBD100">#REF!</definedName>
    <definedName name="NCBD200" localSheetId="10">#REF!</definedName>
    <definedName name="NCBD200" localSheetId="0">#REF!</definedName>
    <definedName name="NCBD200">#REF!</definedName>
    <definedName name="NCBD250" localSheetId="10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0">#REF!</definedName>
    <definedName name="nctram" localSheetId="0">#REF!</definedName>
    <definedName name="nctram">#REF!</definedName>
    <definedName name="NCVC100" localSheetId="10">#REF!</definedName>
    <definedName name="NCVC100" localSheetId="0">#REF!</definedName>
    <definedName name="NCVC100">#REF!</definedName>
    <definedName name="NCVC200" localSheetId="10">#REF!</definedName>
    <definedName name="NCVC200" localSheetId="0">#REF!</definedName>
    <definedName name="NCVC200">#REF!</definedName>
    <definedName name="NCVC250" localSheetId="10">#REF!</definedName>
    <definedName name="NCVC250" localSheetId="0">#REF!</definedName>
    <definedName name="NCVC250">#REF!</definedName>
    <definedName name="NCVC3P" localSheetId="10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1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1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" hidden="1">{"'Sheet1'!$L$16"}</definedName>
    <definedName name="Ne" localSheetId="0" hidden="1">{"'Sheet1'!$L$16"}</definedName>
    <definedName name="Ne" localSheetId="11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1" hidden="1">{"'Sheet1'!$L$16"}</definedName>
    <definedName name="ner" localSheetId="6" hidden="1">{"'Sheet1'!$L$16"}</definedName>
    <definedName name="ner" hidden="1">{"'Sheet1'!$L$16"}</definedName>
    <definedName name="NET" localSheetId="10">#REF!</definedName>
    <definedName name="NET" localSheetId="0">#REF!</definedName>
    <definedName name="NET">#REF!</definedName>
    <definedName name="NET_1" localSheetId="10">#REF!</definedName>
    <definedName name="NET_1" localSheetId="0">#REF!</definedName>
    <definedName name="NET_1">#REF!</definedName>
    <definedName name="NET_ANA" localSheetId="10">#REF!</definedName>
    <definedName name="NET_ANA" localSheetId="0">#REF!</definedName>
    <definedName name="NET_ANA">#REF!</definedName>
    <definedName name="NET_ANA_1" localSheetId="10">#REF!</definedName>
    <definedName name="NET_ANA_1" localSheetId="0">#REF!</definedName>
    <definedName name="NET_ANA_1">#REF!</definedName>
    <definedName name="NET_ANA_2" localSheetId="10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1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1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1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1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0">#REF!</definedName>
    <definedName name="nig" localSheetId="0">#REF!</definedName>
    <definedName name="nig">#REF!</definedName>
    <definedName name="NIG13p">#REF!</definedName>
    <definedName name="nig1p" localSheetId="10">#REF!</definedName>
    <definedName name="nig1p" localSheetId="0">#REF!</definedName>
    <definedName name="nig1p">#REF!</definedName>
    <definedName name="nig3p" localSheetId="10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0">#REF!</definedName>
    <definedName name="nignc1p" localSheetId="0">#REF!</definedName>
    <definedName name="nignc1p">#REF!</definedName>
    <definedName name="nignc3p">#REF!</definedName>
    <definedName name="nigvl1p" localSheetId="10">#REF!</definedName>
    <definedName name="nigvl1p" localSheetId="0">#REF!</definedName>
    <definedName name="nigvl1p">#REF!</definedName>
    <definedName name="nigvl3p">#REF!</definedName>
    <definedName name="nin" localSheetId="10">#REF!</definedName>
    <definedName name="nin" localSheetId="0">#REF!</definedName>
    <definedName name="nin">#REF!</definedName>
    <definedName name="nin14nc3p" localSheetId="10">#REF!</definedName>
    <definedName name="nin14nc3p" localSheetId="0">#REF!</definedName>
    <definedName name="nin14nc3p">#REF!</definedName>
    <definedName name="nin14vl3p" localSheetId="10">#REF!</definedName>
    <definedName name="nin14vl3p" localSheetId="0">#REF!</definedName>
    <definedName name="nin14vl3p">#REF!</definedName>
    <definedName name="nin1903p" localSheetId="10">#REF!</definedName>
    <definedName name="nin1903p" localSheetId="0">#REF!</definedName>
    <definedName name="nin1903p">#REF!</definedName>
    <definedName name="nin190nc">#REF!</definedName>
    <definedName name="nin190nc3p" localSheetId="10">#REF!</definedName>
    <definedName name="nin190nc3p" localSheetId="0">#REF!</definedName>
    <definedName name="nin190nc3p">#REF!</definedName>
    <definedName name="nin190vl">#REF!</definedName>
    <definedName name="nin190vl3p" localSheetId="10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0">#REF!</definedName>
    <definedName name="nin2903p" localSheetId="0">#REF!</definedName>
    <definedName name="nin2903p">#REF!</definedName>
    <definedName name="nin290nc3p" localSheetId="10">#REF!</definedName>
    <definedName name="nin290nc3p" localSheetId="0">#REF!</definedName>
    <definedName name="nin290nc3p">#REF!</definedName>
    <definedName name="nin290vl3p" localSheetId="10">#REF!</definedName>
    <definedName name="nin290vl3p" localSheetId="0">#REF!</definedName>
    <definedName name="nin290vl3p">#REF!</definedName>
    <definedName name="nin3p" localSheetId="10">#REF!</definedName>
    <definedName name="nin3p" localSheetId="0">#REF!</definedName>
    <definedName name="nin3p">#REF!</definedName>
    <definedName name="nind" localSheetId="10">#REF!</definedName>
    <definedName name="nind" localSheetId="0">#REF!</definedName>
    <definedName name="nind">#REF!</definedName>
    <definedName name="nind1p" localSheetId="10">#REF!</definedName>
    <definedName name="nind1p" localSheetId="0">#REF!</definedName>
    <definedName name="nind1p">#REF!</definedName>
    <definedName name="nind3p" localSheetId="10">#REF!</definedName>
    <definedName name="nind3p" localSheetId="0">#REF!</definedName>
    <definedName name="nind3p">#REF!</definedName>
    <definedName name="nindnc">#REF!</definedName>
    <definedName name="nindnc1p" localSheetId="10">#REF!</definedName>
    <definedName name="nindnc1p" localSheetId="0">#REF!</definedName>
    <definedName name="nindnc1p">#REF!</definedName>
    <definedName name="nindnc3p" localSheetId="10">#REF!</definedName>
    <definedName name="nindnc3p" localSheetId="0">#REF!</definedName>
    <definedName name="nindnc3p">#REF!</definedName>
    <definedName name="nindvl">#REF!</definedName>
    <definedName name="nindvl1p" localSheetId="10">#REF!</definedName>
    <definedName name="nindvl1p" localSheetId="0">#REF!</definedName>
    <definedName name="nindvl1p">#REF!</definedName>
    <definedName name="nindvl3p" localSheetId="10">#REF!</definedName>
    <definedName name="nindvl3p" localSheetId="0">#REF!</definedName>
    <definedName name="nindvl3p">#REF!</definedName>
    <definedName name="ninnc">#REF!</definedName>
    <definedName name="ninnc3p" localSheetId="10">#REF!</definedName>
    <definedName name="ninnc3p" localSheetId="0">#REF!</definedName>
    <definedName name="ninnc3p">#REF!</definedName>
    <definedName name="nint1p" localSheetId="10">#REF!</definedName>
    <definedName name="nint1p" localSheetId="0">#REF!</definedName>
    <definedName name="nint1p">#REF!</definedName>
    <definedName name="nintnc1p" localSheetId="10">#REF!</definedName>
    <definedName name="nintnc1p" localSheetId="0">#REF!</definedName>
    <definedName name="nintnc1p">#REF!</definedName>
    <definedName name="nintvl1p" localSheetId="10">#REF!</definedName>
    <definedName name="nintvl1p" localSheetId="0">#REF!</definedName>
    <definedName name="nintvl1p">#REF!</definedName>
    <definedName name="ninvl">#REF!</definedName>
    <definedName name="ninvl3p" localSheetId="10">#REF!</definedName>
    <definedName name="ninvl3p" localSheetId="0">#REF!</definedName>
    <definedName name="ninvl3p">#REF!</definedName>
    <definedName name="ning1p" localSheetId="10">#REF!</definedName>
    <definedName name="ning1p" localSheetId="0">#REF!</definedName>
    <definedName name="ning1p">#REF!</definedName>
    <definedName name="ningnc1p" localSheetId="10">#REF!</definedName>
    <definedName name="ningnc1p" localSheetId="0">#REF!</definedName>
    <definedName name="ningnc1p">#REF!</definedName>
    <definedName name="ningvl1p" localSheetId="10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1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1" hidden="1">{#N/A,#N/A,FALSE,"CCTV"}</definedName>
    <definedName name="nkknk" localSheetId="6" hidden="1">{#N/A,#N/A,FALSE,"CCTV"}</definedName>
    <definedName name="nkknk" hidden="1">{#N/A,#N/A,FALSE,"CCTV"}</definedName>
    <definedName name="nl" localSheetId="10">#REF!</definedName>
    <definedName name="nl" localSheetId="0">#REF!</definedName>
    <definedName name="nl">#REF!</definedName>
    <definedName name="NL12nc">#REF!</definedName>
    <definedName name="NL12vl">#REF!</definedName>
    <definedName name="nl1p" localSheetId="10">#REF!</definedName>
    <definedName name="nl1p" localSheetId="0">#REF!</definedName>
    <definedName name="nl1p">#REF!</definedName>
    <definedName name="nl3p" localSheetId="10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0">#REF!</definedName>
    <definedName name="nlnc3p" localSheetId="0">#REF!</definedName>
    <definedName name="nlnc3p">#REF!</definedName>
    <definedName name="nlnc3pha" localSheetId="10">#REF!</definedName>
    <definedName name="nlnc3pha" localSheetId="0">#REF!</definedName>
    <definedName name="nlnc3pha">#REF!</definedName>
    <definedName name="NLTK1p" localSheetId="10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0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1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0">#REF!</definedName>
    <definedName name="nn" localSheetId="0">#REF!</definedName>
    <definedName name="nn">#REF!</definedName>
    <definedName name="nn1p" localSheetId="10">#REF!</definedName>
    <definedName name="nn1p" localSheetId="0">#REF!</definedName>
    <definedName name="nn1p">#REF!</definedName>
    <definedName name="nn3p" localSheetId="10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" hidden="1">{"'Sheet1'!$L$16"}</definedName>
    <definedName name="nnn" localSheetId="0" hidden="1">{"'Sheet1'!$L$16"}</definedName>
    <definedName name="nnn" localSheetId="11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0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1" hidden="1">{0}</definedName>
    <definedName name="nnnnnnnnnnnnnn" localSheetId="6" hidden="1">{0}</definedName>
    <definedName name="nnnnnnnnnnnnnn" hidden="1">{0}</definedName>
    <definedName name="nnvl">#REF!</definedName>
    <definedName name="nnvl3p" localSheetId="10">#REF!</definedName>
    <definedName name="nnvl3p" localSheetId="0">#REF!</definedName>
    <definedName name="nnvl3p">#REF!</definedName>
    <definedName name="No" localSheetId="10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1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1" hidden="1">{"'Sheet1'!$L$16"}</definedName>
    <definedName name="No.9" localSheetId="6" hidden="1">{"'Sheet1'!$L$16"}</definedName>
    <definedName name="No.9" hidden="1">{"'Sheet1'!$L$16"}</definedName>
    <definedName name="noc" localSheetId="10">#REF!</definedName>
    <definedName name="noc" localSheetId="0">#REF!</definedName>
    <definedName name="noc">#REF!</definedName>
    <definedName name="nop" localSheetId="10">#REF!</definedName>
    <definedName name="nop" localSheetId="0">#REF!</definedName>
    <definedName name="nop">#REF!</definedName>
    <definedName name="Np" localSheetId="10">#REF!</definedName>
    <definedName name="Np" localSheetId="0">#REF!</definedName>
    <definedName name="Np">#REF!</definedName>
    <definedName name="Np_" localSheetId="10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1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1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1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1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1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1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1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1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1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1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1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1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1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0">#REF!</definedName>
    <definedName name="nxc" localSheetId="0">#REF!</definedName>
    <definedName name="nxc">#REF!</definedName>
    <definedName name="nxmtc">#REF!</definedName>
    <definedName name="nxp" localSheetId="10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1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1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1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1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1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1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" hidden="1">{"'Sheet1'!$L$16"}</definedName>
    <definedName name="ngu" localSheetId="0" hidden="1">{"'Sheet1'!$L$16"}</definedName>
    <definedName name="ngu" localSheetId="11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1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1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1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1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1" hidden="1">{"'Sheet1'!$L$16"}</definedName>
    <definedName name="ngyïub" localSheetId="6" hidden="1">{"'Sheet1'!$L$16"}</definedName>
    <definedName name="ngyïub" hidden="1">{"'Sheet1'!$L$16"}</definedName>
    <definedName name="NH" localSheetId="10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1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">BTRAM</definedName>
    <definedName name="NHAÂN_COÂNG" localSheetId="0">[0]!BTRAM</definedName>
    <definedName name="NHAÂN_COÂNG" localSheetId="11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1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1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1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1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1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1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" hidden="1">{"'Sheet1'!$L$16"}</definedName>
    <definedName name="nhjk" localSheetId="0" hidden="1">{"'Sheet1'!$L$16"}</definedName>
    <definedName name="nhjk" localSheetId="11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1" hidden="1">{"'Sheet1'!$L$16"}</definedName>
    <definedName name="nhjyeru" localSheetId="6" hidden="1">{"'Sheet1'!$L$16"}</definedName>
    <definedName name="nhjyeru" hidden="1">{"'Sheet1'!$L$16"}</definedName>
    <definedName name="nhn" localSheetId="10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0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1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1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1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1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1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1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1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1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1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1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1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1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1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1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1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1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1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1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1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1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1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1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1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1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1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1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1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1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1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1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1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0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1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1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1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1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1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1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1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1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1" hidden="1">{"'Sheet1'!$L$16"}</definedName>
    <definedName name="ｐｐｐｐ" localSheetId="6" hidden="1">{"'Sheet1'!$L$16"}</definedName>
    <definedName name="ｐｐｐｐ" hidden="1">{"'Sheet1'!$L$16"}</definedName>
    <definedName name="P" localSheetId="10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0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1" hidden="1">{"'Sheet1'!$L$16"}</definedName>
    <definedName name="PA1.2" localSheetId="6" hidden="1">{"'Sheet1'!$L$16"}</definedName>
    <definedName name="PA1.2" hidden="1">{"'Sheet1'!$L$16"}</definedName>
    <definedName name="PACK" localSheetId="10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1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1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1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1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1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1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1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1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1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1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1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1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1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1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1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1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1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1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1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1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1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1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1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0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1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1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1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1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1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1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" hidden="1">{"'Sheet1'!$L$16"}</definedName>
    <definedName name="PL" localSheetId="0" hidden="1">{"'Sheet1'!$L$16"}</definedName>
    <definedName name="PL" localSheetId="11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1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1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1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1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1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1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1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" hidden="1">{"'Sheet1'!$L$16"}</definedName>
    <definedName name="PMS" localSheetId="0" hidden="1">{"'Sheet1'!$L$16"}</definedName>
    <definedName name="PMS" localSheetId="11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1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1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1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1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1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1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1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1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1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1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1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1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0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1" hidden="1">{"'Sheet1'!$L$16"}</definedName>
    <definedName name="preparation" localSheetId="6" hidden="1">{"'Sheet1'!$L$16"}</definedName>
    <definedName name="preparation" hidden="1">{"'Sheet1'!$L$16"}</definedName>
    <definedName name="preparation1" localSheetId="10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1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0">#REF!</definedName>
    <definedName name="PRICE">#REF!</definedName>
    <definedName name="PRICE1" localSheetId="10">#REF!</definedName>
    <definedName name="PRICE1">#REF!</definedName>
    <definedName name="prin_area">#REF!</definedName>
    <definedName name="_xlnm.Print_Area" localSheetId="9">'020326'!$A$1:$O$829</definedName>
    <definedName name="_xlnm.Print_Area" localSheetId="10">'3. Quantity'!$A$1:$J$24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4">DM.1!$A$1:$H$37</definedName>
    <definedName name="_xlnm.Print_Area" localSheetId="13">KL!$A$1:$I$55</definedName>
    <definedName name="_xlnm.Print_Area" localSheetId="4">'list acceptance'!$A$1:$J$43</definedName>
    <definedName name="_xlnm.Print_Area" localSheetId="11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'020326'!$15:$16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0">#REF!</definedName>
    <definedName name="PRINTA">#REF!</definedName>
    <definedName name="PRINTB" localSheetId="10">#REF!</definedName>
    <definedName name="PRINTB" localSheetId="0">#REF!</definedName>
    <definedName name="PRINTB">#REF!</definedName>
    <definedName name="PRINTC" localSheetId="10">#REF!</definedName>
    <definedName name="PRINTC" localSheetId="0">#REF!</definedName>
    <definedName name="PRINTC">#REF!</definedName>
    <definedName name="prjName" localSheetId="10">#REF!</definedName>
    <definedName name="prjName" localSheetId="0">#REF!</definedName>
    <definedName name="prjName">#REF!</definedName>
    <definedName name="prjNo" localSheetId="10">#REF!</definedName>
    <definedName name="prjNo" localSheetId="0">#REF!</definedName>
    <definedName name="prjNo">#REF!</definedName>
    <definedName name="Pro_Soil">#REF!</definedName>
    <definedName name="ProdForm" localSheetId="10" hidden="1">#REF!</definedName>
    <definedName name="ProdForm" localSheetId="0" hidden="1">#REF!</definedName>
    <definedName name="ProdForm" hidden="1">#REF!</definedName>
    <definedName name="prodform1" localSheetId="10" hidden="1">#REF!</definedName>
    <definedName name="prodform1" localSheetId="0" hidden="1">#REF!</definedName>
    <definedName name="prodform1" hidden="1">#REF!</definedName>
    <definedName name="Product" localSheetId="10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1" hidden="1">{"'Sheet1'!$L$16"}</definedName>
    <definedName name="PRODUCTION" localSheetId="6" hidden="1">{"'Sheet1'!$L$16"}</definedName>
    <definedName name="PRODUCTION" hidden="1">{"'Sheet1'!$L$16"}</definedName>
    <definedName name="PROJ" localSheetId="10">#REF!</definedName>
    <definedName name="PROJ">#REF!</definedName>
    <definedName name="PROPOSAL" localSheetId="10">#REF!</definedName>
    <definedName name="PROPOSAL" localSheetId="0">#REF!</definedName>
    <definedName name="PROPOSAL">#REF!</definedName>
    <definedName name="Province" localSheetId="10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1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1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0">#REF!</definedName>
    <definedName name="pt" hidden="1">{#N/A,#N/A,FALSE,"CCTV"}</definedName>
    <definedName name="PT_Duong" localSheetId="10">#REF!</definedName>
    <definedName name="PT_Duong" localSheetId="0">#REF!</definedName>
    <definedName name="PT_Duong">#REF!</definedName>
    <definedName name="ptbc">#REF!</definedName>
    <definedName name="ptdg" localSheetId="10">#REF!</definedName>
    <definedName name="ptdg" localSheetId="0">#REF!</definedName>
    <definedName name="ptdg">#REF!</definedName>
    <definedName name="PTDG_cau" localSheetId="10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1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1" hidden="1">{"'Sheet1'!$L$16"}</definedName>
    <definedName name="ptich3" localSheetId="6" hidden="1">{"'Sheet1'!$L$16"}</definedName>
    <definedName name="ptich3" hidden="1">{"'Sheet1'!$L$16"}</definedName>
    <definedName name="PtichDTL" localSheetId="9">'020326'!PtichDTL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1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1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1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1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1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1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1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1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1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1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1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1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1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1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1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1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1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1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1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1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1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1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1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1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1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1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1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1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1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1">#REF!</definedName>
    <definedName name="phgnc" localSheetId="6">#REF!</definedName>
    <definedName name="phgnc">#REF!</definedName>
    <definedName name="phi" localSheetId="10" hidden="1">{"'Sheet1'!$L$16"}</definedName>
    <definedName name="phi" localSheetId="1" hidden="1">{"'Sheet1'!$L$16"}</definedName>
    <definedName name="phi" localSheetId="0" hidden="1">{"'Sheet1'!$L$16"}</definedName>
    <definedName name="phi" localSheetId="11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1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1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1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1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1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1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" hidden="1">{"'Sheet1'!$L$16"}</definedName>
    <definedName name="Phßng" localSheetId="0" hidden="1">{"'Sheet1'!$L$16"}</definedName>
    <definedName name="Phßng" localSheetId="11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1" hidden="1">{"'Sheet1'!$L$16"}</definedName>
    <definedName name="phu" localSheetId="6" hidden="1">{"'Sheet1'!$L$16"}</definedName>
    <definedName name="phu" hidden="1">{"'Sheet1'!$L$16"}</definedName>
    <definedName name="phu_luc_vua" localSheetId="10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1">#REF!</definedName>
    <definedName name="phugiabt" localSheetId="6">#REF!</definedName>
    <definedName name="phugiabt">#REF!</definedName>
    <definedName name="phugiavua" localSheetId="0">#REF!</definedName>
    <definedName name="phugiavua" localSheetId="11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1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1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1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1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4" hidden="1">#REF!</definedName>
    <definedName name="q" localSheetId="11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1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1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1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1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1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1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1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1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1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1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1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1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1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1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1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1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1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1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1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1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1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1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1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1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1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1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1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1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1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1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4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4" hidden="1">{#N/A,#N/A,FALSE,"단가표지"}</definedName>
    <definedName name="qq" localSheetId="11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1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1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1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1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1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1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1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1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1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1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1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1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1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1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1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1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1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1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1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1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1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1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1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1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1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1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1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1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1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1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1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1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1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1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1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1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1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1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1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1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1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1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1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1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1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1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1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1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1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1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1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1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1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1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1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1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1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1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1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1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1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1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1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1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1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1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1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1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1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1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1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1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1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1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1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1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1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1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1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" hidden="1">{"'Sheet1'!$L$16"}</definedName>
    <definedName name="qwaz" localSheetId="0" hidden="1">{"'Sheet1'!$L$16"}</definedName>
    <definedName name="qwaz" localSheetId="11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1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1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1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1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1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1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1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1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1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1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" hidden="1">{"'Sheet1'!$L$16"}</definedName>
    <definedName name="quan" localSheetId="0" hidden="1">{"'Sheet1'!$L$16"}</definedName>
    <definedName name="quan" localSheetId="11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1" hidden="1">{"'Sheet1'!$L$16"}</definedName>
    <definedName name="quan.P12" localSheetId="6" hidden="1">{"'Sheet1'!$L$16"}</definedName>
    <definedName name="quan.P12" hidden="1">{"'Sheet1'!$L$16"}</definedName>
    <definedName name="Quantities" localSheetId="10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1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1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1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1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1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1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1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1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1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1">#REF!</definedName>
    <definedName name="R_" localSheetId="6">#REF!</definedName>
    <definedName name="R_">#REF!</definedName>
    <definedName name="ra11p" localSheetId="10">#REF!</definedName>
    <definedName name="ra11p" localSheetId="0">#REF!</definedName>
    <definedName name="ra11p">#REF!</definedName>
    <definedName name="ra13p" localSheetId="10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1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1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1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1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1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" hidden="1">{"'Sheet1'!$L$16"}</definedName>
    <definedName name="Ranhxay" localSheetId="0" hidden="1">{"'Sheet1'!$L$16"}</definedName>
    <definedName name="Ranhxay" localSheetId="11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1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1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1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0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1">#REF!</definedName>
    <definedName name="rd" localSheetId="6">#REF!</definedName>
    <definedName name="rd">#REF!</definedName>
    <definedName name="rd_1" localSheetId="0">#REF!</definedName>
    <definedName name="rd_1" localSheetId="11">#REF!</definedName>
    <definedName name="rd_1" localSheetId="6">#REF!</definedName>
    <definedName name="rd_1">#REF!</definedName>
    <definedName name="rd_2" localSheetId="0">#REF!</definedName>
    <definedName name="rd_2" localSheetId="11">#REF!</definedName>
    <definedName name="rd_2" localSheetId="6">#REF!</definedName>
    <definedName name="rd_2">#REF!</definedName>
    <definedName name="rd_3" localSheetId="0">#REF!</definedName>
    <definedName name="rd_3" localSheetId="11">#REF!</definedName>
    <definedName name="rd_3" localSheetId="6">#REF!</definedName>
    <definedName name="rd_3">#REF!</definedName>
    <definedName name="rd_4" localSheetId="0">#REF!</definedName>
    <definedName name="rd_4" localSheetId="11">#REF!</definedName>
    <definedName name="rd_4" localSheetId="6">#REF!</definedName>
    <definedName name="rd_4">#REF!</definedName>
    <definedName name="rd_5" localSheetId="0">#REF!</definedName>
    <definedName name="rd_5" localSheetId="11">#REF!</definedName>
    <definedName name="rd_5" localSheetId="6">#REF!</definedName>
    <definedName name="rd_5">#REF!</definedName>
    <definedName name="rd_6" localSheetId="0">#REF!</definedName>
    <definedName name="rd_6" localSheetId="11">#REF!</definedName>
    <definedName name="rd_6" localSheetId="6">#REF!</definedName>
    <definedName name="rd_6">#REF!</definedName>
    <definedName name="rd_7" localSheetId="0">#REF!</definedName>
    <definedName name="rd_7" localSheetId="11">#REF!</definedName>
    <definedName name="rd_7" localSheetId="6">#REF!</definedName>
    <definedName name="rd_7">#REF!</definedName>
    <definedName name="rd_8" localSheetId="0">#REF!</definedName>
    <definedName name="rd_8" localSheetId="11">#REF!</definedName>
    <definedName name="rd_8" localSheetId="6">#REF!</definedName>
    <definedName name="rd_8">#REF!</definedName>
    <definedName name="rd_9" localSheetId="0">#REF!</definedName>
    <definedName name="rd_9" localSheetId="11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1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1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1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1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1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1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1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1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1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1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1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1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1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1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1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1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1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1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1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1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1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1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1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1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>#REF!</definedName>
    <definedName name="RFP003B" localSheetId="9">#REF!</definedName>
    <definedName name="RFP003B" localSheetId="10">#REF!</definedName>
    <definedName name="RFP003B">#REF!</definedName>
    <definedName name="RFP003C" localSheetId="10">#REF!</definedName>
    <definedName name="RFP003C">#REF!</definedName>
    <definedName name="RFP003D" localSheetId="10">#REF!</definedName>
    <definedName name="RFP003D">#REF!</definedName>
    <definedName name="RFP003E" localSheetId="10">#REF!</definedName>
    <definedName name="RFP003E">#REF!</definedName>
    <definedName name="RFP003F" localSheetId="10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1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1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1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1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1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1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1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1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1" hidden="1">{"'Sheet1'!$L$16"}</definedName>
    <definedName name="rgwergfwe" localSheetId="6" hidden="1">{"'Sheet1'!$L$16"}</definedName>
    <definedName name="rgwergfwe" hidden="1">{"'Sheet1'!$L$16"}</definedName>
    <definedName name="Rh" localSheetId="10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1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1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1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4" hidden="1">{#N/A,#N/A,FALSE,"속도"}</definedName>
    <definedName name="River" localSheetId="10">#REF!</definedName>
    <definedName name="River">#REF!</definedName>
    <definedName name="River_Code" localSheetId="10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1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1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1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1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1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1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1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1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1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1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1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4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1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1" hidden="1">{"'Sheet1'!$L$16"}</definedName>
    <definedName name="Road" localSheetId="6" hidden="1">{"'Sheet1'!$L$16"}</definedName>
    <definedName name="Road" hidden="1">{"'Sheet1'!$L$16"}</definedName>
    <definedName name="Road_Code" localSheetId="10">#REF!</definedName>
    <definedName name="Road_Code">#REF!</definedName>
    <definedName name="Road_Name" localSheetId="10">#REF!</definedName>
    <definedName name="Road_Name">#REF!</definedName>
    <definedName name="RoadNo_373" localSheetId="10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1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1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1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1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1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1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1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1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1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1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1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1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1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1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1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1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1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1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1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1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1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1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1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1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1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1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1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1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1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1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1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1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1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1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1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1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1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1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1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1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1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1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1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1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1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1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1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1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1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1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1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1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1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1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1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1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1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1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1" hidden="1">{"'Sheet1'!$L$16"}</definedName>
    <definedName name="s" localSheetId="6" hidden="1">{"'Sheet1'!$L$16"}</definedName>
    <definedName name="s" hidden="1">{"'Sheet1'!$L$16"}</definedName>
    <definedName name="s." localSheetId="10">#REF!</definedName>
    <definedName name="s." localSheetId="0">#REF!</definedName>
    <definedName name="s.">#REF!</definedName>
    <definedName name="s_">#REF!</definedName>
    <definedName name="s_0">#REF!</definedName>
    <definedName name="S_1" localSheetId="10">#REF!</definedName>
    <definedName name="S_1">#REF!</definedName>
    <definedName name="S_2" localSheetId="10">#REF!</definedName>
    <definedName name="S_2">#REF!</definedName>
    <definedName name="s_b">#REF!</definedName>
    <definedName name="s_c" localSheetId="0">#REF!</definedName>
    <definedName name="s_c" localSheetId="11">#REF!</definedName>
    <definedName name="s_c" localSheetId="6">#REF!</definedName>
    <definedName name="s_c">#REF!</definedName>
    <definedName name="s_c1" localSheetId="0">#REF!</definedName>
    <definedName name="s_c1" localSheetId="11">#REF!</definedName>
    <definedName name="s_c1" localSheetId="6">#REF!</definedName>
    <definedName name="s_c1">#REF!</definedName>
    <definedName name="s_c2" localSheetId="0">#REF!</definedName>
    <definedName name="s_c2" localSheetId="11">#REF!</definedName>
    <definedName name="s_c2" localSheetId="6">#REF!</definedName>
    <definedName name="s_c2">#REF!</definedName>
    <definedName name="s_c3" localSheetId="0">#REF!</definedName>
    <definedName name="s_c3" localSheetId="11">#REF!</definedName>
    <definedName name="s_c3" localSheetId="6">#REF!</definedName>
    <definedName name="s_c3">#REF!</definedName>
    <definedName name="s_c4" localSheetId="0">#REF!</definedName>
    <definedName name="s_c4" localSheetId="11">#REF!</definedName>
    <definedName name="s_c4" localSheetId="6">#REF!</definedName>
    <definedName name="s_c4">#REF!</definedName>
    <definedName name="s_c5" localSheetId="0">#REF!</definedName>
    <definedName name="s_c5" localSheetId="11">#REF!</definedName>
    <definedName name="s_c5" localSheetId="6">#REF!</definedName>
    <definedName name="s_c5">#REF!</definedName>
    <definedName name="s_c6" localSheetId="0">#REF!</definedName>
    <definedName name="s_c6" localSheetId="11">#REF!</definedName>
    <definedName name="s_c6" localSheetId="6">#REF!</definedName>
    <definedName name="s_c6">#REF!</definedName>
    <definedName name="s_c7" localSheetId="0">#REF!</definedName>
    <definedName name="s_c7" localSheetId="11">#REF!</definedName>
    <definedName name="s_c7" localSheetId="6">#REF!</definedName>
    <definedName name="s_c7">#REF!</definedName>
    <definedName name="s_c8" localSheetId="0">#REF!</definedName>
    <definedName name="s_c8" localSheetId="11">#REF!</definedName>
    <definedName name="s_c8" localSheetId="6">#REF!</definedName>
    <definedName name="s_c8">#REF!</definedName>
    <definedName name="s_c9" localSheetId="0">#REF!</definedName>
    <definedName name="s_c9" localSheetId="11">#REF!</definedName>
    <definedName name="s_c9" localSheetId="6">#REF!</definedName>
    <definedName name="s_c9">#REF!</definedName>
    <definedName name="s_r" localSheetId="0">#REF!</definedName>
    <definedName name="s_r" localSheetId="11">#REF!</definedName>
    <definedName name="s_r" localSheetId="6">#REF!</definedName>
    <definedName name="s_r">#REF!</definedName>
    <definedName name="s_r1" localSheetId="0">#REF!</definedName>
    <definedName name="s_r1" localSheetId="11">#REF!</definedName>
    <definedName name="s_r1" localSheetId="6">#REF!</definedName>
    <definedName name="s_r1">#REF!</definedName>
    <definedName name="s_r2" localSheetId="0">#REF!</definedName>
    <definedName name="s_r2" localSheetId="11">#REF!</definedName>
    <definedName name="s_r2" localSheetId="6">#REF!</definedName>
    <definedName name="s_r2">#REF!</definedName>
    <definedName name="s_r3" localSheetId="0">#REF!</definedName>
    <definedName name="s_r3" localSheetId="11">#REF!</definedName>
    <definedName name="s_r3" localSheetId="6">#REF!</definedName>
    <definedName name="s_r3">#REF!</definedName>
    <definedName name="s_r4" localSheetId="0">#REF!</definedName>
    <definedName name="s_r4" localSheetId="11">#REF!</definedName>
    <definedName name="s_r4" localSheetId="6">#REF!</definedName>
    <definedName name="s_r4">#REF!</definedName>
    <definedName name="s_r5" localSheetId="0">#REF!</definedName>
    <definedName name="s_r5" localSheetId="11">#REF!</definedName>
    <definedName name="s_r5" localSheetId="6">#REF!</definedName>
    <definedName name="s_r5">#REF!</definedName>
    <definedName name="s_r6" localSheetId="0">#REF!</definedName>
    <definedName name="s_r6" localSheetId="11">#REF!</definedName>
    <definedName name="s_r6" localSheetId="6">#REF!</definedName>
    <definedName name="s_r6">#REF!</definedName>
    <definedName name="s_r7" localSheetId="0">#REF!</definedName>
    <definedName name="s_r7" localSheetId="11">#REF!</definedName>
    <definedName name="s_r7" localSheetId="6">#REF!</definedName>
    <definedName name="s_r7">#REF!</definedName>
    <definedName name="s_r8" localSheetId="0">#REF!</definedName>
    <definedName name="s_r8" localSheetId="11">#REF!</definedName>
    <definedName name="s_r8" localSheetId="6">#REF!</definedName>
    <definedName name="s_r8">#REF!</definedName>
    <definedName name="s_r9" localSheetId="0">#REF!</definedName>
    <definedName name="s_r9" localSheetId="11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1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1" hidden="1">{"'Sheet1'!$L$16"}</definedName>
    <definedName name="s¸d" localSheetId="6" hidden="1">{"'Sheet1'!$L$16"}</definedName>
    <definedName name="s¸d" hidden="1">{"'Sheet1'!$L$16"}</definedName>
    <definedName name="s1_" localSheetId="10">#REF!</definedName>
    <definedName name="s1_" localSheetId="0">#REF!</definedName>
    <definedName name="s1_">#REF!</definedName>
    <definedName name="s2_" localSheetId="10">#REF!</definedName>
    <definedName name="s2_" localSheetId="0">#REF!</definedName>
    <definedName name="s2_">#REF!</definedName>
    <definedName name="s3_" localSheetId="10">#REF!</definedName>
    <definedName name="s3_" localSheetId="0">#REF!</definedName>
    <definedName name="s3_">#REF!</definedName>
    <definedName name="s3tb">#REF!</definedName>
    <definedName name="s4_" localSheetId="10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1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1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1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" hidden="1">{"'Sheet1'!$L$16"}</definedName>
    <definedName name="sad" localSheetId="0" hidden="1">{"'Sheet1'!$L$16"}</definedName>
    <definedName name="sad" localSheetId="11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1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1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1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1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1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1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1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1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1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1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1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1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1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1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1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1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1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1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1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1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1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1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1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1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1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1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" hidden="1">{"'Sheet1'!$L$16"}</definedName>
    <definedName name="sasas" localSheetId="0" hidden="1">{"'Sheet1'!$L$16"}</definedName>
    <definedName name="sasas" localSheetId="11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1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0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1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1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0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1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0">#REF!</definedName>
    <definedName name="SCH" localSheetId="0">#REF!</definedName>
    <definedName name="Sch" localSheetId="11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4" hidden="1">{"'Sheet1'!$L$16"}</definedName>
    <definedName name="SD" localSheetId="11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1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1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1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1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1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1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1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1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1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1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1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1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1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1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1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1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1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1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1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1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1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1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4" hidden="1">{#N/A,#N/A,FALSE,"포장2"}</definedName>
    <definedName name="sdfsdf" localSheetId="11" hidden="1">{"'Sheet1'!$L$16"}</definedName>
    <definedName name="sdfsdfd" localSheetId="1" hidden="1">{"'Sheet1'!$L$16"}</definedName>
    <definedName name="sdfsdfd" localSheetId="0" hidden="1">{"'Sheet1'!$L$16"}</definedName>
    <definedName name="sdfsdfd" localSheetId="11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1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1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1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1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1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1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1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4" hidden="1">#REF!</definedName>
    <definedName name="sdga" localSheetId="0" hidden="1">#REF!</definedName>
    <definedName name="sdga" localSheetId="11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1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1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1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1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1" hidden="1">{"'Sheet1'!$L$16"}</definedName>
    <definedName name="sdjakds" localSheetId="6" hidden="1">{"'Sheet1'!$L$16"}</definedName>
    <definedName name="sdjakds" hidden="1">{"'Sheet1'!$L$16"}</definedName>
    <definedName name="SDMONG" localSheetId="10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1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1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1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1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1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1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1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1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1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1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1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1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1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" hidden="1">{"'Sheet1'!$L$16"}</definedName>
    <definedName name="sđfá" localSheetId="0" hidden="1">{"'Sheet1'!$L$16"}</definedName>
    <definedName name="sđfá" localSheetId="11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" hidden="1">{"'Sheet1'!$L$16"}</definedName>
    <definedName name="sđfgs" localSheetId="0" hidden="1">{"'Sheet1'!$L$16"}</definedName>
    <definedName name="sđfgs" localSheetId="11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1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1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1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1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1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1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1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1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1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1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1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1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1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1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1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1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1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1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1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" hidden="1">{"'Sheet1'!$L$16"}</definedName>
    <definedName name="sfsd" localSheetId="0" hidden="1">{"'Sheet1'!$L$16"}</definedName>
    <definedName name="sfsd" localSheetId="11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1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1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1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1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1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1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1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1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1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1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1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1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1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1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0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1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" hidden="1">{"'Sheet1'!$L$16"}</definedName>
    <definedName name="sheet3" localSheetId="0" hidden="1">{"'Sheet1'!$L$16"}</definedName>
    <definedName name="sheet3" localSheetId="11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" hidden="1">{"'Sheet1'!$L$16"}</definedName>
    <definedName name="sheet4" localSheetId="0" hidden="1">{"'Sheet1'!$L$16"}</definedName>
    <definedName name="sheet4" localSheetId="11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1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1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1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1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1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1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1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1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1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1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1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1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1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1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1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1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1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1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1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1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1" hidden="1">{"'Sheet1'!$L$16"}</definedName>
    <definedName name="SHJSFJSFJ" localSheetId="6" hidden="1">{"'Sheet1'!$L$16"}</definedName>
    <definedName name="SHJSFJSFJ" hidden="1">{"'Sheet1'!$L$16"}</definedName>
    <definedName name="Shoes" localSheetId="10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1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1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1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1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0">#REF!</definedName>
    <definedName name="SIZE">#REF!</definedName>
    <definedName name="sÎee" localSheetId="9" hidden="1">{"'Sheet1'!$L$16"}</definedName>
    <definedName name="sÎee" localSheetId="1" hidden="1">{"'Sheet1'!$L$16"}</definedName>
    <definedName name="sÎee" localSheetId="0" hidden="1">{"'Sheet1'!$L$16"}</definedName>
    <definedName name="sÎee" localSheetId="11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1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1">#REF!</definedName>
    <definedName name="skd" localSheetId="6">#REF!</definedName>
    <definedName name="skd">#REF!</definedName>
    <definedName name="skt">#REF!</definedName>
    <definedName name="SL" localSheetId="10">#REF!</definedName>
    <definedName name="SL" localSheetId="0">#REF!</definedName>
    <definedName name="SL">#REF!</definedName>
    <definedName name="SL_CRD" localSheetId="10">#REF!</definedName>
    <definedName name="SL_CRD" localSheetId="0">#REF!</definedName>
    <definedName name="SL_CRD">#REF!</definedName>
    <definedName name="SL_CRS" localSheetId="10">#REF!</definedName>
    <definedName name="SL_CRS" localSheetId="0">#REF!</definedName>
    <definedName name="SL_CRS">#REF!</definedName>
    <definedName name="SL_CS" localSheetId="10">#REF!</definedName>
    <definedName name="SL_CS" localSheetId="0">#REF!</definedName>
    <definedName name="SL_CS">#REF!</definedName>
    <definedName name="SL_DD" localSheetId="10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1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0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1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1">#REF!</definedName>
    <definedName name="So_lop" localSheetId="6">#REF!</definedName>
    <definedName name="So_lop">'Tong hop'!$D$4:$D$263</definedName>
    <definedName name="So_Xau" localSheetId="0">#REF!</definedName>
    <definedName name="So_Xau" localSheetId="11">#REF!</definedName>
    <definedName name="So_Xau" localSheetId="6">#REF!</definedName>
    <definedName name="So_Xau">#REF!</definedName>
    <definedName name="soc3p" localSheetId="10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1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0">#REF!</definedName>
    <definedName name="Solan" localSheetId="0">#REF!</definedName>
    <definedName name="Solan">#REF!</definedName>
    <definedName name="solieu" localSheetId="10">#REF!</definedName>
    <definedName name="solieu">#REF!</definedName>
    <definedName name="Solop_BP" localSheetId="2">#REF!</definedName>
    <definedName name="Solop_BP" localSheetId="1">#REF!</definedName>
    <definedName name="Solop_BP" localSheetId="11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1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" hidden="1">{"'Sheet1'!$L$16"}</definedName>
    <definedName name="son" localSheetId="0">{"QL 32 -TBGTI.xls","Sheet1"}</definedName>
    <definedName name="son" localSheetId="11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1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0">#REF!</definedName>
    <definedName name="SORT">#REF!</definedName>
    <definedName name="SORT_AREA" localSheetId="0">#REF!</definedName>
    <definedName name="SORT_AREA" localSheetId="11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1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1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1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>#REF!</definedName>
    <definedName name="SPAN_No" localSheetId="9">#REF!</definedName>
    <definedName name="SPAN_No" localSheetId="10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0">#REF!</definedName>
    <definedName name="SPEC">#REF!</definedName>
    <definedName name="SpecialPrice" localSheetId="10" hidden="1">#REF!</definedName>
    <definedName name="SpecialPrice" localSheetId="0" hidden="1">#REF!</definedName>
    <definedName name="SpecialPrice" hidden="1">#REF!</definedName>
    <definedName name="SPECSUMMARY" localSheetId="10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0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1">#REF!</definedName>
    <definedName name="SPhai1" localSheetId="6">#REF!</definedName>
    <definedName name="SPhai1">'Tong hop'!$AN$264</definedName>
    <definedName name="SPhai10" localSheetId="0">#REF!</definedName>
    <definedName name="SPhai10" localSheetId="11">#REF!</definedName>
    <definedName name="SPhai10" localSheetId="6">#REF!</definedName>
    <definedName name="SPhai10">#REF!</definedName>
    <definedName name="SPhai11" localSheetId="0">#REF!</definedName>
    <definedName name="SPhai11" localSheetId="11">#REF!</definedName>
    <definedName name="SPhai11" localSheetId="6">#REF!</definedName>
    <definedName name="SPhai11">#REF!</definedName>
    <definedName name="SPhai12" localSheetId="0">#REF!</definedName>
    <definedName name="SPhai12" localSheetId="11">#REF!</definedName>
    <definedName name="SPhai12" localSheetId="6">#REF!</definedName>
    <definedName name="SPhai12">#REF!</definedName>
    <definedName name="SPhai13" localSheetId="0">#REF!</definedName>
    <definedName name="SPhai13" localSheetId="11">#REF!</definedName>
    <definedName name="SPhai13" localSheetId="6">#REF!</definedName>
    <definedName name="SPhai13">#REF!</definedName>
    <definedName name="SPhai14" localSheetId="0">#REF!</definedName>
    <definedName name="SPhai14" localSheetId="11">#REF!</definedName>
    <definedName name="SPhai14" localSheetId="6">#REF!</definedName>
    <definedName name="SPhai14">#REF!</definedName>
    <definedName name="SPhai15" localSheetId="0">#REF!</definedName>
    <definedName name="SPhai15" localSheetId="11">#REF!</definedName>
    <definedName name="SPhai15" localSheetId="6">#REF!</definedName>
    <definedName name="SPhai15">#REF!</definedName>
    <definedName name="SPhai16" localSheetId="0">#REF!</definedName>
    <definedName name="SPhai16" localSheetId="11">#REF!</definedName>
    <definedName name="SPhai16" localSheetId="6">#REF!</definedName>
    <definedName name="SPhai16">#REF!</definedName>
    <definedName name="SPhai17" localSheetId="0">#REF!</definedName>
    <definedName name="SPhai17" localSheetId="11">#REF!</definedName>
    <definedName name="SPhai17" localSheetId="6">#REF!</definedName>
    <definedName name="SPhai17">#REF!</definedName>
    <definedName name="SPhai18" localSheetId="0">#REF!</definedName>
    <definedName name="SPhai18" localSheetId="11">#REF!</definedName>
    <definedName name="SPhai18" localSheetId="6">#REF!</definedName>
    <definedName name="SPhai18">#REF!</definedName>
    <definedName name="SPhai19" localSheetId="0">#REF!</definedName>
    <definedName name="SPhai19" localSheetId="11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1">#REF!</definedName>
    <definedName name="SPhai2" localSheetId="6">#REF!</definedName>
    <definedName name="SPhai2">'Tong hop'!$AN$265</definedName>
    <definedName name="SPhai20" localSheetId="0">#REF!</definedName>
    <definedName name="SPhai20" localSheetId="11">#REF!</definedName>
    <definedName name="SPhai20" localSheetId="6">#REF!</definedName>
    <definedName name="SPhai20">#REF!</definedName>
    <definedName name="SPhai21" localSheetId="0">#REF!</definedName>
    <definedName name="SPhai21" localSheetId="11">#REF!</definedName>
    <definedName name="SPhai21" localSheetId="6">#REF!</definedName>
    <definedName name="SPhai21">#REF!</definedName>
    <definedName name="SPhai22" localSheetId="0">#REF!</definedName>
    <definedName name="SPhai22" localSheetId="11">#REF!</definedName>
    <definedName name="SPhai22" localSheetId="6">#REF!</definedName>
    <definedName name="SPhai22">#REF!</definedName>
    <definedName name="SPhai23" localSheetId="0">#REF!</definedName>
    <definedName name="SPhai23" localSheetId="11">#REF!</definedName>
    <definedName name="SPhai23" localSheetId="6">#REF!</definedName>
    <definedName name="SPhai23">#REF!</definedName>
    <definedName name="SPhai24" localSheetId="0">#REF!</definedName>
    <definedName name="SPhai24" localSheetId="11">#REF!</definedName>
    <definedName name="SPhai24" localSheetId="6">#REF!</definedName>
    <definedName name="SPhai24">#REF!</definedName>
    <definedName name="SPhai25" localSheetId="0">#REF!</definedName>
    <definedName name="SPhai25" localSheetId="11">#REF!</definedName>
    <definedName name="SPhai25" localSheetId="6">#REF!</definedName>
    <definedName name="SPhai25">#REF!</definedName>
    <definedName name="SPhai26" localSheetId="0">#REF!</definedName>
    <definedName name="SPhai26" localSheetId="11">#REF!</definedName>
    <definedName name="SPhai26" localSheetId="6">#REF!</definedName>
    <definedName name="SPhai26">#REF!</definedName>
    <definedName name="SPhai27" localSheetId="0">#REF!</definedName>
    <definedName name="SPhai27" localSheetId="11">#REF!</definedName>
    <definedName name="SPhai27" localSheetId="6">#REF!</definedName>
    <definedName name="SPhai27">#REF!</definedName>
    <definedName name="SPhai28" localSheetId="0">#REF!</definedName>
    <definedName name="SPhai28" localSheetId="11">#REF!</definedName>
    <definedName name="SPhai28" localSheetId="6">#REF!</definedName>
    <definedName name="SPhai28">#REF!</definedName>
    <definedName name="SPhai29" localSheetId="0">#REF!</definedName>
    <definedName name="SPhai29" localSheetId="11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1">#REF!</definedName>
    <definedName name="SPhai3" localSheetId="6">#REF!</definedName>
    <definedName name="SPhai3">'Tong hop'!$AN$266</definedName>
    <definedName name="SPhai30" localSheetId="0">#REF!</definedName>
    <definedName name="SPhai30" localSheetId="11">#REF!</definedName>
    <definedName name="SPhai30" localSheetId="6">#REF!</definedName>
    <definedName name="SPhai30">#REF!</definedName>
    <definedName name="SPhai31" localSheetId="0">#REF!</definedName>
    <definedName name="SPhai31" localSheetId="11">#REF!</definedName>
    <definedName name="SPhai31" localSheetId="6">#REF!</definedName>
    <definedName name="SPhai31">#REF!</definedName>
    <definedName name="SPhai32" localSheetId="0">#REF!</definedName>
    <definedName name="SPhai32" localSheetId="11">#REF!</definedName>
    <definedName name="SPhai32" localSheetId="6">#REF!</definedName>
    <definedName name="SPhai32">#REF!</definedName>
    <definedName name="SPhai33" localSheetId="0">#REF!</definedName>
    <definedName name="SPhai33" localSheetId="11">#REF!</definedName>
    <definedName name="SPhai33" localSheetId="6">#REF!</definedName>
    <definedName name="SPhai33">#REF!</definedName>
    <definedName name="SPhai34" localSheetId="0">#REF!</definedName>
    <definedName name="SPhai34" localSheetId="11">#REF!</definedName>
    <definedName name="SPhai34" localSheetId="6">#REF!</definedName>
    <definedName name="SPhai34">#REF!</definedName>
    <definedName name="SPhai35" localSheetId="0">#REF!</definedName>
    <definedName name="SPhai35" localSheetId="11">#REF!</definedName>
    <definedName name="SPhai35" localSheetId="6">#REF!</definedName>
    <definedName name="SPhai35">#REF!</definedName>
    <definedName name="SPhai36" localSheetId="0">#REF!</definedName>
    <definedName name="SPhai36" localSheetId="11">#REF!</definedName>
    <definedName name="SPhai36" localSheetId="6">#REF!</definedName>
    <definedName name="SPhai36">#REF!</definedName>
    <definedName name="SPhai37" localSheetId="0">#REF!</definedName>
    <definedName name="SPhai37" localSheetId="11">#REF!</definedName>
    <definedName name="SPhai37" localSheetId="6">#REF!</definedName>
    <definedName name="SPhai37">#REF!</definedName>
    <definedName name="SPhai38" localSheetId="0">#REF!</definedName>
    <definedName name="SPhai38" localSheetId="11">#REF!</definedName>
    <definedName name="SPhai38" localSheetId="6">#REF!</definedName>
    <definedName name="SPhai38">#REF!</definedName>
    <definedName name="SPhai39" localSheetId="0">#REF!</definedName>
    <definedName name="SPhai39" localSheetId="11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1">#REF!</definedName>
    <definedName name="SPhai4" localSheetId="6">#REF!</definedName>
    <definedName name="SPhai4">'Tong hop'!$AN$267</definedName>
    <definedName name="SPhai40" localSheetId="0">#REF!</definedName>
    <definedName name="SPhai40" localSheetId="11">#REF!</definedName>
    <definedName name="SPhai40" localSheetId="6">#REF!</definedName>
    <definedName name="SPhai40">#REF!</definedName>
    <definedName name="SPhai41" localSheetId="0">#REF!</definedName>
    <definedName name="SPhai41" localSheetId="11">#REF!</definedName>
    <definedName name="SPhai41" localSheetId="6">#REF!</definedName>
    <definedName name="SPhai41">#REF!</definedName>
    <definedName name="SPhai42" localSheetId="0">#REF!</definedName>
    <definedName name="SPhai42" localSheetId="11">#REF!</definedName>
    <definedName name="SPhai42" localSheetId="6">#REF!</definedName>
    <definedName name="SPhai42">#REF!</definedName>
    <definedName name="SPhai43" localSheetId="0">#REF!</definedName>
    <definedName name="SPhai43" localSheetId="11">#REF!</definedName>
    <definedName name="SPhai43" localSheetId="6">#REF!</definedName>
    <definedName name="SPhai43">#REF!</definedName>
    <definedName name="SPhai44" localSheetId="0">#REF!</definedName>
    <definedName name="SPhai44" localSheetId="11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1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1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1">#REF!</definedName>
    <definedName name="SPhai7" localSheetId="6">#REF!</definedName>
    <definedName name="SPhai7">'Tong hop'!$AN$270</definedName>
    <definedName name="SPhai8" localSheetId="0">#REF!</definedName>
    <definedName name="SPhai8" localSheetId="11">#REF!</definedName>
    <definedName name="SPhai8" localSheetId="6">#REF!</definedName>
    <definedName name="SPhai8">#REF!</definedName>
    <definedName name="SPhai9" localSheetId="0">#REF!</definedName>
    <definedName name="SPhai9" localSheetId="11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1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1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1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1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4" hidden="1">{#N/A,#N/A,FALSE,"운반시간"}</definedName>
    <definedName name="SS" localSheetId="11" hidden="1">{"'Sheet1'!$L$16"}</definedName>
    <definedName name="SS" hidden="1">{"'Sheet1'!$L$16"}</definedName>
    <definedName name="SS_T01_1" localSheetId="0" hidden="1">#REF!</definedName>
    <definedName name="SS_T01_1" localSheetId="11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1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1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1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1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1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1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1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1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1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1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1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1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1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1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1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1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1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1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1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1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1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1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1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" hidden="1">{"'Sheet1'!$L$16"}</definedName>
    <definedName name="SSS" localSheetId="0" hidden="1">{"'Sheet1'!$L$16"}</definedName>
    <definedName name="SSS" localSheetId="11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1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1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1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1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1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1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1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1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1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1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1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1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1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1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1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1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1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1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1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1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1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1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1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1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1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1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1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1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1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1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1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1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1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1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1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1">#REF!</definedName>
    <definedName name="Stand" localSheetId="6">#REF!</definedName>
    <definedName name="Stand">#REF!</definedName>
    <definedName name="start" localSheetId="10">#REF!</definedName>
    <definedName name="start">#REF!</definedName>
    <definedName name="Start_1" localSheetId="10">#REF!</definedName>
    <definedName name="Start_1" localSheetId="0">#REF!</definedName>
    <definedName name="Start_1">#REF!</definedName>
    <definedName name="Start_10" localSheetId="10">#REF!</definedName>
    <definedName name="Start_10" localSheetId="0">#REF!</definedName>
    <definedName name="Start_10">#REF!</definedName>
    <definedName name="Start_11" localSheetId="10">#REF!</definedName>
    <definedName name="Start_11" localSheetId="0">#REF!</definedName>
    <definedName name="Start_11">#REF!</definedName>
    <definedName name="Start_12" localSheetId="10">#REF!</definedName>
    <definedName name="Start_12" localSheetId="0">#REF!</definedName>
    <definedName name="Start_12">#REF!</definedName>
    <definedName name="Start_13" localSheetId="10">#REF!</definedName>
    <definedName name="Start_13" localSheetId="0">#REF!</definedName>
    <definedName name="Start_13">#REF!</definedName>
    <definedName name="Start_2" localSheetId="10">#REF!</definedName>
    <definedName name="Start_2" localSheetId="0">#REF!</definedName>
    <definedName name="Start_2">#REF!</definedName>
    <definedName name="Start_3" localSheetId="10">#REF!</definedName>
    <definedName name="Start_3" localSheetId="0">#REF!</definedName>
    <definedName name="Start_3">#REF!</definedName>
    <definedName name="Start_4" localSheetId="10">#REF!</definedName>
    <definedName name="Start_4" localSheetId="0">#REF!</definedName>
    <definedName name="Start_4">#REF!</definedName>
    <definedName name="Start_5" localSheetId="10">#REF!</definedName>
    <definedName name="Start_5" localSheetId="0">#REF!</definedName>
    <definedName name="Start_5">#REF!</definedName>
    <definedName name="Start_6" localSheetId="10">#REF!</definedName>
    <definedName name="Start_6" localSheetId="0">#REF!</definedName>
    <definedName name="Start_6">#REF!</definedName>
    <definedName name="Start_7" localSheetId="10">#REF!</definedName>
    <definedName name="Start_7" localSheetId="0">#REF!</definedName>
    <definedName name="Start_7">#REF!</definedName>
    <definedName name="Start_8" localSheetId="10">#REF!</definedName>
    <definedName name="Start_8" localSheetId="0">#REF!</definedName>
    <definedName name="Start_8">#REF!</definedName>
    <definedName name="Start_9" localSheetId="10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1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1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1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1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1">#REF!</definedName>
    <definedName name="STrai1" localSheetId="6">#REF!</definedName>
    <definedName name="STrai1">'Tong hop'!$AL$264</definedName>
    <definedName name="STrai10" localSheetId="0">#REF!</definedName>
    <definedName name="STrai10" localSheetId="11">#REF!</definedName>
    <definedName name="STrai10" localSheetId="6">#REF!</definedName>
    <definedName name="STrai10">#REF!</definedName>
    <definedName name="STrai11" localSheetId="0">#REF!</definedName>
    <definedName name="STrai11" localSheetId="11">#REF!</definedName>
    <definedName name="STrai11" localSheetId="6">#REF!</definedName>
    <definedName name="STrai11">#REF!</definedName>
    <definedName name="STrai12" localSheetId="0">#REF!</definedName>
    <definedName name="STrai12" localSheetId="11">#REF!</definedName>
    <definedName name="STrai12" localSheetId="6">#REF!</definedName>
    <definedName name="STrai12">#REF!</definedName>
    <definedName name="STrai13" localSheetId="0">#REF!</definedName>
    <definedName name="STrai13" localSheetId="11">#REF!</definedName>
    <definedName name="STrai13" localSheetId="6">#REF!</definedName>
    <definedName name="STrai13">#REF!</definedName>
    <definedName name="STrai14" localSheetId="0">#REF!</definedName>
    <definedName name="STrai14" localSheetId="11">#REF!</definedName>
    <definedName name="STrai14" localSheetId="6">#REF!</definedName>
    <definedName name="STrai14">#REF!</definedName>
    <definedName name="STrai15" localSheetId="0">#REF!</definedName>
    <definedName name="STrai15" localSheetId="11">#REF!</definedName>
    <definedName name="STrai15" localSheetId="6">#REF!</definedName>
    <definedName name="STrai15">#REF!</definedName>
    <definedName name="STrai16" localSheetId="0">#REF!</definedName>
    <definedName name="STrai16" localSheetId="11">#REF!</definedName>
    <definedName name="STrai16" localSheetId="6">#REF!</definedName>
    <definedName name="STrai16">#REF!</definedName>
    <definedName name="STrai17" localSheetId="0">#REF!</definedName>
    <definedName name="STrai17" localSheetId="11">#REF!</definedName>
    <definedName name="STrai17" localSheetId="6">#REF!</definedName>
    <definedName name="STrai17">#REF!</definedName>
    <definedName name="STrai18" localSheetId="0">#REF!</definedName>
    <definedName name="STrai18" localSheetId="11">#REF!</definedName>
    <definedName name="STrai18" localSheetId="6">#REF!</definedName>
    <definedName name="STrai18">#REF!</definedName>
    <definedName name="STrai19" localSheetId="0">#REF!</definedName>
    <definedName name="STrai19" localSheetId="11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1">#REF!</definedName>
    <definedName name="STrai2" localSheetId="6">#REF!</definedName>
    <definedName name="STrai2">'Tong hop'!$AL$265</definedName>
    <definedName name="STrai20" localSheetId="0">#REF!</definedName>
    <definedName name="STrai20" localSheetId="11">#REF!</definedName>
    <definedName name="STrai20" localSheetId="6">#REF!</definedName>
    <definedName name="STrai20">#REF!</definedName>
    <definedName name="STrai21" localSheetId="0">#REF!</definedName>
    <definedName name="STrai21" localSheetId="11">#REF!</definedName>
    <definedName name="STrai21" localSheetId="6">#REF!</definedName>
    <definedName name="STrai21">#REF!</definedName>
    <definedName name="STrai22" localSheetId="0">#REF!</definedName>
    <definedName name="STrai22" localSheetId="11">#REF!</definedName>
    <definedName name="STrai22" localSheetId="6">#REF!</definedName>
    <definedName name="STrai22">#REF!</definedName>
    <definedName name="STrai23" localSheetId="0">#REF!</definedName>
    <definedName name="STrai23" localSheetId="11">#REF!</definedName>
    <definedName name="STrai23" localSheetId="6">#REF!</definedName>
    <definedName name="STrai23">#REF!</definedName>
    <definedName name="STrai24" localSheetId="0">#REF!</definedName>
    <definedName name="STrai24" localSheetId="11">#REF!</definedName>
    <definedName name="STrai24" localSheetId="6">#REF!</definedName>
    <definedName name="STrai24">#REF!</definedName>
    <definedName name="STrai25" localSheetId="0">#REF!</definedName>
    <definedName name="STrai25" localSheetId="11">#REF!</definedName>
    <definedName name="STrai25" localSheetId="6">#REF!</definedName>
    <definedName name="STrai25">#REF!</definedName>
    <definedName name="STrai26" localSheetId="0">#REF!</definedName>
    <definedName name="STrai26" localSheetId="11">#REF!</definedName>
    <definedName name="STrai26" localSheetId="6">#REF!</definedName>
    <definedName name="STrai26">#REF!</definedName>
    <definedName name="STrai27" localSheetId="0">#REF!</definedName>
    <definedName name="STrai27" localSheetId="11">#REF!</definedName>
    <definedName name="STrai27" localSheetId="6">#REF!</definedName>
    <definedName name="STrai27">#REF!</definedName>
    <definedName name="STrai28" localSheetId="0">#REF!</definedName>
    <definedName name="STrai28" localSheetId="11">#REF!</definedName>
    <definedName name="STrai28" localSheetId="6">#REF!</definedName>
    <definedName name="STrai28">#REF!</definedName>
    <definedName name="STrai29" localSheetId="0">#REF!</definedName>
    <definedName name="STrai29" localSheetId="11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1">#REF!</definedName>
    <definedName name="STrai3" localSheetId="6">#REF!</definedName>
    <definedName name="STrai3">'Tong hop'!$AL$266</definedName>
    <definedName name="STrai30" localSheetId="0">#REF!</definedName>
    <definedName name="STrai30" localSheetId="11">#REF!</definedName>
    <definedName name="STrai30" localSheetId="6">#REF!</definedName>
    <definedName name="STrai30">#REF!</definedName>
    <definedName name="STrai31" localSheetId="0">#REF!</definedName>
    <definedName name="STrai31" localSheetId="11">#REF!</definedName>
    <definedName name="STrai31" localSheetId="6">#REF!</definedName>
    <definedName name="STrai31">#REF!</definedName>
    <definedName name="STrai32" localSheetId="0">#REF!</definedName>
    <definedName name="STrai32" localSheetId="11">#REF!</definedName>
    <definedName name="STrai32" localSheetId="6">#REF!</definedName>
    <definedName name="STrai32">#REF!</definedName>
    <definedName name="STrai33" localSheetId="0">#REF!</definedName>
    <definedName name="STrai33" localSheetId="11">#REF!</definedName>
    <definedName name="STrai33" localSheetId="6">#REF!</definedName>
    <definedName name="STrai33">#REF!</definedName>
    <definedName name="STrai34" localSheetId="0">#REF!</definedName>
    <definedName name="STrai34" localSheetId="11">#REF!</definedName>
    <definedName name="STrai34" localSheetId="6">#REF!</definedName>
    <definedName name="STrai34">#REF!</definedName>
    <definedName name="STrai35" localSheetId="0">#REF!</definedName>
    <definedName name="STrai35" localSheetId="11">#REF!</definedName>
    <definedName name="STrai35" localSheetId="6">#REF!</definedName>
    <definedName name="STrai35">#REF!</definedName>
    <definedName name="STrai36" localSheetId="0">#REF!</definedName>
    <definedName name="STrai36" localSheetId="11">#REF!</definedName>
    <definedName name="STrai36" localSheetId="6">#REF!</definedName>
    <definedName name="STrai36">#REF!</definedName>
    <definedName name="STrai37" localSheetId="0">#REF!</definedName>
    <definedName name="STrai37" localSheetId="11">#REF!</definedName>
    <definedName name="STrai37" localSheetId="6">#REF!</definedName>
    <definedName name="STrai37">#REF!</definedName>
    <definedName name="STrai38" localSheetId="0">#REF!</definedName>
    <definedName name="STrai38" localSheetId="11">#REF!</definedName>
    <definedName name="STrai38" localSheetId="6">#REF!</definedName>
    <definedName name="STrai38">#REF!</definedName>
    <definedName name="STrai39" localSheetId="0">#REF!</definedName>
    <definedName name="STrai39" localSheetId="11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1">#REF!</definedName>
    <definedName name="STrai4" localSheetId="6">#REF!</definedName>
    <definedName name="STrai4">'Tong hop'!$AL$267</definedName>
    <definedName name="STrai40" localSheetId="0">#REF!</definedName>
    <definedName name="STrai40" localSheetId="11">#REF!</definedName>
    <definedName name="STrai40" localSheetId="6">#REF!</definedName>
    <definedName name="STrai40">#REF!</definedName>
    <definedName name="STrai41" localSheetId="0">#REF!</definedName>
    <definedName name="STrai41" localSheetId="11">#REF!</definedName>
    <definedName name="STrai41" localSheetId="6">#REF!</definedName>
    <definedName name="STrai41">#REF!</definedName>
    <definedName name="STrai42" localSheetId="0">#REF!</definedName>
    <definedName name="STrai42" localSheetId="11">#REF!</definedName>
    <definedName name="STrai42" localSheetId="6">#REF!</definedName>
    <definedName name="STrai42">#REF!</definedName>
    <definedName name="STrai43" localSheetId="0">#REF!</definedName>
    <definedName name="STrai43" localSheetId="11">#REF!</definedName>
    <definedName name="STrai43" localSheetId="6">#REF!</definedName>
    <definedName name="STrai43">#REF!</definedName>
    <definedName name="STrai44" localSheetId="0">#REF!</definedName>
    <definedName name="STrai44" localSheetId="11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1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1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1">#REF!</definedName>
    <definedName name="STrai7" localSheetId="6">#REF!</definedName>
    <definedName name="STrai7">'Tong hop'!$AL$270</definedName>
    <definedName name="STrai8" localSheetId="0">#REF!</definedName>
    <definedName name="STrai8" localSheetId="11">#REF!</definedName>
    <definedName name="STrai8" localSheetId="6">#REF!</definedName>
    <definedName name="STrai8">#REF!</definedName>
    <definedName name="STrai9" localSheetId="0">#REF!</definedName>
    <definedName name="STrai9" localSheetId="11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1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1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1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1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1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1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1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1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1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1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1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1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1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1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1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1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1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1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1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1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1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1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1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1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1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1" hidden="1">{"'Sheet1'!$L$16"}</definedName>
    <definedName name="szszểcttcy" localSheetId="6" hidden="1">{"'Sheet1'!$L$16"}</definedName>
    <definedName name="szszểcttcy" hidden="1">{"'Sheet1'!$L$16"}</definedName>
    <definedName name="T" localSheetId="10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1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" hidden="1">{"'Sheet1'!$L$16"}</definedName>
    <definedName name="T.3" localSheetId="0" hidden="1">{"'Sheet1'!$L$16"}</definedName>
    <definedName name="T.3" localSheetId="11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1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1" hidden="1">{#N/A,#N/A,FALSE,"제목"}</definedName>
    <definedName name="T.F" localSheetId="6" hidden="1">{#N/A,#N/A,FALSE,"제목"}</definedName>
    <definedName name="T.F" hidden="1">{#N/A,#N/A,FALSE,"제목"}</definedName>
    <definedName name="T.nhËp" localSheetId="10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1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1" hidden="1">{"'Sheet1'!$L$16"}</definedName>
    <definedName name="T10.07" localSheetId="6" hidden="1">{"'Sheet1'!$L$16"}</definedName>
    <definedName name="T10.07" hidden="1">{"'Sheet1'!$L$16"}</definedName>
    <definedName name="t101p" localSheetId="10">#REF!</definedName>
    <definedName name="t101p" localSheetId="0">#REF!</definedName>
    <definedName name="t101p">#REF!</definedName>
    <definedName name="t103p" localSheetId="10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0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0">#REF!</definedName>
    <definedName name="t10vl1p" localSheetId="0">#REF!</definedName>
    <definedName name="t10vl1p">#REF!</definedName>
    <definedName name="t121p" localSheetId="10">#REF!</definedName>
    <definedName name="t121p" localSheetId="0">#REF!</definedName>
    <definedName name="t121p">#REF!</definedName>
    <definedName name="t123p" localSheetId="10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0">#REF!</definedName>
    <definedName name="t141p" localSheetId="0">#REF!</definedName>
    <definedName name="t141p">#REF!</definedName>
    <definedName name="t143p" localSheetId="10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1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0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0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1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1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1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0">#REF!</definedName>
    <definedName name="table" localSheetId="0">#REF!</definedName>
    <definedName name="table">#REF!</definedName>
    <definedName name="Table1" localSheetId="10">#REF!</definedName>
    <definedName name="Table1" localSheetId="0">#REF!</definedName>
    <definedName name="Table1">#REF!</definedName>
    <definedName name="Table1_1" localSheetId="10">#REF!</definedName>
    <definedName name="Table1_1" localSheetId="0">#REF!</definedName>
    <definedName name="Table1_1">#REF!</definedName>
    <definedName name="Table2" localSheetId="10">#REF!</definedName>
    <definedName name="Table2" localSheetId="0">#REF!</definedName>
    <definedName name="Table2">#REF!</definedName>
    <definedName name="Table2_1" localSheetId="10">#REF!</definedName>
    <definedName name="Table2_1" localSheetId="0">#REF!</definedName>
    <definedName name="Table2_1">#REF!</definedName>
    <definedName name="Table3" localSheetId="10">#REF!</definedName>
    <definedName name="Table3" localSheetId="0">#REF!</definedName>
    <definedName name="Table3">#REF!</definedName>
    <definedName name="Table3_1" localSheetId="10">#REF!</definedName>
    <definedName name="Table3_1" localSheetId="0">#REF!</definedName>
    <definedName name="Table3_1">#REF!</definedName>
    <definedName name="Table4" localSheetId="10">#REF!</definedName>
    <definedName name="Table4" localSheetId="0">#REF!</definedName>
    <definedName name="Table4">#REF!</definedName>
    <definedName name="Table4_1" localSheetId="10">#REF!</definedName>
    <definedName name="Table4_1" localSheetId="0">#REF!</definedName>
    <definedName name="Table4_1">#REF!</definedName>
    <definedName name="Table5" localSheetId="10">#REF!</definedName>
    <definedName name="Table5" localSheetId="0">#REF!</definedName>
    <definedName name="Table5">#REF!</definedName>
    <definedName name="Table5_1" localSheetId="10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0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1" hidden="1">{"'Sheet1'!$L$16"}</definedName>
    <definedName name="tai" localSheetId="6" hidden="1">{"'Sheet1'!$L$16"}</definedName>
    <definedName name="tai" hidden="1">{"'Sheet1'!$L$16"}</definedName>
    <definedName name="Tai_trong" localSheetId="10">#REF!</definedName>
    <definedName name="Tai_trong">#REF!</definedName>
    <definedName name="Taikhoan" localSheetId="0">#REF!</definedName>
    <definedName name="Taikhoan" localSheetId="11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1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0">#REF!</definedName>
    <definedName name="Tam" localSheetId="0">#REF!</definedName>
    <definedName name="tam" localSheetId="11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1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1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1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1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1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1" hidden="1">#REF!</definedName>
    <definedName name="tanjd" localSheetId="6" hidden="1">#REF!</definedName>
    <definedName name="tanjd" hidden="1">#REF!</definedName>
    <definedName name="TANK" localSheetId="10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1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1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1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1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1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1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" hidden="1">{"'Sheet1'!$L$16"}</definedName>
    <definedName name="tbao" localSheetId="0" hidden="1">{"'Sheet1'!$L$16"}</definedName>
    <definedName name="tbao" localSheetId="11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1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0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0">#REF!</definedName>
    <definedName name="tbtram" localSheetId="0">#REF!</definedName>
    <definedName name="tbtram">#REF!</definedName>
    <definedName name="TC" localSheetId="9">#REF!</definedName>
    <definedName name="tc" localSheetId="0">#REF!</definedName>
    <definedName name="tc" localSheetId="11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1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1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1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1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1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0">#REF!</definedName>
    <definedName name="tdnc1p" localSheetId="0">#REF!</definedName>
    <definedName name="tdnc1p">#REF!</definedName>
    <definedName name="tdnc3p">#REF!</definedName>
    <definedName name="TDng" localSheetId="10">#REF!</definedName>
    <definedName name="TDng" localSheetId="0">#REF!</definedName>
    <definedName name="TDng">#REF!</definedName>
    <definedName name="tdo" localSheetId="10">#REF!</definedName>
    <definedName name="tdo">#REF!</definedName>
    <definedName name="TDoto" localSheetId="10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0">#REF!</definedName>
    <definedName name="tdtr2cnc" localSheetId="0">#REF!</definedName>
    <definedName name="tdtr2cnc">#REF!</definedName>
    <definedName name="tdtr2cvl" localSheetId="10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0">#REF!</definedName>
    <definedName name="tdvl1p" localSheetId="0">#REF!</definedName>
    <definedName name="tdvl1p">#REF!</definedName>
    <definedName name="tdvl3p">#REF!</definedName>
    <definedName name="TDxn" localSheetId="10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1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1" hidden="1">{"'Sheet1'!$L$16"}</definedName>
    <definedName name="tem" localSheetId="6" hidden="1">{"'Sheet1'!$L$16"}</definedName>
    <definedName name="tem" hidden="1">{"'Sheet1'!$L$16"}</definedName>
    <definedName name="temp" localSheetId="10">#REF!</definedName>
    <definedName name="temp" localSheetId="1" hidden="1">{"'Break down'!$A$4"}</definedName>
    <definedName name="temp" localSheetId="0">#REF!</definedName>
    <definedName name="temp" localSheetId="11" hidden="1">{"'Break down'!$A$4"}</definedName>
    <definedName name="temp" localSheetId="6" hidden="1">{"'Break down'!$A$4"}</definedName>
    <definedName name="temp" hidden="1">{"'Break down'!$A$4"}</definedName>
    <definedName name="Temp_Br" localSheetId="10">#REF!</definedName>
    <definedName name="Temp_Br">#REF!</definedName>
    <definedName name="TEMPBR" localSheetId="10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1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1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1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1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1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1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1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1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1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1">#REF!</definedName>
    <definedName name="Ten_nha_thau" localSheetId="6">#REF!</definedName>
    <definedName name="Ten_nha_thau">#REF!</definedName>
    <definedName name="ten_tab" localSheetId="10" hidden="1">#REF!</definedName>
    <definedName name="ten_tab" localSheetId="0" hidden="1">#REF!</definedName>
    <definedName name="ten_tab" localSheetId="11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1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1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1">#REF!</definedName>
    <definedName name="TenPhuong" localSheetId="6">#REF!</definedName>
    <definedName name="TenPhuong">#REF!</definedName>
    <definedName name="TenQuan" localSheetId="0">#REF!</definedName>
    <definedName name="TenQuan" localSheetId="11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>#REF!</definedName>
    <definedName name="ter" localSheetId="0" hidden="1">#REF!</definedName>
    <definedName name="ter" localSheetId="11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1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1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1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1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1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1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1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1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1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1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1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1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1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1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1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1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0">#REF!</definedName>
    <definedName name="test">#REF!</definedName>
    <definedName name="testing" localSheetId="0" hidden="1">#REF!</definedName>
    <definedName name="testing" localSheetId="11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1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1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1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1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1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1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1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1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" hidden="1">{"'Sheet1'!$L$16"}</definedName>
    <definedName name="tghj" localSheetId="0" hidden="1">{"'Sheet1'!$L$16"}</definedName>
    <definedName name="tghj" localSheetId="11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1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1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0">#REF!</definedName>
    <definedName name="Tien" localSheetId="0">#REF!</definedName>
    <definedName name="Tien">#REF!</definedName>
    <definedName name="TIENKQKD" localSheetId="10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1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1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1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1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1" hidden="1">{"'Sheet1'!$L$16"}</definedName>
    <definedName name="tirirn" localSheetId="6" hidden="1">{"'Sheet1'!$L$16"}</definedName>
    <definedName name="tirirn" hidden="1">{"'Sheet1'!$L$16"}</definedName>
    <definedName name="TITAN" localSheetId="10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1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1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1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1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1">#REF!</definedName>
    <definedName name="tjkkf" localSheetId="6">#REF!</definedName>
    <definedName name="tjkkf">#REF!</definedName>
    <definedName name="TK" localSheetId="10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1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1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1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1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0">#REF!</definedName>
    <definedName name="TLAC50">#REF!</definedName>
    <definedName name="TLAC70" localSheetId="10">#REF!</definedName>
    <definedName name="TLAC70" localSheetId="0">#REF!</definedName>
    <definedName name="TLAC70">#REF!</definedName>
    <definedName name="TLAC95" localSheetId="10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1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0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1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1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1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1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" hidden="1">{"'Sheet1'!$L$16"}</definedName>
    <definedName name="TLVL" localSheetId="0" hidden="1">{"'Sheet1'!$L$16"}</definedName>
    <definedName name="TLVL" localSheetId="11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1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1" hidden="1">{"'Sheet1'!$L$16"}</definedName>
    <definedName name="tn" localSheetId="6" hidden="1">{"'Sheet1'!$L$16"}</definedName>
    <definedName name="tn" hidden="1">{"'Sheet1'!$L$16"}</definedName>
    <definedName name="TN_b_qu_n" localSheetId="10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1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1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1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1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1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1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1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1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1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1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1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1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1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1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>#REF!</definedName>
    <definedName name="totb" localSheetId="0">#REF!</definedName>
    <definedName name="totb" localSheetId="11">#REF!</definedName>
    <definedName name="totb" localSheetId="6">#REF!</definedName>
    <definedName name="totb">#REF!</definedName>
    <definedName name="totb1" localSheetId="0">#REF!</definedName>
    <definedName name="totb1" localSheetId="11">#REF!</definedName>
    <definedName name="totb1" localSheetId="6">#REF!</definedName>
    <definedName name="totb1">#REF!</definedName>
    <definedName name="totb2" localSheetId="0">#REF!</definedName>
    <definedName name="totb2" localSheetId="11">#REF!</definedName>
    <definedName name="totb2" localSheetId="6">#REF!</definedName>
    <definedName name="totb2">#REF!</definedName>
    <definedName name="totb3" localSheetId="0">#REF!</definedName>
    <definedName name="totb3" localSheetId="11">#REF!</definedName>
    <definedName name="totb3" localSheetId="6">#REF!</definedName>
    <definedName name="totb3">#REF!</definedName>
    <definedName name="totb4" localSheetId="0">#REF!</definedName>
    <definedName name="totb4" localSheetId="11">#REF!</definedName>
    <definedName name="totb4" localSheetId="6">#REF!</definedName>
    <definedName name="totb4">#REF!</definedName>
    <definedName name="totb5" localSheetId="0">#REF!</definedName>
    <definedName name="totb5" localSheetId="11">#REF!</definedName>
    <definedName name="totb5" localSheetId="6">#REF!</definedName>
    <definedName name="totb5">#REF!</definedName>
    <definedName name="totb6" localSheetId="0">#REF!</definedName>
    <definedName name="totb6" localSheetId="11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1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0">#REF!</definedName>
    <definedName name="TPLRP">#REF!</definedName>
    <definedName name="ts" localSheetId="9">#REF!</definedName>
    <definedName name="ts" localSheetId="10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1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1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1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0">#REF!</definedName>
    <definedName name="TT_1P" localSheetId="0">#REF!</definedName>
    <definedName name="TT_1P">#REF!</definedName>
    <definedName name="TT_3p" localSheetId="10">#REF!</definedName>
    <definedName name="TT_3p" localSheetId="0">#REF!</definedName>
    <definedName name="TT_3p">#REF!</definedName>
    <definedName name="TT1.1" localSheetId="0" hidden="1">#REF!</definedName>
    <definedName name="TT1.1" localSheetId="11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1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1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1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1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1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1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1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1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1">#REF!</definedName>
    <definedName name="ttam" localSheetId="6">#REF!</definedName>
    <definedName name="ttam">#REF!</definedName>
    <definedName name="ttao" localSheetId="10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1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1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1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1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1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" hidden="1">{"'Sheet1'!$L$16"}</definedName>
    <definedName name="tttt" localSheetId="0">#REF!</definedName>
    <definedName name="tttt" localSheetId="11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1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1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1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1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1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1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1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1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1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1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1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1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1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1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1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1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1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1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1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1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1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1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1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1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1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1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1" hidden="1">{"'Sheet1'!$L$16"}</definedName>
    <definedName name="tuurtur" localSheetId="6" hidden="1">{"'Sheet1'!$L$16"}</definedName>
    <definedName name="tuurtur" hidden="1">{"'Sheet1'!$L$16"}</definedName>
    <definedName name="TuVan" localSheetId="10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1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" hidden="1">{"'Sheet1'!$L$16"}</definedName>
    <definedName name="tuyen" localSheetId="0" hidden="1">{"'Sheet1'!$L$16"}</definedName>
    <definedName name="tuyen" localSheetId="11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1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1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1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1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1" hidden="1">{"'Sheet1'!$L$16"}</definedName>
    <definedName name="tuynen" localSheetId="6" hidden="1">{"'Sheet1'!$L$16"}</definedName>
    <definedName name="tuynen" hidden="1">{"'Sheet1'!$L$16"}</definedName>
    <definedName name="tv75nc" localSheetId="10">#REF!</definedName>
    <definedName name="tv75nc" localSheetId="0">#REF!</definedName>
    <definedName name="tv75nc">#REF!</definedName>
    <definedName name="tv75vl" localSheetId="10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0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0">#REF!</definedName>
    <definedName name="ty_le_BTN" localSheetId="0">#REF!</definedName>
    <definedName name="ty_le_BTN">#REF!</definedName>
    <definedName name="Ty_le1" localSheetId="10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1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1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1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1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1" hidden="1">{"'Sheet1'!$L$16"}</definedName>
    <definedName name="tyjy" localSheetId="6" hidden="1">{"'Sheet1'!$L$16"}</definedName>
    <definedName name="tyjy" hidden="1">{"'Sheet1'!$L$16"}</definedName>
    <definedName name="Type_1" localSheetId="10">#REF!</definedName>
    <definedName name="Type_1">#REF!</definedName>
    <definedName name="Type_2" localSheetId="10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1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1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1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1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0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1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1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1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4" hidden="1">{"'Sheet1'!$L$16"}</definedName>
    <definedName name="tha" localSheetId="11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1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1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" hidden="1">{"'Sheet1'!$L$16"}</definedName>
    <definedName name="Thang1" localSheetId="0" hidden="1">{"'Sheet1'!$L$16"}</definedName>
    <definedName name="Thang1" localSheetId="11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1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1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1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1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" hidden="1">{"'Sheet1'!$L$16"}</definedName>
    <definedName name="thanh" localSheetId="0" hidden="1">{"'Sheet1'!$L$16"}</definedName>
    <definedName name="THANH" localSheetId="11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1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1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1" hidden="1">{"'Sheet1'!$L$16"}</definedName>
    <definedName name="thao" localSheetId="6" hidden="1">{"'Sheet1'!$L$16"}</definedName>
    <definedName name="thao" hidden="1">{"'Sheet1'!$L$16"}</definedName>
    <definedName name="ThaoCauCu" localSheetId="10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1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1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1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1" hidden="1">{"'Sheet1'!$L$16"}</definedName>
    <definedName name="THCT" localSheetId="6" hidden="1">{"'Sheet1'!$L$16"}</definedName>
    <definedName name="THCT" hidden="1">{"'Sheet1'!$L$16"}</definedName>
    <definedName name="THDS" localSheetId="10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1" hidden="1">{"'Sheet1'!$L$16"}</definedName>
    <definedName name="THDT" localSheetId="6" hidden="1">{"'Sheet1'!$L$16"}</definedName>
    <definedName name="THDT" hidden="1">{"'Sheet1'!$L$16"}</definedName>
    <definedName name="THDT_HT_DAO_THUONG" localSheetId="10">#REF!</definedName>
    <definedName name="THDT_HT_DAO_THUONG">#REF!</definedName>
    <definedName name="THDT_HT_XOM_NOI" localSheetId="10">#REF!</definedName>
    <definedName name="THDT_HT_XOM_NOI">#REF!</definedName>
    <definedName name="THDT_NPP_XOM_NOI" localSheetId="10">#REF!</definedName>
    <definedName name="THDT_NPP_XOM_NOI">#REF!</definedName>
    <definedName name="THDT_TBA_XOM_NOI" localSheetId="10">#REF!</definedName>
    <definedName name="THDT_TBA_XOM_NOI">#REF!</definedName>
    <definedName name="thec" localSheetId="0">#REF!</definedName>
    <definedName name="thec" localSheetId="11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1">#REF!</definedName>
    <definedName name="thepbuoc" localSheetId="6">#REF!</definedName>
    <definedName name="thepbuoc">#REF!</definedName>
    <definedName name="thepcdc" localSheetId="0">#REF!</definedName>
    <definedName name="thepcdc" localSheetId="11">#REF!</definedName>
    <definedName name="thepcdc" localSheetId="6">#REF!</definedName>
    <definedName name="thepcdc">#REF!</definedName>
    <definedName name="thepluoi" localSheetId="0">#REF!</definedName>
    <definedName name="thepluoi" localSheetId="11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1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1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1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1">#REF!</definedName>
    <definedName name="theptam" localSheetId="6">#REF!</definedName>
    <definedName name="theptam">#REF!</definedName>
    <definedName name="theptron1" localSheetId="0">#REF!</definedName>
    <definedName name="theptron1" localSheetId="11">#REF!</definedName>
    <definedName name="theptron1" localSheetId="6">#REF!</definedName>
    <definedName name="theptron1">#REF!</definedName>
    <definedName name="theptronc2" localSheetId="0">#REF!</definedName>
    <definedName name="theptronc2" localSheetId="11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1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1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0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1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1" hidden="1">{"'Sheet1'!$L$16"}</definedName>
    <definedName name="THHD" localSheetId="6" hidden="1">{"'Sheet1'!$L$16"}</definedName>
    <definedName name="THHD" hidden="1">{"'Sheet1'!$L$16"}</definedName>
    <definedName name="thht" localSheetId="10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1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1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0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" hidden="1">{"'Sheet1'!$L$16"}</definedName>
    <definedName name="thkl2" localSheetId="0" hidden="1">{"'Sheet1'!$L$16"}</definedName>
    <definedName name="thkl2" localSheetId="11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" hidden="1">{"'Sheet1'!$L$16"}</definedName>
    <definedName name="thkl3" localSheetId="0" hidden="1">{"'Sheet1'!$L$16"}</definedName>
    <definedName name="thkl3" localSheetId="11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1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1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1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0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1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1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1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1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1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1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1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1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1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1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1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1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1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1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0">#REF!</definedName>
    <definedName name="Thop">#REF!</definedName>
    <definedName name="THop2" localSheetId="10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1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1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1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1" hidden="1">{"'Sheet1'!$L$16"}</definedName>
    <definedName name="thrtr" localSheetId="6" hidden="1">{"'Sheet1'!$L$16"}</definedName>
    <definedName name="thrtr" hidden="1">{"'Sheet1'!$L$16"}</definedName>
    <definedName name="THToanBo" localSheetId="10">#REF!</definedName>
    <definedName name="THToanBo">#REF!</definedName>
    <definedName name="THtoanbo2" localSheetId="10">#REF!</definedName>
    <definedName name="THtoanbo2">#REF!</definedName>
    <definedName name="thtt" localSheetId="10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1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1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" hidden="1">{"'Sheet1'!$L$16"}</definedName>
    <definedName name="thu" localSheetId="0" hidden="1">{"'Sheet1'!$L$16"}</definedName>
    <definedName name="thu" localSheetId="11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1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1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1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0">#REF!</definedName>
    <definedName name="THUELKPSCO">#REF!</definedName>
    <definedName name="THUELKPSNO" localSheetId="10">#REF!</definedName>
    <definedName name="THUELKPSNO" localSheetId="0">#REF!</definedName>
    <definedName name="THUELKPSNO">#REF!</definedName>
    <definedName name="THUEMA" localSheetId="10">#REF!</definedName>
    <definedName name="THUEMA" localSheetId="0">#REF!</definedName>
    <definedName name="THUEMA">#REF!</definedName>
    <definedName name="THUEPSC" localSheetId="10">#REF!</definedName>
    <definedName name="THUEPSC" localSheetId="0">#REF!</definedName>
    <definedName name="THUEPSC">#REF!</definedName>
    <definedName name="THUEPSN" localSheetId="10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1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1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" hidden="1">{"'Sheet1'!$L$16"}</definedName>
    <definedName name="thuy" localSheetId="0" hidden="1">{"'Sheet1'!$L$16"}</definedName>
    <definedName name="thuy" localSheetId="11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1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1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1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4" hidden="1">#REF!</definedName>
    <definedName name="tr" localSheetId="11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0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0">#REF!</definedName>
    <definedName name="Tra_don_gia_KS" localSheetId="0">#REF!</definedName>
    <definedName name="Tra_don_gia_KS">#REF!</definedName>
    <definedName name="Tra_DTCT" localSheetId="10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1">#REF!</definedName>
    <definedName name="Tra_phan_tram" localSheetId="6">#REF!</definedName>
    <definedName name="Tra_phan_tram">#REF!</definedName>
    <definedName name="Tra_ten_cong">#REF!</definedName>
    <definedName name="Tra_tim_hang_mucPT_trung" localSheetId="10">#REF!</definedName>
    <definedName name="Tra_tim_hang_mucPT_trung" localSheetId="0">#REF!</definedName>
    <definedName name="Tra_tim_hang_mucPT_trung">#REF!</definedName>
    <definedName name="Tra_TL" localSheetId="10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0">#REF!</definedName>
    <definedName name="Tra_ty_le2" localSheetId="0">#REF!</definedName>
    <definedName name="Tra_ty_le2">#REF!</definedName>
    <definedName name="Tra_ty_le3" localSheetId="10">#REF!</definedName>
    <definedName name="Tra_ty_le3" localSheetId="0">#REF!</definedName>
    <definedName name="Tra_ty_le3">#REF!</definedName>
    <definedName name="Tra_ty_le4" localSheetId="10">#REF!</definedName>
    <definedName name="Tra_ty_le4" localSheetId="0">#REF!</definedName>
    <definedName name="Tra_ty_le4">#REF!</definedName>
    <definedName name="Tra_ty_le5" localSheetId="10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1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0">#REF!</definedName>
    <definedName name="Tracp" localSheetId="0">#REF!</definedName>
    <definedName name="Tracp">#REF!</definedName>
    <definedName name="TraDAH_H">#REF!</definedName>
    <definedName name="TRADE2" localSheetId="10">#REF!</definedName>
    <definedName name="TRADE2">#REF!</definedName>
    <definedName name="Trai_BP" localSheetId="2">#REF!</definedName>
    <definedName name="Trai_BP" localSheetId="1">#REF!</definedName>
    <definedName name="Trai_BP" localSheetId="11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1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1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1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1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1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1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1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1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1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1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1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1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1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1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1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1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1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0">#REF!</definedName>
    <definedName name="trup5" localSheetId="0">#REF!</definedName>
    <definedName name="trup5" localSheetId="11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1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0">#REF!</definedName>
    <definedName name="u" localSheetId="0">#REF!</definedName>
    <definedName name="u">#REF!</definedName>
    <definedName name="u_2">#REF!</definedName>
    <definedName name="U_tien" localSheetId="10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1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1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1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1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1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1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1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1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1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1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1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1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1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1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1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1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0" hidden="1">{"'Sheet1'!$L$16"}</definedName>
    <definedName name="unk" localSheetId="1" hidden="1">{"'Sheet1'!$L$16"}</definedName>
    <definedName name="unk" localSheetId="0" hidden="1">{"'Sheet1'!$L$16"}</definedName>
    <definedName name="unk" localSheetId="11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1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1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1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1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1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1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1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1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1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>#REF!</definedName>
    <definedName name="UT_1" localSheetId="9">#REF!</definedName>
    <definedName name="UT_1" localSheetId="10">#REF!</definedName>
    <definedName name="UT_1">#REF!</definedName>
    <definedName name="UT1_373" localSheetId="9">#REF!</definedName>
    <definedName name="UT1_373" localSheetId="10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1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1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1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1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1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1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1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1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1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1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1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1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1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1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1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1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1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4" hidden="1">{"'Sheet1'!$L$16"}</definedName>
    <definedName name="v" localSheetId="11">{"'Sheet1'!$L$16"}</definedName>
    <definedName name="V.">#REF!</definedName>
    <definedName name="V.1" localSheetId="10">#REF!</definedName>
    <definedName name="V.1">#REF!</definedName>
    <definedName name="V.10" localSheetId="10">#REF!</definedName>
    <definedName name="V.10">#REF!</definedName>
    <definedName name="V.11" localSheetId="10">#REF!</definedName>
    <definedName name="V.11">#REF!</definedName>
    <definedName name="V.12" localSheetId="10">#REF!</definedName>
    <definedName name="V.12">#REF!</definedName>
    <definedName name="V.13" localSheetId="10">#REF!</definedName>
    <definedName name="V.13">#REF!</definedName>
    <definedName name="V.14" localSheetId="10">#REF!</definedName>
    <definedName name="V.14">#REF!</definedName>
    <definedName name="V.15" localSheetId="10">#REF!</definedName>
    <definedName name="V.15">#REF!</definedName>
    <definedName name="V.16" localSheetId="10">#REF!</definedName>
    <definedName name="V.16">#REF!</definedName>
    <definedName name="V.17" localSheetId="10">#REF!</definedName>
    <definedName name="V.17">#REF!</definedName>
    <definedName name="V.18" localSheetId="10">#REF!</definedName>
    <definedName name="V.18">#REF!</definedName>
    <definedName name="V.2" localSheetId="10">#REF!</definedName>
    <definedName name="V.2">#REF!</definedName>
    <definedName name="V.3" localSheetId="10">#REF!</definedName>
    <definedName name="V.3">#REF!</definedName>
    <definedName name="V.4" localSheetId="10">#REF!</definedName>
    <definedName name="V.4">#REF!</definedName>
    <definedName name="V.5" localSheetId="10">#REF!</definedName>
    <definedName name="V.5">#REF!</definedName>
    <definedName name="V.6" localSheetId="10">#REF!</definedName>
    <definedName name="V.6">#REF!</definedName>
    <definedName name="V.7" localSheetId="10">#REF!</definedName>
    <definedName name="V.7">#REF!</definedName>
    <definedName name="V.8" localSheetId="10">#REF!</definedName>
    <definedName name="V.8">#REF!</definedName>
    <definedName name="V.9" localSheetId="10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1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1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1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1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1" hidden="1">{"'Sheet1'!$L$16"}</definedName>
    <definedName name="vádasdsa" localSheetId="6" hidden="1">{"'Sheet1'!$L$16"}</definedName>
    <definedName name="vádasdsa" hidden="1">{"'Sheet1'!$L$16"}</definedName>
    <definedName name="VaDate" localSheetId="10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1" hidden="1">{"'Sheet1'!$L$16"}</definedName>
    <definedName name="Valve" localSheetId="6" hidden="1">{"'Sheet1'!$L$16"}</definedName>
    <definedName name="Valve" hidden="1">{"'Sheet1'!$L$16"}</definedName>
    <definedName name="VanChuyenDam" localSheetId="10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1" hidden="1">{"'Sheet1'!$L$16"}</definedName>
    <definedName name="Vanphong" localSheetId="6" hidden="1">{"'Sheet1'!$L$16"}</definedName>
    <definedName name="Vanphong" hidden="1">{"'Sheet1'!$L$16"}</definedName>
    <definedName name="VarDate" localSheetId="10" hidden="1">#REF!</definedName>
    <definedName name="VarDate" localSheetId="0" hidden="1">#REF!</definedName>
    <definedName name="VarDate" hidden="1">#REF!</definedName>
    <definedName name="VARIINST" localSheetId="10">#REF!</definedName>
    <definedName name="VARIINST" localSheetId="0">#REF!</definedName>
    <definedName name="VARIINST">#REF!</definedName>
    <definedName name="VARIPURC" localSheetId="10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" hidden="1">{"'Sheet1'!$L$16"}</definedName>
    <definedName name="VATM" localSheetId="0" hidden="1">{"'Sheet1'!$L$16"}</definedName>
    <definedName name="VATM" localSheetId="11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1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1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1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1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1" hidden="1">{"'Sheet1'!$L$16"}</definedName>
    <definedName name="vcoto" localSheetId="6" hidden="1">{"'Sheet1'!$L$16"}</definedName>
    <definedName name="vcoto" hidden="1">{"'Sheet1'!$L$16"}</definedName>
    <definedName name="vcp2ma" localSheetId="10">#REF!</definedName>
    <definedName name="vcp2ma" localSheetId="0">#REF!</definedName>
    <definedName name="vcp2ma">#REF!</definedName>
    <definedName name="vcp2shtk" localSheetId="10">#REF!</definedName>
    <definedName name="vcp2shtk" localSheetId="0">#REF!</definedName>
    <definedName name="vcp2shtk">#REF!</definedName>
    <definedName name="VCTT" localSheetId="10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1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1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1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0">#REF!</definedName>
    <definedName name="VCHT" localSheetId="0">#REF!</definedName>
    <definedName name="VCHT">#REF!</definedName>
    <definedName name="vd">#REF!</definedName>
    <definedName name="vd3p" localSheetId="10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1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1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1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1" hidden="1">{"'Sheet1'!$L$16"}</definedName>
    <definedName name="vetbun" localSheetId="6" hidden="1">{"'Sheet1'!$L$16"}</definedName>
    <definedName name="vetbun" hidden="1">{"'Sheet1'!$L$16"}</definedName>
    <definedName name="Vf" localSheetId="10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1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1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1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1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1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1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1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1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1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1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1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1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1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1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1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1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1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1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" hidden="1">{"'Sheet1'!$L$16"}</definedName>
    <definedName name="vgxghhj" localSheetId="0" hidden="1">{"'Sheet1'!$L$16"}</definedName>
    <definedName name="vgxghhj" localSheetId="11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1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1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1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1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1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0">#REF!</definedName>
    <definedName name="vl1p" localSheetId="0">#REF!</definedName>
    <definedName name="vl1p">#REF!</definedName>
    <definedName name="vl3p" localSheetId="10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" hidden="1">{"'Sheet1'!$L$16"}</definedName>
    <definedName name="vlct" localSheetId="0" hidden="1">{"'Sheet1'!$L$16"}</definedName>
    <definedName name="vlct" localSheetId="11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0">#REF!</definedName>
    <definedName name="vldn400" localSheetId="0">#REF!</definedName>
    <definedName name="vldn400">#REF!</definedName>
    <definedName name="vldn600" localSheetId="10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" hidden="1">{"'Sheet1'!$L$16"}</definedName>
    <definedName name="VLP" localSheetId="0" hidden="1">{"'Sheet1'!$L$16"}</definedName>
    <definedName name="VLP" localSheetId="11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0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1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1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1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1">#REF!</definedName>
    <definedName name="VPhai1" localSheetId="6">#REF!</definedName>
    <definedName name="VPhai1">'Tong hop'!$AO$264</definedName>
    <definedName name="VPhai10" localSheetId="0">#REF!</definedName>
    <definedName name="VPhai10" localSheetId="11">#REF!</definedName>
    <definedName name="VPhai10" localSheetId="6">#REF!</definedName>
    <definedName name="VPhai10">#REF!</definedName>
    <definedName name="VPhai11" localSheetId="0">#REF!</definedName>
    <definedName name="VPhai11" localSheetId="11">#REF!</definedName>
    <definedName name="VPhai11" localSheetId="6">#REF!</definedName>
    <definedName name="VPhai11">#REF!</definedName>
    <definedName name="VPhai12" localSheetId="0">#REF!</definedName>
    <definedName name="VPhai12" localSheetId="11">#REF!</definedName>
    <definedName name="VPhai12" localSheetId="6">#REF!</definedName>
    <definedName name="VPhai12">#REF!</definedName>
    <definedName name="VPhai13" localSheetId="0">#REF!</definedName>
    <definedName name="VPhai13" localSheetId="11">#REF!</definedName>
    <definedName name="VPhai13" localSheetId="6">#REF!</definedName>
    <definedName name="VPhai13">#REF!</definedName>
    <definedName name="VPhai14" localSheetId="0">#REF!</definedName>
    <definedName name="VPhai14" localSheetId="11">#REF!</definedName>
    <definedName name="VPhai14" localSheetId="6">#REF!</definedName>
    <definedName name="VPhai14">#REF!</definedName>
    <definedName name="VPhai15" localSheetId="0">#REF!</definedName>
    <definedName name="VPhai15" localSheetId="11">#REF!</definedName>
    <definedName name="VPhai15" localSheetId="6">#REF!</definedName>
    <definedName name="VPhai15">#REF!</definedName>
    <definedName name="VPhai16" localSheetId="0">#REF!</definedName>
    <definedName name="VPhai16" localSheetId="11">#REF!</definedName>
    <definedName name="VPhai16" localSheetId="6">#REF!</definedName>
    <definedName name="VPhai16">#REF!</definedName>
    <definedName name="VPhai17" localSheetId="0">#REF!</definedName>
    <definedName name="VPhai17" localSheetId="11">#REF!</definedName>
    <definedName name="VPhai17" localSheetId="6">#REF!</definedName>
    <definedName name="VPhai17">#REF!</definedName>
    <definedName name="VPhai18" localSheetId="0">#REF!</definedName>
    <definedName name="VPhai18" localSheetId="11">#REF!</definedName>
    <definedName name="VPhai18" localSheetId="6">#REF!</definedName>
    <definedName name="VPhai18">#REF!</definedName>
    <definedName name="VPhai19" localSheetId="0">#REF!</definedName>
    <definedName name="VPhai19" localSheetId="11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1">#REF!</definedName>
    <definedName name="VPhai2" localSheetId="6">#REF!</definedName>
    <definedName name="VPhai2">'Tong hop'!$AO$265</definedName>
    <definedName name="VPhai20" localSheetId="0">#REF!</definedName>
    <definedName name="VPhai20" localSheetId="11">#REF!</definedName>
    <definedName name="VPhai20" localSheetId="6">#REF!</definedName>
    <definedName name="VPhai20">#REF!</definedName>
    <definedName name="VPhai21" localSheetId="0">#REF!</definedName>
    <definedName name="VPhai21" localSheetId="11">#REF!</definedName>
    <definedName name="VPhai21" localSheetId="6">#REF!</definedName>
    <definedName name="VPhai21">#REF!</definedName>
    <definedName name="VPhai22" localSheetId="0">#REF!</definedName>
    <definedName name="VPhai22" localSheetId="11">#REF!</definedName>
    <definedName name="VPhai22" localSheetId="6">#REF!</definedName>
    <definedName name="VPhai22">#REF!</definedName>
    <definedName name="VPhai23" localSheetId="0">#REF!</definedName>
    <definedName name="VPhai23" localSheetId="11">#REF!</definedName>
    <definedName name="VPhai23" localSheetId="6">#REF!</definedName>
    <definedName name="VPhai23">#REF!</definedName>
    <definedName name="VPhai24" localSheetId="0">#REF!</definedName>
    <definedName name="VPhai24" localSheetId="11">#REF!</definedName>
    <definedName name="VPhai24" localSheetId="6">#REF!</definedName>
    <definedName name="VPhai24">#REF!</definedName>
    <definedName name="VPhai25" localSheetId="0">#REF!</definedName>
    <definedName name="VPhai25" localSheetId="11">#REF!</definedName>
    <definedName name="VPhai25" localSheetId="6">#REF!</definedName>
    <definedName name="VPhai25">#REF!</definedName>
    <definedName name="VPhai26" localSheetId="0">#REF!</definedName>
    <definedName name="VPhai26" localSheetId="11">#REF!</definedName>
    <definedName name="VPhai26" localSheetId="6">#REF!</definedName>
    <definedName name="VPhai26">#REF!</definedName>
    <definedName name="VPhai27" localSheetId="0">#REF!</definedName>
    <definedName name="VPhai27" localSheetId="11">#REF!</definedName>
    <definedName name="VPhai27" localSheetId="6">#REF!</definedName>
    <definedName name="VPhai27">#REF!</definedName>
    <definedName name="VPhai28" localSheetId="0">#REF!</definedName>
    <definedName name="VPhai28" localSheetId="11">#REF!</definedName>
    <definedName name="VPhai28" localSheetId="6">#REF!</definedName>
    <definedName name="VPhai28">#REF!</definedName>
    <definedName name="VPhai29" localSheetId="0">#REF!</definedName>
    <definedName name="VPhai29" localSheetId="11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1">#REF!</definedName>
    <definedName name="VPhai3" localSheetId="6">#REF!</definedName>
    <definedName name="VPhai3">'Tong hop'!$AO$266</definedName>
    <definedName name="VPhai30" localSheetId="0">#REF!</definedName>
    <definedName name="VPhai30" localSheetId="11">#REF!</definedName>
    <definedName name="VPhai30" localSheetId="6">#REF!</definedName>
    <definedName name="VPhai30">#REF!</definedName>
    <definedName name="VPhai31" localSheetId="0">#REF!</definedName>
    <definedName name="VPhai31" localSheetId="11">#REF!</definedName>
    <definedName name="VPhai31" localSheetId="6">#REF!</definedName>
    <definedName name="VPhai31">#REF!</definedName>
    <definedName name="VPhai32" localSheetId="0">#REF!</definedName>
    <definedName name="VPhai32" localSheetId="11">#REF!</definedName>
    <definedName name="VPhai32" localSheetId="6">#REF!</definedName>
    <definedName name="VPhai32">#REF!</definedName>
    <definedName name="VPhai33" localSheetId="0">#REF!</definedName>
    <definedName name="VPhai33" localSheetId="11">#REF!</definedName>
    <definedName name="VPhai33" localSheetId="6">#REF!</definedName>
    <definedName name="VPhai33">#REF!</definedName>
    <definedName name="VPhai34" localSheetId="0">#REF!</definedName>
    <definedName name="VPhai34" localSheetId="11">#REF!</definedName>
    <definedName name="VPhai34" localSheetId="6">#REF!</definedName>
    <definedName name="VPhai34">#REF!</definedName>
    <definedName name="VPhai35" localSheetId="0">#REF!</definedName>
    <definedName name="VPhai35" localSheetId="11">#REF!</definedName>
    <definedName name="VPhai35" localSheetId="6">#REF!</definedName>
    <definedName name="VPhai35">#REF!</definedName>
    <definedName name="VPhai36" localSheetId="0">#REF!</definedName>
    <definedName name="VPhai36" localSheetId="11">#REF!</definedName>
    <definedName name="VPhai36" localSheetId="6">#REF!</definedName>
    <definedName name="VPhai36">#REF!</definedName>
    <definedName name="VPhai37" localSheetId="0">#REF!</definedName>
    <definedName name="VPhai37" localSheetId="11">#REF!</definedName>
    <definedName name="VPhai37" localSheetId="6">#REF!</definedName>
    <definedName name="VPhai37">#REF!</definedName>
    <definedName name="VPhai38" localSheetId="0">#REF!</definedName>
    <definedName name="VPhai38" localSheetId="11">#REF!</definedName>
    <definedName name="VPhai38" localSheetId="6">#REF!</definedName>
    <definedName name="VPhai38">#REF!</definedName>
    <definedName name="VPhai39" localSheetId="0">#REF!</definedName>
    <definedName name="VPhai39" localSheetId="11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1">#REF!</definedName>
    <definedName name="VPhai4" localSheetId="6">#REF!</definedName>
    <definedName name="VPhai4">'Tong hop'!$AO$267</definedName>
    <definedName name="VPhai40" localSheetId="0">#REF!</definedName>
    <definedName name="VPhai40" localSheetId="11">#REF!</definedName>
    <definedName name="VPhai40" localSheetId="6">#REF!</definedName>
    <definedName name="VPhai40">#REF!</definedName>
    <definedName name="VPhai41" localSheetId="0">#REF!</definedName>
    <definedName name="VPhai41" localSheetId="11">#REF!</definedName>
    <definedName name="VPhai41" localSheetId="6">#REF!</definedName>
    <definedName name="VPhai41">#REF!</definedName>
    <definedName name="VPhai42" localSheetId="0">#REF!</definedName>
    <definedName name="VPhai42" localSheetId="11">#REF!</definedName>
    <definedName name="VPhai42" localSheetId="6">#REF!</definedName>
    <definedName name="VPhai42">#REF!</definedName>
    <definedName name="VPhai43" localSheetId="0">#REF!</definedName>
    <definedName name="VPhai43" localSheetId="11">#REF!</definedName>
    <definedName name="VPhai43" localSheetId="6">#REF!</definedName>
    <definedName name="VPhai43">#REF!</definedName>
    <definedName name="VPhai44" localSheetId="0">#REF!</definedName>
    <definedName name="VPhai44" localSheetId="11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1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1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1">#REF!</definedName>
    <definedName name="VPhai7" localSheetId="6">#REF!</definedName>
    <definedName name="VPhai7">'Tong hop'!$AO$270</definedName>
    <definedName name="VPhai8" localSheetId="0">#REF!</definedName>
    <definedName name="VPhai8" localSheetId="11">#REF!</definedName>
    <definedName name="VPhai8" localSheetId="6">#REF!</definedName>
    <definedName name="VPhai8">#REF!</definedName>
    <definedName name="VPhai9" localSheetId="0">#REF!</definedName>
    <definedName name="VPhai9" localSheetId="11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1" hidden="1">{"'Sheet1'!$L$16"}</definedName>
    <definedName name="Vphuc" localSheetId="6" hidden="1">{"'Sheet1'!$L$16"}</definedName>
    <definedName name="Vphuc" hidden="1">{"'Sheet1'!$L$16"}</definedName>
    <definedName name="Vr" localSheetId="10">#REF!</definedName>
    <definedName name="Vr" localSheetId="0">#REF!</definedName>
    <definedName name="Vr">#REF!</definedName>
    <definedName name="vr3p" localSheetId="10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1" hidden="1">{"'Sheet1'!$L$16"}</definedName>
    <definedName name="vtc" localSheetId="6" hidden="1">{"'Sheet1'!$L$16"}</definedName>
    <definedName name="vtc" hidden="1">{"'Sheet1'!$L$16"}</definedName>
    <definedName name="VTPS_T" localSheetId="10" hidden="1">#REF!</definedName>
    <definedName name="VTPS_T" localSheetId="0" hidden="1">#REF!</definedName>
    <definedName name="VTPS_T" localSheetId="11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1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1">#REF!</definedName>
    <definedName name="VTrai1" localSheetId="6">#REF!</definedName>
    <definedName name="VTrai1">'Tong hop'!$AM$264</definedName>
    <definedName name="VTrai10" localSheetId="0">#REF!</definedName>
    <definedName name="VTrai10" localSheetId="11">#REF!</definedName>
    <definedName name="VTrai10" localSheetId="6">#REF!</definedName>
    <definedName name="VTrai10">#REF!</definedName>
    <definedName name="VTrai11" localSheetId="0">#REF!</definedName>
    <definedName name="VTrai11" localSheetId="11">#REF!</definedName>
    <definedName name="VTrai11" localSheetId="6">#REF!</definedName>
    <definedName name="VTrai11">#REF!</definedName>
    <definedName name="VTrai12" localSheetId="0">#REF!</definedName>
    <definedName name="VTrai12" localSheetId="11">#REF!</definedName>
    <definedName name="VTrai12" localSheetId="6">#REF!</definedName>
    <definedName name="VTrai12">#REF!</definedName>
    <definedName name="VTrai13" localSheetId="0">#REF!</definedName>
    <definedName name="VTrai13" localSheetId="11">#REF!</definedName>
    <definedName name="VTrai13" localSheetId="6">#REF!</definedName>
    <definedName name="VTrai13">#REF!</definedName>
    <definedName name="VTrai14" localSheetId="0">#REF!</definedName>
    <definedName name="VTrai14" localSheetId="11">#REF!</definedName>
    <definedName name="VTrai14" localSheetId="6">#REF!</definedName>
    <definedName name="VTrai14">#REF!</definedName>
    <definedName name="VTrai15" localSheetId="0">#REF!</definedName>
    <definedName name="VTrai15" localSheetId="11">#REF!</definedName>
    <definedName name="VTrai15" localSheetId="6">#REF!</definedName>
    <definedName name="VTrai15">#REF!</definedName>
    <definedName name="VTrai16" localSheetId="0">#REF!</definedName>
    <definedName name="VTrai16" localSheetId="11">#REF!</definedName>
    <definedName name="VTrai16" localSheetId="6">#REF!</definedName>
    <definedName name="VTrai16">#REF!</definedName>
    <definedName name="VTrai17" localSheetId="0">#REF!</definedName>
    <definedName name="VTrai17" localSheetId="11">#REF!</definedName>
    <definedName name="VTrai17" localSheetId="6">#REF!</definedName>
    <definedName name="VTrai17">#REF!</definedName>
    <definedName name="VTrai18" localSheetId="0">#REF!</definedName>
    <definedName name="VTrai18" localSheetId="11">#REF!</definedName>
    <definedName name="VTrai18" localSheetId="6">#REF!</definedName>
    <definedName name="VTrai18">#REF!</definedName>
    <definedName name="VTrai19" localSheetId="0">#REF!</definedName>
    <definedName name="VTrai19" localSheetId="11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1">#REF!</definedName>
    <definedName name="VTrai2" localSheetId="6">#REF!</definedName>
    <definedName name="VTrai2">'Tong hop'!$AM$265</definedName>
    <definedName name="VTrai20" localSheetId="0">#REF!</definedName>
    <definedName name="VTrai20" localSheetId="11">#REF!</definedName>
    <definedName name="VTrai20" localSheetId="6">#REF!</definedName>
    <definedName name="VTrai20">#REF!</definedName>
    <definedName name="VTrai21" localSheetId="0">#REF!</definedName>
    <definedName name="VTrai21" localSheetId="11">#REF!</definedName>
    <definedName name="VTrai21" localSheetId="6">#REF!</definedName>
    <definedName name="VTrai21">#REF!</definedName>
    <definedName name="VTrai22" localSheetId="0">#REF!</definedName>
    <definedName name="VTrai22" localSheetId="11">#REF!</definedName>
    <definedName name="VTrai22" localSheetId="6">#REF!</definedName>
    <definedName name="VTrai22">#REF!</definedName>
    <definedName name="VTrai23" localSheetId="0">#REF!</definedName>
    <definedName name="VTrai23" localSheetId="11">#REF!</definedName>
    <definedName name="VTrai23" localSheetId="6">#REF!</definedName>
    <definedName name="VTrai23">#REF!</definedName>
    <definedName name="VTrai24" localSheetId="0">#REF!</definedName>
    <definedName name="VTrai24" localSheetId="11">#REF!</definedName>
    <definedName name="VTrai24" localSheetId="6">#REF!</definedName>
    <definedName name="VTrai24">#REF!</definedName>
    <definedName name="VTrai25" localSheetId="0">#REF!</definedName>
    <definedName name="VTrai25" localSheetId="11">#REF!</definedName>
    <definedName name="VTrai25" localSheetId="6">#REF!</definedName>
    <definedName name="VTrai25">#REF!</definedName>
    <definedName name="VTrai26" localSheetId="0">#REF!</definedName>
    <definedName name="VTrai26" localSheetId="11">#REF!</definedName>
    <definedName name="VTrai26" localSheetId="6">#REF!</definedName>
    <definedName name="VTrai26">#REF!</definedName>
    <definedName name="VTrai27" localSheetId="0">#REF!</definedName>
    <definedName name="VTrai27" localSheetId="11">#REF!</definedName>
    <definedName name="VTrai27" localSheetId="6">#REF!</definedName>
    <definedName name="VTrai27">#REF!</definedName>
    <definedName name="VTrai28" localSheetId="0">#REF!</definedName>
    <definedName name="VTrai28" localSheetId="11">#REF!</definedName>
    <definedName name="VTrai28" localSheetId="6">#REF!</definedName>
    <definedName name="VTrai28">#REF!</definedName>
    <definedName name="VTrai29" localSheetId="0">#REF!</definedName>
    <definedName name="VTrai29" localSheetId="11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1">#REF!</definedName>
    <definedName name="VTrai3" localSheetId="6">#REF!</definedName>
    <definedName name="VTrai3">'Tong hop'!$AM$266</definedName>
    <definedName name="VTrai30" localSheetId="0">#REF!</definedName>
    <definedName name="VTrai30" localSheetId="11">#REF!</definedName>
    <definedName name="VTrai30" localSheetId="6">#REF!</definedName>
    <definedName name="VTrai30">#REF!</definedName>
    <definedName name="VTrai31" localSheetId="0">#REF!</definedName>
    <definedName name="VTrai31" localSheetId="11">#REF!</definedName>
    <definedName name="VTrai31" localSheetId="6">#REF!</definedName>
    <definedName name="VTrai31">#REF!</definedName>
    <definedName name="VTrai32" localSheetId="0">#REF!</definedName>
    <definedName name="VTrai32" localSheetId="11">#REF!</definedName>
    <definedName name="VTrai32" localSheetId="6">#REF!</definedName>
    <definedName name="VTrai32">#REF!</definedName>
    <definedName name="VTrai33" localSheetId="0">#REF!</definedName>
    <definedName name="VTrai33" localSheetId="11">#REF!</definedName>
    <definedName name="VTrai33" localSheetId="6">#REF!</definedName>
    <definedName name="VTrai33">#REF!</definedName>
    <definedName name="VTrai34" localSheetId="0">#REF!</definedName>
    <definedName name="VTrai34" localSheetId="11">#REF!</definedName>
    <definedName name="VTrai34" localSheetId="6">#REF!</definedName>
    <definedName name="VTrai34">#REF!</definedName>
    <definedName name="VTrai35" localSheetId="0">#REF!</definedName>
    <definedName name="VTrai35" localSheetId="11">#REF!</definedName>
    <definedName name="VTrai35" localSheetId="6">#REF!</definedName>
    <definedName name="VTrai35">#REF!</definedName>
    <definedName name="VTrai36" localSheetId="0">#REF!</definedName>
    <definedName name="VTrai36" localSheetId="11">#REF!</definedName>
    <definedName name="VTrai36" localSheetId="6">#REF!</definedName>
    <definedName name="VTrai36">#REF!</definedName>
    <definedName name="VTrai37" localSheetId="0">#REF!</definedName>
    <definedName name="VTrai37" localSheetId="11">#REF!</definedName>
    <definedName name="VTrai37" localSheetId="6">#REF!</definedName>
    <definedName name="VTrai37">#REF!</definedName>
    <definedName name="VTrai38" localSheetId="0">#REF!</definedName>
    <definedName name="VTrai38" localSheetId="11">#REF!</definedName>
    <definedName name="VTrai38" localSheetId="6">#REF!</definedName>
    <definedName name="VTrai38">#REF!</definedName>
    <definedName name="VTrai39" localSheetId="0">#REF!</definedName>
    <definedName name="VTrai39" localSheetId="11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1">#REF!</definedName>
    <definedName name="VTrai4" localSheetId="6">#REF!</definedName>
    <definedName name="VTrai4">'Tong hop'!$AM$267</definedName>
    <definedName name="VTrai40" localSheetId="0">#REF!</definedName>
    <definedName name="VTrai40" localSheetId="11">#REF!</definedName>
    <definedName name="VTrai40" localSheetId="6">#REF!</definedName>
    <definedName name="VTrai40">#REF!</definedName>
    <definedName name="VTrai41" localSheetId="0">#REF!</definedName>
    <definedName name="VTrai41" localSheetId="11">#REF!</definedName>
    <definedName name="VTrai41" localSheetId="6">#REF!</definedName>
    <definedName name="VTrai41">#REF!</definedName>
    <definedName name="VTrai42" localSheetId="0">#REF!</definedName>
    <definedName name="VTrai42" localSheetId="11">#REF!</definedName>
    <definedName name="VTrai42" localSheetId="6">#REF!</definedName>
    <definedName name="VTrai42">#REF!</definedName>
    <definedName name="VTrai43" localSheetId="0">#REF!</definedName>
    <definedName name="VTrai43" localSheetId="11">#REF!</definedName>
    <definedName name="VTrai43" localSheetId="6">#REF!</definedName>
    <definedName name="VTrai43">#REF!</definedName>
    <definedName name="VTrai44" localSheetId="0">#REF!</definedName>
    <definedName name="VTrai44" localSheetId="11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1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1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1">#REF!</definedName>
    <definedName name="VTrai7" localSheetId="6">#REF!</definedName>
    <definedName name="VTrai7">'Tong hop'!$AM$270</definedName>
    <definedName name="VTrai8" localSheetId="0">#REF!</definedName>
    <definedName name="VTrai8" localSheetId="11">#REF!</definedName>
    <definedName name="VTrai8" localSheetId="6">#REF!</definedName>
    <definedName name="VTrai8">#REF!</definedName>
    <definedName name="VTrai9" localSheetId="0">#REF!</definedName>
    <definedName name="VTrai9" localSheetId="11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0">#REF!</definedName>
    <definedName name="VUNG1">#REF!</definedName>
    <definedName name="VUNGDIENTICH" localSheetId="9">#REF!</definedName>
    <definedName name="VUNGDIENTICH" localSheetId="0">#REF!</definedName>
    <definedName name="VUNGDIENTICH" localSheetId="11">#REF!</definedName>
    <definedName name="VUNGDIENTICH" localSheetId="6">#REF!</definedName>
    <definedName name="VUNGDIENTICH">#REF!</definedName>
    <definedName name="VUNGDULIEU" localSheetId="9">#REF!</definedName>
    <definedName name="VUNGDULIEU" localSheetId="0">#REF!</definedName>
    <definedName name="VUNGDULIEU" localSheetId="11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1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1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1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1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1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1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1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1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1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1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1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" hidden="1">{"'Sheet1'!$L$16"}</definedName>
    <definedName name="vzdxvd" localSheetId="0" hidden="1">{"'Sheet1'!$L$16"}</definedName>
    <definedName name="vzdxvd" localSheetId="11" hidden="1">{"'Sheet1'!$L$16"}</definedName>
    <definedName name="vzdxvd" localSheetId="6" hidden="1">{"'Sheet1'!$L$16"}</definedName>
    <definedName name="vzdxvd" hidden="1">{"'Sheet1'!$L$16"}</definedName>
    <definedName name="W" localSheetId="10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1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1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1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1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1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1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1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1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1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1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1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1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1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1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1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1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1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1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1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1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1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1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1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1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1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1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1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1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1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1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1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1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1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1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4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4" hidden="1">{#N/A,#N/A,FALSE,"조골재"}</definedName>
    <definedName name="wm.조골재1" localSheetId="11" hidden="1">{#N/A,#N/A,FALSE,"조골재"}</definedName>
    <definedName name="wocld" localSheetId="0" hidden="1">{#N/A,#N/A,FALSE,"토공2"}</definedName>
    <definedName name="wocld" localSheetId="14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1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1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1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1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1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1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1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1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1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1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1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1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1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1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1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1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1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1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1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1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1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1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1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1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1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1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1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1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4" hidden="1">{#N/A,#N/A,FALSE,"2~8번"}</definedName>
    <definedName name="wrn.2번." localSheetId="11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1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1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1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1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1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1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1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1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1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1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1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1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1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1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1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1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1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1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1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1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1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1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1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1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1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1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1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1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1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1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4" hidden="1">{#N/A,#N/A,FALSE,"Sheet1"}</definedName>
    <definedName name="wrn.cong." localSheetId="11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1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1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4" hidden="1">{#N/A,#N/A,FALSE,"Chi tiÆt"}</definedName>
    <definedName name="wrn.chi._.tiÆt." localSheetId="11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1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1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1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1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1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1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1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1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1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1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1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1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1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1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1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1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1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1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1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1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1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1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1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1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1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1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1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1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1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1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1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1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1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골재소요량." localSheetId="11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1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4" hidden="1">{#N/A,#N/A,FALSE,"전력간선"}</definedName>
    <definedName name="wrn.교육청." localSheetId="11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1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4" hidden="1">{#N/A,#N/A,FALSE,"구조2"}</definedName>
    <definedName name="wrn.구조2." localSheetId="11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1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1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1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1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4" hidden="1">{#N/A,#N/A,FALSE,"단가표지"}</definedName>
    <definedName name="wrn.단가표지." localSheetId="11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1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1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4" hidden="1">{#N/A,#N/A,FALSE,"배수1"}</definedName>
    <definedName name="wrn.배수1." localSheetId="11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4" hidden="1">{#N/A,#N/A,FALSE,"배수2"}</definedName>
    <definedName name="wrn.배수2." localSheetId="11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1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4" hidden="1">{#N/A,#N/A,FALSE,"부대1"}</definedName>
    <definedName name="wrn.부대1." localSheetId="11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4" hidden="1">{#N/A,#N/A,FALSE,"부대2"}</definedName>
    <definedName name="wrn.부대2." localSheetId="11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1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1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1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1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1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1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1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4" hidden="1">{#N/A,#N/A,FALSE,"속도"}</definedName>
    <definedName name="wrn.속도." localSheetId="11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1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1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신용찬." localSheetId="11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1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1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1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1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1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1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4" hidden="1">{#N/A,#N/A,FALSE,"운반시간"}</definedName>
    <definedName name="wrn.운반시간." localSheetId="11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1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4" hidden="1">{#N/A,#N/A,FALSE,"이정표"}</definedName>
    <definedName name="wrn.이정표." localSheetId="11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1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1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1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1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1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4" hidden="1">{#N/A,#N/A,FALSE,"조골재"}</definedName>
    <definedName name="wrn.조골재." localSheetId="11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1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1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1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1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1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1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4" hidden="1">{#N/A,#N/A,FALSE,"구조1"}</definedName>
    <definedName name="wrn.토공1." localSheetId="11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4" hidden="1">{#N/A,#N/A,FALSE,"토공2"}</definedName>
    <definedName name="wrn.토공2." localSheetId="11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4" hidden="1">{#N/A,#N/A,FALSE,"기안지";#N/A,#N/A,FALSE,"통신지"}</definedName>
    <definedName name="wrn.통신지." localSheetId="11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4" hidden="1">{#N/A,#N/A,FALSE,"포장1";#N/A,#N/A,FALSE,"포장1"}</definedName>
    <definedName name="wrn.포장1." localSheetId="11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4" hidden="1">{#N/A,#N/A,FALSE,"포장2"}</definedName>
    <definedName name="wrn.포장2." localSheetId="11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1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1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4" hidden="1">{#N/A,#N/A,FALSE,"표지목차"}</definedName>
    <definedName name="wrn.표지목차." localSheetId="11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1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4" hidden="1">{#N/A,#N/A,FALSE,"혼합골재"}</definedName>
    <definedName name="wrn.혼합골재." localSheetId="11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1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1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1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1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1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4" hidden="1">{#N/A,#N/A,FALSE,"골재소요량";#N/A,#N/A,FALSE,"골재소요량"}</definedName>
    <definedName name="ww" localSheetId="11">{"Thuxm2.xls","Sheet1"}</definedName>
    <definedName name="ｗｗ" localSheetId="1" hidden="1">{"'Sheet1'!$L$16"}</definedName>
    <definedName name="ｗｗ" localSheetId="0" hidden="1">{"'Sheet1'!$L$16"}</definedName>
    <definedName name="ｗｗ" localSheetId="11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1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1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1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1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1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1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1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0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0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0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1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1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1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1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1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1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1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1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1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1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1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1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1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1" hidden="1">{"'Sheet1'!$L$16"}</definedName>
    <definedName name="xekaman" localSheetId="6" hidden="1">{"'Sheet1'!$L$16"}</definedName>
    <definedName name="xekaman" hidden="1">{"'Sheet1'!$L$16"}</definedName>
    <definedName name="xfco" localSheetId="10">#REF!</definedName>
    <definedName name="xfco" localSheetId="0">#REF!</definedName>
    <definedName name="xfco">#REF!</definedName>
    <definedName name="xfco3p" localSheetId="10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0">#REF!</definedName>
    <definedName name="xfcotnc" localSheetId="0">#REF!</definedName>
    <definedName name="xfcotnc">#REF!</definedName>
    <definedName name="xfcotvl" localSheetId="10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1" hidden="1">{"'Sheet1'!$L$16"}</definedName>
    <definedName name="xgfgh" localSheetId="6" hidden="1">{"'Sheet1'!$L$16"}</definedName>
    <definedName name="xgfgh" hidden="1">{"'Sheet1'!$L$16"}</definedName>
    <definedName name="xh" localSheetId="10">#REF!</definedName>
    <definedName name="xh" localSheetId="0">#REF!</definedName>
    <definedName name="xh">#REF!</definedName>
    <definedName name="xhn" localSheetId="10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1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0">#REF!</definedName>
    <definedName name="xig" localSheetId="0">#REF!</definedName>
    <definedName name="xig">#REF!</definedName>
    <definedName name="xig1" localSheetId="10">#REF!</definedName>
    <definedName name="xig1" localSheetId="0">#REF!</definedName>
    <definedName name="xig1">#REF!</definedName>
    <definedName name="xig1nc">#REF!</definedName>
    <definedName name="xig1p" localSheetId="10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0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0">#REF!</definedName>
    <definedName name="xignc3p" localSheetId="0">#REF!</definedName>
    <definedName name="xignc3p">#REF!</definedName>
    <definedName name="xigvl">#REF!</definedName>
    <definedName name="xigvl3p" localSheetId="10">#REF!</definedName>
    <definedName name="xigvl3p" localSheetId="0">#REF!</definedName>
    <definedName name="xigvl3p">#REF!</definedName>
    <definedName name="xin" localSheetId="10">#REF!</definedName>
    <definedName name="xin" localSheetId="0">#REF!</definedName>
    <definedName name="xin">#REF!</definedName>
    <definedName name="xin190" localSheetId="10">#REF!</definedName>
    <definedName name="xin190" localSheetId="0">#REF!</definedName>
    <definedName name="xin190">#REF!</definedName>
    <definedName name="xin1903p" localSheetId="10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0">#REF!</definedName>
    <definedName name="xin2903p" localSheetId="0">#REF!</definedName>
    <definedName name="xin2903p">#REF!</definedName>
    <definedName name="xin290nc3p" localSheetId="10">#REF!</definedName>
    <definedName name="xin290nc3p" localSheetId="0">#REF!</definedName>
    <definedName name="xin290nc3p">#REF!</definedName>
    <definedName name="xin290vl3p" localSheetId="10">#REF!</definedName>
    <definedName name="xin290vl3p" localSheetId="0">#REF!</definedName>
    <definedName name="xin290vl3p">#REF!</definedName>
    <definedName name="xin3p" localSheetId="10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0">#REF!</definedName>
    <definedName name="xind" localSheetId="0">#REF!</definedName>
    <definedName name="xind">#REF!</definedName>
    <definedName name="xind1p" localSheetId="10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0">#REF!</definedName>
    <definedName name="xind3p" localSheetId="0">#REF!</definedName>
    <definedName name="xind3p">#REF!</definedName>
    <definedName name="xindnc">#REF!</definedName>
    <definedName name="xindnc1p" localSheetId="10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0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0">#REF!</definedName>
    <definedName name="xinnc3p" localSheetId="0">#REF!</definedName>
    <definedName name="xinnc3p">#REF!</definedName>
    <definedName name="xint1p" localSheetId="10">#REF!</definedName>
    <definedName name="xint1p" localSheetId="0">#REF!</definedName>
    <definedName name="xint1p">#REF!</definedName>
    <definedName name="xinvl">#REF!</definedName>
    <definedName name="xinvl3p" localSheetId="10">#REF!</definedName>
    <definedName name="xinvl3p" localSheetId="0">#REF!</definedName>
    <definedName name="xinvl3p">#REF!</definedName>
    <definedName name="xing1p" localSheetId="10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0">#REF!</definedName>
    <definedName name="xingnc1p" localSheetId="0">#REF!</definedName>
    <definedName name="xingnc1p">#REF!</definedName>
    <definedName name="xingvl1p" localSheetId="10">#REF!</definedName>
    <definedName name="xingvl1p" localSheetId="0">#REF!</definedName>
    <definedName name="xingvl1p">#REF!</definedName>
    <definedName name="xit" localSheetId="10">#REF!</definedName>
    <definedName name="xit" localSheetId="0">#REF!</definedName>
    <definedName name="xit">#REF!</definedName>
    <definedName name="xit1" localSheetId="10">#REF!</definedName>
    <definedName name="xit1" localSheetId="0">#REF!</definedName>
    <definedName name="xit1">#REF!</definedName>
    <definedName name="xit1nc">#REF!</definedName>
    <definedName name="xit1p" localSheetId="10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0">#REF!</definedName>
    <definedName name="xit2nc3p" localSheetId="0">#REF!</definedName>
    <definedName name="xit2nc3p">#REF!</definedName>
    <definedName name="xit2vl">#REF!</definedName>
    <definedName name="xit2vl3p" localSheetId="10">#REF!</definedName>
    <definedName name="xit2vl3p" localSheetId="0">#REF!</definedName>
    <definedName name="xit2vl3p">#REF!</definedName>
    <definedName name="xit3p" localSheetId="10">#REF!</definedName>
    <definedName name="xit3p" localSheetId="0">#REF!</definedName>
    <definedName name="xit3p">#REF!</definedName>
    <definedName name="xitnc">#REF!</definedName>
    <definedName name="xitnc3p" localSheetId="10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0">#REF!</definedName>
    <definedName name="xitvl3p" localSheetId="0">#REF!</definedName>
    <definedName name="xitvl3p">#REF!</definedName>
    <definedName name="Xkoto" localSheetId="10">#REF!</definedName>
    <definedName name="Xkoto" localSheetId="0">#REF!</definedName>
    <definedName name="Xkoto">#REF!</definedName>
    <definedName name="Xkxn" localSheetId="10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1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1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1">#REF!</definedName>
    <definedName name="xm" localSheetId="6">#REF!</definedName>
    <definedName name="xm">#REF!</definedName>
    <definedName name="XMAX">#REF!</definedName>
    <definedName name="XMIN">#REF!</definedName>
    <definedName name="xmp40" localSheetId="10">#REF!</definedName>
    <definedName name="xmp40">#REF!</definedName>
    <definedName name="xmpc30" localSheetId="0">#REF!</definedName>
    <definedName name="xmpc30" localSheetId="11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1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0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1" hidden="1">{"'Sheet1'!$L$16"}</definedName>
    <definedName name="XN908nam2003" localSheetId="6" hidden="1">{"'Sheet1'!$L$16"}</definedName>
    <definedName name="XN908nam2003" hidden="1">{"'Sheet1'!$L$16"}</definedName>
    <definedName name="xoa_tab" localSheetId="10" hidden="1">#REF!</definedName>
    <definedName name="xoa_tab" localSheetId="0" hidden="1">#REF!</definedName>
    <definedName name="xoa_tab" localSheetId="11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1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1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1">#REF!</definedName>
    <definedName name="xuat_hien" localSheetId="6">#REF!</definedName>
    <definedName name="xuat_hien">#REF!</definedName>
    <definedName name="Xuat_hien1" localSheetId="0">#REF!</definedName>
    <definedName name="Xuat_hien1" localSheetId="11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1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" hidden="1">{"'Sheet1'!$L$16"}</definedName>
    <definedName name="xvxcvxc" localSheetId="0" hidden="1">{"'Sheet1'!$L$16"}</definedName>
    <definedName name="xvxcvxc" localSheetId="11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1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1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4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4" hidden="1">#REF!</definedName>
    <definedName name="ｘｘｘ" localSheetId="1" hidden="1">{"'Sheet1'!$L$16"}</definedName>
    <definedName name="ｘｘｘ" localSheetId="0" hidden="1">{"'Sheet1'!$L$16"}</definedName>
    <definedName name="ｘｘｘ" localSheetId="11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1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1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1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1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1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1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1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1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1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1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1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" hidden="1">{"'Sheet1'!$L$16"}</definedName>
    <definedName name="yen" localSheetId="0" hidden="1">{"'Sheet1'!$L$16"}</definedName>
    <definedName name="yen" localSheetId="11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1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1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1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" hidden="1">{"'Sheet1'!$L$16"}</definedName>
    <definedName name="yeu" localSheetId="0" hidden="1">{"'Sheet1'!$L$16"}</definedName>
    <definedName name="yeu" localSheetId="11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1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1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1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1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1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1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1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1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1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1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1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1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1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1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1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1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1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1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1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1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1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1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1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1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1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1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1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1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1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1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1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1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1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1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1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1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1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1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1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1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1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1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0">#REF!</definedName>
    <definedName name="yy" localSheetId="1" hidden="1">{#N/A,#N/A,FALSE,"단가표지"}</definedName>
    <definedName name="yy" localSheetId="0">#REF!</definedName>
    <definedName name="yy" localSheetId="11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1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1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1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1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1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1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1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1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0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0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1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1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1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4" hidden="1">#REF!</definedName>
    <definedName name="zcg" localSheetId="1" hidden="1">{"'Sheet1'!$L$16"}</definedName>
    <definedName name="zcg" localSheetId="0" hidden="1">{"'Sheet1'!$L$16"}</definedName>
    <definedName name="zcg" localSheetId="11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1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1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1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1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1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" hidden="1">{"'Sheet1'!$L$16"}</definedName>
    <definedName name="ZXzX" localSheetId="0" hidden="1">{"'Sheet1'!$L$16"}</definedName>
    <definedName name="ZXzX" localSheetId="11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1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0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1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1" hidden="1">{"'Sheet1'!$L$16"}</definedName>
    <definedName name="zzxxc" localSheetId="6" hidden="1">{"'Sheet1'!$L$16"}</definedName>
    <definedName name="zzxxc" hidden="1">{"'Sheet1'!$L$16"}</definedName>
    <definedName name="ZZZ" localSheetId="10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1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1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1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1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1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1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1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1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1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1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1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1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1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1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1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1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1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1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1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1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1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1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1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1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1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1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1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1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1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1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1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1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1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1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1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1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1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1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1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1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1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1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1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1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1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1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1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1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1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1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1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1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1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1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1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1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1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1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1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1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1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1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1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4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1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1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1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1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1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1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1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1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1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1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1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1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1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1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1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1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1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1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1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1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1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1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1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1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1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1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1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1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1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1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1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1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1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1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1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1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1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1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1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1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1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1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1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1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1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1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1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1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1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1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4" hidden="1">{#N/A,#N/A,TRUE,"토적및재료집계";#N/A,#N/A,TRUE,"토적및재료집계";#N/A,#N/A,TRUE,"단위량"}</definedName>
    <definedName name="건축" localSheetId="11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1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1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1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1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1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1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1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1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1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1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1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1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1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1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1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1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1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1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1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1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1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1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1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1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1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1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1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1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1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4" hidden="1">{#N/A,#N/A,FALSE,"구조2"}</definedName>
    <definedName name="견적서" localSheetId="11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1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1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1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1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1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4" hidden="1">{#N/A,#N/A,FALSE,"기안지";#N/A,#N/A,FALSE,"통신지"}</definedName>
    <definedName name="경상비2" localSheetId="11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1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1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1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1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1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1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1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1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1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1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1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1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1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1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1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1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사원가계산서" localSheetId="11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1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1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1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1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1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1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1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1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1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1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1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1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1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1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1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1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1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1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1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1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1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1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1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1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1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1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1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1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1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1" hidden="1">#REF!</definedName>
    <definedName name="기공" localSheetId="6" hidden="1">#REF!</definedName>
    <definedName name="기공" hidden="1">#REF!</definedName>
    <definedName name="기기기" localSheetId="14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1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1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1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1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" localSheetId="11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1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1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4" hidden="1">#REF!</definedName>
    <definedName name="김" localSheetId="11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1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1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1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1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1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1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1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1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1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1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1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1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1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1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1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1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1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1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1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1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1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1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1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1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1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1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1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1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1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1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1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1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1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1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1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1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1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1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1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1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1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1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1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1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1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1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1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1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1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1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1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1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1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1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1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1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1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1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1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1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1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1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1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1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1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1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1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1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1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1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1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1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1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1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1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1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1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1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1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1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1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1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1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1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1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1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1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1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1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1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1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1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1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1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1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1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1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4" hidden="1">{#N/A,#N/A,TRUE,"토적및재료집계";#N/A,#N/A,TRUE,"토적및재료집계";#N/A,#N/A,TRUE,"단위량"}</definedName>
    <definedName name="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1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1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1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1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1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1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1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1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1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1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1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1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1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1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1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1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1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1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1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1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1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1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1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1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1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1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1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1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4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4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1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1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1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1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1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1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1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1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1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1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1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1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1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1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1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1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1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1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1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1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1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1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1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1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1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1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1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1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1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1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1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1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1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1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1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1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1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1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1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1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1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1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1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1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1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1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1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1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4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1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1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1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1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1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1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1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1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1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1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1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" localSheetId="11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1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1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1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1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1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4" hidden="1">#REF!</definedName>
    <definedName name="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1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1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1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1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1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1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1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1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1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1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1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1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1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1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1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1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4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1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4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1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1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1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1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1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1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1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1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1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1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1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1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1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1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1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1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1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1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1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1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1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1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1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1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1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1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1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1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1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1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1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1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1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1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1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1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1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1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1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1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1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1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1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1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1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1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1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1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1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1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1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1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1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1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1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1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1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1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1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1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1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1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1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1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1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1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1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1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1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1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1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1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1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1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1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1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1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1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1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1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1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1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1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" localSheetId="11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1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1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1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1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1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1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1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1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1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1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1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1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1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1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1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1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1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1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1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4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1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1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1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1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1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1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1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1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1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1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1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1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1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1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1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1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1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1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1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1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1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1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1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1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1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1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1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1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1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1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1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1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1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1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1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1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4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1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1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1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1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1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1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1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1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1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1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1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1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1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1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1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1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4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4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1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1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1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1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1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4" hidden="1">{#N/A,#N/A,FALSE,"기안지";#N/A,#N/A,FALSE,"통신지"}</definedName>
    <definedName name="승인보고21차" localSheetId="11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1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4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1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1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1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1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1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1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1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1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1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1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1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1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1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1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1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1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1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1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1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1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1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1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1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1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1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1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1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1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1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4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1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1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1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4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1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1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1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1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1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1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1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1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1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1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1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1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1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1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1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1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1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1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1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1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1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1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1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1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1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1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1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1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1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1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1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1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1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1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1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1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1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1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1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4" hidden="1">#REF!</definedName>
    <definedName name="업체" localSheetId="11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1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1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1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1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1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1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1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4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1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1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1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1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1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1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1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1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1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1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1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1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1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1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1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1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1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4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1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1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1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1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1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1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4" hidden="1">#REF!</definedName>
    <definedName name="월간" localSheetId="1" hidden="1">{#N/A,#N/A,FALSE,"CCTV"}</definedName>
    <definedName name="월간" localSheetId="0" hidden="1">{#N/A,#N/A,FALSE,"CCTV"}</definedName>
    <definedName name="월간" localSheetId="11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1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1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1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1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1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1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1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1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1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1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1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1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1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1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1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1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1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1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1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1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1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4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1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1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1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1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1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1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1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1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1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1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1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1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1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1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1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1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1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1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1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1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1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1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1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1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1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1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1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1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1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1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1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1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1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1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1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1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1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1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1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1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1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1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1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1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1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1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1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1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1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1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1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1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1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1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1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1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직매54P" localSheetId="11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1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1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1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1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1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1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1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1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1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1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1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1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1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1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4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1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1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1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1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1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1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1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1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1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1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1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1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1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4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1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1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1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1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1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1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1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1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1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1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1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1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1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1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1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1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1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1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1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1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케이블간지" localSheetId="11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1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1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1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1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1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1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1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1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1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1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1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1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1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1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1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1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1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1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1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1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1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1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1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4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1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1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4" hidden="1">{#N/A,#N/A,FALSE,"골재소요량";#N/A,#N/A,FALSE,"골재소요량"}</definedName>
    <definedName name="토목설계" localSheetId="11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1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4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1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4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1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1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1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1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1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1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1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" localSheetId="11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1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4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1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1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1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1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1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1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1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1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1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1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1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1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1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1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1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1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1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1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1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1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1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1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1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1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1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1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1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1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1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1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1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1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1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1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1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1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1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1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1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1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1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1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1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1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1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1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1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1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1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1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1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1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1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1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1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1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1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1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1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1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1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4" hidden="1">{#N/A,#N/A,FALSE,"구조2"}</definedName>
    <definedName name="하하" localSheetId="0" hidden="1">#REF!</definedName>
    <definedName name="하하" localSheetId="11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1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1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1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1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1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1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1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1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1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1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1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1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1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1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1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1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1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1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1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1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1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1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1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1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1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1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1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1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1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1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1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1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1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1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1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1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1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1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1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1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1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1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1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1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1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1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1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1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1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1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1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1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1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1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1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1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1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1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1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1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1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1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1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1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1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1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1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1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1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4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1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1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1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1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1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1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1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1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1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1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1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1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1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1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1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1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1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1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1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1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1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1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1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1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1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1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1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1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1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1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1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1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1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1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1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1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1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1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1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1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1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1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1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1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1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1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1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1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1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1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1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1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1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1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1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1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1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1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1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1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1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1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1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1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1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1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1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1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1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1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1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1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1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1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1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1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1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4" hidden="1">{#N/A,#N/A,FALSE,"단가표지"}</definedName>
    <definedName name="ㅣㅑㅑ" localSheetId="11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1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1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1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1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1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1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1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1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1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1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15" i="1464" l="1"/>
  <c r="M816" i="1464"/>
  <c r="B797" i="1464"/>
  <c r="B781" i="1464"/>
  <c r="B765" i="1464"/>
  <c r="B749" i="1464"/>
  <c r="B733" i="1464"/>
  <c r="B717" i="1464"/>
  <c r="A814" i="1464"/>
  <c r="F814" i="1464"/>
  <c r="I814" i="1464" s="1"/>
  <c r="G814" i="1464"/>
  <c r="G815" i="1464" s="1"/>
  <c r="H814" i="1464"/>
  <c r="L814" i="1464"/>
  <c r="S814" i="1464"/>
  <c r="U814" i="1464"/>
  <c r="C814" i="1464" s="1"/>
  <c r="A815" i="1464"/>
  <c r="F815" i="1464"/>
  <c r="H815" i="1464"/>
  <c r="L815" i="1464"/>
  <c r="S815" i="1464"/>
  <c r="U815" i="1464"/>
  <c r="C815" i="1464" s="1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717" i="1464"/>
  <c r="U717" i="1464"/>
  <c r="C717" i="1464" s="1"/>
  <c r="S718" i="1464"/>
  <c r="U718" i="1464"/>
  <c r="C718" i="1464" s="1"/>
  <c r="S719" i="1464"/>
  <c r="U719" i="1464"/>
  <c r="C719" i="1464" s="1"/>
  <c r="S720" i="1464"/>
  <c r="U720" i="1464"/>
  <c r="C720" i="1464" s="1"/>
  <c r="S721" i="1464"/>
  <c r="U721" i="1464"/>
  <c r="C721" i="1464" s="1"/>
  <c r="S722" i="1464"/>
  <c r="U722" i="1464"/>
  <c r="C722" i="1464" s="1"/>
  <c r="S723" i="1464"/>
  <c r="U723" i="1464"/>
  <c r="C723" i="1464" s="1"/>
  <c r="S724" i="1464"/>
  <c r="U724" i="1464"/>
  <c r="C724" i="1464" s="1"/>
  <c r="S725" i="1464"/>
  <c r="U725" i="1464"/>
  <c r="C725" i="1464" s="1"/>
  <c r="S726" i="1464"/>
  <c r="U726" i="1464"/>
  <c r="C726" i="1464" s="1"/>
  <c r="S727" i="1464"/>
  <c r="U727" i="1464"/>
  <c r="C727" i="1464" s="1"/>
  <c r="S728" i="1464"/>
  <c r="U728" i="1464"/>
  <c r="C728" i="1464" s="1"/>
  <c r="S729" i="1464"/>
  <c r="U729" i="1464"/>
  <c r="C729" i="1464" s="1"/>
  <c r="S730" i="1464"/>
  <c r="U730" i="1464"/>
  <c r="C730" i="1464" s="1"/>
  <c r="S731" i="1464"/>
  <c r="U731" i="1464"/>
  <c r="C731" i="1464" s="1"/>
  <c r="S732" i="1464"/>
  <c r="U732" i="1464"/>
  <c r="C732" i="1464" s="1"/>
  <c r="S733" i="1464"/>
  <c r="U733" i="1464"/>
  <c r="C733" i="1464" s="1"/>
  <c r="S734" i="1464"/>
  <c r="U734" i="1464"/>
  <c r="C734" i="1464" s="1"/>
  <c r="S735" i="1464"/>
  <c r="U735" i="1464"/>
  <c r="C735" i="1464" s="1"/>
  <c r="S736" i="1464"/>
  <c r="U736" i="1464"/>
  <c r="C736" i="1464" s="1"/>
  <c r="S737" i="1464"/>
  <c r="U737" i="1464"/>
  <c r="C737" i="1464" s="1"/>
  <c r="S738" i="1464"/>
  <c r="U738" i="1464"/>
  <c r="C738" i="1464" s="1"/>
  <c r="S739" i="1464"/>
  <c r="U739" i="1464"/>
  <c r="C739" i="1464" s="1"/>
  <c r="S740" i="1464"/>
  <c r="U740" i="1464"/>
  <c r="C740" i="1464" s="1"/>
  <c r="S741" i="1464"/>
  <c r="U741" i="1464"/>
  <c r="C741" i="1464" s="1"/>
  <c r="S742" i="1464"/>
  <c r="U742" i="1464"/>
  <c r="C742" i="1464" s="1"/>
  <c r="S743" i="1464"/>
  <c r="U743" i="1464"/>
  <c r="C743" i="1464" s="1"/>
  <c r="S744" i="1464"/>
  <c r="U744" i="1464"/>
  <c r="C744" i="1464" s="1"/>
  <c r="S745" i="1464"/>
  <c r="U745" i="1464"/>
  <c r="C745" i="1464" s="1"/>
  <c r="S746" i="1464"/>
  <c r="U746" i="1464"/>
  <c r="C746" i="1464" s="1"/>
  <c r="S747" i="1464"/>
  <c r="U747" i="1464"/>
  <c r="C747" i="1464" s="1"/>
  <c r="S748" i="1464"/>
  <c r="U748" i="1464"/>
  <c r="C748" i="1464" s="1"/>
  <c r="S749" i="1464"/>
  <c r="U749" i="1464"/>
  <c r="C749" i="1464" s="1"/>
  <c r="S750" i="1464"/>
  <c r="U750" i="1464"/>
  <c r="C750" i="1464" s="1"/>
  <c r="S751" i="1464"/>
  <c r="U751" i="1464"/>
  <c r="C751" i="1464" s="1"/>
  <c r="S752" i="1464"/>
  <c r="U752" i="1464"/>
  <c r="C752" i="1464" s="1"/>
  <c r="S753" i="1464"/>
  <c r="U753" i="1464"/>
  <c r="C753" i="1464" s="1"/>
  <c r="S754" i="1464"/>
  <c r="U754" i="1464"/>
  <c r="C754" i="1464" s="1"/>
  <c r="S755" i="1464"/>
  <c r="U755" i="1464"/>
  <c r="C755" i="1464" s="1"/>
  <c r="S756" i="1464"/>
  <c r="U756" i="1464"/>
  <c r="C756" i="1464" s="1"/>
  <c r="S757" i="1464"/>
  <c r="U757" i="1464"/>
  <c r="C757" i="1464" s="1"/>
  <c r="S758" i="1464"/>
  <c r="U758" i="1464"/>
  <c r="C758" i="1464" s="1"/>
  <c r="S759" i="1464"/>
  <c r="U759" i="1464"/>
  <c r="C759" i="1464" s="1"/>
  <c r="S760" i="1464"/>
  <c r="U760" i="1464"/>
  <c r="C760" i="1464" s="1"/>
  <c r="S761" i="1464"/>
  <c r="U761" i="1464"/>
  <c r="C761" i="1464" s="1"/>
  <c r="S762" i="1464"/>
  <c r="U762" i="1464"/>
  <c r="C762" i="1464" s="1"/>
  <c r="S763" i="1464"/>
  <c r="U763" i="1464"/>
  <c r="C763" i="1464" s="1"/>
  <c r="S764" i="1464"/>
  <c r="U764" i="1464"/>
  <c r="C764" i="1464" s="1"/>
  <c r="S765" i="1464"/>
  <c r="U765" i="1464"/>
  <c r="C765" i="1464" s="1"/>
  <c r="S766" i="1464"/>
  <c r="U766" i="1464"/>
  <c r="C766" i="1464" s="1"/>
  <c r="S767" i="1464"/>
  <c r="U767" i="1464"/>
  <c r="C767" i="1464" s="1"/>
  <c r="S768" i="1464"/>
  <c r="U768" i="1464"/>
  <c r="C768" i="1464" s="1"/>
  <c r="S769" i="1464"/>
  <c r="U769" i="1464"/>
  <c r="C769" i="1464" s="1"/>
  <c r="S770" i="1464"/>
  <c r="U770" i="1464"/>
  <c r="C770" i="1464" s="1"/>
  <c r="S771" i="1464"/>
  <c r="U771" i="1464"/>
  <c r="C771" i="1464" s="1"/>
  <c r="S772" i="1464"/>
  <c r="U772" i="1464"/>
  <c r="C772" i="1464" s="1"/>
  <c r="S773" i="1464"/>
  <c r="U773" i="1464"/>
  <c r="C773" i="1464" s="1"/>
  <c r="S774" i="1464"/>
  <c r="U774" i="1464"/>
  <c r="C774" i="1464" s="1"/>
  <c r="S775" i="1464"/>
  <c r="U775" i="1464"/>
  <c r="C775" i="1464" s="1"/>
  <c r="S776" i="1464"/>
  <c r="U776" i="1464"/>
  <c r="C776" i="1464" s="1"/>
  <c r="C777" i="1464"/>
  <c r="S777" i="1464"/>
  <c r="U777" i="1464"/>
  <c r="S778" i="1464"/>
  <c r="U778" i="1464"/>
  <c r="C778" i="1464" s="1"/>
  <c r="S779" i="1464"/>
  <c r="U779" i="1464"/>
  <c r="C779" i="1464" s="1"/>
  <c r="S780" i="1464"/>
  <c r="U780" i="1464"/>
  <c r="C780" i="1464" s="1"/>
  <c r="S781" i="1464"/>
  <c r="U781" i="1464"/>
  <c r="C781" i="1464" s="1"/>
  <c r="S782" i="1464"/>
  <c r="U782" i="1464"/>
  <c r="C782" i="1464" s="1"/>
  <c r="S783" i="1464"/>
  <c r="U783" i="1464"/>
  <c r="C783" i="1464" s="1"/>
  <c r="S784" i="1464"/>
  <c r="U784" i="1464"/>
  <c r="C784" i="1464" s="1"/>
  <c r="S785" i="1464"/>
  <c r="U785" i="1464"/>
  <c r="C785" i="1464" s="1"/>
  <c r="S786" i="1464"/>
  <c r="U786" i="1464"/>
  <c r="C786" i="1464" s="1"/>
  <c r="S787" i="1464"/>
  <c r="U787" i="1464"/>
  <c r="C787" i="1464" s="1"/>
  <c r="S788" i="1464"/>
  <c r="U788" i="1464"/>
  <c r="C788" i="1464" s="1"/>
  <c r="S789" i="1464"/>
  <c r="U789" i="1464"/>
  <c r="C789" i="1464" s="1"/>
  <c r="S790" i="1464"/>
  <c r="U790" i="1464"/>
  <c r="C790" i="1464" s="1"/>
  <c r="S791" i="1464"/>
  <c r="U791" i="1464"/>
  <c r="C791" i="1464" s="1"/>
  <c r="S792" i="1464"/>
  <c r="U792" i="1464"/>
  <c r="C792" i="1464" s="1"/>
  <c r="S793" i="1464"/>
  <c r="U793" i="1464"/>
  <c r="C793" i="1464" s="1"/>
  <c r="S794" i="1464"/>
  <c r="U794" i="1464"/>
  <c r="C794" i="1464" s="1"/>
  <c r="S795" i="1464"/>
  <c r="U795" i="1464"/>
  <c r="C795" i="1464" s="1"/>
  <c r="S796" i="1464"/>
  <c r="U796" i="1464"/>
  <c r="C796" i="1464" s="1"/>
  <c r="S797" i="1464"/>
  <c r="U797" i="1464"/>
  <c r="C797" i="1464" s="1"/>
  <c r="S798" i="1464"/>
  <c r="U798" i="1464"/>
  <c r="C798" i="1464" s="1"/>
  <c r="C799" i="1464"/>
  <c r="S799" i="1464"/>
  <c r="U799" i="1464"/>
  <c r="S800" i="1464"/>
  <c r="U800" i="1464"/>
  <c r="C800" i="1464" s="1"/>
  <c r="S801" i="1464"/>
  <c r="U801" i="1464"/>
  <c r="C801" i="1464" s="1"/>
  <c r="S802" i="1464"/>
  <c r="U802" i="1464"/>
  <c r="C802" i="1464" s="1"/>
  <c r="S803" i="1464"/>
  <c r="U803" i="1464"/>
  <c r="C803" i="1464" s="1"/>
  <c r="S804" i="1464"/>
  <c r="U804" i="1464"/>
  <c r="C804" i="1464" s="1"/>
  <c r="S805" i="1464"/>
  <c r="U805" i="1464"/>
  <c r="C805" i="1464" s="1"/>
  <c r="S806" i="1464"/>
  <c r="U806" i="1464"/>
  <c r="C806" i="1464" s="1"/>
  <c r="S807" i="1464"/>
  <c r="U807" i="1464"/>
  <c r="C807" i="1464" s="1"/>
  <c r="S808" i="1464"/>
  <c r="U808" i="1464"/>
  <c r="C808" i="1464" s="1"/>
  <c r="S809" i="1464"/>
  <c r="U809" i="1464"/>
  <c r="C809" i="1464" s="1"/>
  <c r="C810" i="1464"/>
  <c r="S810" i="1464"/>
  <c r="U810" i="1464"/>
  <c r="S811" i="1464"/>
  <c r="U811" i="1464"/>
  <c r="C811" i="1464" s="1"/>
  <c r="S812" i="1464"/>
  <c r="U812" i="1464"/>
  <c r="C812" i="1464" s="1"/>
  <c r="S813" i="1464"/>
  <c r="U813" i="1464"/>
  <c r="C813" i="1464" s="1"/>
  <c r="H17" i="1437"/>
  <c r="H16" i="1437" s="1"/>
  <c r="H15" i="1437"/>
  <c r="H19" i="1437" s="1"/>
  <c r="M814" i="1464" l="1"/>
  <c r="J814" i="1464"/>
  <c r="I815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N814" i="1464" l="1"/>
  <c r="K814" i="1464"/>
  <c r="M815" i="1464"/>
  <c r="P816" i="1464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717" i="1464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816" i="1464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N816" i="1464" l="1"/>
  <c r="N815" i="1464"/>
  <c r="K815" i="1464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F18" i="1464"/>
  <c r="F19" i="1464" s="1"/>
  <c r="I17" i="1464"/>
  <c r="M17" i="1464" s="1"/>
  <c r="G14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G718" i="1464" l="1"/>
  <c r="I18" i="1464"/>
  <c r="I19" i="1464"/>
  <c r="J19" i="1464" s="1"/>
  <c r="J17" i="1464"/>
  <c r="F20" i="1464"/>
  <c r="P1361" i="1464"/>
  <c r="Q1360" i="1464"/>
  <c r="P1360" i="1464"/>
  <c r="Q1359" i="1464"/>
  <c r="P1359" i="1464"/>
  <c r="Q1358" i="1464"/>
  <c r="P1358" i="1464"/>
  <c r="Q1357" i="1464"/>
  <c r="P1357" i="1464"/>
  <c r="Q1356" i="1464"/>
  <c r="P1356" i="1464"/>
  <c r="Q1355" i="1464"/>
  <c r="P1355" i="1464"/>
  <c r="Q1354" i="1464"/>
  <c r="P1354" i="1464"/>
  <c r="Q1353" i="1464"/>
  <c r="P1353" i="1464"/>
  <c r="Q1352" i="1464"/>
  <c r="P1352" i="1464"/>
  <c r="Q1351" i="1464"/>
  <c r="P1351" i="1464"/>
  <c r="Q1350" i="1464"/>
  <c r="P1350" i="1464"/>
  <c r="Q1349" i="1464"/>
  <c r="P1349" i="1464"/>
  <c r="Q1348" i="1464"/>
  <c r="P1348" i="1464"/>
  <c r="Q1347" i="1464"/>
  <c r="P1347" i="1464"/>
  <c r="Q1346" i="1464"/>
  <c r="P1346" i="1464"/>
  <c r="Q1345" i="1464"/>
  <c r="P1345" i="1464"/>
  <c r="Q1344" i="1464"/>
  <c r="P1344" i="1464"/>
  <c r="Q1343" i="1464"/>
  <c r="P1343" i="1464"/>
  <c r="Q1342" i="1464"/>
  <c r="P1342" i="1464"/>
  <c r="Q1341" i="1464"/>
  <c r="P1341" i="1464"/>
  <c r="Q1340" i="1464"/>
  <c r="P1340" i="1464"/>
  <c r="Q1339" i="1464"/>
  <c r="P1339" i="1464"/>
  <c r="Q1338" i="1464"/>
  <c r="P1338" i="1464"/>
  <c r="Q1337" i="1464"/>
  <c r="P1337" i="1464"/>
  <c r="Q1336" i="1464"/>
  <c r="P1336" i="1464"/>
  <c r="Q1335" i="1464"/>
  <c r="P1335" i="1464"/>
  <c r="Q1334" i="1464"/>
  <c r="P1334" i="1464"/>
  <c r="Q1333" i="1464"/>
  <c r="P1333" i="1464"/>
  <c r="Q1332" i="1464"/>
  <c r="P1332" i="1464"/>
  <c r="Q1331" i="1464"/>
  <c r="P1331" i="1464"/>
  <c r="Q1330" i="1464"/>
  <c r="P1330" i="1464"/>
  <c r="Q1329" i="1464"/>
  <c r="P1329" i="1464"/>
  <c r="Q1328" i="1464"/>
  <c r="P1328" i="1464"/>
  <c r="Q1327" i="1464"/>
  <c r="P1327" i="1464"/>
  <c r="Q1326" i="1464"/>
  <c r="P1326" i="1464"/>
  <c r="Q1325" i="1464"/>
  <c r="P1325" i="1464"/>
  <c r="Q1324" i="1464"/>
  <c r="P1324" i="1464"/>
  <c r="Q1323" i="1464"/>
  <c r="P1323" i="1464"/>
  <c r="Q1322" i="1464"/>
  <c r="P1322" i="1464"/>
  <c r="Q1321" i="1464"/>
  <c r="P1321" i="1464"/>
  <c r="Q1320" i="1464"/>
  <c r="P1320" i="1464"/>
  <c r="Q1319" i="1464"/>
  <c r="P1319" i="1464"/>
  <c r="Q1318" i="1464"/>
  <c r="P1318" i="1464"/>
  <c r="Q1317" i="1464"/>
  <c r="P1317" i="1464"/>
  <c r="Q1316" i="1464"/>
  <c r="P1316" i="1464"/>
  <c r="Q1315" i="1464"/>
  <c r="P1315" i="1464"/>
  <c r="Q1314" i="1464"/>
  <c r="P1314" i="1464"/>
  <c r="Q1313" i="1464"/>
  <c r="P1313" i="1464"/>
  <c r="Q1312" i="1464"/>
  <c r="P1312" i="1464"/>
  <c r="Q1311" i="1464"/>
  <c r="P1311" i="1464"/>
  <c r="Q1310" i="1464"/>
  <c r="P1310" i="1464"/>
  <c r="Q1309" i="1464"/>
  <c r="P1309" i="1464"/>
  <c r="Q1308" i="1464"/>
  <c r="P1308" i="1464"/>
  <c r="Q1307" i="1464"/>
  <c r="P1307" i="1464"/>
  <c r="Q1306" i="1464"/>
  <c r="P1306" i="1464"/>
  <c r="Q1305" i="1464"/>
  <c r="P1305" i="1464"/>
  <c r="Q1304" i="1464"/>
  <c r="P1304" i="1464"/>
  <c r="Q1303" i="1464"/>
  <c r="P1303" i="1464"/>
  <c r="Q1302" i="1464"/>
  <c r="P1302" i="1464"/>
  <c r="Q1301" i="1464"/>
  <c r="P1301" i="1464"/>
  <c r="Q1300" i="1464"/>
  <c r="P1300" i="1464"/>
  <c r="Q1299" i="1464"/>
  <c r="P1299" i="1464"/>
  <c r="Q1298" i="1464"/>
  <c r="P1298" i="1464"/>
  <c r="Q1297" i="1464"/>
  <c r="P1297" i="1464"/>
  <c r="Q1296" i="1464"/>
  <c r="P1296" i="1464"/>
  <c r="Q1295" i="1464"/>
  <c r="P1295" i="1464"/>
  <c r="Q1294" i="1464"/>
  <c r="P1294" i="1464"/>
  <c r="Q1293" i="1464"/>
  <c r="P1293" i="1464"/>
  <c r="Q1292" i="1464"/>
  <c r="P1292" i="1464"/>
  <c r="Q1291" i="1464"/>
  <c r="P1291" i="1464"/>
  <c r="Q1290" i="1464"/>
  <c r="P1290" i="1464"/>
  <c r="Q1289" i="1464"/>
  <c r="P1289" i="1464"/>
  <c r="Q1288" i="1464"/>
  <c r="P1288" i="1464"/>
  <c r="Q1287" i="1464"/>
  <c r="P1287" i="1464"/>
  <c r="Q1286" i="1464"/>
  <c r="P1286" i="1464"/>
  <c r="Q1285" i="1464"/>
  <c r="P1285" i="1464"/>
  <c r="Q1284" i="1464"/>
  <c r="P1284" i="1464"/>
  <c r="Q1283" i="1464"/>
  <c r="P1283" i="1464"/>
  <c r="Q1282" i="1464"/>
  <c r="P1282" i="1464"/>
  <c r="Q1281" i="1464"/>
  <c r="P1281" i="1464"/>
  <c r="Q1280" i="1464"/>
  <c r="P1280" i="1464"/>
  <c r="Q1279" i="1464"/>
  <c r="P1279" i="1464"/>
  <c r="Q1278" i="1464"/>
  <c r="P1278" i="1464"/>
  <c r="Q1277" i="1464"/>
  <c r="P1277" i="1464"/>
  <c r="Q1276" i="1464"/>
  <c r="P1276" i="1464"/>
  <c r="Q1275" i="1464"/>
  <c r="P1275" i="1464"/>
  <c r="Q1274" i="1464"/>
  <c r="P1274" i="1464"/>
  <c r="Q1273" i="1464"/>
  <c r="P1273" i="1464"/>
  <c r="Q1272" i="1464"/>
  <c r="P1272" i="1464"/>
  <c r="Q1271" i="1464"/>
  <c r="P1271" i="1464"/>
  <c r="Q1270" i="1464"/>
  <c r="P1270" i="1464"/>
  <c r="Q1269" i="1464"/>
  <c r="P1269" i="1464"/>
  <c r="Q1268" i="1464"/>
  <c r="P1268" i="1464"/>
  <c r="Q1267" i="1464"/>
  <c r="P1267" i="1464"/>
  <c r="Q1266" i="1464"/>
  <c r="P1266" i="1464"/>
  <c r="Q1265" i="1464"/>
  <c r="P1265" i="1464"/>
  <c r="Q1264" i="1464"/>
  <c r="P1264" i="1464"/>
  <c r="Q1263" i="1464"/>
  <c r="P1263" i="1464"/>
  <c r="Q1262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A739" i="1464" s="1"/>
  <c r="A740" i="1464" s="1"/>
  <c r="A741" i="1464" s="1"/>
  <c r="A742" i="1464" s="1"/>
  <c r="A743" i="1464" s="1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A774" i="1464" s="1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C17" i="1464"/>
  <c r="S17" i="1464"/>
  <c r="B26" i="1436"/>
  <c r="G719" i="1464" l="1"/>
  <c r="M19" i="1464"/>
  <c r="J18" i="1464"/>
  <c r="M18" i="1464"/>
  <c r="F21" i="1464"/>
  <c r="I20" i="1464"/>
  <c r="K17" i="1464"/>
  <c r="N17" i="1464"/>
  <c r="N19" i="1464"/>
  <c r="K19" i="1464"/>
  <c r="G720" i="1464" l="1"/>
  <c r="K18" i="1464"/>
  <c r="N18" i="1464"/>
  <c r="M20" i="1464"/>
  <c r="J20" i="1464"/>
  <c r="I21" i="1464"/>
  <c r="F22" i="1464"/>
  <c r="G721" i="1464" l="1"/>
  <c r="M21" i="1464"/>
  <c r="J21" i="1464"/>
  <c r="I22" i="1464"/>
  <c r="F23" i="1464"/>
  <c r="N20" i="1464"/>
  <c r="K20" i="1464"/>
  <c r="G722" i="1464" l="1"/>
  <c r="K21" i="1464"/>
  <c r="N21" i="1464"/>
  <c r="J22" i="1464"/>
  <c r="M22" i="1464"/>
  <c r="I23" i="1464"/>
  <c r="F24" i="1464"/>
  <c r="G723" i="1464" l="1"/>
  <c r="K22" i="1464"/>
  <c r="N22" i="1464"/>
  <c r="F25" i="1464"/>
  <c r="I24" i="1464"/>
  <c r="M23" i="1464"/>
  <c r="J23" i="1464"/>
  <c r="G724" i="1464" l="1"/>
  <c r="M24" i="1464"/>
  <c r="J24" i="1464"/>
  <c r="I25" i="1464"/>
  <c r="F26" i="1464"/>
  <c r="N23" i="1464"/>
  <c r="K23" i="1464"/>
  <c r="G725" i="1464" l="1"/>
  <c r="M25" i="1464"/>
  <c r="J25" i="1464"/>
  <c r="I26" i="1464"/>
  <c r="F27" i="1464"/>
  <c r="N24" i="1464"/>
  <c r="K24" i="1464"/>
  <c r="G726" i="1464" l="1"/>
  <c r="K25" i="1464"/>
  <c r="N25" i="1464"/>
  <c r="I27" i="1464"/>
  <c r="F28" i="1464"/>
  <c r="J26" i="1464"/>
  <c r="M26" i="1464"/>
  <c r="G727" i="1464" l="1"/>
  <c r="K26" i="1464"/>
  <c r="N26" i="1464"/>
  <c r="F29" i="1464"/>
  <c r="I28" i="1464"/>
  <c r="M27" i="1464"/>
  <c r="J27" i="1464"/>
  <c r="G728" i="1464" l="1"/>
  <c r="I29" i="1464"/>
  <c r="F30" i="1464"/>
  <c r="M28" i="1464"/>
  <c r="J28" i="1464"/>
  <c r="N27" i="1464"/>
  <c r="K27" i="1464"/>
  <c r="G729" i="1464" l="1"/>
  <c r="M29" i="1464"/>
  <c r="J29" i="1464"/>
  <c r="N28" i="1464"/>
  <c r="K28" i="1464"/>
  <c r="I30" i="1464"/>
  <c r="F31" i="1464"/>
  <c r="G730" i="1464" l="1"/>
  <c r="I31" i="1464"/>
  <c r="F32" i="1464"/>
  <c r="J30" i="1464"/>
  <c r="M30" i="1464"/>
  <c r="K29" i="1464"/>
  <c r="N29" i="1464"/>
  <c r="G731" i="1464" l="1"/>
  <c r="M31" i="1464"/>
  <c r="J31" i="1464"/>
  <c r="K30" i="1464"/>
  <c r="N30" i="1464"/>
  <c r="F33" i="1464"/>
  <c r="I32" i="1464"/>
  <c r="G732" i="1464" l="1"/>
  <c r="N31" i="1464"/>
  <c r="K31" i="1464"/>
  <c r="M32" i="1464"/>
  <c r="J32" i="1464"/>
  <c r="I33" i="1464"/>
  <c r="F34" i="1464"/>
  <c r="G733" i="1464" l="1"/>
  <c r="I34" i="1464"/>
  <c r="F35" i="1464"/>
  <c r="M33" i="1464"/>
  <c r="J33" i="1464"/>
  <c r="N32" i="1464"/>
  <c r="K32" i="1464"/>
  <c r="G734" i="1464" l="1"/>
  <c r="I35" i="1464"/>
  <c r="F36" i="1464"/>
  <c r="K33" i="1464"/>
  <c r="N33" i="1464"/>
  <c r="J34" i="1464"/>
  <c r="M34" i="1464"/>
  <c r="G735" i="1464" l="1"/>
  <c r="F37" i="1464"/>
  <c r="I36" i="1464"/>
  <c r="M35" i="1464"/>
  <c r="J35" i="1464"/>
  <c r="K34" i="1464"/>
  <c r="N34" i="1464"/>
  <c r="G736" i="1464" l="1"/>
  <c r="I37" i="1464"/>
  <c r="F38" i="1464"/>
  <c r="N35" i="1464"/>
  <c r="K35" i="1464"/>
  <c r="M36" i="1464"/>
  <c r="J36" i="1464"/>
  <c r="G737" i="1464" l="1"/>
  <c r="M37" i="1464"/>
  <c r="J37" i="1464"/>
  <c r="N36" i="1464"/>
  <c r="K36" i="1464"/>
  <c r="I38" i="1464"/>
  <c r="F39" i="1464"/>
  <c r="G738" i="1464" l="1"/>
  <c r="J38" i="1464"/>
  <c r="M38" i="1464"/>
  <c r="I39" i="1464"/>
  <c r="F40" i="1464"/>
  <c r="K37" i="1464"/>
  <c r="N37" i="1464"/>
  <c r="G739" i="1464" l="1"/>
  <c r="M39" i="1464"/>
  <c r="J39" i="1464"/>
  <c r="F41" i="1464"/>
  <c r="I40" i="1464"/>
  <c r="K38" i="1464"/>
  <c r="N38" i="1464"/>
  <c r="G740" i="1464" l="1"/>
  <c r="M40" i="1464"/>
  <c r="J40" i="1464"/>
  <c r="I41" i="1464"/>
  <c r="F42" i="1464"/>
  <c r="N39" i="1464"/>
  <c r="K39" i="1464"/>
  <c r="G741" i="1464" l="1"/>
  <c r="M41" i="1464"/>
  <c r="J41" i="1464"/>
  <c r="I42" i="1464"/>
  <c r="F43" i="1464"/>
  <c r="N40" i="1464"/>
  <c r="K40" i="1464"/>
  <c r="G742" i="1464" l="1"/>
  <c r="M42" i="1464"/>
  <c r="J42" i="1464"/>
  <c r="I43" i="1464"/>
  <c r="F44" i="1464"/>
  <c r="K41" i="1464"/>
  <c r="N41" i="1464"/>
  <c r="G743" i="1464" l="1"/>
  <c r="I44" i="1464"/>
  <c r="F45" i="1464"/>
  <c r="M43" i="1464"/>
  <c r="J43" i="1464"/>
  <c r="K42" i="1464"/>
  <c r="N42" i="1464"/>
  <c r="G744" i="1464" l="1"/>
  <c r="N43" i="1464"/>
  <c r="K43" i="1464"/>
  <c r="M44" i="1464"/>
  <c r="J44" i="1464"/>
  <c r="I45" i="1464"/>
  <c r="F46" i="1464"/>
  <c r="G745" i="1464" l="1"/>
  <c r="I46" i="1464"/>
  <c r="F47" i="1464"/>
  <c r="M45" i="1464"/>
  <c r="J45" i="1464"/>
  <c r="N44" i="1464"/>
  <c r="K44" i="1464"/>
  <c r="G746" i="1464" l="1"/>
  <c r="J46" i="1464"/>
  <c r="M46" i="1464"/>
  <c r="K45" i="1464"/>
  <c r="N45" i="1464"/>
  <c r="I47" i="1464"/>
  <c r="F48" i="1464"/>
  <c r="G747" i="1464" l="1"/>
  <c r="I48" i="1464"/>
  <c r="F49" i="1464"/>
  <c r="M47" i="1464"/>
  <c r="J47" i="1464"/>
  <c r="K46" i="1464"/>
  <c r="N46" i="1464"/>
  <c r="G748" i="1464" l="1"/>
  <c r="K47" i="1464"/>
  <c r="N47" i="1464"/>
  <c r="I49" i="1464"/>
  <c r="F50" i="1464"/>
  <c r="M48" i="1464"/>
  <c r="J48" i="1464"/>
  <c r="G749" i="1464" l="1"/>
  <c r="I50" i="1464"/>
  <c r="F51" i="1464"/>
  <c r="N48" i="1464"/>
  <c r="K48" i="1464"/>
  <c r="M49" i="1464"/>
  <c r="J49" i="1464"/>
  <c r="G750" i="1464" l="1"/>
  <c r="K49" i="1464"/>
  <c r="N49" i="1464"/>
  <c r="I51" i="1464"/>
  <c r="F52" i="1464"/>
  <c r="J50" i="1464"/>
  <c r="M50" i="1464"/>
  <c r="G751" i="1464" l="1"/>
  <c r="K50" i="1464"/>
  <c r="N50" i="1464"/>
  <c r="M51" i="1464"/>
  <c r="J51" i="1464"/>
  <c r="I52" i="1464"/>
  <c r="F53" i="1464"/>
  <c r="G752" i="1464" l="1"/>
  <c r="I53" i="1464"/>
  <c r="F54" i="1464"/>
  <c r="N51" i="1464"/>
  <c r="K51" i="1464"/>
  <c r="M52" i="1464"/>
  <c r="J52" i="1464"/>
  <c r="G753" i="1464" l="1"/>
  <c r="M53" i="1464"/>
  <c r="J53" i="1464"/>
  <c r="N52" i="1464"/>
  <c r="K52" i="1464"/>
  <c r="I54" i="1464"/>
  <c r="F55" i="1464"/>
  <c r="G754" i="1464" l="1"/>
  <c r="I55" i="1464"/>
  <c r="F56" i="1464"/>
  <c r="K53" i="1464"/>
  <c r="N53" i="1464"/>
  <c r="J54" i="1464"/>
  <c r="M54" i="1464"/>
  <c r="G755" i="1464" l="1"/>
  <c r="K54" i="1464"/>
  <c r="N54" i="1464"/>
  <c r="I56" i="1464"/>
  <c r="F57" i="1464"/>
  <c r="M55" i="1464"/>
  <c r="J55" i="1464"/>
  <c r="G756" i="1464" l="1"/>
  <c r="M56" i="1464"/>
  <c r="J56" i="1464"/>
  <c r="K55" i="1464"/>
  <c r="N55" i="1464"/>
  <c r="I57" i="1464"/>
  <c r="F58" i="1464"/>
  <c r="G757" i="1464" l="1"/>
  <c r="I58" i="1464"/>
  <c r="F59" i="1464"/>
  <c r="M57" i="1464"/>
  <c r="J57" i="1464"/>
  <c r="N56" i="1464"/>
  <c r="K56" i="1464"/>
  <c r="G758" i="1464" l="1"/>
  <c r="M58" i="1464"/>
  <c r="J58" i="1464"/>
  <c r="K57" i="1464"/>
  <c r="N57" i="1464"/>
  <c r="I59" i="1464"/>
  <c r="F60" i="1464"/>
  <c r="G759" i="1464" l="1"/>
  <c r="M59" i="1464"/>
  <c r="J59" i="1464"/>
  <c r="I60" i="1464"/>
  <c r="F61" i="1464"/>
  <c r="K58" i="1464"/>
  <c r="N58" i="1464"/>
  <c r="G760" i="1464" l="1"/>
  <c r="I61" i="1464"/>
  <c r="F62" i="1464"/>
  <c r="M60" i="1464"/>
  <c r="J60" i="1464"/>
  <c r="K59" i="1464"/>
  <c r="N59" i="1464"/>
  <c r="G761" i="1464" l="1"/>
  <c r="I62" i="1464"/>
  <c r="F63" i="1464"/>
  <c r="K60" i="1464"/>
  <c r="N60" i="1464"/>
  <c r="M61" i="1464"/>
  <c r="J61" i="1464"/>
  <c r="G762" i="1464" l="1"/>
  <c r="K61" i="1464"/>
  <c r="N61" i="1464"/>
  <c r="I63" i="1464"/>
  <c r="F64" i="1464"/>
  <c r="M62" i="1464"/>
  <c r="J62" i="1464"/>
  <c r="G763" i="1464" l="1"/>
  <c r="I64" i="1464"/>
  <c r="F65" i="1464"/>
  <c r="K62" i="1464"/>
  <c r="N62" i="1464"/>
  <c r="M63" i="1464"/>
  <c r="J63" i="1464"/>
  <c r="G764" i="1464" l="1"/>
  <c r="K63" i="1464"/>
  <c r="N63" i="1464"/>
  <c r="I65" i="1464"/>
  <c r="F66" i="1464"/>
  <c r="M64" i="1464"/>
  <c r="J64" i="1464"/>
  <c r="G765" i="1464" l="1"/>
  <c r="M65" i="1464"/>
  <c r="J65" i="1464"/>
  <c r="K64" i="1464"/>
  <c r="N64" i="1464"/>
  <c r="I66" i="1464"/>
  <c r="F67" i="1464"/>
  <c r="G766" i="1464" l="1"/>
  <c r="I67" i="1464"/>
  <c r="F68" i="1464"/>
  <c r="K65" i="1464"/>
  <c r="N65" i="1464"/>
  <c r="M66" i="1464"/>
  <c r="J66" i="1464"/>
  <c r="G767" i="1464" l="1"/>
  <c r="K66" i="1464"/>
  <c r="N66" i="1464"/>
  <c r="I68" i="1464"/>
  <c r="F69" i="1464"/>
  <c r="M67" i="1464"/>
  <c r="J67" i="1464"/>
  <c r="G768" i="1464" l="1"/>
  <c r="I69" i="1464"/>
  <c r="F70" i="1464"/>
  <c r="M68" i="1464"/>
  <c r="J68" i="1464"/>
  <c r="K67" i="1464"/>
  <c r="N67" i="1464"/>
  <c r="G769" i="1464" l="1"/>
  <c r="K68" i="1464"/>
  <c r="N68" i="1464"/>
  <c r="I70" i="1464"/>
  <c r="F71" i="1464"/>
  <c r="M69" i="1464"/>
  <c r="J69" i="1464"/>
  <c r="G770" i="1464" l="1"/>
  <c r="K69" i="1464"/>
  <c r="N69" i="1464"/>
  <c r="I71" i="1464"/>
  <c r="F72" i="1464"/>
  <c r="M70" i="1464"/>
  <c r="J70" i="1464"/>
  <c r="G771" i="1464" l="1"/>
  <c r="M71" i="1464"/>
  <c r="J71" i="1464"/>
  <c r="K70" i="1464"/>
  <c r="N70" i="1464"/>
  <c r="I72" i="1464"/>
  <c r="F73" i="1464"/>
  <c r="G772" i="1464" l="1"/>
  <c r="I73" i="1464"/>
  <c r="F74" i="1464"/>
  <c r="M72" i="1464"/>
  <c r="J72" i="1464"/>
  <c r="K71" i="1464"/>
  <c r="N71" i="1464"/>
  <c r="G773" i="1464" l="1"/>
  <c r="I74" i="1464"/>
  <c r="F75" i="1464"/>
  <c r="K72" i="1464"/>
  <c r="N72" i="1464"/>
  <c r="M73" i="1464"/>
  <c r="J73" i="1464"/>
  <c r="G774" i="1464" l="1"/>
  <c r="K73" i="1464"/>
  <c r="N73" i="1464"/>
  <c r="I75" i="1464"/>
  <c r="F76" i="1464"/>
  <c r="M74" i="1464"/>
  <c r="J74" i="1464"/>
  <c r="G775" i="1464" l="1"/>
  <c r="K74" i="1464"/>
  <c r="N74" i="1464"/>
  <c r="I76" i="1464"/>
  <c r="F77" i="1464"/>
  <c r="M75" i="1464"/>
  <c r="J75" i="1464"/>
  <c r="G776" i="1464" l="1"/>
  <c r="K75" i="1464"/>
  <c r="N75" i="1464"/>
  <c r="M76" i="1464"/>
  <c r="J76" i="1464"/>
  <c r="I77" i="1464"/>
  <c r="F78" i="1464"/>
  <c r="G777" i="1464" l="1"/>
  <c r="K76" i="1464"/>
  <c r="N76" i="1464"/>
  <c r="I78" i="1464"/>
  <c r="F79" i="1464"/>
  <c r="M77" i="1464"/>
  <c r="J77" i="1464"/>
  <c r="G778" i="1464" l="1"/>
  <c r="K77" i="1464"/>
  <c r="N77" i="1464"/>
  <c r="M78" i="1464"/>
  <c r="J78" i="1464"/>
  <c r="I79" i="1464"/>
  <c r="F80" i="1464"/>
  <c r="G779" i="1464" l="1"/>
  <c r="I80" i="1464"/>
  <c r="F81" i="1464"/>
  <c r="M79" i="1464"/>
  <c r="J79" i="1464"/>
  <c r="K78" i="1464"/>
  <c r="N78" i="1464"/>
  <c r="G780" i="1464" l="1"/>
  <c r="I81" i="1464"/>
  <c r="F82" i="1464"/>
  <c r="K79" i="1464"/>
  <c r="N79" i="1464"/>
  <c r="M80" i="1464"/>
  <c r="J80" i="1464"/>
  <c r="G781" i="1464" l="1"/>
  <c r="K80" i="1464"/>
  <c r="N80" i="1464"/>
  <c r="I82" i="1464"/>
  <c r="F83" i="1464"/>
  <c r="M81" i="1464"/>
  <c r="J81" i="1464"/>
  <c r="G782" i="1464" l="1"/>
  <c r="K81" i="1464"/>
  <c r="N81" i="1464"/>
  <c r="I83" i="1464"/>
  <c r="F84" i="1464"/>
  <c r="M82" i="1464"/>
  <c r="J82" i="1464"/>
  <c r="G783" i="1464" l="1"/>
  <c r="K82" i="1464"/>
  <c r="N82" i="1464"/>
  <c r="M83" i="1464"/>
  <c r="J83" i="1464"/>
  <c r="I84" i="1464"/>
  <c r="F85" i="1464"/>
  <c r="G784" i="1464" l="1"/>
  <c r="K83" i="1464"/>
  <c r="N83" i="1464"/>
  <c r="I85" i="1464"/>
  <c r="F86" i="1464"/>
  <c r="M84" i="1464"/>
  <c r="J84" i="1464"/>
  <c r="G785" i="1464" l="1"/>
  <c r="M85" i="1464"/>
  <c r="J85" i="1464"/>
  <c r="K84" i="1464"/>
  <c r="N84" i="1464"/>
  <c r="I86" i="1464"/>
  <c r="F87" i="1464"/>
  <c r="G786" i="1464" l="1"/>
  <c r="I87" i="1464"/>
  <c r="F88" i="1464"/>
  <c r="M86" i="1464"/>
  <c r="J86" i="1464"/>
  <c r="K85" i="1464"/>
  <c r="N85" i="1464"/>
  <c r="G787" i="1464" l="1"/>
  <c r="K86" i="1464"/>
  <c r="N86" i="1464"/>
  <c r="M87" i="1464"/>
  <c r="J87" i="1464"/>
  <c r="I88" i="1464"/>
  <c r="F89" i="1464"/>
  <c r="G788" i="1464" l="1"/>
  <c r="I89" i="1464"/>
  <c r="F90" i="1464"/>
  <c r="M88" i="1464"/>
  <c r="J88" i="1464"/>
  <c r="K87" i="1464"/>
  <c r="N87" i="1464"/>
  <c r="G789" i="1464" l="1"/>
  <c r="K88" i="1464"/>
  <c r="N88" i="1464"/>
  <c r="I90" i="1464"/>
  <c r="F91" i="1464"/>
  <c r="M89" i="1464"/>
  <c r="J89" i="1464"/>
  <c r="G790" i="1464" l="1"/>
  <c r="K89" i="1464"/>
  <c r="N89" i="1464"/>
  <c r="I91" i="1464"/>
  <c r="F92" i="1464"/>
  <c r="M90" i="1464"/>
  <c r="J90" i="1464"/>
  <c r="G791" i="1464" l="1"/>
  <c r="K90" i="1464"/>
  <c r="N90" i="1464"/>
  <c r="I92" i="1464"/>
  <c r="F93" i="1464"/>
  <c r="M91" i="1464"/>
  <c r="J91" i="1464"/>
  <c r="G792" i="1464" l="1"/>
  <c r="K91" i="1464"/>
  <c r="N91" i="1464"/>
  <c r="M92" i="1464"/>
  <c r="J92" i="1464"/>
  <c r="I93" i="1464"/>
  <c r="F94" i="1464"/>
  <c r="G793" i="1464" l="1"/>
  <c r="I94" i="1464"/>
  <c r="F95" i="1464"/>
  <c r="M93" i="1464"/>
  <c r="J93" i="1464"/>
  <c r="K92" i="1464"/>
  <c r="N92" i="1464"/>
  <c r="G794" i="1464" l="1"/>
  <c r="I95" i="1464"/>
  <c r="F96" i="1464"/>
  <c r="K93" i="1464"/>
  <c r="N93" i="1464"/>
  <c r="M94" i="1464"/>
  <c r="J94" i="1464"/>
  <c r="G795" i="1464" l="1"/>
  <c r="K94" i="1464"/>
  <c r="N94" i="1464"/>
  <c r="I96" i="1464"/>
  <c r="F97" i="1464"/>
  <c r="M95" i="1464"/>
  <c r="J95" i="1464"/>
  <c r="G796" i="1464" l="1"/>
  <c r="K95" i="1464"/>
  <c r="N95" i="1464"/>
  <c r="I97" i="1464"/>
  <c r="F98" i="1464"/>
  <c r="M96" i="1464"/>
  <c r="J96" i="1464"/>
  <c r="G797" i="1464" l="1"/>
  <c r="K96" i="1464"/>
  <c r="N96" i="1464"/>
  <c r="I98" i="1464"/>
  <c r="F99" i="1464"/>
  <c r="M97" i="1464"/>
  <c r="J97" i="1464"/>
  <c r="G798" i="1464" l="1"/>
  <c r="K97" i="1464"/>
  <c r="N97" i="1464"/>
  <c r="I99" i="1464"/>
  <c r="F100" i="1464"/>
  <c r="M98" i="1464"/>
  <c r="J98" i="1464"/>
  <c r="G799" i="1464" l="1"/>
  <c r="I100" i="1464"/>
  <c r="F101" i="1464"/>
  <c r="M99" i="1464"/>
  <c r="J99" i="1464"/>
  <c r="K98" i="1464"/>
  <c r="N98" i="1464"/>
  <c r="G800" i="1464" l="1"/>
  <c r="I101" i="1464"/>
  <c r="F102" i="1464"/>
  <c r="K99" i="1464"/>
  <c r="N99" i="1464"/>
  <c r="M100" i="1464"/>
  <c r="J100" i="1464"/>
  <c r="G801" i="1464" l="1"/>
  <c r="K100" i="1464"/>
  <c r="N100" i="1464"/>
  <c r="I102" i="1464"/>
  <c r="F103" i="1464"/>
  <c r="M101" i="1464"/>
  <c r="J101" i="1464"/>
  <c r="G802" i="1464" l="1"/>
  <c r="K101" i="1464"/>
  <c r="N101" i="1464"/>
  <c r="I103" i="1464"/>
  <c r="F104" i="1464"/>
  <c r="M102" i="1464"/>
  <c r="J102" i="1464"/>
  <c r="G803" i="1464" l="1"/>
  <c r="K102" i="1464"/>
  <c r="N102" i="1464"/>
  <c r="I104" i="1464"/>
  <c r="F105" i="1464"/>
  <c r="M103" i="1464"/>
  <c r="J103" i="1464"/>
  <c r="G804" i="1464" l="1"/>
  <c r="K103" i="1464"/>
  <c r="N103" i="1464"/>
  <c r="I105" i="1464"/>
  <c r="F106" i="1464"/>
  <c r="M104" i="1464"/>
  <c r="J104" i="1464"/>
  <c r="G805" i="1464" l="1"/>
  <c r="K104" i="1464"/>
  <c r="N104" i="1464"/>
  <c r="M105" i="1464"/>
  <c r="J105" i="1464"/>
  <c r="I106" i="1464"/>
  <c r="F107" i="1464"/>
  <c r="G806" i="1464" l="1"/>
  <c r="I107" i="1464"/>
  <c r="F108" i="1464"/>
  <c r="M106" i="1464"/>
  <c r="J106" i="1464"/>
  <c r="K105" i="1464"/>
  <c r="N105" i="1464"/>
  <c r="G807" i="1464" l="1"/>
  <c r="K106" i="1464"/>
  <c r="N106" i="1464"/>
  <c r="I108" i="1464"/>
  <c r="F109" i="1464"/>
  <c r="M107" i="1464"/>
  <c r="J107" i="1464"/>
  <c r="G808" i="1464" l="1"/>
  <c r="M108" i="1464"/>
  <c r="J108" i="1464"/>
  <c r="K107" i="1464"/>
  <c r="N107" i="1464"/>
  <c r="I109" i="1464"/>
  <c r="F110" i="1464"/>
  <c r="G809" i="1464" l="1"/>
  <c r="K108" i="1464"/>
  <c r="N108" i="1464"/>
  <c r="I110" i="1464"/>
  <c r="F111" i="1464"/>
  <c r="M109" i="1464"/>
  <c r="J109" i="1464"/>
  <c r="G810" i="1464" l="1"/>
  <c r="K109" i="1464"/>
  <c r="N109" i="1464"/>
  <c r="I111" i="1464"/>
  <c r="F112" i="1464"/>
  <c r="M110" i="1464"/>
  <c r="J110" i="1464"/>
  <c r="G811" i="1464" l="1"/>
  <c r="K110" i="1464"/>
  <c r="N110" i="1464"/>
  <c r="I112" i="1464"/>
  <c r="F113" i="1464"/>
  <c r="M111" i="1464"/>
  <c r="J111" i="1464"/>
  <c r="G812" i="1464" l="1"/>
  <c r="N111" i="1464"/>
  <c r="K111" i="1464"/>
  <c r="I113" i="1464"/>
  <c r="F114" i="1464"/>
  <c r="M112" i="1464"/>
  <c r="J112" i="1464"/>
  <c r="G813" i="1464" l="1"/>
  <c r="M113" i="1464"/>
  <c r="J113" i="1464"/>
  <c r="N112" i="1464"/>
  <c r="K112" i="1464"/>
  <c r="I114" i="1464"/>
  <c r="F115" i="1464"/>
  <c r="K113" i="1464" l="1"/>
  <c r="N113" i="1464"/>
  <c r="I115" i="1464"/>
  <c r="F116" i="1464"/>
  <c r="J114" i="1464"/>
  <c r="M114" i="1464"/>
  <c r="M115" i="1464" l="1"/>
  <c r="J115" i="1464"/>
  <c r="K114" i="1464"/>
  <c r="N114" i="1464"/>
  <c r="I116" i="1464"/>
  <c r="F117" i="1464"/>
  <c r="I117" i="1464" l="1"/>
  <c r="F118" i="1464"/>
  <c r="N115" i="1464"/>
  <c r="K115" i="1464"/>
  <c r="M116" i="1464"/>
  <c r="J116" i="1464"/>
  <c r="I118" i="1464" l="1"/>
  <c r="F119" i="1464"/>
  <c r="N116" i="1464"/>
  <c r="K116" i="1464"/>
  <c r="M117" i="1464"/>
  <c r="J117" i="1464"/>
  <c r="K117" i="1464" l="1"/>
  <c r="N117" i="1464"/>
  <c r="I119" i="1464"/>
  <c r="F120" i="1464"/>
  <c r="J118" i="1464"/>
  <c r="M118" i="1464"/>
  <c r="K118" i="1464" l="1"/>
  <c r="N118" i="1464"/>
  <c r="M119" i="1464"/>
  <c r="J119" i="1464"/>
  <c r="I120" i="1464"/>
  <c r="F121" i="1464"/>
  <c r="I121" i="1464" l="1"/>
  <c r="F122" i="1464"/>
  <c r="M120" i="1464"/>
  <c r="J120" i="1464"/>
  <c r="N119" i="1464"/>
  <c r="K119" i="1464"/>
  <c r="N120" i="1464" l="1"/>
  <c r="K120" i="1464"/>
  <c r="I122" i="1464"/>
  <c r="F123" i="1464"/>
  <c r="M121" i="1464"/>
  <c r="J121" i="1464"/>
  <c r="K121" i="1464" l="1"/>
  <c r="N121" i="1464"/>
  <c r="I123" i="1464"/>
  <c r="F124" i="1464"/>
  <c r="J122" i="1464"/>
  <c r="M122" i="1464"/>
  <c r="M123" i="1464" l="1"/>
  <c r="J123" i="1464"/>
  <c r="K122" i="1464"/>
  <c r="N122" i="1464"/>
  <c r="I124" i="1464"/>
  <c r="F125" i="1464"/>
  <c r="N123" i="1464" l="1"/>
  <c r="K123" i="1464"/>
  <c r="I125" i="1464"/>
  <c r="F126" i="1464"/>
  <c r="M124" i="1464"/>
  <c r="J124" i="1464"/>
  <c r="N124" i="1464" l="1"/>
  <c r="K124" i="1464"/>
  <c r="I126" i="1464"/>
  <c r="F127" i="1464"/>
  <c r="M125" i="1464"/>
  <c r="J125" i="1464"/>
  <c r="J126" i="1464" l="1"/>
  <c r="M126" i="1464"/>
  <c r="N125" i="1464"/>
  <c r="K125" i="1464"/>
  <c r="F128" i="1464"/>
  <c r="I127" i="1464"/>
  <c r="M127" i="1464" l="1"/>
  <c r="J127" i="1464"/>
  <c r="I128" i="1464"/>
  <c r="F129" i="1464"/>
  <c r="N126" i="1464"/>
  <c r="K126" i="1464"/>
  <c r="M128" i="1464" l="1"/>
  <c r="J128" i="1464"/>
  <c r="N127" i="1464"/>
  <c r="K127" i="1464"/>
  <c r="I129" i="1464"/>
  <c r="F130" i="1464"/>
  <c r="I130" i="1464" l="1"/>
  <c r="F131" i="1464"/>
  <c r="N128" i="1464"/>
  <c r="K128" i="1464"/>
  <c r="M129" i="1464"/>
  <c r="J129" i="1464"/>
  <c r="N129" i="1464" l="1"/>
  <c r="K129" i="1464"/>
  <c r="F132" i="1464"/>
  <c r="I131" i="1464"/>
  <c r="J130" i="1464"/>
  <c r="M130" i="1464"/>
  <c r="N130" i="1464" l="1"/>
  <c r="K130" i="1464"/>
  <c r="F133" i="1464"/>
  <c r="I132" i="1464"/>
  <c r="M131" i="1464"/>
  <c r="J131" i="1464"/>
  <c r="N131" i="1464" l="1"/>
  <c r="K131" i="1464"/>
  <c r="M132" i="1464"/>
  <c r="J132" i="1464"/>
  <c r="I133" i="1464"/>
  <c r="F134" i="1464"/>
  <c r="F135" i="1464" l="1"/>
  <c r="I134" i="1464"/>
  <c r="M133" i="1464"/>
  <c r="J133" i="1464"/>
  <c r="N132" i="1464"/>
  <c r="K132" i="1464"/>
  <c r="N133" i="1464" l="1"/>
  <c r="K133" i="1464"/>
  <c r="J134" i="1464"/>
  <c r="M134" i="1464"/>
  <c r="F136" i="1464"/>
  <c r="I135" i="1464"/>
  <c r="M135" i="1464" l="1"/>
  <c r="J135" i="1464"/>
  <c r="F137" i="1464"/>
  <c r="I136" i="1464"/>
  <c r="N134" i="1464"/>
  <c r="K134" i="1464"/>
  <c r="N135" i="1464" l="1"/>
  <c r="K135" i="1464"/>
  <c r="M136" i="1464"/>
  <c r="J136" i="1464"/>
  <c r="I137" i="1464"/>
  <c r="F138" i="1464"/>
  <c r="F139" i="1464" l="1"/>
  <c r="I138" i="1464"/>
  <c r="M137" i="1464"/>
  <c r="J137" i="1464"/>
  <c r="N136" i="1464"/>
  <c r="K136" i="1464"/>
  <c r="N137" i="1464" l="1"/>
  <c r="K137" i="1464"/>
  <c r="J138" i="1464"/>
  <c r="M138" i="1464"/>
  <c r="F140" i="1464"/>
  <c r="I139" i="1464"/>
  <c r="M139" i="1464" l="1"/>
  <c r="J139" i="1464"/>
  <c r="N138" i="1464"/>
  <c r="K138" i="1464"/>
  <c r="F141" i="1464"/>
  <c r="I140" i="1464"/>
  <c r="M140" i="1464" l="1"/>
  <c r="J140" i="1464"/>
  <c r="N139" i="1464"/>
  <c r="K139" i="1464"/>
  <c r="I141" i="1464"/>
  <c r="F142" i="1464"/>
  <c r="M141" i="1464" l="1"/>
  <c r="J141" i="1464"/>
  <c r="N140" i="1464"/>
  <c r="K140" i="1464"/>
  <c r="I142" i="1464"/>
  <c r="F143" i="1464"/>
  <c r="N141" i="1464" l="1"/>
  <c r="K141" i="1464"/>
  <c r="F144" i="1464"/>
  <c r="I143" i="1464"/>
  <c r="J142" i="1464"/>
  <c r="M142" i="1464"/>
  <c r="N142" i="1464" l="1"/>
  <c r="K142" i="1464"/>
  <c r="M143" i="1464"/>
  <c r="J143" i="1464"/>
  <c r="I144" i="1464"/>
  <c r="F145" i="1464"/>
  <c r="I145" i="1464" l="1"/>
  <c r="F146" i="1464"/>
  <c r="N143" i="1464"/>
  <c r="K143" i="1464"/>
  <c r="M144" i="1464"/>
  <c r="J144" i="1464"/>
  <c r="N144" i="1464" l="1"/>
  <c r="K144" i="1464"/>
  <c r="I146" i="1464"/>
  <c r="F147" i="1464"/>
  <c r="M145" i="1464"/>
  <c r="J145" i="1464"/>
  <c r="K145" i="1464" l="1"/>
  <c r="N145" i="1464"/>
  <c r="F148" i="1464"/>
  <c r="I147" i="1464"/>
  <c r="J146" i="1464"/>
  <c r="M146" i="1464"/>
  <c r="N146" i="1464" l="1"/>
  <c r="K146" i="1464"/>
  <c r="M147" i="1464"/>
  <c r="J147" i="1464"/>
  <c r="F149" i="1464"/>
  <c r="I148" i="1464"/>
  <c r="I149" i="1464" l="1"/>
  <c r="F150" i="1464"/>
  <c r="M148" i="1464"/>
  <c r="J148" i="1464"/>
  <c r="N147" i="1464"/>
  <c r="K147" i="1464"/>
  <c r="I150" i="1464" l="1"/>
  <c r="F151" i="1464"/>
  <c r="N148" i="1464"/>
  <c r="K148" i="1464"/>
  <c r="M149" i="1464"/>
  <c r="J149" i="1464"/>
  <c r="K149" i="1464" l="1"/>
  <c r="N149" i="1464"/>
  <c r="F152" i="1464"/>
  <c r="I151" i="1464"/>
  <c r="J150" i="1464"/>
  <c r="M150" i="1464"/>
  <c r="M151" i="1464" l="1"/>
  <c r="J151" i="1464"/>
  <c r="I152" i="1464"/>
  <c r="F153" i="1464"/>
  <c r="K150" i="1464"/>
  <c r="N150" i="1464"/>
  <c r="I153" i="1464" l="1"/>
  <c r="F154" i="1464"/>
  <c r="M152" i="1464"/>
  <c r="J152" i="1464"/>
  <c r="K151" i="1464"/>
  <c r="N151" i="1464"/>
  <c r="I154" i="1464" l="1"/>
  <c r="F155" i="1464"/>
  <c r="N152" i="1464"/>
  <c r="K152" i="1464"/>
  <c r="M153" i="1464"/>
  <c r="J153" i="1464"/>
  <c r="F156" i="1464" l="1"/>
  <c r="I155" i="1464"/>
  <c r="K153" i="1464"/>
  <c r="N153" i="1464"/>
  <c r="J154" i="1464"/>
  <c r="M154" i="1464"/>
  <c r="M155" i="1464" l="1"/>
  <c r="J155" i="1464"/>
  <c r="N154" i="1464"/>
  <c r="K154" i="1464"/>
  <c r="F157" i="1464"/>
  <c r="I156" i="1464"/>
  <c r="N155" i="1464" l="1"/>
  <c r="K155" i="1464"/>
  <c r="M156" i="1464"/>
  <c r="J156" i="1464"/>
  <c r="I157" i="1464"/>
  <c r="F158" i="1464"/>
  <c r="I158" i="1464" l="1"/>
  <c r="F159" i="1464"/>
  <c r="N156" i="1464"/>
  <c r="K156" i="1464"/>
  <c r="J157" i="1464"/>
  <c r="M157" i="1464"/>
  <c r="K157" i="1464" l="1"/>
  <c r="N157" i="1464"/>
  <c r="F160" i="1464"/>
  <c r="I159" i="1464"/>
  <c r="J158" i="1464"/>
  <c r="M158" i="1464"/>
  <c r="K158" i="1464" l="1"/>
  <c r="N158" i="1464"/>
  <c r="M159" i="1464"/>
  <c r="J159" i="1464"/>
  <c r="F161" i="1464"/>
  <c r="I160" i="1464"/>
  <c r="I161" i="1464" l="1"/>
  <c r="F162" i="1464"/>
  <c r="M160" i="1464"/>
  <c r="J160" i="1464"/>
  <c r="N159" i="1464"/>
  <c r="K159" i="1464"/>
  <c r="I162" i="1464" l="1"/>
  <c r="F163" i="1464"/>
  <c r="N160" i="1464"/>
  <c r="K160" i="1464"/>
  <c r="M161" i="1464"/>
  <c r="J161" i="1464"/>
  <c r="K161" i="1464" l="1"/>
  <c r="N161" i="1464"/>
  <c r="F164" i="1464"/>
  <c r="I163" i="1464"/>
  <c r="J162" i="1464"/>
  <c r="M162" i="1464"/>
  <c r="N162" i="1464" l="1"/>
  <c r="K162" i="1464"/>
  <c r="I164" i="1464"/>
  <c r="F165" i="1464"/>
  <c r="M163" i="1464"/>
  <c r="J163" i="1464"/>
  <c r="M164" i="1464" l="1"/>
  <c r="J164" i="1464"/>
  <c r="N163" i="1464"/>
  <c r="K163" i="1464"/>
  <c r="I165" i="1464"/>
  <c r="F166" i="1464"/>
  <c r="I166" i="1464" l="1"/>
  <c r="F167" i="1464"/>
  <c r="M165" i="1464"/>
  <c r="J165" i="1464"/>
  <c r="N164" i="1464"/>
  <c r="K164" i="1464"/>
  <c r="K165" i="1464" l="1"/>
  <c r="N165" i="1464"/>
  <c r="F168" i="1464"/>
  <c r="I167" i="1464"/>
  <c r="J166" i="1464"/>
  <c r="M166" i="1464"/>
  <c r="F169" i="1464" l="1"/>
  <c r="I168" i="1464"/>
  <c r="M167" i="1464"/>
  <c r="J167" i="1464"/>
  <c r="N166" i="1464"/>
  <c r="K166" i="1464"/>
  <c r="M168" i="1464" l="1"/>
  <c r="J168" i="1464"/>
  <c r="N167" i="1464"/>
  <c r="K167" i="1464"/>
  <c r="I169" i="1464"/>
  <c r="F170" i="1464"/>
  <c r="M169" i="1464" l="1"/>
  <c r="J169" i="1464"/>
  <c r="I170" i="1464"/>
  <c r="F171" i="1464"/>
  <c r="N168" i="1464"/>
  <c r="K168" i="1464"/>
  <c r="J170" i="1464" l="1"/>
  <c r="M170" i="1464"/>
  <c r="K169" i="1464"/>
  <c r="N169" i="1464"/>
  <c r="F172" i="1464"/>
  <c r="I171" i="1464"/>
  <c r="M171" i="1464" l="1"/>
  <c r="J171" i="1464"/>
  <c r="I172" i="1464"/>
  <c r="F173" i="1464"/>
  <c r="K170" i="1464"/>
  <c r="N170" i="1464"/>
  <c r="I173" i="1464" l="1"/>
  <c r="F174" i="1464"/>
  <c r="M172" i="1464"/>
  <c r="J172" i="1464"/>
  <c r="K171" i="1464"/>
  <c r="N171" i="1464"/>
  <c r="I174" i="1464" l="1"/>
  <c r="F175" i="1464"/>
  <c r="N172" i="1464"/>
  <c r="K172" i="1464"/>
  <c r="M173" i="1464"/>
  <c r="J173" i="1464"/>
  <c r="K173" i="1464" l="1"/>
  <c r="N173" i="1464"/>
  <c r="F176" i="1464"/>
  <c r="I175" i="1464"/>
  <c r="J174" i="1464"/>
  <c r="M174" i="1464"/>
  <c r="M175" i="1464" l="1"/>
  <c r="J175" i="1464"/>
  <c r="N174" i="1464"/>
  <c r="K174" i="1464"/>
  <c r="I176" i="1464"/>
  <c r="F177" i="1464"/>
  <c r="I177" i="1464" l="1"/>
  <c r="F178" i="1464"/>
  <c r="M176" i="1464"/>
  <c r="J176" i="1464"/>
  <c r="N175" i="1464"/>
  <c r="K175" i="1464"/>
  <c r="I178" i="1464" l="1"/>
  <c r="F179" i="1464"/>
  <c r="N176" i="1464"/>
  <c r="K176" i="1464"/>
  <c r="M177" i="1464"/>
  <c r="J177" i="1464"/>
  <c r="F180" i="1464" l="1"/>
  <c r="I179" i="1464"/>
  <c r="K177" i="1464"/>
  <c r="N177" i="1464"/>
  <c r="J178" i="1464"/>
  <c r="M178" i="1464"/>
  <c r="M179" i="1464" l="1"/>
  <c r="J179" i="1464"/>
  <c r="N178" i="1464"/>
  <c r="K178" i="1464"/>
  <c r="F181" i="1464"/>
  <c r="I180" i="1464"/>
  <c r="M180" i="1464" l="1"/>
  <c r="J180" i="1464"/>
  <c r="N179" i="1464"/>
  <c r="K179" i="1464"/>
  <c r="I181" i="1464"/>
  <c r="F182" i="1464"/>
  <c r="N180" i="1464" l="1"/>
  <c r="K180" i="1464"/>
  <c r="I182" i="1464"/>
  <c r="F183" i="1464"/>
  <c r="M181" i="1464"/>
  <c r="J181" i="1464"/>
  <c r="J182" i="1464" l="1"/>
  <c r="M182" i="1464"/>
  <c r="K181" i="1464"/>
  <c r="N181" i="1464"/>
  <c r="F184" i="1464"/>
  <c r="I183" i="1464"/>
  <c r="M183" i="1464" l="1"/>
  <c r="J183" i="1464"/>
  <c r="I184" i="1464"/>
  <c r="F185" i="1464"/>
  <c r="K182" i="1464"/>
  <c r="N182" i="1464"/>
  <c r="I185" i="1464" l="1"/>
  <c r="F186" i="1464"/>
  <c r="M184" i="1464"/>
  <c r="J184" i="1464"/>
  <c r="K183" i="1464"/>
  <c r="N183" i="1464"/>
  <c r="N184" i="1464" l="1"/>
  <c r="K184" i="1464"/>
  <c r="I186" i="1464"/>
  <c r="F187" i="1464"/>
  <c r="M185" i="1464"/>
  <c r="J185" i="1464"/>
  <c r="K185" i="1464" l="1"/>
  <c r="N185" i="1464"/>
  <c r="F188" i="1464"/>
  <c r="I187" i="1464"/>
  <c r="J186" i="1464"/>
  <c r="M186" i="1464"/>
  <c r="N186" i="1464" l="1"/>
  <c r="K186" i="1464"/>
  <c r="J187" i="1464"/>
  <c r="M187" i="1464"/>
  <c r="F189" i="1464"/>
  <c r="I188" i="1464"/>
  <c r="M188" i="1464" l="1"/>
  <c r="J188" i="1464"/>
  <c r="F190" i="1464"/>
  <c r="I189" i="1464"/>
  <c r="N187" i="1464"/>
  <c r="K187" i="1464"/>
  <c r="I190" i="1464" l="1"/>
  <c r="F191" i="1464"/>
  <c r="N188" i="1464"/>
  <c r="K188" i="1464"/>
  <c r="M189" i="1464"/>
  <c r="J189" i="1464"/>
  <c r="N189" i="1464" l="1"/>
  <c r="K189" i="1464"/>
  <c r="F192" i="1464"/>
  <c r="I191" i="1464"/>
  <c r="J190" i="1464"/>
  <c r="M190" i="1464"/>
  <c r="N190" i="1464" l="1"/>
  <c r="K190" i="1464"/>
  <c r="J191" i="1464"/>
  <c r="M191" i="1464"/>
  <c r="F193" i="1464"/>
  <c r="I192" i="1464"/>
  <c r="J192" i="1464" l="1"/>
  <c r="M192" i="1464"/>
  <c r="N191" i="1464"/>
  <c r="K191" i="1464"/>
  <c r="F194" i="1464"/>
  <c r="I193" i="1464"/>
  <c r="I194" i="1464" l="1"/>
  <c r="F195" i="1464"/>
  <c r="M193" i="1464"/>
  <c r="J193" i="1464"/>
  <c r="N192" i="1464"/>
  <c r="K192" i="1464"/>
  <c r="F196" i="1464" l="1"/>
  <c r="I195" i="1464"/>
  <c r="N193" i="1464"/>
  <c r="K193" i="1464"/>
  <c r="J194" i="1464"/>
  <c r="M194" i="1464"/>
  <c r="J195" i="1464" l="1"/>
  <c r="M195" i="1464"/>
  <c r="N194" i="1464"/>
  <c r="K194" i="1464"/>
  <c r="F197" i="1464"/>
  <c r="I196" i="1464"/>
  <c r="J196" i="1464" l="1"/>
  <c r="M196" i="1464"/>
  <c r="F198" i="1464"/>
  <c r="I197" i="1464"/>
  <c r="N195" i="1464"/>
  <c r="K195" i="1464"/>
  <c r="M197" i="1464" l="1"/>
  <c r="J197" i="1464"/>
  <c r="I198" i="1464"/>
  <c r="F199" i="1464"/>
  <c r="N196" i="1464"/>
  <c r="K196" i="1464"/>
  <c r="J198" i="1464" l="1"/>
  <c r="M198" i="1464"/>
  <c r="N197" i="1464"/>
  <c r="K197" i="1464"/>
  <c r="F200" i="1464"/>
  <c r="I199" i="1464"/>
  <c r="J199" i="1464" l="1"/>
  <c r="M199" i="1464"/>
  <c r="F201" i="1464"/>
  <c r="I200" i="1464"/>
  <c r="N198" i="1464"/>
  <c r="K198" i="1464"/>
  <c r="J200" i="1464" l="1"/>
  <c r="M200" i="1464"/>
  <c r="F202" i="1464"/>
  <c r="I201" i="1464"/>
  <c r="N199" i="1464"/>
  <c r="K199" i="1464"/>
  <c r="M201" i="1464" l="1"/>
  <c r="J201" i="1464"/>
  <c r="I202" i="1464"/>
  <c r="F203" i="1464"/>
  <c r="N200" i="1464"/>
  <c r="K200" i="1464"/>
  <c r="F204" i="1464" l="1"/>
  <c r="I203" i="1464"/>
  <c r="J202" i="1464"/>
  <c r="M202" i="1464"/>
  <c r="N201" i="1464"/>
  <c r="K201" i="1464"/>
  <c r="N202" i="1464" l="1"/>
  <c r="K202" i="1464"/>
  <c r="J203" i="1464"/>
  <c r="M203" i="1464"/>
  <c r="F205" i="1464"/>
  <c r="I204" i="1464"/>
  <c r="J204" i="1464" l="1"/>
  <c r="M204" i="1464"/>
  <c r="F206" i="1464"/>
  <c r="I205" i="1464"/>
  <c r="K203" i="1464"/>
  <c r="N203" i="1464"/>
  <c r="I206" i="1464" l="1"/>
  <c r="F207" i="1464"/>
  <c r="J205" i="1464"/>
  <c r="M205" i="1464"/>
  <c r="N204" i="1464"/>
  <c r="K204" i="1464"/>
  <c r="F208" i="1464" l="1"/>
  <c r="I207" i="1464"/>
  <c r="N205" i="1464"/>
  <c r="K205" i="1464"/>
  <c r="J206" i="1464"/>
  <c r="M206" i="1464"/>
  <c r="J207" i="1464" l="1"/>
  <c r="M207" i="1464"/>
  <c r="N206" i="1464"/>
  <c r="K206" i="1464"/>
  <c r="F209" i="1464"/>
  <c r="I208" i="1464"/>
  <c r="J208" i="1464" l="1"/>
  <c r="M208" i="1464"/>
  <c r="F210" i="1464"/>
  <c r="I209" i="1464"/>
  <c r="N207" i="1464"/>
  <c r="K207" i="1464"/>
  <c r="M209" i="1464" l="1"/>
  <c r="J209" i="1464"/>
  <c r="I210" i="1464"/>
  <c r="F211" i="1464"/>
  <c r="N208" i="1464"/>
  <c r="K208" i="1464"/>
  <c r="N209" i="1464" l="1"/>
  <c r="K209" i="1464"/>
  <c r="F212" i="1464"/>
  <c r="I211" i="1464"/>
  <c r="J210" i="1464"/>
  <c r="M210" i="1464"/>
  <c r="N210" i="1464" l="1"/>
  <c r="K210" i="1464"/>
  <c r="J211" i="1464"/>
  <c r="M211" i="1464"/>
  <c r="F213" i="1464"/>
  <c r="I212" i="1464"/>
  <c r="J212" i="1464" l="1"/>
  <c r="M212" i="1464"/>
  <c r="F214" i="1464"/>
  <c r="I213" i="1464"/>
  <c r="N211" i="1464"/>
  <c r="K211" i="1464"/>
  <c r="M213" i="1464" l="1"/>
  <c r="J213" i="1464"/>
  <c r="I214" i="1464"/>
  <c r="F215" i="1464"/>
  <c r="N212" i="1464"/>
  <c r="K212" i="1464"/>
  <c r="J214" i="1464" l="1"/>
  <c r="M214" i="1464"/>
  <c r="N213" i="1464"/>
  <c r="K213" i="1464"/>
  <c r="F216" i="1464"/>
  <c r="I215" i="1464"/>
  <c r="J215" i="1464" l="1"/>
  <c r="M215" i="1464"/>
  <c r="F217" i="1464"/>
  <c r="I216" i="1464"/>
  <c r="N214" i="1464"/>
  <c r="K214" i="1464"/>
  <c r="J216" i="1464" l="1"/>
  <c r="M216" i="1464"/>
  <c r="F218" i="1464"/>
  <c r="I217" i="1464"/>
  <c r="N215" i="1464"/>
  <c r="K215" i="1464"/>
  <c r="M217" i="1464" l="1"/>
  <c r="J217" i="1464"/>
  <c r="I218" i="1464"/>
  <c r="F219" i="1464"/>
  <c r="N216" i="1464"/>
  <c r="K216" i="1464"/>
  <c r="J218" i="1464" l="1"/>
  <c r="M218" i="1464"/>
  <c r="N217" i="1464"/>
  <c r="K217" i="1464"/>
  <c r="F220" i="1464"/>
  <c r="I219" i="1464"/>
  <c r="J219" i="1464" l="1"/>
  <c r="M219" i="1464"/>
  <c r="F221" i="1464"/>
  <c r="I220" i="1464"/>
  <c r="N218" i="1464"/>
  <c r="K218" i="1464"/>
  <c r="F222" i="1464" l="1"/>
  <c r="I221" i="1464"/>
  <c r="J220" i="1464"/>
  <c r="M220" i="1464"/>
  <c r="N219" i="1464"/>
  <c r="K219" i="1464"/>
  <c r="M221" i="1464" l="1"/>
  <c r="J221" i="1464"/>
  <c r="N220" i="1464"/>
  <c r="K220" i="1464"/>
  <c r="I222" i="1464"/>
  <c r="F223" i="1464"/>
  <c r="M222" i="1464" l="1"/>
  <c r="J222" i="1464"/>
  <c r="N221" i="1464"/>
  <c r="K221" i="1464"/>
  <c r="I223" i="1464"/>
  <c r="F224" i="1464"/>
  <c r="N222" i="1464" l="1"/>
  <c r="K222" i="1464"/>
  <c r="I224" i="1464"/>
  <c r="F225" i="1464"/>
  <c r="J223" i="1464"/>
  <c r="M223" i="1464"/>
  <c r="K223" i="1464" l="1"/>
  <c r="N223" i="1464"/>
  <c r="F226" i="1464"/>
  <c r="I225" i="1464"/>
  <c r="J224" i="1464"/>
  <c r="M224" i="1464"/>
  <c r="N224" i="1464" l="1"/>
  <c r="K224" i="1464"/>
  <c r="M225" i="1464"/>
  <c r="J225" i="1464"/>
  <c r="I226" i="1464"/>
  <c r="F227" i="1464"/>
  <c r="N225" i="1464" l="1"/>
  <c r="K225" i="1464"/>
  <c r="I227" i="1464"/>
  <c r="F228" i="1464"/>
  <c r="M226" i="1464"/>
  <c r="J226" i="1464"/>
  <c r="N226" i="1464" l="1"/>
  <c r="K226" i="1464"/>
  <c r="I228" i="1464"/>
  <c r="F229" i="1464"/>
  <c r="J227" i="1464"/>
  <c r="M227" i="1464"/>
  <c r="K227" i="1464" l="1"/>
  <c r="N227" i="1464"/>
  <c r="F230" i="1464"/>
  <c r="I229" i="1464"/>
  <c r="J228" i="1464"/>
  <c r="M228" i="1464"/>
  <c r="N228" i="1464" l="1"/>
  <c r="K228" i="1464"/>
  <c r="M229" i="1464"/>
  <c r="J229" i="1464"/>
  <c r="I230" i="1464"/>
  <c r="F231" i="1464"/>
  <c r="N229" i="1464" l="1"/>
  <c r="K229" i="1464"/>
  <c r="I231" i="1464"/>
  <c r="F232" i="1464"/>
  <c r="M230" i="1464"/>
  <c r="J230" i="1464"/>
  <c r="F233" i="1464" l="1"/>
  <c r="I232" i="1464"/>
  <c r="N230" i="1464"/>
  <c r="K230" i="1464"/>
  <c r="J231" i="1464"/>
  <c r="M231" i="1464"/>
  <c r="K231" i="1464" l="1"/>
  <c r="N231" i="1464"/>
  <c r="J232" i="1464"/>
  <c r="M232" i="1464"/>
  <c r="I233" i="1464"/>
  <c r="F234" i="1464"/>
  <c r="F235" i="1464" l="1"/>
  <c r="I234" i="1464"/>
  <c r="J233" i="1464"/>
  <c r="M233" i="1464"/>
  <c r="N232" i="1464"/>
  <c r="K232" i="1464"/>
  <c r="J234" i="1464" l="1"/>
  <c r="M234" i="1464"/>
  <c r="N233" i="1464"/>
  <c r="K233" i="1464"/>
  <c r="F236" i="1464"/>
  <c r="I235" i="1464"/>
  <c r="J235" i="1464" l="1"/>
  <c r="M235" i="1464"/>
  <c r="F237" i="1464"/>
  <c r="I236" i="1464"/>
  <c r="N234" i="1464"/>
  <c r="K234" i="1464"/>
  <c r="M236" i="1464" l="1"/>
  <c r="J236" i="1464"/>
  <c r="I237" i="1464"/>
  <c r="F238" i="1464"/>
  <c r="N235" i="1464"/>
  <c r="K235" i="1464"/>
  <c r="N236" i="1464" l="1"/>
  <c r="K236" i="1464"/>
  <c r="F239" i="1464"/>
  <c r="I238" i="1464"/>
  <c r="J237" i="1464"/>
  <c r="M237" i="1464"/>
  <c r="N237" i="1464" l="1"/>
  <c r="K237" i="1464"/>
  <c r="J238" i="1464"/>
  <c r="M238" i="1464"/>
  <c r="F240" i="1464"/>
  <c r="I239" i="1464"/>
  <c r="J239" i="1464" l="1"/>
  <c r="M239" i="1464"/>
  <c r="F241" i="1464"/>
  <c r="I240" i="1464"/>
  <c r="K238" i="1464"/>
  <c r="N238" i="1464"/>
  <c r="M240" i="1464" l="1"/>
  <c r="J240" i="1464"/>
  <c r="F242" i="1464"/>
  <c r="I241" i="1464"/>
  <c r="N239" i="1464"/>
  <c r="K239" i="1464"/>
  <c r="F243" i="1464" l="1"/>
  <c r="I242" i="1464"/>
  <c r="J241" i="1464"/>
  <c r="M241" i="1464"/>
  <c r="N240" i="1464"/>
  <c r="K240" i="1464"/>
  <c r="J242" i="1464" l="1"/>
  <c r="M242" i="1464"/>
  <c r="N241" i="1464"/>
  <c r="K241" i="1464"/>
  <c r="F244" i="1464"/>
  <c r="I243" i="1464"/>
  <c r="J243" i="1464" l="1"/>
  <c r="M243" i="1464"/>
  <c r="F245" i="1464"/>
  <c r="I244" i="1464"/>
  <c r="N242" i="1464"/>
  <c r="K242" i="1464"/>
  <c r="J244" i="1464" l="1"/>
  <c r="M244" i="1464"/>
  <c r="F246" i="1464"/>
  <c r="I245" i="1464"/>
  <c r="N243" i="1464"/>
  <c r="K243" i="1464"/>
  <c r="J245" i="1464" l="1"/>
  <c r="M245" i="1464"/>
  <c r="F247" i="1464"/>
  <c r="I246" i="1464"/>
  <c r="N244" i="1464"/>
  <c r="K244" i="1464"/>
  <c r="J246" i="1464" l="1"/>
  <c r="M246" i="1464"/>
  <c r="F248" i="1464"/>
  <c r="I247" i="1464"/>
  <c r="N245" i="1464"/>
  <c r="K245" i="1464"/>
  <c r="J247" i="1464" l="1"/>
  <c r="M247" i="1464"/>
  <c r="F249" i="1464"/>
  <c r="I248" i="1464"/>
  <c r="N246" i="1464"/>
  <c r="K246" i="1464"/>
  <c r="J248" i="1464" l="1"/>
  <c r="M248" i="1464"/>
  <c r="F250" i="1464"/>
  <c r="I249" i="1464"/>
  <c r="N247" i="1464"/>
  <c r="K247" i="1464"/>
  <c r="J249" i="1464" l="1"/>
  <c r="M249" i="1464"/>
  <c r="F251" i="1464"/>
  <c r="I250" i="1464"/>
  <c r="N248" i="1464"/>
  <c r="K248" i="1464"/>
  <c r="J250" i="1464" l="1"/>
  <c r="M250" i="1464"/>
  <c r="F252" i="1464"/>
  <c r="I251" i="1464"/>
  <c r="N249" i="1464"/>
  <c r="K249" i="1464"/>
  <c r="J251" i="1464" l="1"/>
  <c r="M251" i="1464"/>
  <c r="I252" i="1464"/>
  <c r="F253" i="1464"/>
  <c r="N250" i="1464"/>
  <c r="K250" i="1464"/>
  <c r="F254" i="1464" l="1"/>
  <c r="I253" i="1464"/>
  <c r="J252" i="1464"/>
  <c r="M252" i="1464"/>
  <c r="N251" i="1464"/>
  <c r="K251" i="1464"/>
  <c r="N252" i="1464" l="1"/>
  <c r="K252" i="1464"/>
  <c r="J253" i="1464"/>
  <c r="M253" i="1464"/>
  <c r="F255" i="1464"/>
  <c r="I254" i="1464"/>
  <c r="J254" i="1464" l="1"/>
  <c r="M254" i="1464"/>
  <c r="F256" i="1464"/>
  <c r="I255" i="1464"/>
  <c r="N253" i="1464"/>
  <c r="K253" i="1464"/>
  <c r="J255" i="1464" l="1"/>
  <c r="M255" i="1464"/>
  <c r="I256" i="1464"/>
  <c r="F257" i="1464"/>
  <c r="N254" i="1464"/>
  <c r="K254" i="1464"/>
  <c r="F258" i="1464" l="1"/>
  <c r="I257" i="1464"/>
  <c r="J256" i="1464"/>
  <c r="M256" i="1464"/>
  <c r="N255" i="1464"/>
  <c r="K255" i="1464"/>
  <c r="N256" i="1464" l="1"/>
  <c r="K256" i="1464"/>
  <c r="J257" i="1464"/>
  <c r="M257" i="1464"/>
  <c r="F259" i="1464"/>
  <c r="I258" i="1464"/>
  <c r="J258" i="1464" l="1"/>
  <c r="M258" i="1464"/>
  <c r="F260" i="1464"/>
  <c r="I259" i="1464"/>
  <c r="N257" i="1464"/>
  <c r="K257" i="1464"/>
  <c r="J259" i="1464" l="1"/>
  <c r="M259" i="1464"/>
  <c r="F261" i="1464"/>
  <c r="I260" i="1464"/>
  <c r="N258" i="1464"/>
  <c r="K258" i="1464"/>
  <c r="M260" i="1464" l="1"/>
  <c r="J260" i="1464"/>
  <c r="F262" i="1464"/>
  <c r="I261" i="1464"/>
  <c r="N259" i="1464"/>
  <c r="K259" i="1464"/>
  <c r="M261" i="1464" l="1"/>
  <c r="J261" i="1464"/>
  <c r="I262" i="1464"/>
  <c r="F263" i="1464"/>
  <c r="K260" i="1464"/>
  <c r="N260" i="1464"/>
  <c r="N261" i="1464" l="1"/>
  <c r="K261" i="1464"/>
  <c r="F264" i="1464"/>
  <c r="I263" i="1464"/>
  <c r="J262" i="1464"/>
  <c r="M262" i="1464"/>
  <c r="J263" i="1464" l="1"/>
  <c r="M263" i="1464"/>
  <c r="N262" i="1464"/>
  <c r="K262" i="1464"/>
  <c r="F265" i="1464"/>
  <c r="I264" i="1464"/>
  <c r="M264" i="1464" l="1"/>
  <c r="J264" i="1464"/>
  <c r="I265" i="1464"/>
  <c r="F266" i="1464"/>
  <c r="N263" i="1464"/>
  <c r="K263" i="1464"/>
  <c r="I266" i="1464" l="1"/>
  <c r="F267" i="1464"/>
  <c r="J265" i="1464"/>
  <c r="M265" i="1464"/>
  <c r="N264" i="1464"/>
  <c r="K264" i="1464"/>
  <c r="N265" i="1464" l="1"/>
  <c r="K265" i="1464"/>
  <c r="I267" i="1464"/>
  <c r="F268" i="1464"/>
  <c r="M266" i="1464"/>
  <c r="J266" i="1464"/>
  <c r="K266" i="1464" l="1"/>
  <c r="N266" i="1464"/>
  <c r="F269" i="1464"/>
  <c r="I268" i="1464"/>
  <c r="J267" i="1464"/>
  <c r="M267" i="1464"/>
  <c r="K267" i="1464" l="1"/>
  <c r="N267" i="1464"/>
  <c r="M268" i="1464"/>
  <c r="J268" i="1464"/>
  <c r="F270" i="1464"/>
  <c r="I269" i="1464"/>
  <c r="M269" i="1464" l="1"/>
  <c r="J269" i="1464"/>
  <c r="I270" i="1464"/>
  <c r="F271" i="1464"/>
  <c r="K268" i="1464"/>
  <c r="N268" i="1464"/>
  <c r="N269" i="1464" l="1"/>
  <c r="K269" i="1464"/>
  <c r="I271" i="1464"/>
  <c r="F272" i="1464"/>
  <c r="M270" i="1464"/>
  <c r="J270" i="1464"/>
  <c r="N270" i="1464" l="1"/>
  <c r="K270" i="1464"/>
  <c r="F273" i="1464"/>
  <c r="I272" i="1464"/>
  <c r="J271" i="1464"/>
  <c r="M271" i="1464"/>
  <c r="N271" i="1464" l="1"/>
  <c r="K271" i="1464"/>
  <c r="M272" i="1464"/>
  <c r="J272" i="1464"/>
  <c r="I273" i="1464"/>
  <c r="F274" i="1464"/>
  <c r="N272" i="1464" l="1"/>
  <c r="K272" i="1464"/>
  <c r="I274" i="1464"/>
  <c r="F275" i="1464"/>
  <c r="M273" i="1464"/>
  <c r="J273" i="1464"/>
  <c r="N273" i="1464" l="1"/>
  <c r="K273" i="1464"/>
  <c r="I275" i="1464"/>
  <c r="F276" i="1464"/>
  <c r="M274" i="1464"/>
  <c r="J274" i="1464"/>
  <c r="F277" i="1464" l="1"/>
  <c r="I276" i="1464"/>
  <c r="K274" i="1464"/>
  <c r="N274" i="1464"/>
  <c r="J275" i="1464"/>
  <c r="M275" i="1464"/>
  <c r="N275" i="1464" l="1"/>
  <c r="K275" i="1464"/>
  <c r="M276" i="1464"/>
  <c r="J276" i="1464"/>
  <c r="I277" i="1464"/>
  <c r="F278" i="1464"/>
  <c r="N276" i="1464" l="1"/>
  <c r="K276" i="1464"/>
  <c r="I278" i="1464"/>
  <c r="F279" i="1464"/>
  <c r="M277" i="1464"/>
  <c r="J277" i="1464"/>
  <c r="I279" i="1464" l="1"/>
  <c r="F280" i="1464"/>
  <c r="N277" i="1464"/>
  <c r="K277" i="1464"/>
  <c r="M278" i="1464"/>
  <c r="J278" i="1464"/>
  <c r="K278" i="1464" l="1"/>
  <c r="N278" i="1464"/>
  <c r="F281" i="1464"/>
  <c r="I280" i="1464"/>
  <c r="J279" i="1464"/>
  <c r="M279" i="1464"/>
  <c r="K279" i="1464" l="1"/>
  <c r="N279" i="1464"/>
  <c r="M280" i="1464"/>
  <c r="J280" i="1464"/>
  <c r="I281" i="1464"/>
  <c r="F282" i="1464"/>
  <c r="K280" i="1464" l="1"/>
  <c r="N280" i="1464"/>
  <c r="I282" i="1464"/>
  <c r="F283" i="1464"/>
  <c r="M281" i="1464"/>
  <c r="J281" i="1464"/>
  <c r="I283" i="1464" l="1"/>
  <c r="F284" i="1464"/>
  <c r="N281" i="1464"/>
  <c r="K281" i="1464"/>
  <c r="M282" i="1464"/>
  <c r="J282" i="1464"/>
  <c r="F285" i="1464" l="1"/>
  <c r="I284" i="1464"/>
  <c r="K282" i="1464"/>
  <c r="N282" i="1464"/>
  <c r="J283" i="1464"/>
  <c r="M283" i="1464"/>
  <c r="M284" i="1464" l="1"/>
  <c r="J284" i="1464"/>
  <c r="N283" i="1464"/>
  <c r="K283" i="1464"/>
  <c r="I285" i="1464"/>
  <c r="F286" i="1464"/>
  <c r="K284" i="1464" l="1"/>
  <c r="N284" i="1464"/>
  <c r="I286" i="1464"/>
  <c r="F287" i="1464"/>
  <c r="M285" i="1464"/>
  <c r="J285" i="1464"/>
  <c r="I287" i="1464" l="1"/>
  <c r="F288" i="1464"/>
  <c r="N285" i="1464"/>
  <c r="K285" i="1464"/>
  <c r="J286" i="1464"/>
  <c r="M286" i="1464"/>
  <c r="F289" i="1464" l="1"/>
  <c r="I288" i="1464"/>
  <c r="K286" i="1464"/>
  <c r="N286" i="1464"/>
  <c r="J287" i="1464"/>
  <c r="M287" i="1464"/>
  <c r="K287" i="1464" l="1"/>
  <c r="N287" i="1464"/>
  <c r="M288" i="1464"/>
  <c r="J288" i="1464"/>
  <c r="F290" i="1464"/>
  <c r="I289" i="1464"/>
  <c r="I290" i="1464" l="1"/>
  <c r="F291" i="1464"/>
  <c r="M289" i="1464"/>
  <c r="J289" i="1464"/>
  <c r="N288" i="1464"/>
  <c r="K288" i="1464"/>
  <c r="N289" i="1464" l="1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I511" i="1464"/>
  <c r="K509" i="1464"/>
  <c r="J510" i="1464"/>
  <c r="N510" i="1464" s="1"/>
  <c r="M510" i="1464"/>
  <c r="K510" i="1464" l="1"/>
  <c r="M511" i="1464"/>
  <c r="J511" i="1464"/>
  <c r="N511" i="1464" s="1"/>
  <c r="I512" i="1464"/>
  <c r="F513" i="1464"/>
  <c r="K511" i="1464" l="1"/>
  <c r="I513" i="1464"/>
  <c r="F514" i="1464"/>
  <c r="M512" i="1464"/>
  <c r="J512" i="1464"/>
  <c r="N512" i="1464" s="1"/>
  <c r="K512" i="1464" l="1"/>
  <c r="I514" i="1464"/>
  <c r="F515" i="1464"/>
  <c r="J513" i="1464"/>
  <c r="N513" i="1464" s="1"/>
  <c r="M513" i="1464"/>
  <c r="F516" i="1464" l="1"/>
  <c r="I515" i="1464"/>
  <c r="K513" i="1464"/>
  <c r="J514" i="1464"/>
  <c r="N514" i="1464" s="1"/>
  <c r="M514" i="1464"/>
  <c r="I516" i="1464" l="1"/>
  <c r="J516" i="1464" s="1"/>
  <c r="N516" i="1464" s="1"/>
  <c r="F517" i="1464"/>
  <c r="M515" i="1464"/>
  <c r="J515" i="1464"/>
  <c r="N515" i="1464" s="1"/>
  <c r="K514" i="1464"/>
  <c r="M516" i="1464" l="1"/>
  <c r="F518" i="1464"/>
  <c r="I517" i="1464"/>
  <c r="J517" i="1464" s="1"/>
  <c r="N517" i="1464" s="1"/>
  <c r="K516" i="1464"/>
  <c r="K515" i="1464"/>
  <c r="M517" i="1464" l="1"/>
  <c r="F519" i="1464"/>
  <c r="I518" i="1464"/>
  <c r="M518" i="1464" l="1"/>
  <c r="J518" i="1464"/>
  <c r="N518" i="1464" s="1"/>
  <c r="F520" i="1464"/>
  <c r="I519" i="1464"/>
  <c r="K517" i="1464"/>
  <c r="M519" i="1464" l="1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M27" i="1444"/>
  <c r="N26" i="1444"/>
  <c r="N234" i="1444" s="1"/>
  <c r="M26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8" i="1437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38" i="1129" a="1"/>
  <c r="F23" i="1129" a="1"/>
  <c r="F37" i="1129" a="1"/>
  <c r="F28" i="1129" a="1"/>
  <c r="F41" i="1129" a="1"/>
  <c r="F27" i="1129" a="1"/>
  <c r="F45" i="1129" a="1"/>
  <c r="F36" i="1129" a="1"/>
  <c r="F34" i="1129" a="1"/>
  <c r="F29" i="1129" a="1"/>
  <c r="F11" i="1129" a="1"/>
  <c r="F32" i="1129" a="1"/>
  <c r="F14" i="1129" a="1"/>
  <c r="F13" i="1129" a="1"/>
  <c r="F16" i="1129" a="1"/>
  <c r="F40" i="1129" a="1"/>
  <c r="F12" i="1129" a="1"/>
  <c r="F39" i="1129" a="1"/>
  <c r="F31" i="1129" a="1"/>
  <c r="F21" i="1129" a="1"/>
  <c r="F30" i="1129" a="1"/>
  <c r="F22" i="1129" a="1"/>
  <c r="F19" i="1129" a="1"/>
  <c r="F18" i="1129" a="1"/>
  <c r="F35" i="1129" a="1"/>
  <c r="F33" i="1129" a="1"/>
  <c r="F46" i="1129" a="1"/>
  <c r="F26" i="1129" a="1"/>
  <c r="F25" i="1129" a="1"/>
  <c r="F42" i="1129" a="1"/>
  <c r="F17" i="1129" a="1"/>
  <c r="F20" i="1129" a="1"/>
  <c r="F43" i="1129" a="1"/>
  <c r="F15" i="1129" a="1"/>
  <c r="F44" i="1129" a="1"/>
  <c r="F24" i="1129" a="1"/>
  <c r="H21" i="1437" l="1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4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H12" i="1445" l="1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4" i="1464" l="1"/>
  <c r="I523" i="1464"/>
  <c r="K521" i="1464"/>
  <c r="M522" i="1464"/>
  <c r="J522" i="1464"/>
  <c r="N522" i="1464" s="1"/>
  <c r="K522" i="1464" l="1"/>
  <c r="M523" i="1464"/>
  <c r="J523" i="1464"/>
  <c r="N523" i="1464" s="1"/>
  <c r="F525" i="1464"/>
  <c r="I524" i="1464"/>
  <c r="H14" i="1444"/>
  <c r="B48" i="1438" s="1"/>
  <c r="K523" i="1464" l="1"/>
  <c r="M524" i="1464"/>
  <c r="J524" i="1464"/>
  <c r="N524" i="1464" s="1"/>
  <c r="F526" i="1464"/>
  <c r="I525" i="1464"/>
  <c r="F527" i="1464" l="1"/>
  <c r="I526" i="1464"/>
  <c r="M525" i="1464"/>
  <c r="J525" i="1464"/>
  <c r="N525" i="1464" s="1"/>
  <c r="K524" i="1464"/>
  <c r="K13" i="1444"/>
  <c r="K525" i="1464" l="1"/>
  <c r="M526" i="1464"/>
  <c r="J526" i="1464"/>
  <c r="N526" i="1464" s="1"/>
  <c r="F528" i="1464"/>
  <c r="I527" i="1464"/>
  <c r="I14" i="1444"/>
  <c r="E48" i="1438" s="1"/>
  <c r="H48" i="1438" s="1"/>
  <c r="M527" i="1464" l="1"/>
  <c r="J527" i="1464"/>
  <c r="N527" i="1464" s="1"/>
  <c r="F529" i="1464"/>
  <c r="I528" i="1464"/>
  <c r="K526" i="1464"/>
  <c r="M528" i="1464" l="1"/>
  <c r="J528" i="1464"/>
  <c r="N528" i="1464" s="1"/>
  <c r="F530" i="1464"/>
  <c r="I529" i="1464"/>
  <c r="K527" i="1464"/>
  <c r="M529" i="1464" l="1"/>
  <c r="J529" i="1464"/>
  <c r="N529" i="1464" s="1"/>
  <c r="F531" i="1464"/>
  <c r="I530" i="1464"/>
  <c r="K528" i="1464"/>
  <c r="M530" i="1464" l="1"/>
  <c r="J530" i="1464"/>
  <c r="N530" i="1464" s="1"/>
  <c r="F532" i="1464"/>
  <c r="I531" i="1464"/>
  <c r="K529" i="1464"/>
  <c r="M531" i="1464" l="1"/>
  <c r="J531" i="1464"/>
  <c r="N531" i="1464" s="1"/>
  <c r="F533" i="1464"/>
  <c r="I532" i="1464"/>
  <c r="K530" i="1464"/>
  <c r="M532" i="1464" l="1"/>
  <c r="J532" i="1464"/>
  <c r="N532" i="1464" s="1"/>
  <c r="F534" i="1464"/>
  <c r="I533" i="1464"/>
  <c r="K531" i="1464"/>
  <c r="M533" i="1464" l="1"/>
  <c r="J533" i="1464"/>
  <c r="N533" i="1464" s="1"/>
  <c r="F535" i="1464"/>
  <c r="I534" i="1464"/>
  <c r="K532" i="1464"/>
  <c r="J534" i="1464" l="1"/>
  <c r="N534" i="1464" s="1"/>
  <c r="M534" i="1464"/>
  <c r="F536" i="1464"/>
  <c r="I535" i="1464"/>
  <c r="K533" i="1464"/>
  <c r="M535" i="1464" l="1"/>
  <c r="J535" i="1464"/>
  <c r="N535" i="1464" s="1"/>
  <c r="F537" i="1464"/>
  <c r="I536" i="1464"/>
  <c r="K534" i="1464"/>
  <c r="J536" i="1464" l="1"/>
  <c r="N536" i="1464" s="1"/>
  <c r="M536" i="1464"/>
  <c r="F538" i="1464"/>
  <c r="I537" i="1464"/>
  <c r="K535" i="1464"/>
  <c r="M537" i="1464" l="1"/>
  <c r="J537" i="1464"/>
  <c r="N537" i="1464" s="1"/>
  <c r="F539" i="1464"/>
  <c r="I538" i="1464"/>
  <c r="K536" i="1464"/>
  <c r="M538" i="1464" l="1"/>
  <c r="J538" i="1464"/>
  <c r="N538" i="1464" s="1"/>
  <c r="F540" i="1464"/>
  <c r="I539" i="1464"/>
  <c r="K537" i="1464"/>
  <c r="M539" i="1464" l="1"/>
  <c r="J539" i="1464"/>
  <c r="N539" i="1464" s="1"/>
  <c r="F541" i="1464"/>
  <c r="I540" i="1464"/>
  <c r="K538" i="1464"/>
  <c r="K539" i="1464" l="1"/>
  <c r="M540" i="1464"/>
  <c r="J540" i="1464"/>
  <c r="N540" i="1464" s="1"/>
  <c r="F542" i="1464"/>
  <c r="I541" i="1464"/>
  <c r="M541" i="1464" l="1"/>
  <c r="J541" i="1464"/>
  <c r="N541" i="1464" s="1"/>
  <c r="F543" i="1464"/>
  <c r="I542" i="1464"/>
  <c r="K540" i="1464"/>
  <c r="M542" i="1464" l="1"/>
  <c r="J542" i="1464"/>
  <c r="N542" i="1464" s="1"/>
  <c r="F544" i="1464"/>
  <c r="I543" i="1464"/>
  <c r="K541" i="1464"/>
  <c r="M543" i="1464" l="1"/>
  <c r="J543" i="1464"/>
  <c r="N543" i="1464" s="1"/>
  <c r="F545" i="1464"/>
  <c r="I544" i="1464"/>
  <c r="K542" i="1464"/>
  <c r="M544" i="1464" l="1"/>
  <c r="J544" i="1464"/>
  <c r="N544" i="1464" s="1"/>
  <c r="F546" i="1464"/>
  <c r="I545" i="1464"/>
  <c r="K543" i="1464"/>
  <c r="M545" i="1464" l="1"/>
  <c r="J545" i="1464"/>
  <c r="N545" i="1464" s="1"/>
  <c r="F547" i="1464"/>
  <c r="I546" i="1464"/>
  <c r="K544" i="1464"/>
  <c r="J546" i="1464" l="1"/>
  <c r="N546" i="1464" s="1"/>
  <c r="M546" i="1464"/>
  <c r="F548" i="1464"/>
  <c r="I547" i="1464"/>
  <c r="K545" i="1464"/>
  <c r="M547" i="1464" l="1"/>
  <c r="J547" i="1464"/>
  <c r="N547" i="1464" s="1"/>
  <c r="F549" i="1464"/>
  <c r="I548" i="1464"/>
  <c r="K546" i="1464"/>
  <c r="M548" i="1464" l="1"/>
  <c r="J548" i="1464"/>
  <c r="N548" i="1464" s="1"/>
  <c r="F550" i="1464"/>
  <c r="I549" i="1464"/>
  <c r="K547" i="1464"/>
  <c r="M549" i="1464" l="1"/>
  <c r="J549" i="1464"/>
  <c r="N549" i="1464" s="1"/>
  <c r="F551" i="1464"/>
  <c r="I550" i="1464"/>
  <c r="K548" i="1464"/>
  <c r="J550" i="1464" l="1"/>
  <c r="N550" i="1464" s="1"/>
  <c r="M550" i="1464"/>
  <c r="F552" i="1464"/>
  <c r="I551" i="1464"/>
  <c r="K549" i="1464"/>
  <c r="M551" i="1464" l="1"/>
  <c r="J551" i="1464"/>
  <c r="N551" i="1464" s="1"/>
  <c r="F553" i="1464"/>
  <c r="I552" i="1464"/>
  <c r="K550" i="1464"/>
  <c r="M552" i="1464" l="1"/>
  <c r="J552" i="1464"/>
  <c r="N552" i="1464" s="1"/>
  <c r="F554" i="1464"/>
  <c r="I553" i="1464"/>
  <c r="K551" i="1464"/>
  <c r="J553" i="1464" l="1"/>
  <c r="N553" i="1464" s="1"/>
  <c r="M553" i="1464"/>
  <c r="F555" i="1464"/>
  <c r="I554" i="1464"/>
  <c r="K552" i="1464"/>
  <c r="M554" i="1464" l="1"/>
  <c r="J554" i="1464"/>
  <c r="N554" i="1464" s="1"/>
  <c r="F556" i="1464"/>
  <c r="I555" i="1464"/>
  <c r="K553" i="1464"/>
  <c r="M555" i="1464" l="1"/>
  <c r="J555" i="1464"/>
  <c r="N555" i="1464" s="1"/>
  <c r="F557" i="1464"/>
  <c r="I556" i="1464"/>
  <c r="K554" i="1464"/>
  <c r="M556" i="1464" l="1"/>
  <c r="J556" i="1464"/>
  <c r="N556" i="1464" s="1"/>
  <c r="F558" i="1464"/>
  <c r="I557" i="1464"/>
  <c r="K555" i="1464"/>
  <c r="J557" i="1464" l="1"/>
  <c r="N557" i="1464" s="1"/>
  <c r="M557" i="1464"/>
  <c r="F559" i="1464"/>
  <c r="I558" i="1464"/>
  <c r="K556" i="1464"/>
  <c r="M558" i="1464" l="1"/>
  <c r="J558" i="1464"/>
  <c r="N558" i="1464" s="1"/>
  <c r="F560" i="1464"/>
  <c r="I559" i="1464"/>
  <c r="K557" i="1464"/>
  <c r="M559" i="1464" l="1"/>
  <c r="J559" i="1464"/>
  <c r="N559" i="1464" s="1"/>
  <c r="F561" i="1464"/>
  <c r="I560" i="1464"/>
  <c r="K558" i="1464"/>
  <c r="M560" i="1464" l="1"/>
  <c r="J560" i="1464"/>
  <c r="N560" i="1464" s="1"/>
  <c r="F562" i="1464"/>
  <c r="I561" i="1464"/>
  <c r="K559" i="1464"/>
  <c r="M561" i="1464" l="1"/>
  <c r="J561" i="1464"/>
  <c r="N561" i="1464" s="1"/>
  <c r="F563" i="1464"/>
  <c r="I562" i="1464"/>
  <c r="K560" i="1464"/>
  <c r="M562" i="1464" l="1"/>
  <c r="J562" i="1464"/>
  <c r="N562" i="1464" s="1"/>
  <c r="F564" i="1464"/>
  <c r="I563" i="1464"/>
  <c r="K561" i="1464"/>
  <c r="M563" i="1464" l="1"/>
  <c r="J563" i="1464"/>
  <c r="N563" i="1464" s="1"/>
  <c r="F565" i="1464"/>
  <c r="I564" i="1464"/>
  <c r="K562" i="1464"/>
  <c r="M564" i="1464" l="1"/>
  <c r="J564" i="1464"/>
  <c r="N564" i="1464" s="1"/>
  <c r="I565" i="1464"/>
  <c r="F566" i="1464"/>
  <c r="K563" i="1464"/>
  <c r="I566" i="1464" l="1"/>
  <c r="F567" i="1464"/>
  <c r="M565" i="1464"/>
  <c r="J565" i="1464"/>
  <c r="N565" i="1464" s="1"/>
  <c r="K564" i="1464"/>
  <c r="K565" i="1464" l="1"/>
  <c r="I567" i="1464"/>
  <c r="F568" i="1464"/>
  <c r="M566" i="1464"/>
  <c r="J566" i="1464"/>
  <c r="N566" i="1464" s="1"/>
  <c r="K566" i="1464" l="1"/>
  <c r="I568" i="1464"/>
  <c r="F569" i="1464"/>
  <c r="M567" i="1464"/>
  <c r="J567" i="1464"/>
  <c r="N567" i="1464" s="1"/>
  <c r="I569" i="1464" l="1"/>
  <c r="F570" i="1464"/>
  <c r="K567" i="1464"/>
  <c r="M568" i="1464"/>
  <c r="J568" i="1464"/>
  <c r="N568" i="1464" s="1"/>
  <c r="K568" i="1464" l="1"/>
  <c r="I570" i="1464"/>
  <c r="F571" i="1464"/>
  <c r="M569" i="1464"/>
  <c r="J569" i="1464"/>
  <c r="N569" i="1464" s="1"/>
  <c r="K569" i="1464" l="1"/>
  <c r="I571" i="1464"/>
  <c r="F572" i="1464"/>
  <c r="M570" i="1464"/>
  <c r="J570" i="1464"/>
  <c r="N570" i="1464" s="1"/>
  <c r="K570" i="1464" l="1"/>
  <c r="F573" i="1464"/>
  <c r="I572" i="1464"/>
  <c r="M571" i="1464"/>
  <c r="J571" i="1464"/>
  <c r="N571" i="1464" s="1"/>
  <c r="K571" i="1464" l="1"/>
  <c r="M572" i="1464"/>
  <c r="J572" i="1464"/>
  <c r="N572" i="1464" s="1"/>
  <c r="F574" i="1464"/>
  <c r="I573" i="1464"/>
  <c r="M573" i="1464" l="1"/>
  <c r="J573" i="1464"/>
  <c r="N573" i="1464" s="1"/>
  <c r="F575" i="1464"/>
  <c r="I574" i="1464"/>
  <c r="K572" i="1464"/>
  <c r="M574" i="1464" l="1"/>
  <c r="J574" i="1464"/>
  <c r="N574" i="1464" s="1"/>
  <c r="F576" i="1464"/>
  <c r="I575" i="1464"/>
  <c r="K573" i="1464"/>
  <c r="K574" i="1464" l="1"/>
  <c r="M575" i="1464"/>
  <c r="J575" i="1464"/>
  <c r="N575" i="1464" s="1"/>
  <c r="F577" i="1464"/>
  <c r="I576" i="1464"/>
  <c r="I577" i="1464" l="1"/>
  <c r="F578" i="1464"/>
  <c r="M576" i="1464"/>
  <c r="J576" i="1464"/>
  <c r="N576" i="1464" s="1"/>
  <c r="K575" i="1464"/>
  <c r="K576" i="1464" l="1"/>
  <c r="I578" i="1464"/>
  <c r="F579" i="1464"/>
  <c r="J577" i="1464"/>
  <c r="N577" i="1464" s="1"/>
  <c r="M577" i="1464"/>
  <c r="I579" i="1464" l="1"/>
  <c r="F580" i="1464"/>
  <c r="K577" i="1464"/>
  <c r="M578" i="1464"/>
  <c r="J578" i="1464"/>
  <c r="N578" i="1464" s="1"/>
  <c r="K578" i="1464" l="1"/>
  <c r="I580" i="1464"/>
  <c r="F581" i="1464"/>
  <c r="M579" i="1464"/>
  <c r="J579" i="1464"/>
  <c r="N579" i="1464" s="1"/>
  <c r="K579" i="1464" l="1"/>
  <c r="I581" i="1464"/>
  <c r="F582" i="1464"/>
  <c r="M580" i="1464"/>
  <c r="J580" i="1464"/>
  <c r="N580" i="1464" s="1"/>
  <c r="K580" i="1464" l="1"/>
  <c r="I582" i="1464"/>
  <c r="F583" i="1464"/>
  <c r="J581" i="1464"/>
  <c r="N581" i="1464" s="1"/>
  <c r="M581" i="1464"/>
  <c r="K581" i="1464" l="1"/>
  <c r="I583" i="1464"/>
  <c r="F584" i="1464"/>
  <c r="M582" i="1464"/>
  <c r="J582" i="1464"/>
  <c r="N582" i="1464" s="1"/>
  <c r="K582" i="1464" l="1"/>
  <c r="I584" i="1464"/>
  <c r="F585" i="1464"/>
  <c r="M583" i="1464"/>
  <c r="J583" i="1464"/>
  <c r="N583" i="1464" s="1"/>
  <c r="K583" i="1464" l="1"/>
  <c r="I585" i="1464"/>
  <c r="F586" i="1464"/>
  <c r="M584" i="1464"/>
  <c r="J584" i="1464"/>
  <c r="N584" i="1464" s="1"/>
  <c r="K584" i="1464" l="1"/>
  <c r="I586" i="1464"/>
  <c r="F587" i="1464"/>
  <c r="M585" i="1464"/>
  <c r="J585" i="1464"/>
  <c r="N585" i="1464" s="1"/>
  <c r="K585" i="1464" l="1"/>
  <c r="I587" i="1464"/>
  <c r="F588" i="1464"/>
  <c r="M586" i="1464"/>
  <c r="J586" i="1464"/>
  <c r="N586" i="1464" s="1"/>
  <c r="K586" i="1464" l="1"/>
  <c r="I588" i="1464"/>
  <c r="F589" i="1464"/>
  <c r="M587" i="1464"/>
  <c r="J587" i="1464"/>
  <c r="N587" i="1464" s="1"/>
  <c r="K587" i="1464" l="1"/>
  <c r="I589" i="1464"/>
  <c r="F590" i="1464"/>
  <c r="M588" i="1464"/>
  <c r="J588" i="1464"/>
  <c r="N588" i="1464" s="1"/>
  <c r="K588" i="1464" l="1"/>
  <c r="I590" i="1464"/>
  <c r="F591" i="1464"/>
  <c r="M589" i="1464"/>
  <c r="J589" i="1464"/>
  <c r="N589" i="1464" s="1"/>
  <c r="K589" i="1464" l="1"/>
  <c r="I591" i="1464"/>
  <c r="F592" i="1464"/>
  <c r="M590" i="1464"/>
  <c r="J590" i="1464"/>
  <c r="N590" i="1464" s="1"/>
  <c r="K590" i="1464" l="1"/>
  <c r="I592" i="1464"/>
  <c r="F593" i="1464"/>
  <c r="J591" i="1464"/>
  <c r="N591" i="1464" s="1"/>
  <c r="M591" i="1464"/>
  <c r="K591" i="1464" l="1"/>
  <c r="I593" i="1464"/>
  <c r="F594" i="1464"/>
  <c r="M592" i="1464"/>
  <c r="J592" i="1464"/>
  <c r="N592" i="1464" s="1"/>
  <c r="K592" i="1464" l="1"/>
  <c r="I594" i="1464"/>
  <c r="F595" i="1464"/>
  <c r="M593" i="1464"/>
  <c r="J593" i="1464"/>
  <c r="N593" i="1464" s="1"/>
  <c r="K593" i="1464" l="1"/>
  <c r="I595" i="1464"/>
  <c r="F596" i="1464"/>
  <c r="M594" i="1464"/>
  <c r="J594" i="1464"/>
  <c r="N594" i="1464" s="1"/>
  <c r="K594" i="1464" l="1"/>
  <c r="I596" i="1464"/>
  <c r="F597" i="1464"/>
  <c r="M595" i="1464"/>
  <c r="J595" i="1464"/>
  <c r="N595" i="1464" s="1"/>
  <c r="K595" i="1464" l="1"/>
  <c r="I597" i="1464"/>
  <c r="F598" i="1464"/>
  <c r="M596" i="1464"/>
  <c r="J596" i="1464"/>
  <c r="N596" i="1464" s="1"/>
  <c r="K596" i="1464" l="1"/>
  <c r="I598" i="1464"/>
  <c r="F599" i="1464"/>
  <c r="M597" i="1464"/>
  <c r="J597" i="1464"/>
  <c r="N597" i="1464" s="1"/>
  <c r="K597" i="1464" l="1"/>
  <c r="I599" i="1464"/>
  <c r="F600" i="1464"/>
  <c r="M598" i="1464"/>
  <c r="J598" i="1464"/>
  <c r="N598" i="1464" s="1"/>
  <c r="K598" i="1464" l="1"/>
  <c r="I600" i="1464"/>
  <c r="F601" i="1464"/>
  <c r="M599" i="1464"/>
  <c r="J599" i="1464"/>
  <c r="N599" i="1464" s="1"/>
  <c r="K599" i="1464" l="1"/>
  <c r="I601" i="1464"/>
  <c r="F602" i="1464"/>
  <c r="M600" i="1464"/>
  <c r="J600" i="1464"/>
  <c r="N600" i="1464" s="1"/>
  <c r="K600" i="1464" l="1"/>
  <c r="I602" i="1464"/>
  <c r="F603" i="1464"/>
  <c r="M601" i="1464"/>
  <c r="J601" i="1464"/>
  <c r="N601" i="1464" s="1"/>
  <c r="K601" i="1464" l="1"/>
  <c r="I603" i="1464"/>
  <c r="F604" i="1464"/>
  <c r="M602" i="1464"/>
  <c r="J602" i="1464"/>
  <c r="N602" i="1464" s="1"/>
  <c r="K602" i="1464" l="1"/>
  <c r="I604" i="1464"/>
  <c r="F605" i="1464"/>
  <c r="M603" i="1464"/>
  <c r="J603" i="1464"/>
  <c r="N603" i="1464" s="1"/>
  <c r="K603" i="1464" l="1"/>
  <c r="I605" i="1464"/>
  <c r="F606" i="1464"/>
  <c r="J604" i="1464"/>
  <c r="N604" i="1464" s="1"/>
  <c r="M604" i="1464"/>
  <c r="K604" i="1464" l="1"/>
  <c r="I606" i="1464"/>
  <c r="F607" i="1464"/>
  <c r="M605" i="1464"/>
  <c r="J605" i="1464"/>
  <c r="N605" i="1464" s="1"/>
  <c r="I607" i="1464" l="1"/>
  <c r="F608" i="1464"/>
  <c r="K605" i="1464"/>
  <c r="M606" i="1464"/>
  <c r="J606" i="1464"/>
  <c r="N606" i="1464" s="1"/>
  <c r="K606" i="1464" l="1"/>
  <c r="I608" i="1464"/>
  <c r="F609" i="1464"/>
  <c r="M607" i="1464"/>
  <c r="J607" i="1464"/>
  <c r="N607" i="1464" s="1"/>
  <c r="K607" i="1464" l="1"/>
  <c r="I609" i="1464"/>
  <c r="F610" i="1464"/>
  <c r="M608" i="1464"/>
  <c r="J608" i="1464"/>
  <c r="N608" i="1464" s="1"/>
  <c r="K608" i="1464" l="1"/>
  <c r="F611" i="1464"/>
  <c r="I610" i="1464"/>
  <c r="J609" i="1464"/>
  <c r="N609" i="1464" s="1"/>
  <c r="M609" i="1464"/>
  <c r="K609" i="1464" l="1"/>
  <c r="J610" i="1464"/>
  <c r="N610" i="1464" s="1"/>
  <c r="M610" i="1464"/>
  <c r="F612" i="1464"/>
  <c r="I611" i="1464"/>
  <c r="J611" i="1464" l="1"/>
  <c r="N611" i="1464" s="1"/>
  <c r="M611" i="1464"/>
  <c r="I612" i="1464"/>
  <c r="F613" i="1464"/>
  <c r="K610" i="1464"/>
  <c r="F614" i="1464" l="1"/>
  <c r="I613" i="1464"/>
  <c r="M612" i="1464"/>
  <c r="J612" i="1464"/>
  <c r="N612" i="1464" s="1"/>
  <c r="K611" i="1464"/>
  <c r="K612" i="1464" l="1"/>
  <c r="M613" i="1464"/>
  <c r="J613" i="1464"/>
  <c r="N613" i="1464" s="1"/>
  <c r="I614" i="1464"/>
  <c r="F615" i="1464"/>
  <c r="I615" i="1464" l="1"/>
  <c r="F616" i="1464"/>
  <c r="J614" i="1464"/>
  <c r="N614" i="1464" s="1"/>
  <c r="M614" i="1464"/>
  <c r="K613" i="1464"/>
  <c r="K614" i="1464" l="1"/>
  <c r="F617" i="1464"/>
  <c r="I616" i="1464"/>
  <c r="M615" i="1464"/>
  <c r="J615" i="1464"/>
  <c r="N615" i="1464" s="1"/>
  <c r="J616" i="1464" l="1"/>
  <c r="N616" i="1464" s="1"/>
  <c r="M616" i="1464"/>
  <c r="K615" i="1464"/>
  <c r="F618" i="1464"/>
  <c r="I617" i="1464"/>
  <c r="J617" i="1464" l="1"/>
  <c r="N617" i="1464" s="1"/>
  <c r="M617" i="1464"/>
  <c r="F619" i="1464"/>
  <c r="I618" i="1464"/>
  <c r="K616" i="1464"/>
  <c r="M618" i="1464" l="1"/>
  <c r="J618" i="1464"/>
  <c r="N618" i="1464" s="1"/>
  <c r="F620" i="1464"/>
  <c r="I619" i="1464"/>
  <c r="K617" i="1464"/>
  <c r="M619" i="1464" l="1"/>
  <c r="J619" i="1464"/>
  <c r="N619" i="1464" s="1"/>
  <c r="I620" i="1464"/>
  <c r="F621" i="1464"/>
  <c r="K618" i="1464"/>
  <c r="F622" i="1464" l="1"/>
  <c r="I621" i="1464"/>
  <c r="J620" i="1464"/>
  <c r="N620" i="1464" s="1"/>
  <c r="M620" i="1464"/>
  <c r="K619" i="1464"/>
  <c r="K620" i="1464" l="1"/>
  <c r="J621" i="1464"/>
  <c r="N621" i="1464" s="1"/>
  <c r="M621" i="1464"/>
  <c r="F623" i="1464"/>
  <c r="I622" i="1464"/>
  <c r="J622" i="1464" l="1"/>
  <c r="N622" i="1464" s="1"/>
  <c r="M622" i="1464"/>
  <c r="I623" i="1464"/>
  <c r="F624" i="1464"/>
  <c r="K621" i="1464"/>
  <c r="I624" i="1464" l="1"/>
  <c r="F625" i="1464"/>
  <c r="J623" i="1464"/>
  <c r="N623" i="1464" s="1"/>
  <c r="M623" i="1464"/>
  <c r="K622" i="1464"/>
  <c r="K623" i="1464" l="1"/>
  <c r="I625" i="1464"/>
  <c r="F626" i="1464"/>
  <c r="J624" i="1464"/>
  <c r="N624" i="1464" s="1"/>
  <c r="M624" i="1464"/>
  <c r="I626" i="1464" l="1"/>
  <c r="F627" i="1464"/>
  <c r="K624" i="1464"/>
  <c r="M625" i="1464"/>
  <c r="J625" i="1464"/>
  <c r="N625" i="1464" s="1"/>
  <c r="K625" i="1464" l="1"/>
  <c r="F628" i="1464"/>
  <c r="I627" i="1464"/>
  <c r="M626" i="1464"/>
  <c r="J626" i="1464"/>
  <c r="N626" i="1464" s="1"/>
  <c r="K626" i="1464" l="1"/>
  <c r="J627" i="1464"/>
  <c r="N627" i="1464" s="1"/>
  <c r="M627" i="1464"/>
  <c r="I628" i="1464"/>
  <c r="F629" i="1464"/>
  <c r="I629" i="1464" l="1"/>
  <c r="F630" i="1464"/>
  <c r="M628" i="1464"/>
  <c r="J628" i="1464"/>
  <c r="N628" i="1464" s="1"/>
  <c r="K627" i="1464"/>
  <c r="K628" i="1464" l="1"/>
  <c r="F631" i="1464"/>
  <c r="I630" i="1464"/>
  <c r="M629" i="1464"/>
  <c r="J629" i="1464"/>
  <c r="N629" i="1464" s="1"/>
  <c r="K629" i="1464" l="1"/>
  <c r="M630" i="1464"/>
  <c r="J630" i="1464"/>
  <c r="N630" i="1464" s="1"/>
  <c r="I631" i="1464"/>
  <c r="F632" i="1464"/>
  <c r="I632" i="1464" l="1"/>
  <c r="F633" i="1464"/>
  <c r="M631" i="1464"/>
  <c r="J631" i="1464"/>
  <c r="N631" i="1464" s="1"/>
  <c r="K630" i="1464"/>
  <c r="K631" i="1464" l="1"/>
  <c r="I633" i="1464"/>
  <c r="F634" i="1464"/>
  <c r="J632" i="1464"/>
  <c r="N632" i="1464" s="1"/>
  <c r="M632" i="1464"/>
  <c r="K632" i="1464" l="1"/>
  <c r="I634" i="1464"/>
  <c r="F635" i="1464"/>
  <c r="M633" i="1464"/>
  <c r="J633" i="1464"/>
  <c r="N633" i="1464" s="1"/>
  <c r="K633" i="1464" l="1"/>
  <c r="I635" i="1464"/>
  <c r="F636" i="1464"/>
  <c r="M634" i="1464"/>
  <c r="J634" i="1464"/>
  <c r="N634" i="1464" s="1"/>
  <c r="K634" i="1464" l="1"/>
  <c r="F637" i="1464"/>
  <c r="I636" i="1464"/>
  <c r="M635" i="1464"/>
  <c r="J635" i="1464"/>
  <c r="N635" i="1464" s="1"/>
  <c r="K635" i="1464" l="1"/>
  <c r="J636" i="1464"/>
  <c r="N636" i="1464" s="1"/>
  <c r="M636" i="1464"/>
  <c r="F638" i="1464"/>
  <c r="I637" i="1464"/>
  <c r="J637" i="1464" l="1"/>
  <c r="N637" i="1464" s="1"/>
  <c r="M637" i="1464"/>
  <c r="I638" i="1464"/>
  <c r="F639" i="1464"/>
  <c r="K636" i="1464"/>
  <c r="F640" i="1464" l="1"/>
  <c r="I639" i="1464"/>
  <c r="J638" i="1464"/>
  <c r="N638" i="1464" s="1"/>
  <c r="M638" i="1464"/>
  <c r="K637" i="1464"/>
  <c r="K638" i="1464" l="1"/>
  <c r="J639" i="1464"/>
  <c r="N639" i="1464" s="1"/>
  <c r="M639" i="1464"/>
  <c r="F641" i="1464"/>
  <c r="I640" i="1464"/>
  <c r="M640" i="1464" l="1"/>
  <c r="J640" i="1464"/>
  <c r="N640" i="1464" s="1"/>
  <c r="F642" i="1464"/>
  <c r="I641" i="1464"/>
  <c r="K639" i="1464"/>
  <c r="J641" i="1464" l="1"/>
  <c r="N641" i="1464" s="1"/>
  <c r="M641" i="1464"/>
  <c r="I642" i="1464"/>
  <c r="F643" i="1464"/>
  <c r="K640" i="1464"/>
  <c r="I643" i="1464" l="1"/>
  <c r="F644" i="1464"/>
  <c r="J642" i="1464"/>
  <c r="N642" i="1464" s="1"/>
  <c r="M642" i="1464"/>
  <c r="K641" i="1464"/>
  <c r="K642" i="1464" l="1"/>
  <c r="I644" i="1464"/>
  <c r="F645" i="1464"/>
  <c r="M643" i="1464"/>
  <c r="J643" i="1464"/>
  <c r="N643" i="1464" s="1"/>
  <c r="K643" i="1464" l="1"/>
  <c r="F646" i="1464"/>
  <c r="I645" i="1464"/>
  <c r="M644" i="1464"/>
  <c r="J644" i="1464"/>
  <c r="N644" i="1464" s="1"/>
  <c r="K644" i="1464" l="1"/>
  <c r="J645" i="1464"/>
  <c r="N645" i="1464" s="1"/>
  <c r="M645" i="1464"/>
  <c r="I646" i="1464"/>
  <c r="F647" i="1464"/>
  <c r="I647" i="1464" l="1"/>
  <c r="F648" i="1464"/>
  <c r="J646" i="1464"/>
  <c r="N646" i="1464" s="1"/>
  <c r="M646" i="1464"/>
  <c r="K645" i="1464"/>
  <c r="K646" i="1464" l="1"/>
  <c r="F649" i="1464"/>
  <c r="I648" i="1464"/>
  <c r="J647" i="1464"/>
  <c r="N647" i="1464" s="1"/>
  <c r="M647" i="1464"/>
  <c r="K647" i="1464" l="1"/>
  <c r="J648" i="1464"/>
  <c r="N648" i="1464" s="1"/>
  <c r="M648" i="1464"/>
  <c r="F650" i="1464"/>
  <c r="I649" i="1464"/>
  <c r="J649" i="1464" l="1"/>
  <c r="N649" i="1464" s="1"/>
  <c r="M649" i="1464"/>
  <c r="I650" i="1464"/>
  <c r="F651" i="1464"/>
  <c r="K648" i="1464"/>
  <c r="I651" i="1464" l="1"/>
  <c r="F652" i="1464"/>
  <c r="J650" i="1464"/>
  <c r="N650" i="1464" s="1"/>
  <c r="M650" i="1464"/>
  <c r="K649" i="1464"/>
  <c r="K650" i="1464" l="1"/>
  <c r="I652" i="1464"/>
  <c r="F653" i="1464"/>
  <c r="M651" i="1464"/>
  <c r="J651" i="1464"/>
  <c r="N651" i="1464" s="1"/>
  <c r="K651" i="1464" l="1"/>
  <c r="F654" i="1464"/>
  <c r="I653" i="1464"/>
  <c r="M652" i="1464"/>
  <c r="J652" i="1464"/>
  <c r="N652" i="1464" s="1"/>
  <c r="K652" i="1464" l="1"/>
  <c r="M653" i="1464"/>
  <c r="J653" i="1464"/>
  <c r="N653" i="1464" s="1"/>
  <c r="F655" i="1464"/>
  <c r="I654" i="1464"/>
  <c r="J654" i="1464" l="1"/>
  <c r="N654" i="1464" s="1"/>
  <c r="M654" i="1464"/>
  <c r="F656" i="1464"/>
  <c r="I655" i="1464"/>
  <c r="K653" i="1464"/>
  <c r="J655" i="1464" l="1"/>
  <c r="N655" i="1464" s="1"/>
  <c r="M655" i="1464"/>
  <c r="I656" i="1464"/>
  <c r="F657" i="1464"/>
  <c r="K654" i="1464"/>
  <c r="F658" i="1464" l="1"/>
  <c r="I657" i="1464"/>
  <c r="J656" i="1464"/>
  <c r="N656" i="1464" s="1"/>
  <c r="M656" i="1464"/>
  <c r="K655" i="1464"/>
  <c r="K656" i="1464" l="1"/>
  <c r="J657" i="1464"/>
  <c r="N657" i="1464" s="1"/>
  <c r="M657" i="1464"/>
  <c r="F659" i="1464"/>
  <c r="I658" i="1464"/>
  <c r="J658" i="1464" l="1"/>
  <c r="N658" i="1464" s="1"/>
  <c r="M658" i="1464"/>
  <c r="F660" i="1464"/>
  <c r="I659" i="1464"/>
  <c r="K657" i="1464"/>
  <c r="J659" i="1464" l="1"/>
  <c r="N659" i="1464" s="1"/>
  <c r="M659" i="1464"/>
  <c r="F661" i="1464"/>
  <c r="I660" i="1464"/>
  <c r="K658" i="1464"/>
  <c r="J660" i="1464" l="1"/>
  <c r="N660" i="1464" s="1"/>
  <c r="M660" i="1464"/>
  <c r="F662" i="1464"/>
  <c r="I661" i="1464"/>
  <c r="K659" i="1464"/>
  <c r="J661" i="1464" l="1"/>
  <c r="N661" i="1464" s="1"/>
  <c r="M661" i="1464"/>
  <c r="F663" i="1464"/>
  <c r="I662" i="1464"/>
  <c r="K660" i="1464"/>
  <c r="J662" i="1464" l="1"/>
  <c r="N662" i="1464" s="1"/>
  <c r="M662" i="1464"/>
  <c r="I663" i="1464"/>
  <c r="F664" i="1464"/>
  <c r="K661" i="1464"/>
  <c r="F665" i="1464" l="1"/>
  <c r="I664" i="1464"/>
  <c r="J663" i="1464"/>
  <c r="N663" i="1464" s="1"/>
  <c r="M663" i="1464"/>
  <c r="K662" i="1464"/>
  <c r="K663" i="1464" l="1"/>
  <c r="J664" i="1464"/>
  <c r="N664" i="1464" s="1"/>
  <c r="M664" i="1464"/>
  <c r="F666" i="1464"/>
  <c r="I665" i="1464"/>
  <c r="J665" i="1464" l="1"/>
  <c r="N665" i="1464" s="1"/>
  <c r="M665" i="1464"/>
  <c r="I666" i="1464"/>
  <c r="F667" i="1464"/>
  <c r="K664" i="1464"/>
  <c r="F668" i="1464" l="1"/>
  <c r="I667" i="1464"/>
  <c r="J666" i="1464"/>
  <c r="N666" i="1464" s="1"/>
  <c r="M666" i="1464"/>
  <c r="K665" i="1464"/>
  <c r="K666" i="1464" l="1"/>
  <c r="J667" i="1464"/>
  <c r="N667" i="1464" s="1"/>
  <c r="M667" i="1464"/>
  <c r="I668" i="1464"/>
  <c r="F669" i="1464"/>
  <c r="F670" i="1464" l="1"/>
  <c r="I669" i="1464"/>
  <c r="J668" i="1464"/>
  <c r="N668" i="1464" s="1"/>
  <c r="M668" i="1464"/>
  <c r="K667" i="1464"/>
  <c r="K668" i="1464" l="1"/>
  <c r="J669" i="1464"/>
  <c r="N669" i="1464" s="1"/>
  <c r="M669" i="1464"/>
  <c r="F671" i="1464"/>
  <c r="I670" i="1464"/>
  <c r="J670" i="1464" l="1"/>
  <c r="N670" i="1464" s="1"/>
  <c r="M670" i="1464"/>
  <c r="F672" i="1464"/>
  <c r="I671" i="1464"/>
  <c r="K669" i="1464"/>
  <c r="J671" i="1464" l="1"/>
  <c r="N671" i="1464" s="1"/>
  <c r="M671" i="1464"/>
  <c r="F673" i="1464"/>
  <c r="I672" i="1464"/>
  <c r="K670" i="1464"/>
  <c r="J672" i="1464" l="1"/>
  <c r="N672" i="1464" s="1"/>
  <c r="M672" i="1464"/>
  <c r="F674" i="1464"/>
  <c r="I673" i="1464"/>
  <c r="K671" i="1464"/>
  <c r="J673" i="1464" l="1"/>
  <c r="N673" i="1464" s="1"/>
  <c r="M673" i="1464"/>
  <c r="F675" i="1464"/>
  <c r="I674" i="1464"/>
  <c r="K672" i="1464"/>
  <c r="J674" i="1464" l="1"/>
  <c r="N674" i="1464" s="1"/>
  <c r="M674" i="1464"/>
  <c r="F676" i="1464"/>
  <c r="I675" i="1464"/>
  <c r="K673" i="1464"/>
  <c r="J675" i="1464" l="1"/>
  <c r="N675" i="1464" s="1"/>
  <c r="M675" i="1464"/>
  <c r="F677" i="1464"/>
  <c r="I676" i="1464"/>
  <c r="K674" i="1464"/>
  <c r="M676" i="1464" l="1"/>
  <c r="J676" i="1464"/>
  <c r="N676" i="1464" s="1"/>
  <c r="I677" i="1464"/>
  <c r="F678" i="1464"/>
  <c r="K675" i="1464"/>
  <c r="I678" i="1464" l="1"/>
  <c r="F679" i="1464"/>
  <c r="M677" i="1464"/>
  <c r="J677" i="1464"/>
  <c r="N677" i="1464" s="1"/>
  <c r="K676" i="1464"/>
  <c r="K677" i="1464" l="1"/>
  <c r="I679" i="1464"/>
  <c r="F680" i="1464"/>
  <c r="J678" i="1464"/>
  <c r="N678" i="1464" s="1"/>
  <c r="M678" i="1464"/>
  <c r="K678" i="1464" l="1"/>
  <c r="I680" i="1464"/>
  <c r="F681" i="1464"/>
  <c r="J679" i="1464"/>
  <c r="N679" i="1464" s="1"/>
  <c r="M679" i="1464"/>
  <c r="K679" i="1464" l="1"/>
  <c r="I681" i="1464"/>
  <c r="F682" i="1464"/>
  <c r="J680" i="1464"/>
  <c r="N680" i="1464" s="1"/>
  <c r="M680" i="1464"/>
  <c r="K680" i="1464" l="1"/>
  <c r="I682" i="1464"/>
  <c r="F683" i="1464"/>
  <c r="J681" i="1464"/>
  <c r="N681" i="1464" s="1"/>
  <c r="M681" i="1464"/>
  <c r="K681" i="1464" l="1"/>
  <c r="I683" i="1464"/>
  <c r="F684" i="1464"/>
  <c r="M682" i="1464"/>
  <c r="J682" i="1464"/>
  <c r="N682" i="1464" s="1"/>
  <c r="K682" i="1464" l="1"/>
  <c r="I684" i="1464"/>
  <c r="F685" i="1464"/>
  <c r="M683" i="1464"/>
  <c r="J683" i="1464"/>
  <c r="N683" i="1464" s="1"/>
  <c r="K683" i="1464" l="1"/>
  <c r="I685" i="1464"/>
  <c r="F686" i="1464"/>
  <c r="M684" i="1464"/>
  <c r="J684" i="1464"/>
  <c r="N684" i="1464" s="1"/>
  <c r="K684" i="1464" l="1"/>
  <c r="I686" i="1464"/>
  <c r="F687" i="1464"/>
  <c r="J685" i="1464"/>
  <c r="N685" i="1464" s="1"/>
  <c r="M685" i="1464"/>
  <c r="K685" i="1464" l="1"/>
  <c r="I687" i="1464"/>
  <c r="F688" i="1464"/>
  <c r="M686" i="1464"/>
  <c r="J686" i="1464"/>
  <c r="N686" i="1464" s="1"/>
  <c r="K686" i="1464" l="1"/>
  <c r="F689" i="1464"/>
  <c r="I688" i="1464"/>
  <c r="J687" i="1464"/>
  <c r="N687" i="1464" s="1"/>
  <c r="M687" i="1464"/>
  <c r="K687" i="1464" l="1"/>
  <c r="M688" i="1464"/>
  <c r="J688" i="1464"/>
  <c r="N688" i="1464" s="1"/>
  <c r="F690" i="1464"/>
  <c r="I689" i="1464"/>
  <c r="J689" i="1464" l="1"/>
  <c r="N689" i="1464" s="1"/>
  <c r="M689" i="1464"/>
  <c r="F691" i="1464"/>
  <c r="I690" i="1464"/>
  <c r="K688" i="1464"/>
  <c r="M690" i="1464" l="1"/>
  <c r="J690" i="1464"/>
  <c r="N690" i="1464" s="1"/>
  <c r="F692" i="1464"/>
  <c r="I691" i="1464"/>
  <c r="K689" i="1464"/>
  <c r="J691" i="1464" l="1"/>
  <c r="N691" i="1464" s="1"/>
  <c r="M691" i="1464"/>
  <c r="F693" i="1464"/>
  <c r="I692" i="1464"/>
  <c r="K690" i="1464"/>
  <c r="M692" i="1464" l="1"/>
  <c r="J692" i="1464"/>
  <c r="N692" i="1464" s="1"/>
  <c r="F694" i="1464"/>
  <c r="I693" i="1464"/>
  <c r="K691" i="1464"/>
  <c r="J693" i="1464" l="1"/>
  <c r="N693" i="1464" s="1"/>
  <c r="M693" i="1464"/>
  <c r="F695" i="1464"/>
  <c r="I694" i="1464"/>
  <c r="K692" i="1464"/>
  <c r="M694" i="1464" l="1"/>
  <c r="J694" i="1464"/>
  <c r="N694" i="1464" s="1"/>
  <c r="F696" i="1464"/>
  <c r="I695" i="1464"/>
  <c r="K693" i="1464"/>
  <c r="J695" i="1464" l="1"/>
  <c r="N695" i="1464" s="1"/>
  <c r="M695" i="1464"/>
  <c r="F697" i="1464"/>
  <c r="I696" i="1464"/>
  <c r="K694" i="1464"/>
  <c r="M696" i="1464" l="1"/>
  <c r="J696" i="1464"/>
  <c r="N696" i="1464" s="1"/>
  <c r="F698" i="1464"/>
  <c r="I697" i="1464"/>
  <c r="K695" i="1464"/>
  <c r="J697" i="1464" l="1"/>
  <c r="N697" i="1464" s="1"/>
  <c r="M697" i="1464"/>
  <c r="F699" i="1464"/>
  <c r="I698" i="1464"/>
  <c r="K696" i="1464"/>
  <c r="M698" i="1464" l="1"/>
  <c r="J698" i="1464"/>
  <c r="N698" i="1464" s="1"/>
  <c r="I699" i="1464"/>
  <c r="F700" i="1464"/>
  <c r="K697" i="1464"/>
  <c r="F701" i="1464" l="1"/>
  <c r="I700" i="1464"/>
  <c r="J699" i="1464"/>
  <c r="N699" i="1464" s="1"/>
  <c r="M699" i="1464"/>
  <c r="K698" i="1464"/>
  <c r="K699" i="1464" l="1"/>
  <c r="M700" i="1464"/>
  <c r="J700" i="1464"/>
  <c r="N700" i="1464" s="1"/>
  <c r="F702" i="1464"/>
  <c r="I701" i="1464"/>
  <c r="J701" i="1464" l="1"/>
  <c r="N701" i="1464" s="1"/>
  <c r="M701" i="1464"/>
  <c r="I702" i="1464"/>
  <c r="F703" i="1464"/>
  <c r="K700" i="1464"/>
  <c r="F704" i="1464" l="1"/>
  <c r="I703" i="1464"/>
  <c r="M702" i="1464"/>
  <c r="J702" i="1464"/>
  <c r="N702" i="1464" s="1"/>
  <c r="K701" i="1464"/>
  <c r="K702" i="1464" l="1"/>
  <c r="J703" i="1464"/>
  <c r="N703" i="1464" s="1"/>
  <c r="M703" i="1464"/>
  <c r="F705" i="1464"/>
  <c r="I704" i="1464"/>
  <c r="M704" i="1464" l="1"/>
  <c r="J704" i="1464"/>
  <c r="N704" i="1464" s="1"/>
  <c r="F706" i="1464"/>
  <c r="I705" i="1464"/>
  <c r="K703" i="1464"/>
  <c r="M705" i="1464" l="1"/>
  <c r="J705" i="1464"/>
  <c r="N705" i="1464" s="1"/>
  <c r="F707" i="1464"/>
  <c r="I706" i="1464"/>
  <c r="K704" i="1464"/>
  <c r="M706" i="1464" l="1"/>
  <c r="J706" i="1464"/>
  <c r="N706" i="1464" s="1"/>
  <c r="I707" i="1464"/>
  <c r="F708" i="1464"/>
  <c r="K705" i="1464"/>
  <c r="I708" i="1464" l="1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K713" i="1464" l="1"/>
  <c r="J714" i="1464"/>
  <c r="N714" i="1464" s="1"/>
  <c r="M714" i="1464"/>
  <c r="I715" i="1464"/>
  <c r="F716" i="1464"/>
  <c r="F717" i="1464" s="1"/>
  <c r="F718" i="1464" l="1"/>
  <c r="I717" i="1464"/>
  <c r="I716" i="1464"/>
  <c r="J715" i="1464"/>
  <c r="N715" i="1464" s="1"/>
  <c r="M715" i="1464"/>
  <c r="K714" i="1464"/>
  <c r="M717" i="1464" l="1"/>
  <c r="J717" i="1464"/>
  <c r="F719" i="1464"/>
  <c r="I718" i="1464"/>
  <c r="K715" i="1464"/>
  <c r="J716" i="1464"/>
  <c r="N716" i="1464" s="1"/>
  <c r="M716" i="1464"/>
  <c r="M718" i="1464" l="1"/>
  <c r="J718" i="1464"/>
  <c r="F720" i="1464"/>
  <c r="I719" i="1464"/>
  <c r="N717" i="1464"/>
  <c r="K717" i="1464"/>
  <c r="K716" i="1464"/>
  <c r="J719" i="1464" l="1"/>
  <c r="M719" i="1464"/>
  <c r="F721" i="1464"/>
  <c r="I720" i="1464"/>
  <c r="N718" i="1464"/>
  <c r="K718" i="1464"/>
  <c r="J720" i="1464" l="1"/>
  <c r="M720" i="1464"/>
  <c r="F722" i="1464"/>
  <c r="I721" i="1464"/>
  <c r="K719" i="1464"/>
  <c r="N719" i="1464"/>
  <c r="J721" i="1464" l="1"/>
  <c r="M721" i="1464"/>
  <c r="F723" i="1464"/>
  <c r="I722" i="1464"/>
  <c r="K720" i="1464"/>
  <c r="N720" i="1464"/>
  <c r="J722" i="1464" l="1"/>
  <c r="M722" i="1464"/>
  <c r="F724" i="1464"/>
  <c r="I723" i="1464"/>
  <c r="K721" i="1464"/>
  <c r="N721" i="1464"/>
  <c r="M723" i="1464" l="1"/>
  <c r="J723" i="1464"/>
  <c r="F725" i="1464"/>
  <c r="I724" i="1464"/>
  <c r="N722" i="1464"/>
  <c r="K722" i="1464"/>
  <c r="M724" i="1464" l="1"/>
  <c r="J724" i="1464"/>
  <c r="F726" i="1464"/>
  <c r="I725" i="1464"/>
  <c r="N723" i="1464"/>
  <c r="K723" i="1464"/>
  <c r="J725" i="1464" l="1"/>
  <c r="M725" i="1464"/>
  <c r="F727" i="1464"/>
  <c r="I726" i="1464"/>
  <c r="N724" i="1464"/>
  <c r="K724" i="1464"/>
  <c r="J726" i="1464" l="1"/>
  <c r="M726" i="1464"/>
  <c r="F728" i="1464"/>
  <c r="I727" i="1464"/>
  <c r="N725" i="1464"/>
  <c r="K725" i="1464"/>
  <c r="J727" i="1464" l="1"/>
  <c r="M727" i="1464"/>
  <c r="F729" i="1464"/>
  <c r="I728" i="1464"/>
  <c r="K726" i="1464"/>
  <c r="N726" i="1464"/>
  <c r="J728" i="1464" l="1"/>
  <c r="M728" i="1464"/>
  <c r="F730" i="1464"/>
  <c r="I729" i="1464"/>
  <c r="N727" i="1464"/>
  <c r="K727" i="1464"/>
  <c r="J729" i="1464" l="1"/>
  <c r="M729" i="1464"/>
  <c r="F731" i="1464"/>
  <c r="I730" i="1464"/>
  <c r="N728" i="1464"/>
  <c r="K728" i="1464"/>
  <c r="J730" i="1464" l="1"/>
  <c r="M730" i="1464"/>
  <c r="F732" i="1464"/>
  <c r="I731" i="1464"/>
  <c r="K729" i="1464"/>
  <c r="N729" i="1464"/>
  <c r="J731" i="1464" l="1"/>
  <c r="M731" i="1464"/>
  <c r="F733" i="1464"/>
  <c r="I732" i="1464"/>
  <c r="N730" i="1464"/>
  <c r="K730" i="1464"/>
  <c r="M732" i="1464" l="1"/>
  <c r="J732" i="1464"/>
  <c r="F734" i="1464"/>
  <c r="I733" i="1464"/>
  <c r="N731" i="1464"/>
  <c r="K731" i="1464"/>
  <c r="M733" i="1464" l="1"/>
  <c r="J733" i="1464"/>
  <c r="F735" i="1464"/>
  <c r="I734" i="1464"/>
  <c r="N732" i="1464"/>
  <c r="K732" i="1464"/>
  <c r="M734" i="1464" l="1"/>
  <c r="J734" i="1464"/>
  <c r="F736" i="1464"/>
  <c r="I735" i="1464"/>
  <c r="N733" i="1464"/>
  <c r="K733" i="1464"/>
  <c r="M735" i="1464" l="1"/>
  <c r="J735" i="1464"/>
  <c r="F737" i="1464"/>
  <c r="I736" i="1464"/>
  <c r="K734" i="1464"/>
  <c r="N734" i="1464"/>
  <c r="J736" i="1464" l="1"/>
  <c r="M736" i="1464"/>
  <c r="F738" i="1464"/>
  <c r="I737" i="1464"/>
  <c r="K735" i="1464"/>
  <c r="N735" i="1464"/>
  <c r="J737" i="1464" l="1"/>
  <c r="M737" i="1464"/>
  <c r="F739" i="1464"/>
  <c r="I738" i="1464"/>
  <c r="K736" i="1464"/>
  <c r="N736" i="1464"/>
  <c r="M738" i="1464" l="1"/>
  <c r="J738" i="1464"/>
  <c r="F740" i="1464"/>
  <c r="I739" i="1464"/>
  <c r="N737" i="1464"/>
  <c r="K737" i="1464"/>
  <c r="J739" i="1464" l="1"/>
  <c r="M739" i="1464"/>
  <c r="F741" i="1464"/>
  <c r="I740" i="1464"/>
  <c r="N738" i="1464"/>
  <c r="K738" i="1464"/>
  <c r="M740" i="1464" l="1"/>
  <c r="J740" i="1464"/>
  <c r="F742" i="1464"/>
  <c r="I741" i="1464"/>
  <c r="K739" i="1464"/>
  <c r="N739" i="1464"/>
  <c r="M741" i="1464" l="1"/>
  <c r="J741" i="1464"/>
  <c r="F743" i="1464"/>
  <c r="I742" i="1464"/>
  <c r="K740" i="1464"/>
  <c r="N740" i="1464"/>
  <c r="J742" i="1464" l="1"/>
  <c r="M742" i="1464"/>
  <c r="F744" i="1464"/>
  <c r="I743" i="1464"/>
  <c r="K741" i="1464"/>
  <c r="N741" i="1464"/>
  <c r="J743" i="1464" l="1"/>
  <c r="M743" i="1464"/>
  <c r="F745" i="1464"/>
  <c r="I744" i="1464"/>
  <c r="N742" i="1464"/>
  <c r="K742" i="1464"/>
  <c r="J744" i="1464" l="1"/>
  <c r="M744" i="1464"/>
  <c r="F746" i="1464"/>
  <c r="I745" i="1464"/>
  <c r="N743" i="1464"/>
  <c r="K743" i="1464"/>
  <c r="J745" i="1464" l="1"/>
  <c r="M745" i="1464"/>
  <c r="F747" i="1464"/>
  <c r="I746" i="1464"/>
  <c r="K744" i="1464"/>
  <c r="N744" i="1464"/>
  <c r="J746" i="1464" l="1"/>
  <c r="M746" i="1464"/>
  <c r="F748" i="1464"/>
  <c r="I747" i="1464"/>
  <c r="K745" i="1464"/>
  <c r="N745" i="1464"/>
  <c r="M747" i="1464" l="1"/>
  <c r="J747" i="1464"/>
  <c r="F749" i="1464"/>
  <c r="I748" i="1464"/>
  <c r="K746" i="1464"/>
  <c r="N746" i="1464"/>
  <c r="M748" i="1464" l="1"/>
  <c r="J748" i="1464"/>
  <c r="F750" i="1464"/>
  <c r="I749" i="1464"/>
  <c r="K747" i="1464"/>
  <c r="N747" i="1464"/>
  <c r="M749" i="1464" l="1"/>
  <c r="J749" i="1464"/>
  <c r="F751" i="1464"/>
  <c r="I750" i="1464"/>
  <c r="K748" i="1464"/>
  <c r="N748" i="1464"/>
  <c r="M750" i="1464" l="1"/>
  <c r="J750" i="1464"/>
  <c r="F752" i="1464"/>
  <c r="I751" i="1464"/>
  <c r="N749" i="1464"/>
  <c r="K749" i="1464"/>
  <c r="J751" i="1464" l="1"/>
  <c r="M751" i="1464"/>
  <c r="F753" i="1464"/>
  <c r="I752" i="1464"/>
  <c r="N750" i="1464"/>
  <c r="K750" i="1464"/>
  <c r="F754" i="1464" l="1"/>
  <c r="I753" i="1464"/>
  <c r="J752" i="1464"/>
  <c r="M752" i="1464"/>
  <c r="N751" i="1464"/>
  <c r="K751" i="1464"/>
  <c r="N752" i="1464" l="1"/>
  <c r="K752" i="1464"/>
  <c r="J753" i="1464"/>
  <c r="M753" i="1464"/>
  <c r="F755" i="1464"/>
  <c r="I754" i="1464"/>
  <c r="M754" i="1464" l="1"/>
  <c r="J754" i="1464"/>
  <c r="F756" i="1464"/>
  <c r="I755" i="1464"/>
  <c r="K753" i="1464"/>
  <c r="N753" i="1464"/>
  <c r="J755" i="1464" l="1"/>
  <c r="M755" i="1464"/>
  <c r="F757" i="1464"/>
  <c r="I756" i="1464"/>
  <c r="K754" i="1464"/>
  <c r="N754" i="1464"/>
  <c r="M756" i="1464" l="1"/>
  <c r="J756" i="1464"/>
  <c r="F758" i="1464"/>
  <c r="I757" i="1464"/>
  <c r="N755" i="1464"/>
  <c r="K755" i="1464"/>
  <c r="M757" i="1464" l="1"/>
  <c r="J757" i="1464"/>
  <c r="F759" i="1464"/>
  <c r="I758" i="1464"/>
  <c r="N756" i="1464"/>
  <c r="K756" i="1464"/>
  <c r="J758" i="1464" l="1"/>
  <c r="M758" i="1464"/>
  <c r="F760" i="1464"/>
  <c r="I759" i="1464"/>
  <c r="K757" i="1464"/>
  <c r="N757" i="1464"/>
  <c r="M759" i="1464" l="1"/>
  <c r="J759" i="1464"/>
  <c r="F761" i="1464"/>
  <c r="I760" i="1464"/>
  <c r="N758" i="1464"/>
  <c r="K758" i="1464"/>
  <c r="J760" i="1464" l="1"/>
  <c r="M760" i="1464"/>
  <c r="F762" i="1464"/>
  <c r="I761" i="1464"/>
  <c r="N759" i="1464"/>
  <c r="K759" i="1464"/>
  <c r="J761" i="1464" l="1"/>
  <c r="M761" i="1464"/>
  <c r="F763" i="1464"/>
  <c r="I762" i="1464"/>
  <c r="K760" i="1464"/>
  <c r="N760" i="1464"/>
  <c r="J762" i="1464" l="1"/>
  <c r="M762" i="1464"/>
  <c r="F764" i="1464"/>
  <c r="I763" i="1464"/>
  <c r="K761" i="1464"/>
  <c r="N761" i="1464"/>
  <c r="F765" i="1464" l="1"/>
  <c r="I764" i="1464"/>
  <c r="M763" i="1464"/>
  <c r="J763" i="1464"/>
  <c r="K762" i="1464"/>
  <c r="N762" i="1464"/>
  <c r="J764" i="1464" l="1"/>
  <c r="M764" i="1464"/>
  <c r="K763" i="1464"/>
  <c r="N763" i="1464"/>
  <c r="F766" i="1464"/>
  <c r="I765" i="1464"/>
  <c r="M765" i="1464" l="1"/>
  <c r="J765" i="1464"/>
  <c r="F767" i="1464"/>
  <c r="I766" i="1464"/>
  <c r="K764" i="1464"/>
  <c r="N764" i="1464"/>
  <c r="J766" i="1464" l="1"/>
  <c r="M766" i="1464"/>
  <c r="F768" i="1464"/>
  <c r="I767" i="1464"/>
  <c r="N765" i="1464"/>
  <c r="K765" i="1464"/>
  <c r="M767" i="1464" l="1"/>
  <c r="J767" i="1464"/>
  <c r="F769" i="1464"/>
  <c r="I768" i="1464"/>
  <c r="K766" i="1464"/>
  <c r="N766" i="1464"/>
  <c r="M768" i="1464" l="1"/>
  <c r="J768" i="1464"/>
  <c r="F770" i="1464"/>
  <c r="I769" i="1464"/>
  <c r="K767" i="1464"/>
  <c r="N767" i="1464"/>
  <c r="M769" i="1464" l="1"/>
  <c r="J769" i="1464"/>
  <c r="F771" i="1464"/>
  <c r="I770" i="1464"/>
  <c r="K768" i="1464"/>
  <c r="N768" i="1464"/>
  <c r="M770" i="1464" l="1"/>
  <c r="J770" i="1464"/>
  <c r="F772" i="1464"/>
  <c r="I771" i="1464"/>
  <c r="N769" i="1464"/>
  <c r="K769" i="1464"/>
  <c r="F773" i="1464" l="1"/>
  <c r="I772" i="1464"/>
  <c r="J771" i="1464"/>
  <c r="M771" i="1464"/>
  <c r="K770" i="1464"/>
  <c r="N770" i="1464"/>
  <c r="K771" i="1464" l="1"/>
  <c r="N771" i="1464"/>
  <c r="M772" i="1464"/>
  <c r="J772" i="1464"/>
  <c r="F774" i="1464"/>
  <c r="I773" i="1464"/>
  <c r="F775" i="1464" l="1"/>
  <c r="I774" i="1464"/>
  <c r="M773" i="1464"/>
  <c r="J773" i="1464"/>
  <c r="N772" i="1464"/>
  <c r="K772" i="1464"/>
  <c r="N773" i="1464" l="1"/>
  <c r="K773" i="1464"/>
  <c r="J774" i="1464"/>
  <c r="M774" i="1464"/>
  <c r="F776" i="1464"/>
  <c r="I775" i="1464"/>
  <c r="F777" i="1464" l="1"/>
  <c r="I776" i="1464"/>
  <c r="J775" i="1464"/>
  <c r="M775" i="1464"/>
  <c r="N774" i="1464"/>
  <c r="K774" i="1464"/>
  <c r="K775" i="1464" l="1"/>
  <c r="N775" i="1464"/>
  <c r="J776" i="1464"/>
  <c r="M776" i="1464"/>
  <c r="F778" i="1464"/>
  <c r="I777" i="1464"/>
  <c r="J777" i="1464" l="1"/>
  <c r="M777" i="1464"/>
  <c r="F779" i="1464"/>
  <c r="I778" i="1464"/>
  <c r="N776" i="1464"/>
  <c r="K776" i="1464"/>
  <c r="M778" i="1464" l="1"/>
  <c r="J778" i="1464"/>
  <c r="F780" i="1464"/>
  <c r="I779" i="1464"/>
  <c r="K777" i="1464"/>
  <c r="N777" i="1464"/>
  <c r="M779" i="1464" l="1"/>
  <c r="J779" i="1464"/>
  <c r="F781" i="1464"/>
  <c r="I780" i="1464"/>
  <c r="N778" i="1464"/>
  <c r="K778" i="1464"/>
  <c r="M780" i="1464" l="1"/>
  <c r="J780" i="1464"/>
  <c r="F782" i="1464"/>
  <c r="I781" i="1464"/>
  <c r="N779" i="1464"/>
  <c r="K779" i="1464"/>
  <c r="J781" i="1464" l="1"/>
  <c r="M781" i="1464"/>
  <c r="F783" i="1464"/>
  <c r="I782" i="1464"/>
  <c r="K780" i="1464"/>
  <c r="N780" i="1464"/>
  <c r="J782" i="1464" l="1"/>
  <c r="M782" i="1464"/>
  <c r="F784" i="1464"/>
  <c r="I783" i="1464"/>
  <c r="N781" i="1464"/>
  <c r="K781" i="1464"/>
  <c r="J783" i="1464" l="1"/>
  <c r="M783" i="1464"/>
  <c r="F785" i="1464"/>
  <c r="I784" i="1464"/>
  <c r="N782" i="1464"/>
  <c r="K782" i="1464"/>
  <c r="M784" i="1464" l="1"/>
  <c r="J784" i="1464"/>
  <c r="F786" i="1464"/>
  <c r="I785" i="1464"/>
  <c r="N783" i="1464"/>
  <c r="K783" i="1464"/>
  <c r="F787" i="1464" l="1"/>
  <c r="I786" i="1464"/>
  <c r="J785" i="1464"/>
  <c r="M785" i="1464"/>
  <c r="K784" i="1464"/>
  <c r="N784" i="1464"/>
  <c r="K785" i="1464" l="1"/>
  <c r="N785" i="1464"/>
  <c r="M786" i="1464"/>
  <c r="J786" i="1464"/>
  <c r="F788" i="1464"/>
  <c r="I787" i="1464"/>
  <c r="M787" i="1464" l="1"/>
  <c r="J787" i="1464"/>
  <c r="F789" i="1464"/>
  <c r="I788" i="1464"/>
  <c r="N786" i="1464"/>
  <c r="K786" i="1464"/>
  <c r="M788" i="1464" l="1"/>
  <c r="J788" i="1464"/>
  <c r="F790" i="1464"/>
  <c r="I789" i="1464"/>
  <c r="K787" i="1464"/>
  <c r="N787" i="1464"/>
  <c r="J789" i="1464" l="1"/>
  <c r="M789" i="1464"/>
  <c r="F791" i="1464"/>
  <c r="I790" i="1464"/>
  <c r="K788" i="1464"/>
  <c r="N788" i="1464"/>
  <c r="J790" i="1464" l="1"/>
  <c r="M790" i="1464"/>
  <c r="F792" i="1464"/>
  <c r="I791" i="1464"/>
  <c r="K789" i="1464"/>
  <c r="N789" i="1464"/>
  <c r="J791" i="1464" l="1"/>
  <c r="M791" i="1464"/>
  <c r="F793" i="1464"/>
  <c r="I792" i="1464"/>
  <c r="N790" i="1464"/>
  <c r="K790" i="1464"/>
  <c r="F794" i="1464" l="1"/>
  <c r="I793" i="1464"/>
  <c r="J792" i="1464"/>
  <c r="M792" i="1464"/>
  <c r="K791" i="1464"/>
  <c r="N791" i="1464"/>
  <c r="K792" i="1464" l="1"/>
  <c r="N792" i="1464"/>
  <c r="J793" i="1464"/>
  <c r="M793" i="1464"/>
  <c r="F795" i="1464"/>
  <c r="I794" i="1464"/>
  <c r="M794" i="1464" l="1"/>
  <c r="J794" i="1464"/>
  <c r="F796" i="1464"/>
  <c r="I795" i="1464"/>
  <c r="N793" i="1464"/>
  <c r="K793" i="1464"/>
  <c r="M795" i="1464" l="1"/>
  <c r="J795" i="1464"/>
  <c r="F797" i="1464"/>
  <c r="I796" i="1464"/>
  <c r="K794" i="1464"/>
  <c r="N794" i="1464"/>
  <c r="K795" i="1464" l="1"/>
  <c r="N795" i="1464"/>
  <c r="M796" i="1464"/>
  <c r="J796" i="1464"/>
  <c r="F798" i="1464"/>
  <c r="I797" i="1464"/>
  <c r="K796" i="1464" l="1"/>
  <c r="N796" i="1464"/>
  <c r="J797" i="1464"/>
  <c r="M797" i="1464"/>
  <c r="F799" i="1464"/>
  <c r="I798" i="1464"/>
  <c r="N797" i="1464" l="1"/>
  <c r="K797" i="1464"/>
  <c r="J798" i="1464"/>
  <c r="M798" i="1464"/>
  <c r="F800" i="1464"/>
  <c r="I799" i="1464"/>
  <c r="J799" i="1464" l="1"/>
  <c r="M799" i="1464"/>
  <c r="F801" i="1464"/>
  <c r="I800" i="1464"/>
  <c r="K798" i="1464"/>
  <c r="N798" i="1464"/>
  <c r="J800" i="1464" l="1"/>
  <c r="M800" i="1464"/>
  <c r="F802" i="1464"/>
  <c r="I801" i="1464"/>
  <c r="K799" i="1464"/>
  <c r="N799" i="1464"/>
  <c r="J801" i="1464" l="1"/>
  <c r="M801" i="1464"/>
  <c r="F803" i="1464"/>
  <c r="I802" i="1464"/>
  <c r="K800" i="1464"/>
  <c r="N800" i="1464"/>
  <c r="M802" i="1464" l="1"/>
  <c r="J802" i="1464"/>
  <c r="F804" i="1464"/>
  <c r="I803" i="1464"/>
  <c r="K801" i="1464"/>
  <c r="N801" i="1464"/>
  <c r="J803" i="1464" l="1"/>
  <c r="M803" i="1464"/>
  <c r="F805" i="1464"/>
  <c r="I804" i="1464"/>
  <c r="N802" i="1464"/>
  <c r="K802" i="1464"/>
  <c r="M804" i="1464" l="1"/>
  <c r="J804" i="1464"/>
  <c r="F806" i="1464"/>
  <c r="I805" i="1464"/>
  <c r="N803" i="1464"/>
  <c r="K803" i="1464"/>
  <c r="J805" i="1464" l="1"/>
  <c r="M805" i="1464"/>
  <c r="F807" i="1464"/>
  <c r="I806" i="1464"/>
  <c r="N804" i="1464"/>
  <c r="K804" i="1464"/>
  <c r="M806" i="1464" l="1"/>
  <c r="J806" i="1464"/>
  <c r="F808" i="1464"/>
  <c r="I807" i="1464"/>
  <c r="K805" i="1464"/>
  <c r="N805" i="1464"/>
  <c r="J807" i="1464" l="1"/>
  <c r="M807" i="1464"/>
  <c r="F809" i="1464"/>
  <c r="I808" i="1464"/>
  <c r="N806" i="1464"/>
  <c r="K806" i="1464"/>
  <c r="M808" i="1464" l="1"/>
  <c r="J808" i="1464"/>
  <c r="F810" i="1464"/>
  <c r="I809" i="1464"/>
  <c r="K807" i="1464"/>
  <c r="N807" i="1464"/>
  <c r="M809" i="1464" l="1"/>
  <c r="J809" i="1464"/>
  <c r="F811" i="1464"/>
  <c r="I810" i="1464"/>
  <c r="K808" i="1464"/>
  <c r="N808" i="1464"/>
  <c r="J810" i="1464" l="1"/>
  <c r="M810" i="1464"/>
  <c r="F812" i="1464"/>
  <c r="I811" i="1464"/>
  <c r="K809" i="1464"/>
  <c r="N809" i="1464"/>
  <c r="M811" i="1464" l="1"/>
  <c r="J811" i="1464"/>
  <c r="F813" i="1464"/>
  <c r="I813" i="1464" s="1"/>
  <c r="I812" i="1464"/>
  <c r="N810" i="1464"/>
  <c r="K810" i="1464"/>
  <c r="J812" i="1464" l="1"/>
  <c r="M812" i="1464"/>
  <c r="M813" i="1464"/>
  <c r="J813" i="1464"/>
  <c r="N811" i="1464"/>
  <c r="K811" i="1464"/>
  <c r="K813" i="1464" l="1"/>
  <c r="N813" i="1464"/>
  <c r="N812" i="1464"/>
  <c r="K812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<sst xmlns="http://schemas.openxmlformats.org/spreadsheetml/2006/main" count="3688" uniqueCount="524">
  <si>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</si>
  <si>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</si>
  <si>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</si>
  <si>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</si>
  <si>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</si>
  <si>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</si>
  <si>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</si>
  <si>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</si>
  <si>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</si>
  <si>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</si>
  <si>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</si>
  <si>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</si>
  <si>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</si>
  <si>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</si>
  <si>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</si>
  <si>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</si>
  <si>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</si>
  <si>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</si>
  <si>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</si>
  <si>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</si>
  <si>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</si>
  <si>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</si>
  <si>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</si>
  <si>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</si>
  <si>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</si>
  <si>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</si>
  <si>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</si>
  <si>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</si>
  <si>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</si>
  <si>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</si>
  <si>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</si>
  <si>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</si>
  <si>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</si>
  <si>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</si>
  <si>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</si>
  <si>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</si>
  <si>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</si>
  <si>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</si>
  <si>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</si>
  <si>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</si>
  <si>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</si>
  <si>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</si>
  <si>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</si>
  <si>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</si>
  <si>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</si>
  <si>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</si>
  <si>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</si>
  <si>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</si>
  <si>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</si>
  <si>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</si>
  <si>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</si>
  <si>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</si>
  <si>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</si>
  <si>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</si>
  <si>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</si>
  <si>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</si>
  <si>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</si>
  <si>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</si>
  <si>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</si>
  <si>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</si>
  <si>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</si>
  <si>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</si>
  <si>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</si>
  <si>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</si>
  <si>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</si>
  <si>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</si>
  <si>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</si>
  <si>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</si>
  <si>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</si>
  <si>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</si>
  <si>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</si>
  <si>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</si>
  <si>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</si>
  <si>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</si>
  <si>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</si>
  <si>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</si>
  <si>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</si>
  <si>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</si>
  <si>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</si>
  <si>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</si>
  <si>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</si>
  <si>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</si>
  <si>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</si>
  <si>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</si>
  <si>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</si>
  <si>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</si>
  <si>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</si>
  <si>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</si>
  <si>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</si>
  <si>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</si>
  <si>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</si>
  <si>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</si>
  <si>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</si>
  <si>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</si>
  <si>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</si>
  <si>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</si>
  <si>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</si>
  <si>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</si>
  <si>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</si>
  <si>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</si>
  <si>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</si>
  <si>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</si>
  <si>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</si>
  <si>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</si>
  <si>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</si>
  <si>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</si>
  <si>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</si>
  <si>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</si>
  <si>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</si>
  <si>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</si>
  <si>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</si>
  <si>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</si>
  <si>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</si>
  <si>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</si>
  <si>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</si>
  <si>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</si>
  <si>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</si>
  <si>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</si>
  <si>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</si>
  <si>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</si>
  <si>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</si>
  <si>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</si>
  <si>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</si>
  <si>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</si>
  <si>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</si>
  <si>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</si>
  <si>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</si>
  <si>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</si>
  <si>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</si>
  <si>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</si>
  <si>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</si>
  <si>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</si>
  <si>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</si>
  <si>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</si>
  <si>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</si>
  <si>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</si>
  <si>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</si>
  <si>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</si>
  <si>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</si>
  <si>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</si>
  <si>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</si>
  <si>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</si>
  <si>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</si>
  <si>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</si>
  <si>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</si>
  <si>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</si>
  <si>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</si>
  <si>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</si>
  <si>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</si>
  <si>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</si>
  <si>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</si>
  <si>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</si>
  <si>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</si>
  <si>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</si>
  <si>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</si>
  <si>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</si>
  <si>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</si>
  <si>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</si>
  <si>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</si>
  <si>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</si>
  <si>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</si>
  <si>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</si>
  <si>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</si>
  <si>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</si>
  <si>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</si>
  <si>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</si>
  <si>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</si>
  <si>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</si>
  <si>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</si>
  <si>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</si>
  <si>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</si>
  <si>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</si>
  <si>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</si>
  <si>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</si>
  <si>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</si>
  <si>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</si>
  <si>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</si>
  <si>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</si>
  <si>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</si>
  <si>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</si>
  <si>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</si>
  <si>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</si>
  <si>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</si>
  <si>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</si>
  <si>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</si>
  <si>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</si>
  <si>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</si>
  <si>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</si>
  <si>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</si>
  <si>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</si>
  <si>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</si>
  <si>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</si>
  <si>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</si>
  <si>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</si>
  <si>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</si>
  <si>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</si>
  <si>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</si>
  <si>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</si>
  <si>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</si>
  <si>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</si>
  <si>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</si>
  <si>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</si>
  <si>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</si>
  <si>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</si>
  <si>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</si>
  <si>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</si>
  <si>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</si>
  <si>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</si>
  <si>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</si>
  <si>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</si>
  <si>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</si>
  <si>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</si>
  <si>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</si>
  <si>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</si>
  <si>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</si>
  <si>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</si>
  <si>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</si>
  <si>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</si>
  <si>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</si>
  <si>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</si>
  <si>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</si>
  <si>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</si>
  <si>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</si>
  <si>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</si>
  <si>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</si>
  <si>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</si>
  <si>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</si>
  <si>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</si>
  <si>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</si>
  <si>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</si>
  <si>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</si>
  <si>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</si>
  <si>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</si>
  <si>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</si>
  <si>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</si>
  <si>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</si>
  <si>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</si>
  <si>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</si>
  <si>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</si>
  <si>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</si>
  <si>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</si>
  <si>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</si>
  <si>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</si>
  <si>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</si>
  <si>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</si>
  <si>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</si>
  <si>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</si>
  <si>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</si>
  <si>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</si>
  <si>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</si>
  <si>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</si>
  <si>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</si>
  <si>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</si>
  <si>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</si>
  <si>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</si>
  <si>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</si>
  <si>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</si>
  <si>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</si>
  <si>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</si>
  <si>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</si>
  <si>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</si>
  <si>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</si>
  <si>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</si>
  <si>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</si>
  <si>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</si>
  <si>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</si>
  <si>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</si>
  <si>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</si>
  <si>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</si>
  <si>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</si>
  <si>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</si>
  <si>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</si>
  <si>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</si>
  <si>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</si>
  <si>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</si>
  <si>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</si>
  <si>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</si>
  <si>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</si>
  <si>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</si>
  <si>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</si>
  <si>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</si>
  <si>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</si>
  <si>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</si>
  <si>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</si>
  <si>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</si>
  <si>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</si>
  <si>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</si>
  <si>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</si>
  <si>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</si>
  <si>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</si>
  <si>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</si>
  <si>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</si>
  <si>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</si>
  <si>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</si>
  <si>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</si>
  <si>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</si>
  <si>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</si>
  <si>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</si>
  <si>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</si>
  <si>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</si>
  <si>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</si>
  <si>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</si>
  <si>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</si>
  <si>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</si>
  <si>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</si>
  <si>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</si>
  <si>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</si>
  <si>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</si>
  <si>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</si>
  <si>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</si>
  <si>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</si>
  <si>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</si>
  <si>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</si>
  <si>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</si>
  <si>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</si>
  <si>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</si>
  <si>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</si>
  <si>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</si>
  <si>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</si>
  <si>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</si>
  <si>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</si>
  <si>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</si>
  <si>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</si>
  <si>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</si>
  <si>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</si>
  <si>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</si>
  <si>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</si>
  <si>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</si>
  <si>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</si>
  <si>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</si>
  <si>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</si>
  <si>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</si>
  <si>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</si>
  <si>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</si>
  <si>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</si>
  <si>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</si>
  <si>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</si>
  <si>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</si>
  <si>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</si>
  <si>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</si>
  <si>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</si>
  <si>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</si>
  <si>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</si>
  <si>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</si>
  <si>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</si>
  <si>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</si>
  <si>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</si>
  <si>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</si>
  <si>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</si>
  <si>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</si>
  <si>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</si>
  <si>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</si>
  <si>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</si>
  <si>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</si>
  <si>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</si>
  <si>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</si>
  <si>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</si>
  <si>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</si>
  <si>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</si>
  <si>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</si>
  <si>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</si>
  <si>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</si>
  <si>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</si>
  <si>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</si>
  <si>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</si>
  <si>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</si>
  <si>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</si>
  <si>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</si>
  <si>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</si>
  <si>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</si>
  <si>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</si>
  <si>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</si>
  <si>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</si>
  <si>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</si>
  <si>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</si>
  <si>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</si>
  <si>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</si>
  <si>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</si>
  <si>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</si>
  <si>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</si>
  <si>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</si>
  <si>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</si>
  <si>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</si>
  <si>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</si>
  <si>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</si>
  <si>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</si>
  <si>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</si>
  <si>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</si>
  <si>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</si>
  <si>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</si>
  <si>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</si>
  <si>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</si>
  <si>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</si>
  <si>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</si>
  <si>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</si>
  <si>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</si>
  <si>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</si>
  <si>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</si>
  <si>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</si>
  <si>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</si>
  <si>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</si>
  <si>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</si>
  <si>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</si>
  <si>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</si>
  <si>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</si>
  <si>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</si>
  <si>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</si>
  <si>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</si>
  <si>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</si>
  <si>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</si>
  <si>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</si>
  <si>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</si>
  <si>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</si>
  <si>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</si>
  <si>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</si>
  <si>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</si>
  <si>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</si>
  <si>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</si>
  <si>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</si>
  <si>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</si>
  <si>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</si>
  <si>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</si>
  <si>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</si>
  <si>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</si>
  <si>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</si>
  <si>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</si>
  <si>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</si>
  <si>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</si>
  <si>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</si>
  <si>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</si>
  <si>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</si>
  <si>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</si>
  <si>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</si>
  <si>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</si>
  <si>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</si>
  <si>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</si>
  <si>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</si>
  <si>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</si>
  <si>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</si>
  <si>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</si>
  <si>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</si>
  <si>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</si>
  <si>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</si>
  <si>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</si>
  <si>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</si>
  <si>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</si>
  <si>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</si>
  <si>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</si>
  <si>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</si>
  <si>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</si>
  <si>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</si>
  <si>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</si>
  <si>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</si>
  <si>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</si>
  <si>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</si>
  <si>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</si>
  <si>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</si>
  <si>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</si>
  <si>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</si>
  <si>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</si>
  <si>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</si>
  <si>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</si>
  <si>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</si>
  <si>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</si>
  <si>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</si>
  <si>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</si>
  <si>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</si>
  <si>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</si>
  <si>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</si>
  <si>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</si>
  <si>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</si>
  <si>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</si>
  <si>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</si>
  <si>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</si>
  <si>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</si>
  <si>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</si>
  <si>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</si>
  <si>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</si>
  <si>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</si>
  <si>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</si>
  <si>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</si>
  <si>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</si>
  <si>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</si>
  <si>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</si>
  <si>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</si>
  <si>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</si>
  <si>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</si>
  <si>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</si>
  <si>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</si>
  <si>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</si>
  <si>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</si>
  <si>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</si>
  <si>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</si>
  <si>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</si>
  <si>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</si>
  <si>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</si>
  <si>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</si>
  <si>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</si>
  <si>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</si>
  <si>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</si>
  <si>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</si>
  <si>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</si>
  <si>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</si>
  <si>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</si>
  <si>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</si>
  <si>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</si>
  <si>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</si>
  <si>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</si>
  <si>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</si>
  <si>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</si>
  <si>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</si>
  <si>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</si>
  <si>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</si>
  <si>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</si>
  <si>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</si>
  <si>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</si>
  <si>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</si>
  <si>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</si>
  <si>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</si>
  <si>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</si>
  <si>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</si>
  <si>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</si>
  <si>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KM10+130, KM10+170</t>
  </si>
  <si>
    <t>02/03/2026 đến 03/03/2026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</si>
</sst>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0.5"/>
      <name val="Times New Roman"/>
      <family val="1"/>
      <charset val="16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1" fontId="39" fillId="0" borderId="0" xfId="31" applyNumberFormat="1" applyFont="1" applyAlignment="1">
      <alignment horizontal="center" vertical="center" wrapText="1"/>
    </xf>
    <xf numFmtId="2" fontId="138" fillId="0" borderId="45" xfId="31" applyNumberFormat="1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92"/>
      <c r="C2" s="592"/>
      <c r="D2" s="592"/>
      <c r="E2" s="592"/>
      <c r="F2" s="119"/>
      <c r="H2" s="131"/>
    </row>
    <row r="3" spans="1:12" ht="40.5" customHeight="1">
      <c r="B3" s="593"/>
      <c r="C3" s="593"/>
      <c r="D3" s="593"/>
      <c r="E3" s="593"/>
      <c r="F3" s="120"/>
      <c r="H3" s="131"/>
      <c r="L3" s="135" t="s">
        <v>183</v>
      </c>
    </row>
    <row r="4" spans="1:12" ht="22.5" customHeight="1">
      <c r="B4" s="593"/>
      <c r="C4" s="593"/>
      <c r="D4" s="593"/>
      <c r="E4" s="593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94" t="str">
        <f>"LIST OF ACCEPTANCE MINUTES FOR FILLING SAND K≥95 "</f>
        <v xml:space="preserve">LIST OF ACCEPTANCE MINUTES FOR FILLING SAND K≥95 </v>
      </c>
      <c r="B7" s="594"/>
      <c r="C7" s="594"/>
      <c r="D7" s="594"/>
      <c r="E7" s="594"/>
      <c r="F7" s="594"/>
      <c r="G7" s="594"/>
      <c r="H7" s="594"/>
      <c r="I7" s="132"/>
      <c r="J7" s="132"/>
      <c r="K7" s="132"/>
    </row>
    <row r="8" spans="1:12" ht="22.5" customHeight="1">
      <c r="A8" s="595" t="str">
        <f>"Danh mục biên bản nghiệm thu đắp cát K≥0.95 "</f>
        <v xml:space="preserve">Danh mục biên bản nghiệm thu đắp cát K≥0.95 </v>
      </c>
      <c r="B8" s="595"/>
      <c r="C8" s="595"/>
      <c r="D8" s="595"/>
      <c r="E8" s="595"/>
      <c r="F8" s="595"/>
      <c r="G8" s="595"/>
      <c r="H8" s="59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93" t="s">
        <v>182</v>
      </c>
      <c r="B10" s="593"/>
      <c r="D10" s="134">
        <f>+G75</f>
        <v>46012</v>
      </c>
      <c r="E10" s="121"/>
      <c r="F10" s="121"/>
      <c r="H10" s="131"/>
    </row>
    <row r="11" spans="1:12" ht="22.5" customHeight="1">
      <c r="A11" s="593" t="s">
        <v>167</v>
      </c>
      <c r="B11" s="593"/>
      <c r="C11" s="593"/>
      <c r="D11" s="596" t="s">
        <v>178</v>
      </c>
      <c r="E11" s="596"/>
      <c r="F11" s="596"/>
      <c r="H11" s="131"/>
    </row>
    <row r="12" spans="1:12" ht="22.5" customHeight="1">
      <c r="A12" s="593" t="s">
        <v>180</v>
      </c>
      <c r="B12" s="593"/>
      <c r="C12" s="593"/>
      <c r="D12" s="596" t="e">
        <f>#REF!</f>
        <v>#REF!</v>
      </c>
      <c r="E12" s="596"/>
      <c r="F12" s="596"/>
      <c r="H12" s="131"/>
    </row>
    <row r="13" spans="1:12" ht="22.5" customHeight="1">
      <c r="A13" s="593" t="s">
        <v>181</v>
      </c>
      <c r="B13" s="593"/>
      <c r="C13" s="593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91" t="s">
        <v>283</v>
      </c>
      <c r="C15" s="591"/>
      <c r="D15" s="591"/>
      <c r="E15" s="591"/>
      <c r="F15" s="591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75" t="s">
        <v>156</v>
      </c>
      <c r="C17" s="576"/>
      <c r="D17" s="576"/>
      <c r="E17" s="576"/>
      <c r="F17" s="577"/>
      <c r="G17" s="250">
        <f>G18-1</f>
        <v>-3</v>
      </c>
      <c r="H17" s="123"/>
    </row>
    <row r="18" spans="1:8" ht="45" customHeight="1">
      <c r="A18" s="249">
        <v>9.1999999999999993</v>
      </c>
      <c r="B18" s="575" t="s">
        <v>348</v>
      </c>
      <c r="C18" s="576"/>
      <c r="D18" s="576"/>
      <c r="E18" s="576"/>
      <c r="F18" s="577"/>
      <c r="G18" s="250">
        <f>G20</f>
        <v>-2</v>
      </c>
      <c r="H18" s="123"/>
    </row>
    <row r="19" spans="1:8" ht="45" customHeight="1">
      <c r="A19" s="249">
        <v>9.3000000000000007</v>
      </c>
      <c r="B19" s="575" t="s">
        <v>156</v>
      </c>
      <c r="C19" s="576"/>
      <c r="D19" s="576"/>
      <c r="E19" s="576"/>
      <c r="F19" s="577"/>
      <c r="G19" s="250">
        <f>+G20-1</f>
        <v>-3</v>
      </c>
      <c r="H19" s="123"/>
    </row>
    <row r="20" spans="1:8" ht="45" customHeight="1">
      <c r="A20" s="249">
        <v>9.4</v>
      </c>
      <c r="B20" s="575" t="s">
        <v>346</v>
      </c>
      <c r="C20" s="576"/>
      <c r="D20" s="576"/>
      <c r="E20" s="576"/>
      <c r="F20" s="577"/>
      <c r="G20" s="250">
        <f>+G22-2</f>
        <v>-2</v>
      </c>
      <c r="H20" s="123"/>
    </row>
    <row r="21" spans="1:8" ht="45" customHeight="1">
      <c r="A21" s="249">
        <v>9.5</v>
      </c>
      <c r="B21" s="575" t="s">
        <v>156</v>
      </c>
      <c r="C21" s="576"/>
      <c r="D21" s="576"/>
      <c r="E21" s="576"/>
      <c r="F21" s="577"/>
      <c r="G21" s="250">
        <f>+G22-1</f>
        <v>-1</v>
      </c>
      <c r="H21" s="123"/>
    </row>
    <row r="22" spans="1:8" ht="45" customHeight="1">
      <c r="A22" s="249">
        <v>9.6</v>
      </c>
      <c r="B22" s="575" t="s">
        <v>322</v>
      </c>
      <c r="C22" s="576"/>
      <c r="D22" s="576"/>
      <c r="E22" s="576"/>
      <c r="F22" s="577"/>
      <c r="G22" s="251"/>
      <c r="H22" s="123"/>
    </row>
    <row r="23" spans="1:8" ht="45" customHeight="1">
      <c r="A23" s="249">
        <v>9.6999999999999993</v>
      </c>
      <c r="B23" s="575" t="s">
        <v>323</v>
      </c>
      <c r="C23" s="576"/>
      <c r="D23" s="576"/>
      <c r="E23" s="576"/>
      <c r="F23" s="577"/>
      <c r="G23" s="250">
        <f>+G22</f>
        <v>0</v>
      </c>
      <c r="H23" s="123"/>
    </row>
    <row r="24" spans="1:8" ht="45" customHeight="1">
      <c r="A24" s="249">
        <v>9.8000000000000007</v>
      </c>
      <c r="B24" s="575" t="s">
        <v>324</v>
      </c>
      <c r="C24" s="576"/>
      <c r="D24" s="576"/>
      <c r="E24" s="576"/>
      <c r="F24" s="577"/>
      <c r="G24" s="250">
        <f>+G22</f>
        <v>0</v>
      </c>
      <c r="H24" s="123"/>
    </row>
    <row r="25" spans="1:8" ht="45" customHeight="1">
      <c r="A25" s="249">
        <v>9.9</v>
      </c>
      <c r="B25" s="575" t="s">
        <v>325</v>
      </c>
      <c r="C25" s="576"/>
      <c r="D25" s="576"/>
      <c r="E25" s="576"/>
      <c r="F25" s="577"/>
      <c r="G25" s="250">
        <f>+G22</f>
        <v>0</v>
      </c>
      <c r="H25" s="123"/>
    </row>
    <row r="26" spans="1:8" ht="45" customHeight="1">
      <c r="A26" s="249">
        <v>9.11</v>
      </c>
      <c r="B26" s="575" t="s">
        <v>159</v>
      </c>
      <c r="C26" s="576"/>
      <c r="D26" s="576"/>
      <c r="E26" s="576"/>
      <c r="F26" s="577"/>
      <c r="G26" s="250">
        <f>G20</f>
        <v>-2</v>
      </c>
      <c r="H26" s="123"/>
    </row>
    <row r="27" spans="1:8" ht="45" customHeight="1">
      <c r="A27" s="249">
        <v>9.1199999999999992</v>
      </c>
      <c r="B27" s="575" t="s">
        <v>160</v>
      </c>
      <c r="C27" s="576"/>
      <c r="D27" s="576"/>
      <c r="E27" s="576"/>
      <c r="F27" s="577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75" t="s">
        <v>156</v>
      </c>
      <c r="C29" s="576"/>
      <c r="D29" s="576"/>
      <c r="E29" s="576"/>
      <c r="F29" s="577"/>
      <c r="G29" s="250">
        <f>G30-1</f>
        <v>46012</v>
      </c>
      <c r="H29" s="123"/>
    </row>
    <row r="30" spans="1:8" ht="45" customHeight="1">
      <c r="A30" s="249">
        <v>8.1999999999999993</v>
      </c>
      <c r="B30" s="575" t="s">
        <v>349</v>
      </c>
      <c r="C30" s="576"/>
      <c r="D30" s="576"/>
      <c r="E30" s="576"/>
      <c r="F30" s="577"/>
      <c r="G30" s="250">
        <f>G32</f>
        <v>46013</v>
      </c>
      <c r="H30" s="123"/>
    </row>
    <row r="31" spans="1:8" ht="45" customHeight="1">
      <c r="A31" s="249">
        <v>8.3000000000000007</v>
      </c>
      <c r="B31" s="575" t="s">
        <v>156</v>
      </c>
      <c r="C31" s="576"/>
      <c r="D31" s="576"/>
      <c r="E31" s="576"/>
      <c r="F31" s="577"/>
      <c r="G31" s="250">
        <f>+G32-1</f>
        <v>46012</v>
      </c>
      <c r="H31" s="123"/>
    </row>
    <row r="32" spans="1:8" ht="45" customHeight="1">
      <c r="A32" s="249">
        <v>8.4</v>
      </c>
      <c r="B32" s="575" t="s">
        <v>346</v>
      </c>
      <c r="C32" s="576"/>
      <c r="D32" s="576"/>
      <c r="E32" s="576"/>
      <c r="F32" s="577"/>
      <c r="G32" s="250">
        <f>G34-5</f>
        <v>46013</v>
      </c>
      <c r="H32" s="123"/>
    </row>
    <row r="33" spans="1:8" ht="45" customHeight="1">
      <c r="A33" s="249">
        <v>8.5</v>
      </c>
      <c r="B33" s="575" t="s">
        <v>156</v>
      </c>
      <c r="C33" s="576"/>
      <c r="D33" s="576"/>
      <c r="E33" s="576"/>
      <c r="F33" s="577"/>
      <c r="G33" s="250">
        <f>+G34-1</f>
        <v>46017</v>
      </c>
      <c r="H33" s="123"/>
    </row>
    <row r="34" spans="1:8" ht="45" customHeight="1">
      <c r="A34" s="249">
        <v>8.6</v>
      </c>
      <c r="B34" s="575" t="s">
        <v>326</v>
      </c>
      <c r="C34" s="576"/>
      <c r="D34" s="576"/>
      <c r="E34" s="576"/>
      <c r="F34" s="577"/>
      <c r="G34" s="251">
        <v>46018</v>
      </c>
      <c r="H34" s="123"/>
    </row>
    <row r="35" spans="1:8" ht="45" customHeight="1">
      <c r="A35" s="249">
        <v>8.6999999999999993</v>
      </c>
      <c r="B35" s="575" t="s">
        <v>327</v>
      </c>
      <c r="C35" s="576"/>
      <c r="D35" s="576"/>
      <c r="E35" s="576"/>
      <c r="F35" s="577"/>
      <c r="G35" s="250">
        <f>+G34</f>
        <v>46018</v>
      </c>
      <c r="H35" s="123"/>
    </row>
    <row r="36" spans="1:8" ht="45" customHeight="1">
      <c r="A36" s="249">
        <v>8.8000000000000007</v>
      </c>
      <c r="B36" s="575" t="s">
        <v>328</v>
      </c>
      <c r="C36" s="576"/>
      <c r="D36" s="576"/>
      <c r="E36" s="576"/>
      <c r="F36" s="577"/>
      <c r="G36" s="250">
        <f>+G34</f>
        <v>46018</v>
      </c>
      <c r="H36" s="123"/>
    </row>
    <row r="37" spans="1:8" ht="45" customHeight="1">
      <c r="A37" s="249">
        <v>8.9</v>
      </c>
      <c r="B37" s="575" t="s">
        <v>329</v>
      </c>
      <c r="C37" s="576"/>
      <c r="D37" s="576"/>
      <c r="E37" s="576"/>
      <c r="F37" s="577"/>
      <c r="G37" s="250">
        <f>+G34</f>
        <v>46018</v>
      </c>
      <c r="H37" s="123"/>
    </row>
    <row r="38" spans="1:8" ht="45" customHeight="1">
      <c r="A38" s="249">
        <v>8.11</v>
      </c>
      <c r="B38" s="575" t="s">
        <v>159</v>
      </c>
      <c r="C38" s="576"/>
      <c r="D38" s="576"/>
      <c r="E38" s="576"/>
      <c r="F38" s="577"/>
      <c r="G38" s="250"/>
      <c r="H38" s="123"/>
    </row>
    <row r="39" spans="1:8" ht="45" customHeight="1">
      <c r="A39" s="249">
        <v>8.1199999999999992</v>
      </c>
      <c r="B39" s="575" t="s">
        <v>160</v>
      </c>
      <c r="C39" s="576"/>
      <c r="D39" s="576"/>
      <c r="E39" s="576"/>
      <c r="F39" s="577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75" t="s">
        <v>156</v>
      </c>
      <c r="C41" s="576"/>
      <c r="D41" s="576"/>
      <c r="E41" s="576"/>
      <c r="F41" s="577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75" t="s">
        <v>349</v>
      </c>
      <c r="C42" s="576"/>
      <c r="D42" s="576"/>
      <c r="E42" s="576"/>
      <c r="F42" s="577"/>
      <c r="G42" s="250">
        <f>G44</f>
        <v>46013</v>
      </c>
      <c r="H42" s="123"/>
    </row>
    <row r="43" spans="1:8" ht="45" customHeight="1">
      <c r="A43" s="249">
        <v>7.3</v>
      </c>
      <c r="B43" s="575" t="s">
        <v>156</v>
      </c>
      <c r="C43" s="576"/>
      <c r="D43" s="576"/>
      <c r="E43" s="576"/>
      <c r="F43" s="577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75" t="s">
        <v>346</v>
      </c>
      <c r="C44" s="576"/>
      <c r="D44" s="576"/>
      <c r="E44" s="576"/>
      <c r="F44" s="577"/>
      <c r="G44" s="250">
        <f>G46-5</f>
        <v>46013</v>
      </c>
      <c r="H44" s="123"/>
    </row>
    <row r="45" spans="1:8" ht="45" customHeight="1">
      <c r="A45" s="249">
        <v>7.5</v>
      </c>
      <c r="B45" s="575" t="s">
        <v>156</v>
      </c>
      <c r="C45" s="576"/>
      <c r="D45" s="576"/>
      <c r="E45" s="576"/>
      <c r="F45" s="577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75" t="s">
        <v>320</v>
      </c>
      <c r="C46" s="576"/>
      <c r="D46" s="576"/>
      <c r="E46" s="576"/>
      <c r="F46" s="577"/>
      <c r="G46" s="251">
        <v>46018</v>
      </c>
      <c r="H46" s="123"/>
    </row>
    <row r="47" spans="1:8" ht="45" customHeight="1">
      <c r="A47" s="249">
        <v>7.7</v>
      </c>
      <c r="B47" s="575" t="s">
        <v>309</v>
      </c>
      <c r="C47" s="576"/>
      <c r="D47" s="576"/>
      <c r="E47" s="576"/>
      <c r="F47" s="577"/>
      <c r="G47" s="250">
        <f>+G46</f>
        <v>46018</v>
      </c>
      <c r="H47" s="123"/>
    </row>
    <row r="48" spans="1:8" ht="45" customHeight="1">
      <c r="A48" s="249">
        <v>7.8</v>
      </c>
      <c r="B48" s="575" t="s">
        <v>310</v>
      </c>
      <c r="C48" s="576"/>
      <c r="D48" s="576"/>
      <c r="E48" s="576"/>
      <c r="F48" s="577"/>
      <c r="G48" s="250">
        <f>+G46</f>
        <v>46018</v>
      </c>
      <c r="H48" s="123"/>
    </row>
    <row r="49" spans="1:8" ht="45" customHeight="1">
      <c r="A49" s="249"/>
      <c r="B49" s="575" t="s">
        <v>311</v>
      </c>
      <c r="C49" s="576"/>
      <c r="D49" s="576"/>
      <c r="E49" s="576"/>
      <c r="F49" s="577"/>
      <c r="G49" s="250">
        <f>+G46</f>
        <v>46018</v>
      </c>
      <c r="H49" s="123"/>
    </row>
    <row r="50" spans="1:8" ht="45" customHeight="1">
      <c r="A50" s="249"/>
      <c r="B50" s="575" t="s">
        <v>159</v>
      </c>
      <c r="C50" s="576"/>
      <c r="D50" s="576"/>
      <c r="E50" s="576"/>
      <c r="F50" s="577"/>
      <c r="G50" s="250"/>
      <c r="H50" s="123"/>
    </row>
    <row r="51" spans="1:8" ht="45" customHeight="1">
      <c r="A51" s="249">
        <v>7.9</v>
      </c>
      <c r="B51" s="575" t="s">
        <v>160</v>
      </c>
      <c r="C51" s="576"/>
      <c r="D51" s="576"/>
      <c r="E51" s="576"/>
      <c r="F51" s="577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75" t="s">
        <v>156</v>
      </c>
      <c r="C53" s="576"/>
      <c r="D53" s="576"/>
      <c r="E53" s="576"/>
      <c r="F53" s="577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75" t="s">
        <v>331</v>
      </c>
      <c r="C54" s="576"/>
      <c r="D54" s="576"/>
      <c r="E54" s="576"/>
      <c r="F54" s="577"/>
      <c r="G54" s="251">
        <v>46010</v>
      </c>
      <c r="H54" s="123"/>
    </row>
    <row r="55" spans="1:8" ht="45" customHeight="1">
      <c r="A55" s="249">
        <v>6.3</v>
      </c>
      <c r="B55" s="575" t="s">
        <v>313</v>
      </c>
      <c r="C55" s="576"/>
      <c r="D55" s="576"/>
      <c r="E55" s="576"/>
      <c r="F55" s="577"/>
      <c r="G55" s="250">
        <f>+G54</f>
        <v>46010</v>
      </c>
      <c r="H55" s="123"/>
    </row>
    <row r="56" spans="1:8" ht="45" customHeight="1">
      <c r="A56" s="249">
        <v>6.4</v>
      </c>
      <c r="B56" s="575" t="s">
        <v>314</v>
      </c>
      <c r="C56" s="576"/>
      <c r="D56" s="576"/>
      <c r="E56" s="576"/>
      <c r="F56" s="577"/>
      <c r="G56" s="250">
        <f>+G54</f>
        <v>46010</v>
      </c>
      <c r="H56" s="123"/>
    </row>
    <row r="57" spans="1:8" ht="45" customHeight="1">
      <c r="A57" s="249"/>
      <c r="B57" s="575" t="s">
        <v>315</v>
      </c>
      <c r="C57" s="576"/>
      <c r="D57" s="576"/>
      <c r="E57" s="576"/>
      <c r="F57" s="577"/>
      <c r="G57" s="250">
        <f>+G54</f>
        <v>46010</v>
      </c>
      <c r="H57" s="123"/>
    </row>
    <row r="58" spans="1:8" ht="45" customHeight="1">
      <c r="A58" s="249"/>
      <c r="B58" s="575" t="s">
        <v>159</v>
      </c>
      <c r="C58" s="576"/>
      <c r="D58" s="576"/>
      <c r="E58" s="576"/>
      <c r="F58" s="577"/>
      <c r="G58" s="250" t="e">
        <f>#REF!</f>
        <v>#REF!</v>
      </c>
      <c r="H58" s="123"/>
    </row>
    <row r="59" spans="1:8" ht="45" customHeight="1">
      <c r="A59" s="249">
        <v>6.5</v>
      </c>
      <c r="B59" s="575" t="s">
        <v>160</v>
      </c>
      <c r="C59" s="576"/>
      <c r="D59" s="576"/>
      <c r="E59" s="576"/>
      <c r="F59" s="577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75" t="s">
        <v>156</v>
      </c>
      <c r="C61" s="576"/>
      <c r="D61" s="576"/>
      <c r="E61" s="576"/>
      <c r="F61" s="577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75" t="s">
        <v>332</v>
      </c>
      <c r="C62" s="576"/>
      <c r="D62" s="576"/>
      <c r="E62" s="576"/>
      <c r="F62" s="577"/>
      <c r="G62" s="251">
        <v>46011</v>
      </c>
      <c r="H62" s="123"/>
    </row>
    <row r="63" spans="1:8" ht="45" customHeight="1">
      <c r="A63" s="249">
        <v>5.3</v>
      </c>
      <c r="B63" s="575" t="s">
        <v>317</v>
      </c>
      <c r="C63" s="576"/>
      <c r="D63" s="576"/>
      <c r="E63" s="576"/>
      <c r="F63" s="577"/>
      <c r="G63" s="250">
        <f>+G62</f>
        <v>46011</v>
      </c>
      <c r="H63" s="123"/>
    </row>
    <row r="64" spans="1:8" ht="45" customHeight="1">
      <c r="A64" s="249">
        <v>5.4</v>
      </c>
      <c r="B64" s="575" t="s">
        <v>318</v>
      </c>
      <c r="C64" s="576"/>
      <c r="D64" s="576"/>
      <c r="E64" s="576"/>
      <c r="F64" s="577"/>
      <c r="G64" s="250">
        <f>+G62</f>
        <v>46011</v>
      </c>
      <c r="H64" s="123"/>
    </row>
    <row r="65" spans="1:8" ht="45" customHeight="1">
      <c r="A65" s="249"/>
      <c r="B65" s="575" t="s">
        <v>319</v>
      </c>
      <c r="C65" s="576"/>
      <c r="D65" s="576"/>
      <c r="E65" s="576"/>
      <c r="F65" s="577"/>
      <c r="G65" s="250">
        <f>+G62</f>
        <v>46011</v>
      </c>
      <c r="H65" s="123"/>
    </row>
    <row r="66" spans="1:8" ht="45" customHeight="1">
      <c r="A66" s="249"/>
      <c r="B66" s="575" t="s">
        <v>159</v>
      </c>
      <c r="C66" s="576"/>
      <c r="D66" s="576"/>
      <c r="E66" s="576"/>
      <c r="F66" s="577"/>
      <c r="G66" s="250" t="e">
        <f>#REF!</f>
        <v>#REF!</v>
      </c>
      <c r="H66" s="123"/>
    </row>
    <row r="67" spans="1:8" ht="45" customHeight="1">
      <c r="A67" s="249">
        <v>5.5</v>
      </c>
      <c r="B67" s="575" t="s">
        <v>160</v>
      </c>
      <c r="C67" s="576"/>
      <c r="D67" s="576"/>
      <c r="E67" s="576"/>
      <c r="F67" s="577"/>
      <c r="G67" s="250">
        <f>+G62</f>
        <v>46011</v>
      </c>
      <c r="H67" s="123"/>
    </row>
    <row r="68" spans="1:8" ht="44.25" customHeight="1">
      <c r="A68" s="124">
        <v>4</v>
      </c>
      <c r="B68" s="582" t="s">
        <v>288</v>
      </c>
      <c r="C68" s="582"/>
      <c r="D68" s="582"/>
      <c r="E68" s="582"/>
      <c r="F68" s="582"/>
      <c r="G68" s="125">
        <f>+G70</f>
        <v>46012</v>
      </c>
      <c r="H68" s="126"/>
    </row>
    <row r="69" spans="1:8" ht="29.4" customHeight="1">
      <c r="A69" s="124">
        <v>4.0999999999999996</v>
      </c>
      <c r="B69" s="581" t="s">
        <v>156</v>
      </c>
      <c r="C69" s="581"/>
      <c r="D69" s="581"/>
      <c r="E69" s="581"/>
      <c r="F69" s="581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1" t="s">
        <v>333</v>
      </c>
      <c r="C70" s="581"/>
      <c r="D70" s="581"/>
      <c r="E70" s="581"/>
      <c r="F70" s="581"/>
      <c r="G70" s="127">
        <v>46012</v>
      </c>
      <c r="H70" s="126"/>
    </row>
    <row r="71" spans="1:8" ht="45" customHeight="1">
      <c r="A71" s="124">
        <v>4.3</v>
      </c>
      <c r="B71" s="581" t="s">
        <v>289</v>
      </c>
      <c r="C71" s="581"/>
      <c r="D71" s="581"/>
      <c r="E71" s="581"/>
      <c r="F71" s="581"/>
      <c r="G71" s="125">
        <f>+G70</f>
        <v>46012</v>
      </c>
      <c r="H71" s="126"/>
    </row>
    <row r="72" spans="1:8" ht="52.95" customHeight="1">
      <c r="A72" s="124">
        <v>4.4000000000000004</v>
      </c>
      <c r="B72" s="581" t="s">
        <v>290</v>
      </c>
      <c r="C72" s="581"/>
      <c r="D72" s="581"/>
      <c r="E72" s="581"/>
      <c r="F72" s="581"/>
      <c r="G72" s="125">
        <f>+G70</f>
        <v>46012</v>
      </c>
      <c r="H72" s="126"/>
    </row>
    <row r="73" spans="1:8" ht="38.4" customHeight="1">
      <c r="A73" s="124"/>
      <c r="B73" s="581" t="s">
        <v>291</v>
      </c>
      <c r="C73" s="581"/>
      <c r="D73" s="581"/>
      <c r="E73" s="581"/>
      <c r="F73" s="581"/>
      <c r="G73" s="125">
        <f>+G70</f>
        <v>46012</v>
      </c>
      <c r="H73" s="126"/>
    </row>
    <row r="74" spans="1:8" ht="37.950000000000003" customHeight="1">
      <c r="A74" s="124"/>
      <c r="B74" s="581" t="s">
        <v>159</v>
      </c>
      <c r="C74" s="581"/>
      <c r="D74" s="581"/>
      <c r="E74" s="581"/>
      <c r="F74" s="581"/>
      <c r="G74" s="125" t="e">
        <f>+#REF!</f>
        <v>#REF!</v>
      </c>
      <c r="H74" s="126"/>
    </row>
    <row r="75" spans="1:8" ht="45" customHeight="1">
      <c r="A75" s="124">
        <v>4.5</v>
      </c>
      <c r="B75" s="581" t="s">
        <v>160</v>
      </c>
      <c r="C75" s="581"/>
      <c r="D75" s="581"/>
      <c r="E75" s="581"/>
      <c r="F75" s="581"/>
      <c r="G75" s="125">
        <f>+G70</f>
        <v>46012</v>
      </c>
      <c r="H75" s="126"/>
    </row>
    <row r="76" spans="1:8" ht="40.200000000000003" customHeight="1">
      <c r="A76" s="124">
        <v>3</v>
      </c>
      <c r="B76" s="582" t="s">
        <v>164</v>
      </c>
      <c r="C76" s="582"/>
      <c r="D76" s="582"/>
      <c r="E76" s="582"/>
      <c r="F76" s="582"/>
      <c r="G76" s="125">
        <f>+G78</f>
        <v>46014</v>
      </c>
      <c r="H76" s="126"/>
    </row>
    <row r="77" spans="1:8" ht="40.200000000000003" customHeight="1">
      <c r="A77" s="124">
        <v>3.1</v>
      </c>
      <c r="B77" s="581" t="s">
        <v>156</v>
      </c>
      <c r="C77" s="581"/>
      <c r="D77" s="581"/>
      <c r="E77" s="581"/>
      <c r="F77" s="581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1" t="s">
        <v>334</v>
      </c>
      <c r="C78" s="581"/>
      <c r="D78" s="581"/>
      <c r="E78" s="581"/>
      <c r="F78" s="581"/>
      <c r="G78" s="127">
        <f>+G70+2</f>
        <v>46014</v>
      </c>
      <c r="H78" s="126"/>
    </row>
    <row r="79" spans="1:8" ht="40.200000000000003" customHeight="1">
      <c r="A79" s="124">
        <v>3.3</v>
      </c>
      <c r="B79" s="581" t="s">
        <v>165</v>
      </c>
      <c r="C79" s="581"/>
      <c r="D79" s="581"/>
      <c r="E79" s="581"/>
      <c r="F79" s="581"/>
      <c r="G79" s="125">
        <f>+G78</f>
        <v>46014</v>
      </c>
      <c r="H79" s="126"/>
    </row>
    <row r="80" spans="1:8" ht="49.2" customHeight="1">
      <c r="A80" s="124">
        <v>3.4</v>
      </c>
      <c r="B80" s="581" t="s">
        <v>166</v>
      </c>
      <c r="C80" s="581"/>
      <c r="D80" s="581"/>
      <c r="E80" s="581"/>
      <c r="F80" s="581"/>
      <c r="G80" s="125">
        <f>+G78</f>
        <v>46014</v>
      </c>
      <c r="H80" s="126"/>
    </row>
    <row r="81" spans="1:8" ht="40.200000000000003" customHeight="1">
      <c r="A81" s="124"/>
      <c r="B81" s="581" t="s">
        <v>337</v>
      </c>
      <c r="C81" s="581"/>
      <c r="D81" s="581"/>
      <c r="E81" s="581"/>
      <c r="F81" s="581"/>
      <c r="G81" s="125">
        <f>+G78</f>
        <v>46014</v>
      </c>
      <c r="H81" s="126"/>
    </row>
    <row r="82" spans="1:8" ht="40.200000000000003" customHeight="1">
      <c r="A82" s="133"/>
      <c r="B82" s="581" t="s">
        <v>159</v>
      </c>
      <c r="C82" s="581"/>
      <c r="D82" s="581"/>
      <c r="E82" s="581"/>
      <c r="F82" s="581"/>
      <c r="G82" s="125" t="e">
        <f>+#REF!</f>
        <v>#REF!</v>
      </c>
      <c r="H82" s="126"/>
    </row>
    <row r="83" spans="1:8" ht="40.200000000000003" customHeight="1">
      <c r="A83" s="133">
        <v>3.5</v>
      </c>
      <c r="B83" s="581" t="s">
        <v>160</v>
      </c>
      <c r="C83" s="581"/>
      <c r="D83" s="581"/>
      <c r="E83" s="581"/>
      <c r="F83" s="581"/>
      <c r="G83" s="125">
        <f>+G78</f>
        <v>46014</v>
      </c>
      <c r="H83" s="126"/>
    </row>
    <row r="84" spans="1:8" ht="40.200000000000003" customHeight="1">
      <c r="A84" s="124">
        <v>2</v>
      </c>
      <c r="B84" s="582" t="s">
        <v>161</v>
      </c>
      <c r="C84" s="582"/>
      <c r="D84" s="582"/>
      <c r="E84" s="582"/>
      <c r="F84" s="582"/>
      <c r="G84" s="125">
        <f>+G86</f>
        <v>46016</v>
      </c>
      <c r="H84" s="126"/>
    </row>
    <row r="85" spans="1:8" ht="40.200000000000003" customHeight="1">
      <c r="A85" s="124">
        <v>2.1</v>
      </c>
      <c r="B85" s="581" t="s">
        <v>156</v>
      </c>
      <c r="C85" s="581"/>
      <c r="D85" s="581"/>
      <c r="E85" s="581"/>
      <c r="F85" s="581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1" t="s">
        <v>335</v>
      </c>
      <c r="C86" s="581"/>
      <c r="D86" s="581"/>
      <c r="E86" s="581"/>
      <c r="F86" s="581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1" t="s">
        <v>162</v>
      </c>
      <c r="C87" s="581"/>
      <c r="D87" s="581"/>
      <c r="E87" s="581"/>
      <c r="F87" s="581"/>
      <c r="G87" s="125">
        <f>+G86</f>
        <v>46016</v>
      </c>
      <c r="H87" s="126"/>
    </row>
    <row r="88" spans="1:8" ht="46.95" customHeight="1">
      <c r="A88" s="124">
        <v>2.4</v>
      </c>
      <c r="B88" s="581" t="s">
        <v>163</v>
      </c>
      <c r="C88" s="581"/>
      <c r="D88" s="581"/>
      <c r="E88" s="581"/>
      <c r="F88" s="581"/>
      <c r="G88" s="125">
        <f>+G86</f>
        <v>46016</v>
      </c>
      <c r="H88" s="126"/>
    </row>
    <row r="89" spans="1:8" ht="40.200000000000003" customHeight="1">
      <c r="A89" s="124"/>
      <c r="B89" s="581" t="s">
        <v>354</v>
      </c>
      <c r="C89" s="581"/>
      <c r="D89" s="581"/>
      <c r="E89" s="581"/>
      <c r="F89" s="581"/>
      <c r="G89" s="125">
        <f>+G86</f>
        <v>46016</v>
      </c>
      <c r="H89" s="126"/>
    </row>
    <row r="90" spans="1:8" ht="39" customHeight="1">
      <c r="A90" s="124"/>
      <c r="B90" s="588" t="s">
        <v>159</v>
      </c>
      <c r="C90" s="589"/>
      <c r="D90" s="589"/>
      <c r="E90" s="589"/>
      <c r="F90" s="590"/>
      <c r="G90" s="125" t="e">
        <f>+#REF!</f>
        <v>#REF!</v>
      </c>
      <c r="H90" s="130"/>
    </row>
    <row r="91" spans="1:8" ht="40.200000000000003" customHeight="1">
      <c r="A91" s="124">
        <v>2.5</v>
      </c>
      <c r="B91" s="581" t="s">
        <v>160</v>
      </c>
      <c r="C91" s="581"/>
      <c r="D91" s="581"/>
      <c r="E91" s="581"/>
      <c r="F91" s="581"/>
      <c r="G91" s="125">
        <f>+G86</f>
        <v>46016</v>
      </c>
      <c r="H91" s="130"/>
    </row>
    <row r="92" spans="1:8" ht="40.200000000000003" customHeight="1">
      <c r="A92" s="124">
        <v>1</v>
      </c>
      <c r="B92" s="582" t="s">
        <v>155</v>
      </c>
      <c r="C92" s="582"/>
      <c r="D92" s="582"/>
      <c r="E92" s="582"/>
      <c r="F92" s="582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1" t="s">
        <v>156</v>
      </c>
      <c r="C93" s="581"/>
      <c r="D93" s="581"/>
      <c r="E93" s="581"/>
      <c r="F93" s="581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1" t="s">
        <v>330</v>
      </c>
      <c r="C94" s="581"/>
      <c r="D94" s="581"/>
      <c r="E94" s="581"/>
      <c r="F94" s="581"/>
      <c r="G94" s="129">
        <f>G86+2</f>
        <v>46018</v>
      </c>
      <c r="H94" s="126"/>
    </row>
    <row r="95" spans="1:8" ht="40.200000000000003" customHeight="1">
      <c r="A95" s="124">
        <v>1.3</v>
      </c>
      <c r="B95" s="581" t="s">
        <v>157</v>
      </c>
      <c r="C95" s="581"/>
      <c r="D95" s="581"/>
      <c r="E95" s="581"/>
      <c r="F95" s="581"/>
      <c r="G95" s="125">
        <f>+G94</f>
        <v>46018</v>
      </c>
      <c r="H95" s="126"/>
    </row>
    <row r="96" spans="1:8" ht="46.95" customHeight="1">
      <c r="A96" s="124">
        <v>1.4</v>
      </c>
      <c r="B96" s="581" t="s">
        <v>158</v>
      </c>
      <c r="C96" s="581"/>
      <c r="D96" s="581"/>
      <c r="E96" s="581"/>
      <c r="F96" s="581"/>
      <c r="G96" s="125">
        <f>+G94</f>
        <v>46018</v>
      </c>
      <c r="H96" s="126"/>
    </row>
    <row r="97" spans="1:9" ht="40.200000000000003" customHeight="1">
      <c r="A97" s="124"/>
      <c r="B97" s="581" t="s">
        <v>353</v>
      </c>
      <c r="C97" s="581"/>
      <c r="D97" s="581"/>
      <c r="E97" s="581"/>
      <c r="F97" s="581"/>
      <c r="G97" s="125">
        <f>+G94</f>
        <v>46018</v>
      </c>
      <c r="H97" s="126"/>
    </row>
    <row r="98" spans="1:9" ht="39" customHeight="1">
      <c r="A98" s="124"/>
      <c r="B98" s="581" t="s">
        <v>159</v>
      </c>
      <c r="C98" s="581"/>
      <c r="D98" s="581"/>
      <c r="E98" s="581"/>
      <c r="F98" s="581"/>
      <c r="G98" s="125" t="e">
        <f>+#REF!</f>
        <v>#REF!</v>
      </c>
      <c r="H98" s="130"/>
    </row>
    <row r="99" spans="1:9" ht="40.200000000000003" customHeight="1">
      <c r="A99" s="124">
        <v>1.5</v>
      </c>
      <c r="B99" s="581" t="s">
        <v>160</v>
      </c>
      <c r="C99" s="581"/>
      <c r="D99" s="581"/>
      <c r="E99" s="581"/>
      <c r="F99" s="581"/>
      <c r="G99" s="125">
        <f>+G94</f>
        <v>46018</v>
      </c>
      <c r="H99" s="130"/>
    </row>
    <row r="100" spans="1:9" ht="16.5" customHeight="1">
      <c r="A100" s="583" t="s">
        <v>233</v>
      </c>
      <c r="B100" s="583"/>
      <c r="C100" s="583"/>
      <c r="D100" s="583"/>
      <c r="E100" s="583"/>
      <c r="F100" s="584" t="s">
        <v>286</v>
      </c>
      <c r="G100" s="584"/>
      <c r="H100" s="584"/>
      <c r="I100" s="248"/>
    </row>
    <row r="101" spans="1:9" ht="9" customHeight="1">
      <c r="A101" s="583"/>
      <c r="B101" s="583"/>
      <c r="C101" s="583"/>
      <c r="D101" s="583"/>
      <c r="E101" s="583"/>
      <c r="F101" s="584"/>
      <c r="G101" s="584"/>
      <c r="H101" s="584"/>
      <c r="I101" s="248"/>
    </row>
    <row r="102" spans="1:9">
      <c r="A102" s="585" t="s">
        <v>292</v>
      </c>
      <c r="B102" s="585"/>
      <c r="C102" s="585"/>
      <c r="D102" s="585"/>
      <c r="E102" s="585"/>
      <c r="F102" s="587" t="s">
        <v>343</v>
      </c>
      <c r="G102" s="587"/>
      <c r="H102" s="587"/>
      <c r="I102" s="246"/>
    </row>
    <row r="103" spans="1:9" ht="16.5" customHeight="1">
      <c r="A103" s="586" t="s">
        <v>294</v>
      </c>
      <c r="B103" s="586"/>
      <c r="C103" s="586"/>
      <c r="D103" s="586"/>
      <c r="E103" s="586"/>
      <c r="F103" s="586" t="s">
        <v>293</v>
      </c>
      <c r="G103" s="586"/>
      <c r="H103" s="586"/>
      <c r="I103" s="247"/>
    </row>
    <row r="104" spans="1:9">
      <c r="A104" s="586"/>
      <c r="B104" s="586"/>
      <c r="C104" s="586"/>
      <c r="D104" s="586"/>
      <c r="E104" s="586"/>
      <c r="F104" s="586"/>
      <c r="G104" s="586"/>
      <c r="H104" s="586"/>
      <c r="I104" s="247"/>
    </row>
    <row r="105" spans="1:9">
      <c r="A105" s="586"/>
      <c r="B105" s="586"/>
      <c r="C105" s="586"/>
      <c r="D105" s="586"/>
      <c r="E105" s="586"/>
      <c r="F105" s="586"/>
      <c r="G105" s="586"/>
      <c r="H105" s="586"/>
      <c r="I105" s="247"/>
    </row>
    <row r="106" spans="1:9">
      <c r="A106" s="586"/>
      <c r="B106" s="586"/>
      <c r="C106" s="586"/>
      <c r="D106" s="586"/>
      <c r="E106" s="586"/>
      <c r="F106" s="586"/>
      <c r="G106" s="586"/>
      <c r="H106" s="586"/>
      <c r="I106" s="247"/>
    </row>
    <row r="107" spans="1:9">
      <c r="A107" s="586"/>
      <c r="B107" s="586"/>
      <c r="C107" s="586"/>
      <c r="D107" s="586"/>
      <c r="E107" s="586"/>
      <c r="F107" s="586"/>
      <c r="G107" s="586"/>
      <c r="H107" s="586"/>
      <c r="I107" s="247"/>
    </row>
    <row r="108" spans="1:9">
      <c r="A108" s="586"/>
      <c r="B108" s="586"/>
      <c r="C108" s="586"/>
      <c r="D108" s="586"/>
      <c r="E108" s="586"/>
      <c r="F108" s="586"/>
      <c r="G108" s="586"/>
      <c r="H108" s="586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10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10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10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10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10" ht="37.950000000000003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10" ht="46.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10" ht="17.399999999999999">
      <c r="A8" s="621" t="e">
        <f>UPPER(#REF!)</f>
        <v>#REF!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10" ht="18" customHeight="1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10" ht="18" customHeight="1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10" ht="18" customHeight="1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10" ht="18" customHeight="1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10" ht="18" customHeight="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</row>
    <row r="16" spans="1:10" ht="18" customHeight="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13" ht="18" customHeight="1">
      <c r="A17" s="602" t="s">
        <v>413</v>
      </c>
      <c r="B17" s="613"/>
      <c r="C17" s="613"/>
      <c r="D17" s="613"/>
      <c r="E17" s="613"/>
      <c r="F17" s="613"/>
      <c r="G17" s="613"/>
      <c r="H17" s="613"/>
      <c r="I17" s="613"/>
      <c r="J17" s="614"/>
    </row>
    <row r="18" spans="1:13" ht="18" customHeight="1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13" ht="18" customHeight="1">
      <c r="A23" s="607" t="s">
        <v>153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13" ht="18" customHeight="1">
      <c r="A24" s="607" t="s">
        <v>154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36.6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 ht="18" customHeight="1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8" customHeight="1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8" customHeight="1" thickTop="1"/>
    <row r="41" spans="1:10">
      <c r="A41" s="597"/>
      <c r="B41" s="597"/>
      <c r="C41" s="597"/>
      <c r="D41" s="597"/>
      <c r="E41" s="597"/>
      <c r="F41" s="597"/>
      <c r="G41" s="597"/>
      <c r="H41" s="597"/>
      <c r="I41" s="597"/>
      <c r="J41" s="597"/>
    </row>
    <row r="42" spans="1:10">
      <c r="A42" s="597"/>
      <c r="B42" s="597"/>
      <c r="C42" s="597"/>
      <c r="D42" s="597"/>
      <c r="E42" s="597"/>
      <c r="F42" s="597"/>
      <c r="G42" s="597"/>
      <c r="H42" s="597"/>
      <c r="I42" s="597"/>
      <c r="J42" s="597"/>
    </row>
    <row r="43" spans="1:10">
      <c r="A43" s="597"/>
      <c r="B43" s="597"/>
      <c r="C43" s="597"/>
      <c r="D43" s="597"/>
      <c r="E43" s="597"/>
      <c r="F43" s="597"/>
      <c r="G43" s="597"/>
      <c r="H43" s="597"/>
      <c r="I43" s="597"/>
      <c r="J43" s="597"/>
    </row>
    <row r="44" spans="1:10">
      <c r="A44" s="597"/>
      <c r="B44" s="597"/>
      <c r="C44" s="597"/>
      <c r="D44" s="597"/>
      <c r="E44" s="597"/>
      <c r="F44" s="597"/>
      <c r="G44" s="597"/>
      <c r="H44" s="597"/>
      <c r="I44" s="597"/>
      <c r="J44" s="597"/>
    </row>
    <row r="45" spans="1:10">
      <c r="A45" s="597"/>
      <c r="B45" s="597"/>
      <c r="C45" s="597"/>
      <c r="D45" s="597"/>
      <c r="E45" s="597"/>
      <c r="F45" s="597"/>
      <c r="G45" s="597"/>
      <c r="H45" s="597"/>
      <c r="I45" s="597"/>
      <c r="J45" s="597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597"/>
      <c r="B49" s="597"/>
      <c r="C49" s="597"/>
      <c r="D49" s="597"/>
      <c r="E49" s="597"/>
      <c r="F49" s="597"/>
      <c r="G49" s="597"/>
      <c r="H49" s="597"/>
      <c r="I49" s="597"/>
      <c r="J49" s="597"/>
    </row>
    <row r="50" spans="1:10">
      <c r="A50" s="597"/>
      <c r="B50" s="597"/>
      <c r="C50" s="597"/>
      <c r="D50" s="597"/>
      <c r="E50" s="597"/>
      <c r="F50" s="597"/>
      <c r="G50" s="597"/>
      <c r="H50" s="597"/>
      <c r="I50" s="597"/>
      <c r="J50" s="597"/>
    </row>
    <row r="51" spans="1:10">
      <c r="A51" s="597"/>
      <c r="B51" s="597"/>
      <c r="C51" s="597"/>
      <c r="D51" s="597"/>
      <c r="E51" s="597"/>
      <c r="F51" s="597"/>
      <c r="G51" s="597"/>
      <c r="H51" s="597"/>
      <c r="I51" s="597"/>
      <c r="J51" s="597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3" zoomScale="115" zoomScaleNormal="100" zoomScaleSheetLayoutView="115" workbookViewId="0">
      <selection activeCell="I27" sqref="I27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18"/>
      <c r="B1" s="619"/>
      <c r="C1" s="619"/>
      <c r="D1" s="619"/>
      <c r="E1" s="619"/>
      <c r="F1" s="619"/>
      <c r="G1" s="619"/>
      <c r="H1" s="619"/>
      <c r="I1" s="619"/>
      <c r="J1" s="620"/>
    </row>
    <row r="2" spans="1:21" ht="17.399999999999999">
      <c r="A2" s="602"/>
      <c r="B2" s="613"/>
      <c r="C2" s="613"/>
      <c r="D2" s="613"/>
      <c r="E2" s="613"/>
      <c r="F2" s="613"/>
      <c r="G2" s="613"/>
      <c r="H2" s="613"/>
      <c r="I2" s="613"/>
      <c r="J2" s="614"/>
    </row>
    <row r="3" spans="1:21" ht="17.399999999999999">
      <c r="A3" s="602"/>
      <c r="B3" s="613"/>
      <c r="C3" s="613"/>
      <c r="D3" s="613"/>
      <c r="E3" s="613"/>
      <c r="F3" s="613"/>
      <c r="G3" s="613"/>
      <c r="H3" s="613"/>
      <c r="I3" s="613"/>
      <c r="J3" s="614"/>
    </row>
    <row r="4" spans="1:21" ht="17.399999999999999">
      <c r="A4" s="602"/>
      <c r="B4" s="613"/>
      <c r="C4" s="613"/>
      <c r="D4" s="613"/>
      <c r="E4" s="613"/>
      <c r="F4" s="613"/>
      <c r="G4" s="613"/>
      <c r="H4" s="613"/>
      <c r="I4" s="613"/>
      <c r="J4" s="614"/>
    </row>
    <row r="5" spans="1:21" ht="17.399999999999999">
      <c r="A5" s="602"/>
      <c r="B5" s="613"/>
      <c r="C5" s="613"/>
      <c r="D5" s="613"/>
      <c r="E5" s="613"/>
      <c r="F5" s="613"/>
      <c r="G5" s="613"/>
      <c r="H5" s="613"/>
      <c r="I5" s="613"/>
      <c r="J5" s="614"/>
    </row>
    <row r="6" spans="1:21" ht="41.25" customHeight="1">
      <c r="A6" s="602"/>
      <c r="B6" s="613"/>
      <c r="C6" s="613"/>
      <c r="D6" s="613"/>
      <c r="E6" s="613"/>
      <c r="F6" s="613"/>
      <c r="G6" s="613"/>
      <c r="H6" s="613"/>
      <c r="I6" s="613"/>
      <c r="J6" s="614"/>
    </row>
    <row r="7" spans="1:21" ht="35.25" customHeight="1">
      <c r="A7" s="621" t="s">
        <v>114</v>
      </c>
      <c r="B7" s="622"/>
      <c r="C7" s="622"/>
      <c r="D7" s="622"/>
      <c r="E7" s="622"/>
      <c r="F7" s="622"/>
      <c r="G7" s="622"/>
      <c r="H7" s="622"/>
      <c r="I7" s="622"/>
      <c r="J7" s="623"/>
    </row>
    <row r="8" spans="1:21" ht="17.399999999999999">
      <c r="A8" s="621" t="s">
        <v>119</v>
      </c>
      <c r="B8" s="622"/>
      <c r="C8" s="622"/>
      <c r="D8" s="622"/>
      <c r="E8" s="622"/>
      <c r="F8" s="622"/>
      <c r="G8" s="622"/>
      <c r="H8" s="622"/>
      <c r="I8" s="622"/>
      <c r="J8" s="623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02"/>
      <c r="B10" s="613"/>
      <c r="C10" s="613"/>
      <c r="D10" s="613"/>
      <c r="E10" s="613"/>
      <c r="F10" s="613"/>
      <c r="G10" s="613"/>
      <c r="H10" s="613"/>
      <c r="I10" s="613"/>
      <c r="J10" s="614"/>
    </row>
    <row r="11" spans="1:21" ht="17.399999999999999">
      <c r="A11" s="602"/>
      <c r="B11" s="613"/>
      <c r="C11" s="613"/>
      <c r="D11" s="613"/>
      <c r="E11" s="613"/>
      <c r="F11" s="613"/>
      <c r="G11" s="613"/>
      <c r="H11" s="613"/>
      <c r="I11" s="613"/>
      <c r="J11" s="614"/>
    </row>
    <row r="12" spans="1:21" ht="17.399999999999999">
      <c r="A12" s="602"/>
      <c r="B12" s="613"/>
      <c r="C12" s="613"/>
      <c r="D12" s="613"/>
      <c r="E12" s="613"/>
      <c r="F12" s="613"/>
      <c r="G12" s="613"/>
      <c r="H12" s="613"/>
      <c r="I12" s="613"/>
      <c r="J12" s="614"/>
    </row>
    <row r="13" spans="1:21" ht="17.399999999999999">
      <c r="A13" s="602"/>
      <c r="B13" s="613"/>
      <c r="C13" s="613"/>
      <c r="D13" s="613"/>
      <c r="E13" s="613"/>
      <c r="F13" s="613"/>
      <c r="G13" s="613"/>
      <c r="H13" s="613"/>
      <c r="I13" s="613"/>
      <c r="J13" s="614"/>
    </row>
    <row r="14" spans="1:21" ht="17.399999999999999">
      <c r="A14" s="602"/>
      <c r="B14" s="613"/>
      <c r="C14" s="613"/>
      <c r="D14" s="613"/>
      <c r="E14" s="613"/>
      <c r="F14" s="613"/>
      <c r="G14" s="613"/>
      <c r="H14" s="613"/>
      <c r="I14" s="613"/>
      <c r="J14" s="614"/>
    </row>
    <row r="15" spans="1:21" ht="21">
      <c r="A15" s="615" t="s">
        <v>115</v>
      </c>
      <c r="B15" s="616"/>
      <c r="C15" s="616"/>
      <c r="D15" s="616"/>
      <c r="E15" s="616"/>
      <c r="F15" s="616"/>
      <c r="G15" s="616"/>
      <c r="H15" s="616"/>
      <c r="I15" s="616"/>
      <c r="J15" s="617"/>
      <c r="U15" s="302" t="s">
        <v>414</v>
      </c>
    </row>
    <row r="16" spans="1:21" ht="21">
      <c r="A16" s="615" t="s">
        <v>116</v>
      </c>
      <c r="B16" s="616"/>
      <c r="C16" s="616"/>
      <c r="D16" s="616"/>
      <c r="E16" s="616"/>
      <c r="F16" s="616"/>
      <c r="G16" s="616"/>
      <c r="H16" s="616"/>
      <c r="I16" s="616"/>
      <c r="J16" s="617"/>
    </row>
    <row r="17" spans="1:21" ht="17.399999999999999">
      <c r="A17" s="602" t="s">
        <v>518</v>
      </c>
      <c r="B17" s="613"/>
      <c r="C17" s="613"/>
      <c r="D17" s="613"/>
      <c r="E17" s="613"/>
      <c r="F17" s="613"/>
      <c r="G17" s="613"/>
      <c r="H17" s="613"/>
      <c r="I17" s="613"/>
      <c r="J17" s="614"/>
      <c r="U17" s="302" t="str">
        <f>UPPER(U15)</f>
        <v>PREFABRICATED VERTICAL DRAINS</v>
      </c>
    </row>
    <row r="18" spans="1:21" ht="17.399999999999999">
      <c r="A18" s="602"/>
      <c r="B18" s="613"/>
      <c r="C18" s="613"/>
      <c r="D18" s="613"/>
      <c r="E18" s="613"/>
      <c r="F18" s="613"/>
      <c r="G18" s="613"/>
      <c r="H18" s="613"/>
      <c r="I18" s="613"/>
      <c r="J18" s="614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02"/>
      <c r="B22" s="597"/>
      <c r="C22" s="597"/>
      <c r="D22" s="597"/>
      <c r="E22" s="597"/>
      <c r="F22" s="597"/>
      <c r="G22" s="597"/>
      <c r="H22" s="597"/>
      <c r="I22" s="597"/>
      <c r="J22" s="603"/>
    </row>
    <row r="23" spans="1:21" ht="16.8">
      <c r="A23" s="607" t="s">
        <v>416</v>
      </c>
      <c r="B23" s="608"/>
      <c r="C23" s="608"/>
      <c r="D23" s="608"/>
      <c r="E23" s="608"/>
      <c r="F23" s="608"/>
      <c r="G23" s="608"/>
      <c r="H23" s="608"/>
      <c r="I23" s="608"/>
      <c r="J23" s="609"/>
    </row>
    <row r="24" spans="1:21" ht="16.8">
      <c r="A24" s="607" t="s">
        <v>440</v>
      </c>
      <c r="B24" s="608"/>
      <c r="C24" s="608"/>
      <c r="D24" s="608"/>
      <c r="E24" s="608"/>
      <c r="F24" s="608"/>
      <c r="G24" s="608"/>
      <c r="H24" s="608"/>
      <c r="I24" s="608"/>
      <c r="J24" s="609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KM10+130, KM10+170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0" t="s">
        <v>117</v>
      </c>
      <c r="B32" s="611"/>
      <c r="C32" s="600" t="s">
        <v>118</v>
      </c>
      <c r="D32" s="600"/>
      <c r="E32" s="600"/>
      <c r="F32" s="600"/>
      <c r="G32" s="600"/>
      <c r="H32" s="600"/>
      <c r="I32" s="600"/>
      <c r="J32" s="601"/>
    </row>
    <row r="33" spans="1:10" ht="42.75" customHeight="1">
      <c r="A33" s="612"/>
      <c r="B33" s="611"/>
      <c r="C33" s="600"/>
      <c r="D33" s="600"/>
      <c r="E33" s="600"/>
      <c r="F33" s="600"/>
      <c r="G33" s="600"/>
      <c r="H33" s="600"/>
      <c r="I33" s="600"/>
      <c r="J33" s="601"/>
    </row>
    <row r="34" spans="1:10">
      <c r="A34" s="598"/>
      <c r="B34" s="599"/>
      <c r="C34" s="600"/>
      <c r="D34" s="600"/>
      <c r="E34" s="600"/>
      <c r="F34" s="600"/>
      <c r="G34" s="600"/>
      <c r="H34" s="600"/>
      <c r="I34" s="600"/>
      <c r="J34" s="601"/>
    </row>
    <row r="35" spans="1:10" ht="31.5" customHeight="1">
      <c r="A35" s="598"/>
      <c r="B35" s="599"/>
      <c r="C35" s="600"/>
      <c r="D35" s="600"/>
      <c r="E35" s="600"/>
      <c r="F35" s="600"/>
      <c r="G35" s="600"/>
      <c r="H35" s="600"/>
      <c r="I35" s="600"/>
      <c r="J35" s="601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02"/>
      <c r="B38" s="597"/>
      <c r="C38" s="597"/>
      <c r="D38" s="597"/>
      <c r="E38" s="597"/>
      <c r="F38" s="597"/>
      <c r="G38" s="597"/>
      <c r="H38" s="597"/>
      <c r="I38" s="597"/>
      <c r="J38" s="603"/>
    </row>
    <row r="39" spans="1:10" ht="17.399999999999999" thickBot="1">
      <c r="A39" s="604" t="s">
        <v>411</v>
      </c>
      <c r="B39" s="605"/>
      <c r="C39" s="605"/>
      <c r="D39" s="605"/>
      <c r="E39" s="605"/>
      <c r="F39" s="605"/>
      <c r="G39" s="605"/>
      <c r="H39" s="605"/>
      <c r="I39" s="605"/>
      <c r="J39" s="606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6" zoomScaleNormal="100" zoomScaleSheetLayoutView="100" workbookViewId="0">
      <selection activeCell="H17" sqref="H17:I17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35"/>
      <c r="B1" s="635"/>
      <c r="C1" s="636"/>
      <c r="D1" s="636"/>
      <c r="E1" s="636"/>
      <c r="F1" s="636"/>
      <c r="G1" s="636"/>
      <c r="H1" s="636"/>
      <c r="I1" s="636"/>
      <c r="J1" s="636"/>
    </row>
    <row r="2" spans="1:11" s="304" customFormat="1" ht="30" customHeight="1">
      <c r="A2" s="635"/>
      <c r="B2" s="635"/>
      <c r="C2" s="636"/>
      <c r="D2" s="636"/>
      <c r="E2" s="636"/>
      <c r="F2" s="636"/>
      <c r="G2" s="636"/>
      <c r="H2" s="636"/>
      <c r="I2" s="636"/>
      <c r="J2" s="636"/>
    </row>
    <row r="3" spans="1:11" s="304" customFormat="1" ht="28.5" customHeight="1">
      <c r="A3" s="637"/>
      <c r="B3" s="637"/>
      <c r="C3" s="638"/>
      <c r="D3" s="638"/>
      <c r="E3" s="638"/>
      <c r="F3" s="636"/>
      <c r="G3" s="636"/>
      <c r="H3" s="636"/>
      <c r="I3" s="636"/>
      <c r="J3" s="636"/>
    </row>
    <row r="4" spans="1:11" s="304" customFormat="1" ht="37.5" customHeight="1">
      <c r="A4" s="636"/>
      <c r="B4" s="636"/>
      <c r="C4" s="639"/>
      <c r="D4" s="639"/>
      <c r="E4" s="639"/>
      <c r="F4" s="636"/>
      <c r="G4" s="636"/>
      <c r="H4" s="636"/>
      <c r="I4" s="636"/>
      <c r="J4" s="636"/>
    </row>
    <row r="5" spans="1:11" s="305" customFormat="1" ht="26.25" customHeight="1">
      <c r="A5" s="629" t="s">
        <v>417</v>
      </c>
      <c r="B5" s="630"/>
      <c r="C5" s="630"/>
      <c r="D5" s="630"/>
      <c r="E5" s="630"/>
      <c r="F5" s="630"/>
      <c r="G5" s="630"/>
      <c r="H5" s="630"/>
      <c r="I5" s="630"/>
      <c r="J5" s="630"/>
    </row>
    <row r="6" spans="1:11" ht="21.75" customHeight="1">
      <c r="A6" s="631" t="s">
        <v>418</v>
      </c>
      <c r="B6" s="631"/>
      <c r="C6" s="631"/>
      <c r="D6" s="631"/>
      <c r="E6" s="632"/>
      <c r="F6" s="631"/>
      <c r="G6" s="631"/>
      <c r="H6" s="631"/>
      <c r="I6" s="631"/>
      <c r="J6" s="631"/>
    </row>
    <row r="7" spans="1:11" ht="9.75" customHeight="1">
      <c r="A7" s="307"/>
      <c r="B7" s="307"/>
      <c r="C7" s="307"/>
      <c r="D7" s="307"/>
      <c r="E7" s="307"/>
      <c r="F7" s="307"/>
      <c r="G7" s="307"/>
      <c r="H7" s="633"/>
      <c r="I7" s="633"/>
      <c r="J7" s="633"/>
    </row>
    <row r="8" spans="1:11" ht="16.5" customHeight="1">
      <c r="A8" s="329" t="s">
        <v>487</v>
      </c>
      <c r="B8" s="307"/>
      <c r="C8" s="307"/>
      <c r="D8" s="460">
        <v>46085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KM10+130, KM10+170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34" t="s">
        <v>420</v>
      </c>
      <c r="C14" s="634"/>
      <c r="D14" s="634"/>
      <c r="E14" s="634"/>
      <c r="F14" s="634"/>
      <c r="G14" s="634"/>
      <c r="H14" s="634" t="s">
        <v>305</v>
      </c>
      <c r="I14" s="634"/>
      <c r="J14" s="445" t="s">
        <v>306</v>
      </c>
    </row>
    <row r="15" spans="1:11" s="311" customFormat="1" ht="38.25" customHeight="1">
      <c r="A15" s="482">
        <v>1</v>
      </c>
      <c r="B15" s="624" t="s">
        <v>488</v>
      </c>
      <c r="C15" s="625"/>
      <c r="D15" s="625"/>
      <c r="E15" s="625"/>
      <c r="F15" s="625"/>
      <c r="G15" s="625"/>
      <c r="H15" s="626">
        <f>D8</f>
        <v>46085</v>
      </c>
      <c r="I15" s="627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24" t="s">
        <v>421</v>
      </c>
      <c r="C16" s="625"/>
      <c r="D16" s="625"/>
      <c r="E16" s="625"/>
      <c r="F16" s="625"/>
      <c r="G16" s="625"/>
      <c r="H16" s="626">
        <f>H17-1</f>
        <v>46079</v>
      </c>
      <c r="I16" s="627"/>
      <c r="J16" s="461" t="s">
        <v>225</v>
      </c>
    </row>
    <row r="17" spans="1:10" s="311" customFormat="1" ht="45.75" customHeight="1">
      <c r="A17" s="482">
        <f t="shared" si="0"/>
        <v>3</v>
      </c>
      <c r="B17" s="624" t="s">
        <v>422</v>
      </c>
      <c r="C17" s="625"/>
      <c r="D17" s="625"/>
      <c r="E17" s="625"/>
      <c r="F17" s="625"/>
      <c r="G17" s="625"/>
      <c r="H17" s="626">
        <f>'3. Quantity'!B13-3</f>
        <v>46080</v>
      </c>
      <c r="I17" s="627"/>
      <c r="J17" s="461" t="s">
        <v>225</v>
      </c>
    </row>
    <row r="18" spans="1:10" s="311" customFormat="1" ht="45.75" customHeight="1">
      <c r="A18" s="482">
        <f t="shared" si="0"/>
        <v>4</v>
      </c>
      <c r="B18" s="624" t="s">
        <v>421</v>
      </c>
      <c r="C18" s="625"/>
      <c r="D18" s="625"/>
      <c r="E18" s="625"/>
      <c r="F18" s="625"/>
      <c r="G18" s="625"/>
      <c r="H18" s="626">
        <f>H19-1</f>
        <v>46084</v>
      </c>
      <c r="I18" s="627"/>
      <c r="J18" s="461" t="s">
        <v>225</v>
      </c>
    </row>
    <row r="19" spans="1:10" s="311" customFormat="1" ht="45.75" customHeight="1">
      <c r="A19" s="482">
        <f t="shared" si="0"/>
        <v>5</v>
      </c>
      <c r="B19" s="624" t="s">
        <v>160</v>
      </c>
      <c r="C19" s="625"/>
      <c r="D19" s="625"/>
      <c r="E19" s="625"/>
      <c r="F19" s="625"/>
      <c r="G19" s="625"/>
      <c r="H19" s="626">
        <f>H15</f>
        <v>46085</v>
      </c>
      <c r="I19" s="627"/>
      <c r="J19" s="461" t="s">
        <v>225</v>
      </c>
    </row>
    <row r="20" spans="1:10" s="311" customFormat="1" ht="51.75" customHeight="1">
      <c r="A20" s="482">
        <f t="shared" si="0"/>
        <v>6</v>
      </c>
      <c r="B20" s="624" t="s">
        <v>519</v>
      </c>
      <c r="C20" s="625"/>
      <c r="D20" s="625"/>
      <c r="E20" s="625"/>
      <c r="F20" s="625"/>
      <c r="G20" s="625"/>
      <c r="H20" s="626" t="s">
        <v>523</v>
      </c>
      <c r="I20" s="627"/>
      <c r="J20" s="461" t="s">
        <v>225</v>
      </c>
    </row>
    <row r="21" spans="1:10" s="311" customFormat="1" ht="38.25" customHeight="1">
      <c r="A21" s="482">
        <f t="shared" si="0"/>
        <v>7</v>
      </c>
      <c r="B21" s="624" t="s">
        <v>489</v>
      </c>
      <c r="C21" s="625"/>
      <c r="D21" s="625"/>
      <c r="E21" s="625"/>
      <c r="F21" s="625"/>
      <c r="G21" s="625"/>
      <c r="H21" s="626">
        <f>H15</f>
        <v>46085</v>
      </c>
      <c r="I21" s="627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28" t="s">
        <v>511</v>
      </c>
      <c r="B35" s="628"/>
      <c r="C35" s="628"/>
      <c r="D35" s="628"/>
      <c r="E35" s="628"/>
      <c r="F35" s="672" t="s">
        <v>512</v>
      </c>
      <c r="G35" s="672"/>
      <c r="H35" s="672"/>
      <c r="I35" s="672"/>
      <c r="J35" s="672"/>
    </row>
    <row r="36" spans="1:22" s="325" customFormat="1" ht="18" customHeight="1">
      <c r="A36" s="673" t="s">
        <v>513</v>
      </c>
      <c r="B36" s="673"/>
      <c r="C36" s="673"/>
      <c r="D36" s="673"/>
      <c r="E36" s="673"/>
      <c r="F36" s="673" t="s">
        <v>514</v>
      </c>
      <c r="G36" s="673"/>
      <c r="H36" s="673"/>
      <c r="I36" s="674" t="s">
        <v>515</v>
      </c>
      <c r="J36" s="674"/>
    </row>
    <row r="37" spans="1:22" s="326" customFormat="1" ht="18" customHeight="1">
      <c r="A37" s="668" t="s">
        <v>514</v>
      </c>
      <c r="B37" s="670"/>
      <c r="C37" s="668" t="s">
        <v>515</v>
      </c>
      <c r="D37" s="669"/>
      <c r="E37" s="670"/>
      <c r="F37" s="673"/>
      <c r="G37" s="673"/>
      <c r="H37" s="673"/>
      <c r="I37" s="674"/>
      <c r="J37" s="674"/>
    </row>
    <row r="38" spans="1:22" s="327" customFormat="1" ht="18" customHeight="1">
      <c r="A38" s="671" t="s">
        <v>184</v>
      </c>
      <c r="B38" s="671"/>
      <c r="C38" s="671" t="s">
        <v>168</v>
      </c>
      <c r="D38" s="671"/>
      <c r="E38" s="671"/>
      <c r="F38" s="671" t="s">
        <v>516</v>
      </c>
      <c r="G38" s="671"/>
      <c r="H38" s="671"/>
      <c r="I38" s="671" t="s">
        <v>517</v>
      </c>
      <c r="J38" s="671"/>
    </row>
    <row r="39" spans="1:22" s="328" customFormat="1" ht="33" customHeight="1">
      <c r="A39" s="671"/>
      <c r="B39" s="671"/>
      <c r="C39" s="671"/>
      <c r="D39" s="671"/>
      <c r="E39" s="671"/>
      <c r="F39" s="671"/>
      <c r="G39" s="671"/>
      <c r="H39" s="671"/>
      <c r="I39" s="671"/>
      <c r="J39" s="671"/>
    </row>
    <row r="40" spans="1:22" s="325" customFormat="1" ht="15.75" customHeight="1">
      <c r="A40" s="671"/>
      <c r="B40" s="671"/>
      <c r="C40" s="671"/>
      <c r="D40" s="671"/>
      <c r="E40" s="671"/>
      <c r="F40" s="671"/>
      <c r="G40" s="671"/>
      <c r="H40" s="671"/>
      <c r="I40" s="671"/>
      <c r="J40" s="671"/>
    </row>
    <row r="41" spans="1:22" s="325" customFormat="1" ht="15.75" customHeight="1">
      <c r="A41" s="671"/>
      <c r="B41" s="671"/>
      <c r="C41" s="671"/>
      <c r="D41" s="671"/>
      <c r="E41" s="671"/>
      <c r="F41" s="671"/>
      <c r="G41" s="671"/>
      <c r="H41" s="671"/>
      <c r="I41" s="671"/>
      <c r="J41" s="671"/>
    </row>
    <row r="42" spans="1:22" s="325" customFormat="1" ht="15.75" customHeight="1">
      <c r="A42" s="671"/>
      <c r="B42" s="671"/>
      <c r="C42" s="671"/>
      <c r="D42" s="671"/>
      <c r="E42" s="671"/>
      <c r="F42" s="671"/>
      <c r="G42" s="671"/>
      <c r="H42" s="671"/>
      <c r="I42" s="671"/>
      <c r="J42" s="671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71"/>
      <c r="B43" s="671"/>
      <c r="C43" s="671"/>
      <c r="D43" s="671"/>
      <c r="E43" s="671"/>
      <c r="F43" s="671"/>
      <c r="G43" s="671"/>
      <c r="H43" s="671"/>
      <c r="I43" s="671"/>
      <c r="J43" s="671"/>
      <c r="L43" s="649" t="s">
        <v>511</v>
      </c>
      <c r="M43" s="650"/>
      <c r="N43" s="650"/>
      <c r="O43" s="650"/>
      <c r="P43" s="650"/>
      <c r="Q43" s="651"/>
      <c r="R43" s="652" t="s">
        <v>512</v>
      </c>
      <c r="S43" s="653"/>
      <c r="T43" s="653"/>
      <c r="U43" s="653"/>
      <c r="V43" s="654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55" t="s">
        <v>513</v>
      </c>
      <c r="M44" s="656"/>
      <c r="N44" s="656"/>
      <c r="O44" s="656"/>
      <c r="P44" s="656"/>
      <c r="Q44" s="657"/>
      <c r="R44" s="658" t="s">
        <v>514</v>
      </c>
      <c r="S44" s="659"/>
      <c r="T44" s="660"/>
      <c r="U44" s="664" t="s">
        <v>515</v>
      </c>
      <c r="V44" s="665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68" t="s">
        <v>514</v>
      </c>
      <c r="M45" s="669"/>
      <c r="N45" s="670"/>
      <c r="O45" s="668" t="s">
        <v>515</v>
      </c>
      <c r="P45" s="669"/>
      <c r="Q45" s="670"/>
      <c r="R45" s="661"/>
      <c r="S45" s="662"/>
      <c r="T45" s="663"/>
      <c r="U45" s="666"/>
      <c r="V45" s="667"/>
    </row>
    <row r="46" spans="1:22" s="327" customFormat="1" ht="21.75" customHeight="1">
      <c r="A46" s="498"/>
      <c r="B46" s="498"/>
      <c r="C46" s="498"/>
      <c r="D46" s="498"/>
      <c r="E46" s="498"/>
      <c r="L46" s="640" t="s">
        <v>184</v>
      </c>
      <c r="M46" s="641"/>
      <c r="N46" s="642"/>
      <c r="O46" s="640" t="s">
        <v>168</v>
      </c>
      <c r="P46" s="641"/>
      <c r="Q46" s="642"/>
      <c r="R46" s="640" t="s">
        <v>516</v>
      </c>
      <c r="S46" s="641"/>
      <c r="T46" s="642"/>
      <c r="U46" s="640" t="s">
        <v>517</v>
      </c>
      <c r="V46" s="642"/>
    </row>
    <row r="47" spans="1:22">
      <c r="L47" s="643"/>
      <c r="M47" s="644"/>
      <c r="N47" s="645"/>
      <c r="O47" s="643"/>
      <c r="P47" s="644"/>
      <c r="Q47" s="645"/>
      <c r="R47" s="643"/>
      <c r="S47" s="644"/>
      <c r="T47" s="645"/>
      <c r="U47" s="643"/>
      <c r="V47" s="645"/>
    </row>
    <row r="48" spans="1:22">
      <c r="L48" s="643"/>
      <c r="M48" s="644"/>
      <c r="N48" s="645"/>
      <c r="O48" s="643"/>
      <c r="P48" s="644"/>
      <c r="Q48" s="645"/>
      <c r="R48" s="643"/>
      <c r="S48" s="644"/>
      <c r="T48" s="645"/>
      <c r="U48" s="643"/>
      <c r="V48" s="645"/>
    </row>
    <row r="49" spans="12:22">
      <c r="L49" s="643"/>
      <c r="M49" s="644"/>
      <c r="N49" s="645"/>
      <c r="O49" s="643"/>
      <c r="P49" s="644"/>
      <c r="Q49" s="645"/>
      <c r="R49" s="643"/>
      <c r="S49" s="644"/>
      <c r="T49" s="645"/>
      <c r="U49" s="643"/>
      <c r="V49" s="645"/>
    </row>
    <row r="50" spans="12:22">
      <c r="L50" s="643"/>
      <c r="M50" s="644"/>
      <c r="N50" s="645"/>
      <c r="O50" s="643"/>
      <c r="P50" s="644"/>
      <c r="Q50" s="645"/>
      <c r="R50" s="643"/>
      <c r="S50" s="644"/>
      <c r="T50" s="645"/>
      <c r="U50" s="643"/>
      <c r="V50" s="645"/>
    </row>
    <row r="51" spans="12:22">
      <c r="L51" s="646"/>
      <c r="M51" s="647"/>
      <c r="N51" s="648"/>
      <c r="O51" s="646"/>
      <c r="P51" s="647"/>
      <c r="Q51" s="648"/>
      <c r="R51" s="646"/>
      <c r="S51" s="647"/>
      <c r="T51" s="648"/>
      <c r="U51" s="646"/>
      <c r="V51" s="648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270226/01</v>
      </c>
      <c r="C12" s="258" t="s">
        <v>125</v>
      </c>
      <c r="D12" s="258"/>
      <c r="E12" s="258"/>
      <c r="F12" s="258"/>
      <c r="H12" s="447" cm="1">
        <f t="array" ref="H12:I12">'list acceptance'!H17:I17</f>
        <v>46080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270226/01</v>
      </c>
      <c r="C13" s="265" t="s">
        <v>127</v>
      </c>
      <c r="D13" s="263"/>
      <c r="E13" s="263"/>
      <c r="F13" s="265"/>
      <c r="H13" s="90" t="str">
        <f>TEXT(H12,"ddmmyy")</f>
        <v>270226</v>
      </c>
    </row>
    <row r="14" spans="1:14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675" t="s">
        <v>406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KM10+130, KM10+170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46080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46079</v>
      </c>
      <c r="E21" s="466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270226/01</v>
      </c>
      <c r="M8" s="143" cm="1">
        <f t="array" ref="M8:N8">'list acceptance'!H17:I17</f>
        <v>46080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150"/>
    </row>
    <row r="16" spans="1:15" s="151" customFormat="1" ht="21.9" customHeight="1">
      <c r="A16" s="150" t="s">
        <v>192</v>
      </c>
      <c r="F16" s="152" t="str">
        <f>'Bìa (2)'!$B$25</f>
        <v>KM10+130, KM10+170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42" t="s">
        <v>408</v>
      </c>
      <c r="C18" s="742"/>
      <c r="D18" s="742"/>
      <c r="E18" s="742"/>
      <c r="F18" s="742"/>
      <c r="G18" s="742"/>
      <c r="H18" s="742"/>
      <c r="I18" s="742"/>
      <c r="J18" s="742"/>
      <c r="K18" s="742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9">
        <f>+M8</f>
        <v>46080</v>
      </c>
      <c r="G20" s="739"/>
      <c r="H20" s="739"/>
      <c r="I20" s="739"/>
      <c r="J20" s="739"/>
      <c r="K20" s="739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9">
        <f>+F20</f>
        <v>46080</v>
      </c>
      <c r="G21" s="739"/>
      <c r="H21" s="739"/>
      <c r="I21" s="739"/>
      <c r="J21" s="739"/>
      <c r="K21" s="739"/>
      <c r="L21" s="164"/>
    </row>
    <row r="22" spans="1:24" ht="21.9" customHeight="1">
      <c r="A22" s="158"/>
      <c r="B22" s="150" t="s">
        <v>198</v>
      </c>
      <c r="C22" s="150" t="str">
        <f>F16</f>
        <v>KM10+130, KM10+170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40" t="s">
        <v>200</v>
      </c>
      <c r="B24" s="740"/>
      <c r="C24" s="740"/>
      <c r="D24" s="740"/>
      <c r="E24" s="740"/>
      <c r="F24" s="740"/>
      <c r="G24" s="740"/>
      <c r="H24" s="740"/>
      <c r="I24" s="740"/>
      <c r="J24" s="740"/>
      <c r="K24" s="740"/>
      <c r="L24" s="150"/>
    </row>
    <row r="25" spans="1:24" s="171" customFormat="1" ht="27" customHeight="1">
      <c r="A25" s="167" t="s">
        <v>201</v>
      </c>
      <c r="B25" s="168" t="s">
        <v>202</v>
      </c>
      <c r="C25" s="741" t="s">
        <v>520</v>
      </c>
      <c r="D25" s="741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35" t="str">
        <f>A60</f>
        <v>Nguyễn Phi Thịnh</v>
      </c>
      <c r="D27" s="735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1" t="s">
        <v>176</v>
      </c>
      <c r="C30" s="731"/>
      <c r="D30" s="731"/>
      <c r="E30" s="731"/>
      <c r="F30" s="731"/>
      <c r="G30" s="731"/>
      <c r="H30" s="731"/>
      <c r="I30" s="731"/>
      <c r="J30" s="731"/>
      <c r="K30" s="731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6" t="s">
        <v>210</v>
      </c>
      <c r="C32" s="736"/>
      <c r="D32" s="736"/>
      <c r="E32" s="736"/>
      <c r="F32" s="736"/>
      <c r="G32" s="736"/>
      <c r="H32" s="736"/>
      <c r="I32" s="736"/>
      <c r="J32" s="736"/>
      <c r="K32" s="736"/>
      <c r="L32" s="175"/>
    </row>
    <row r="33" spans="1:12" s="158" customFormat="1" ht="36" customHeight="1">
      <c r="B33" s="731" t="s">
        <v>211</v>
      </c>
      <c r="C33" s="731"/>
      <c r="D33" s="731"/>
      <c r="E33" s="731"/>
      <c r="F33" s="731"/>
      <c r="G33" s="731"/>
      <c r="H33" s="731"/>
      <c r="I33" s="731"/>
      <c r="J33" s="731"/>
      <c r="K33" s="731"/>
      <c r="L33" s="157"/>
    </row>
    <row r="34" spans="1:12" s="158" customFormat="1" ht="34.950000000000003" customHeight="1">
      <c r="B34" s="731" t="s">
        <v>212</v>
      </c>
      <c r="C34" s="731"/>
      <c r="D34" s="731"/>
      <c r="E34" s="731"/>
      <c r="F34" s="731"/>
      <c r="G34" s="731"/>
      <c r="H34" s="731"/>
      <c r="I34" s="731"/>
      <c r="J34" s="731"/>
      <c r="K34" s="731"/>
      <c r="L34" s="157"/>
    </row>
    <row r="35" spans="1:12" s="158" customFormat="1" ht="15.6">
      <c r="B35" s="731" t="s">
        <v>213</v>
      </c>
      <c r="C35" s="731"/>
      <c r="D35" s="731"/>
      <c r="E35" s="731"/>
      <c r="F35" s="731"/>
      <c r="G35" s="731"/>
      <c r="H35" s="731"/>
      <c r="I35" s="731"/>
      <c r="J35" s="731"/>
      <c r="K35" s="731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2" t="s">
        <v>217</v>
      </c>
      <c r="C39" s="733"/>
      <c r="D39" s="733"/>
      <c r="E39" s="734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25" t="s">
        <v>222</v>
      </c>
      <c r="C40" s="726"/>
      <c r="D40" s="726"/>
      <c r="E40" s="727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17" t="s">
        <v>446</v>
      </c>
      <c r="C41" s="718"/>
      <c r="D41" s="718"/>
      <c r="E41" s="719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17" t="s">
        <v>394</v>
      </c>
      <c r="C42" s="718"/>
      <c r="D42" s="718"/>
      <c r="E42" s="719"/>
      <c r="F42" s="337" t="s">
        <v>395</v>
      </c>
      <c r="G42" s="725" t="s">
        <v>227</v>
      </c>
      <c r="H42" s="727"/>
      <c r="I42" s="185"/>
      <c r="J42" s="182"/>
      <c r="K42" s="184"/>
    </row>
    <row r="43" spans="1:12" s="149" customFormat="1" ht="36" customHeight="1">
      <c r="A43" s="300">
        <v>3</v>
      </c>
      <c r="B43" s="717" t="s">
        <v>396</v>
      </c>
      <c r="C43" s="718"/>
      <c r="D43" s="718"/>
      <c r="E43" s="719"/>
      <c r="F43" s="337" t="s">
        <v>397</v>
      </c>
      <c r="G43" s="725" t="s">
        <v>227</v>
      </c>
      <c r="H43" s="727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43" t="s">
        <v>399</v>
      </c>
      <c r="B45" s="745" t="s">
        <v>400</v>
      </c>
      <c r="C45" s="746"/>
      <c r="D45" s="746"/>
      <c r="E45" s="746"/>
      <c r="F45" s="746"/>
      <c r="G45" s="746"/>
      <c r="H45" s="747"/>
      <c r="I45" s="724" t="s">
        <v>401</v>
      </c>
      <c r="J45" s="724"/>
      <c r="K45" s="724" t="s">
        <v>186</v>
      </c>
    </row>
    <row r="46" spans="1:12" s="149" customFormat="1" ht="21.9" customHeight="1">
      <c r="A46" s="744"/>
      <c r="B46" s="748"/>
      <c r="C46" s="749"/>
      <c r="D46" s="749"/>
      <c r="E46" s="749"/>
      <c r="F46" s="749"/>
      <c r="G46" s="749"/>
      <c r="H46" s="750"/>
      <c r="I46" s="298" t="s">
        <v>225</v>
      </c>
      <c r="J46" s="299" t="s">
        <v>226</v>
      </c>
      <c r="K46" s="724"/>
    </row>
    <row r="47" spans="1:12" s="149" customFormat="1" ht="24.75" customHeight="1">
      <c r="A47" s="300">
        <v>1</v>
      </c>
      <c r="B47" s="725" t="s">
        <v>402</v>
      </c>
      <c r="C47" s="726"/>
      <c r="D47" s="726"/>
      <c r="E47" s="727"/>
      <c r="F47" s="728" t="s">
        <v>403</v>
      </c>
      <c r="G47" s="729"/>
      <c r="H47" s="730"/>
      <c r="I47" s="185"/>
      <c r="J47" s="182"/>
      <c r="K47" s="300"/>
    </row>
    <row r="48" spans="1:12" s="149" customFormat="1" ht="24.75" customHeight="1">
      <c r="A48" s="300">
        <v>2</v>
      </c>
      <c r="B48" s="725" t="s">
        <v>404</v>
      </c>
      <c r="C48" s="726"/>
      <c r="D48" s="726"/>
      <c r="E48" s="727"/>
      <c r="F48" s="725" t="s">
        <v>405</v>
      </c>
      <c r="G48" s="726"/>
      <c r="H48" s="727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21" t="s">
        <v>231</v>
      </c>
      <c r="C52" s="721"/>
      <c r="D52" s="721"/>
      <c r="E52" s="721"/>
      <c r="F52" s="721"/>
      <c r="G52" s="721"/>
      <c r="H52" s="721"/>
      <c r="I52" s="721"/>
      <c r="J52" s="721"/>
      <c r="K52" s="721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21" t="s">
        <v>232</v>
      </c>
      <c r="C54" s="721"/>
      <c r="D54" s="721"/>
      <c r="E54" s="721"/>
      <c r="F54" s="721"/>
      <c r="G54" s="721"/>
      <c r="H54" s="721"/>
      <c r="I54" s="721"/>
      <c r="J54" s="721"/>
      <c r="K54" s="721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23" t="s">
        <v>233</v>
      </c>
      <c r="B57" s="723"/>
      <c r="C57" s="723"/>
      <c r="D57" s="723"/>
      <c r="E57" s="723"/>
      <c r="F57" s="723"/>
      <c r="G57" s="722" t="s">
        <v>303</v>
      </c>
      <c r="H57" s="722"/>
      <c r="I57" s="722"/>
      <c r="J57" s="722"/>
      <c r="K57" s="722"/>
      <c r="L57" s="188"/>
    </row>
    <row r="58" spans="1:12" s="149" customFormat="1" ht="18" customHeight="1">
      <c r="A58" s="723"/>
      <c r="B58" s="723"/>
      <c r="C58" s="723"/>
      <c r="D58" s="723"/>
      <c r="E58" s="723"/>
      <c r="F58" s="723"/>
      <c r="G58" s="722"/>
      <c r="H58" s="722"/>
      <c r="I58" s="722"/>
      <c r="J58" s="722"/>
      <c r="K58" s="722"/>
      <c r="L58" s="190"/>
    </row>
    <row r="59" spans="1:12" s="149" customFormat="1" ht="18" customHeight="1">
      <c r="A59" s="585" t="s">
        <v>412</v>
      </c>
      <c r="B59" s="585"/>
      <c r="C59" s="585"/>
      <c r="D59" s="585"/>
      <c r="E59" s="585"/>
      <c r="F59" s="585"/>
      <c r="G59" s="587" t="s">
        <v>343</v>
      </c>
      <c r="H59" s="587"/>
      <c r="I59" s="587"/>
      <c r="J59" s="587"/>
      <c r="K59" s="587"/>
      <c r="L59" s="191"/>
    </row>
    <row r="60" spans="1:12" s="149" customFormat="1" ht="18" customHeight="1">
      <c r="A60" s="720" t="s">
        <v>184</v>
      </c>
      <c r="B60" s="720"/>
      <c r="C60" s="720"/>
      <c r="D60" s="720"/>
      <c r="E60" s="720"/>
      <c r="F60" s="720"/>
      <c r="G60" s="586" t="s">
        <v>520</v>
      </c>
      <c r="H60" s="586"/>
      <c r="I60" s="586"/>
      <c r="J60" s="586"/>
      <c r="K60" s="586"/>
      <c r="L60" s="190"/>
    </row>
    <row r="61" spans="1:12" s="149" customFormat="1" ht="24" customHeight="1">
      <c r="A61" s="720"/>
      <c r="B61" s="720"/>
      <c r="C61" s="720"/>
      <c r="D61" s="720"/>
      <c r="E61" s="720"/>
      <c r="F61" s="720"/>
      <c r="G61" s="586"/>
      <c r="H61" s="586"/>
      <c r="I61" s="586"/>
      <c r="J61" s="586"/>
      <c r="K61" s="586"/>
      <c r="L61" s="190"/>
    </row>
    <row r="62" spans="1:12" s="149" customFormat="1" ht="18" customHeight="1">
      <c r="A62" s="720"/>
      <c r="B62" s="720"/>
      <c r="C62" s="720"/>
      <c r="D62" s="720"/>
      <c r="E62" s="720"/>
      <c r="F62" s="720"/>
      <c r="G62" s="586"/>
      <c r="H62" s="586"/>
      <c r="I62" s="586"/>
      <c r="J62" s="586"/>
      <c r="K62" s="586"/>
      <c r="L62" s="191"/>
    </row>
    <row r="63" spans="1:12" s="149" customFormat="1" ht="18" customHeight="1">
      <c r="A63" s="720"/>
      <c r="B63" s="720"/>
      <c r="C63" s="720"/>
      <c r="D63" s="720"/>
      <c r="E63" s="720"/>
      <c r="F63" s="720"/>
      <c r="G63" s="586"/>
      <c r="H63" s="586"/>
      <c r="I63" s="586"/>
      <c r="J63" s="586"/>
      <c r="K63" s="586"/>
      <c r="L63" s="191"/>
    </row>
    <row r="64" spans="1:12" s="149" customFormat="1" ht="18" customHeight="1">
      <c r="A64" s="720"/>
      <c r="B64" s="720"/>
      <c r="C64" s="720"/>
      <c r="D64" s="720"/>
      <c r="E64" s="720"/>
      <c r="F64" s="720"/>
      <c r="G64" s="586"/>
      <c r="H64" s="586"/>
      <c r="I64" s="586"/>
      <c r="J64" s="586"/>
      <c r="K64" s="586"/>
      <c r="L64" s="191"/>
    </row>
    <row r="65" spans="1:12" s="149" customFormat="1" ht="18" customHeight="1">
      <c r="A65" s="720"/>
      <c r="B65" s="720"/>
      <c r="C65" s="720"/>
      <c r="D65" s="720"/>
      <c r="E65" s="720"/>
      <c r="F65" s="720"/>
      <c r="G65" s="586"/>
      <c r="H65" s="586"/>
      <c r="I65" s="586"/>
      <c r="J65" s="586"/>
      <c r="K65" s="586"/>
      <c r="L65" s="191"/>
    </row>
    <row r="66" spans="1:12" s="149" customFormat="1" ht="15.6">
      <c r="A66" s="720"/>
      <c r="B66" s="720"/>
      <c r="C66" s="720"/>
      <c r="D66" s="720"/>
      <c r="E66" s="720"/>
      <c r="F66" s="720"/>
      <c r="G66" s="586"/>
      <c r="H66" s="586"/>
      <c r="I66" s="586"/>
      <c r="J66" s="586"/>
      <c r="K66" s="586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681"/>
      <c r="B2" s="681"/>
      <c r="C2" s="681"/>
      <c r="D2" s="681"/>
      <c r="E2" s="681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681"/>
      <c r="B3" s="681"/>
      <c r="C3" s="681"/>
      <c r="D3" s="681"/>
      <c r="E3" s="681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682" t="s">
        <v>122</v>
      </c>
      <c r="B9" s="682"/>
      <c r="C9" s="682"/>
      <c r="D9" s="682"/>
      <c r="E9" s="682"/>
      <c r="F9" s="682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683" t="s">
        <v>123</v>
      </c>
      <c r="B10" s="683"/>
      <c r="C10" s="683"/>
      <c r="D10" s="683"/>
      <c r="E10" s="683"/>
      <c r="F10" s="683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040326/01</v>
      </c>
      <c r="C12" s="258" t="s">
        <v>125</v>
      </c>
      <c r="D12" s="258"/>
      <c r="E12" s="258"/>
      <c r="F12" s="258"/>
      <c r="H12" s="447">
        <f>O15</f>
        <v>46085</v>
      </c>
    </row>
    <row r="13" spans="1:16" s="90" customFormat="1" ht="23.25" customHeight="1" thickBot="1">
      <c r="A13" s="265" t="s">
        <v>126</v>
      </c>
      <c r="B13" s="265" t="str">
        <f>B12</f>
        <v>040326/01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684" t="s">
        <v>373</v>
      </c>
      <c r="B14" s="685"/>
      <c r="C14" s="685"/>
      <c r="D14" s="685"/>
      <c r="E14" s="685"/>
      <c r="F14" s="686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46085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040326</v>
      </c>
    </row>
    <row r="17" spans="1:22" s="260" customFormat="1" ht="28.5" customHeight="1">
      <c r="A17" s="257" t="s">
        <v>130</v>
      </c>
      <c r="B17" s="258"/>
      <c r="C17" s="675" t="s">
        <v>500</v>
      </c>
      <c r="D17" s="675"/>
      <c r="E17" s="675"/>
      <c r="F17" s="676"/>
    </row>
    <row r="18" spans="1:22" s="260" customFormat="1" ht="28.5" customHeight="1">
      <c r="A18" s="257" t="s">
        <v>375</v>
      </c>
      <c r="B18" s="258"/>
      <c r="C18" s="675" t="str">
        <f>'Bìa (2)'!$B$25</f>
        <v>KM10+130, KM10+170</v>
      </c>
      <c r="D18" s="675"/>
      <c r="E18" s="675"/>
      <c r="F18" s="676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687">
        <f>H12</f>
        <v>46085</v>
      </c>
      <c r="F19" s="688"/>
    </row>
    <row r="20" spans="1:22" s="90" customFormat="1" ht="26.25" customHeight="1" thickTop="1">
      <c r="A20" s="677" t="s">
        <v>378</v>
      </c>
      <c r="B20" s="678"/>
      <c r="C20" s="678"/>
      <c r="D20" s="678"/>
      <c r="E20" s="679" t="s">
        <v>131</v>
      </c>
      <c r="F20" s="680"/>
    </row>
    <row r="21" spans="1:22" s="90" customFormat="1" ht="21.75" customHeight="1">
      <c r="A21" s="257" t="s">
        <v>379</v>
      </c>
      <c r="B21" s="258"/>
      <c r="C21" s="266"/>
      <c r="D21" s="467">
        <f>E19-1</f>
        <v>46084</v>
      </c>
      <c r="E21" s="261" t="s">
        <v>380</v>
      </c>
      <c r="F21" s="270"/>
      <c r="G21" s="92"/>
      <c r="H21" s="93"/>
      <c r="T21" s="689" t="s">
        <v>132</v>
      </c>
      <c r="U21" s="690"/>
      <c r="V21" s="690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91" t="s">
        <v>135</v>
      </c>
      <c r="U25" s="692"/>
      <c r="V25" s="692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03" t="s">
        <v>137</v>
      </c>
      <c r="F27" s="705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4"/>
      <c r="F28" s="706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09" t="s">
        <v>147</v>
      </c>
      <c r="F34" s="710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3" t="s">
        <v>385</v>
      </c>
      <c r="B46" s="694"/>
      <c r="C46" s="694"/>
      <c r="D46" s="695"/>
      <c r="E46" s="696" t="s">
        <v>386</v>
      </c>
      <c r="F46" s="697"/>
      <c r="G46" s="96"/>
    </row>
    <row r="47" spans="1:13" s="90" customFormat="1" ht="17.7" customHeight="1">
      <c r="A47" s="698" t="s">
        <v>149</v>
      </c>
      <c r="B47" s="699"/>
      <c r="C47" s="699"/>
      <c r="D47" s="700"/>
      <c r="E47" s="701" t="s">
        <v>150</v>
      </c>
      <c r="F47" s="702"/>
      <c r="H47" s="107"/>
      <c r="I47" s="108"/>
      <c r="J47" s="108"/>
      <c r="K47" s="108"/>
      <c r="L47" s="108"/>
      <c r="M47" s="109"/>
    </row>
    <row r="48" spans="1:13" s="90" customFormat="1" ht="17.7" customHeight="1">
      <c r="A48" s="711" t="s">
        <v>151</v>
      </c>
      <c r="B48" s="712"/>
      <c r="C48" s="712"/>
      <c r="D48" s="713"/>
      <c r="E48" s="714" t="s">
        <v>152</v>
      </c>
      <c r="F48" s="715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03" t="s">
        <v>388</v>
      </c>
      <c r="F49" s="716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03" t="s">
        <v>390</v>
      </c>
      <c r="F50" s="716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03" t="s">
        <v>391</v>
      </c>
      <c r="F51" s="716"/>
      <c r="G51" s="116"/>
    </row>
    <row r="52" spans="1:13" s="90" customFormat="1" ht="17.7" customHeight="1" thickBot="1">
      <c r="A52" s="262"/>
      <c r="B52" s="263"/>
      <c r="C52" s="263"/>
      <c r="D52" s="263"/>
      <c r="E52" s="707"/>
      <c r="F52" s="708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70"/>
      <c r="B5" s="770"/>
      <c r="C5" s="770"/>
      <c r="D5" s="770"/>
      <c r="E5" s="770"/>
      <c r="F5" s="770"/>
      <c r="G5" s="770"/>
      <c r="H5" s="770"/>
      <c r="I5" s="770"/>
      <c r="J5" s="770"/>
      <c r="K5" s="770"/>
      <c r="L5" s="770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74" t="str">
        <f>'RFI bấc thấm đứng'!B12</f>
        <v>040326/01</v>
      </c>
      <c r="L8" s="774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71" t="s">
        <v>424</v>
      </c>
      <c r="B10" s="771"/>
      <c r="C10" s="771"/>
      <c r="D10" s="771"/>
      <c r="E10" s="771"/>
      <c r="F10" s="771"/>
      <c r="G10" s="771"/>
      <c r="H10" s="771"/>
      <c r="I10" s="771"/>
      <c r="J10" s="771"/>
      <c r="K10" s="771"/>
      <c r="L10" s="771"/>
      <c r="O10" s="448" cm="1">
        <f t="array" ref="O10:P10">'list acceptance'!H15:I15</f>
        <v>46085</v>
      </c>
      <c r="P10" s="354">
        <v>0</v>
      </c>
    </row>
    <row r="11" spans="1:21" s="346" customFormat="1" ht="17.100000000000001" customHeight="1">
      <c r="A11" s="772" t="s">
        <v>425</v>
      </c>
      <c r="B11" s="772"/>
      <c r="C11" s="772"/>
      <c r="D11" s="772"/>
      <c r="E11" s="772"/>
      <c r="F11" s="772"/>
      <c r="G11" s="772"/>
      <c r="H11" s="772"/>
      <c r="I11" s="772"/>
      <c r="J11" s="772"/>
      <c r="K11" s="772"/>
      <c r="L11" s="772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7" t="s">
        <v>444</v>
      </c>
      <c r="F15" s="738"/>
      <c r="G15" s="738"/>
      <c r="H15" s="738"/>
      <c r="I15" s="738"/>
      <c r="J15" s="738"/>
      <c r="K15" s="738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KM10+130, KM10+170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9">
        <f>O10</f>
        <v>46085</v>
      </c>
      <c r="G23" s="739"/>
      <c r="H23" s="739"/>
      <c r="I23" s="739"/>
      <c r="J23" s="739"/>
      <c r="K23" s="739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9">
        <f>+F23</f>
        <v>46085</v>
      </c>
      <c r="G24" s="739"/>
      <c r="H24" s="739"/>
      <c r="I24" s="739"/>
      <c r="J24" s="739"/>
      <c r="K24" s="739"/>
      <c r="L24" s="217"/>
    </row>
    <row r="25" spans="1:13" s="363" customFormat="1" ht="18" customHeight="1">
      <c r="A25" s="773" t="s">
        <v>449</v>
      </c>
      <c r="B25" s="773"/>
      <c r="C25" s="773"/>
      <c r="D25" s="362" t="str">
        <f>F16</f>
        <v>KM10+130, KM10+170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75" t="s">
        <v>200</v>
      </c>
      <c r="B27" s="775"/>
      <c r="C27" s="775"/>
      <c r="D27" s="775"/>
      <c r="E27" s="775"/>
      <c r="F27" s="775"/>
      <c r="G27" s="775"/>
      <c r="H27" s="775"/>
      <c r="I27" s="775"/>
      <c r="J27" s="775"/>
      <c r="K27" s="775"/>
      <c r="L27" s="775"/>
      <c r="M27" s="775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75" t="s">
        <v>206</v>
      </c>
      <c r="B30" s="775"/>
      <c r="C30" s="775"/>
      <c r="D30" s="775"/>
      <c r="E30" s="775"/>
      <c r="F30" s="775"/>
      <c r="G30" s="775"/>
      <c r="H30" s="775"/>
      <c r="I30" s="775"/>
      <c r="J30" s="775"/>
      <c r="K30" s="775"/>
      <c r="L30" s="775"/>
      <c r="M30" s="775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42" t="s">
        <v>176</v>
      </c>
      <c r="C35" s="742"/>
      <c r="D35" s="742"/>
      <c r="E35" s="742"/>
      <c r="F35" s="742"/>
      <c r="G35" s="742"/>
      <c r="H35" s="742"/>
      <c r="I35" s="742"/>
      <c r="J35" s="742"/>
      <c r="K35" s="742"/>
      <c r="L35" s="742"/>
      <c r="M35" s="742"/>
    </row>
    <row r="36" spans="1:15" s="358" customFormat="1" ht="24" customHeight="1">
      <c r="A36" s="158"/>
      <c r="B36" s="779" t="s">
        <v>458</v>
      </c>
      <c r="C36" s="779"/>
      <c r="D36" s="779"/>
      <c r="E36" s="779"/>
      <c r="F36" s="779"/>
      <c r="G36" s="779"/>
      <c r="H36" s="779"/>
      <c r="I36" s="779"/>
      <c r="J36" s="779"/>
      <c r="K36" s="779"/>
      <c r="L36" s="779"/>
      <c r="M36" s="779"/>
    </row>
    <row r="37" spans="1:15" s="358" customFormat="1" ht="37.5" customHeight="1">
      <c r="A37" s="158"/>
      <c r="B37" s="736" t="s">
        <v>459</v>
      </c>
      <c r="C37" s="736"/>
      <c r="D37" s="736"/>
      <c r="E37" s="736"/>
      <c r="F37" s="736"/>
      <c r="G37" s="736"/>
      <c r="H37" s="736"/>
      <c r="I37" s="736"/>
      <c r="J37" s="736"/>
      <c r="K37" s="736"/>
      <c r="L37" s="736"/>
      <c r="M37" s="736"/>
    </row>
    <row r="38" spans="1:15" s="358" customFormat="1" ht="35.25" customHeight="1">
      <c r="A38" s="158"/>
      <c r="B38" s="742" t="s">
        <v>211</v>
      </c>
      <c r="C38" s="742"/>
      <c r="D38" s="742"/>
      <c r="E38" s="742"/>
      <c r="F38" s="742"/>
      <c r="G38" s="742"/>
      <c r="H38" s="742"/>
      <c r="I38" s="742"/>
      <c r="J38" s="742"/>
      <c r="K38" s="742"/>
      <c r="L38" s="742"/>
      <c r="M38" s="742"/>
    </row>
    <row r="39" spans="1:15" s="358" customFormat="1" ht="36.75" customHeight="1">
      <c r="A39" s="158"/>
      <c r="B39" s="742" t="s">
        <v>212</v>
      </c>
      <c r="C39" s="742"/>
      <c r="D39" s="742"/>
      <c r="E39" s="742"/>
      <c r="F39" s="742"/>
      <c r="G39" s="742"/>
      <c r="H39" s="742"/>
      <c r="I39" s="742"/>
      <c r="J39" s="742"/>
      <c r="K39" s="742"/>
      <c r="L39" s="742"/>
      <c r="M39" s="742"/>
    </row>
    <row r="40" spans="1:15" s="358" customFormat="1" ht="23.25" customHeight="1">
      <c r="A40" s="158"/>
      <c r="B40" s="742" t="s">
        <v>213</v>
      </c>
      <c r="C40" s="742"/>
      <c r="D40" s="742"/>
      <c r="E40" s="742"/>
      <c r="F40" s="742"/>
      <c r="G40" s="742"/>
      <c r="H40" s="742"/>
      <c r="I40" s="742"/>
      <c r="J40" s="742"/>
      <c r="K40" s="742"/>
      <c r="L40" s="742"/>
      <c r="M40" s="742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1" t="s">
        <v>452</v>
      </c>
      <c r="C43" s="751"/>
      <c r="D43" s="751"/>
      <c r="E43" s="751"/>
      <c r="F43" s="751"/>
      <c r="G43" s="751"/>
      <c r="H43" s="751"/>
      <c r="I43" s="751"/>
      <c r="J43" s="751"/>
      <c r="K43" s="751"/>
      <c r="L43" s="751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52" t="s">
        <v>427</v>
      </c>
    </row>
    <row r="47" spans="1:15" s="363" customFormat="1" ht="20.25" customHeight="1">
      <c r="A47" s="362"/>
      <c r="B47" s="754" t="s">
        <v>428</v>
      </c>
      <c r="C47" s="754"/>
      <c r="D47" s="754"/>
      <c r="E47" s="755" t="s">
        <v>429</v>
      </c>
      <c r="F47" s="755"/>
      <c r="G47" s="755"/>
      <c r="H47" s="755" t="s">
        <v>430</v>
      </c>
      <c r="I47" s="755"/>
      <c r="J47" s="755"/>
      <c r="K47" s="755"/>
      <c r="L47" s="753"/>
    </row>
    <row r="48" spans="1:15" s="363" customFormat="1" ht="18" customHeight="1">
      <c r="A48" s="362"/>
      <c r="B48" s="776">
        <f>'3. Quantity'!H14</f>
        <v>11026.2</v>
      </c>
      <c r="C48" s="777"/>
      <c r="D48" s="778"/>
      <c r="E48" s="776">
        <f>'3. Quantity'!I14</f>
        <v>11092.12</v>
      </c>
      <c r="F48" s="777"/>
      <c r="G48" s="778"/>
      <c r="H48" s="776">
        <f>MIN(B48:G48)</f>
        <v>11026.2</v>
      </c>
      <c r="I48" s="777"/>
      <c r="J48" s="777"/>
      <c r="K48" s="778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1" t="s">
        <v>231</v>
      </c>
      <c r="C53" s="751"/>
      <c r="D53" s="751"/>
      <c r="E53" s="751"/>
      <c r="F53" s="751"/>
      <c r="G53" s="751"/>
      <c r="H53" s="751"/>
      <c r="I53" s="751"/>
      <c r="J53" s="751"/>
      <c r="K53" s="751"/>
      <c r="L53" s="751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1" t="s">
        <v>455</v>
      </c>
      <c r="C55" s="751"/>
      <c r="D55" s="751"/>
      <c r="E55" s="751"/>
      <c r="F55" s="751"/>
      <c r="G55" s="751"/>
      <c r="H55" s="751"/>
      <c r="I55" s="751"/>
      <c r="J55" s="751"/>
      <c r="K55" s="751"/>
      <c r="L55" s="751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66" t="s">
        <v>297</v>
      </c>
      <c r="B57" s="767"/>
      <c r="C57" s="767"/>
      <c r="D57" s="767"/>
      <c r="E57" s="767"/>
      <c r="F57" s="768"/>
      <c r="G57" s="769" t="s">
        <v>298</v>
      </c>
      <c r="H57" s="769"/>
      <c r="I57" s="769"/>
      <c r="J57" s="769"/>
      <c r="K57" s="769"/>
      <c r="L57" s="769"/>
      <c r="M57" s="769"/>
      <c r="R57" s="382"/>
      <c r="S57" s="382"/>
    </row>
    <row r="58" spans="1:19" s="383" customFormat="1" ht="18" customHeight="1">
      <c r="A58" s="766" t="s">
        <v>299</v>
      </c>
      <c r="B58" s="767"/>
      <c r="C58" s="767"/>
      <c r="D58" s="767"/>
      <c r="E58" s="767"/>
      <c r="F58" s="768"/>
      <c r="G58" s="769"/>
      <c r="H58" s="769"/>
      <c r="I58" s="769"/>
      <c r="J58" s="769"/>
      <c r="K58" s="769"/>
      <c r="L58" s="769"/>
      <c r="M58" s="769"/>
      <c r="R58" s="384"/>
      <c r="S58" s="384"/>
    </row>
    <row r="59" spans="1:19" s="381" customFormat="1" ht="18" customHeight="1">
      <c r="A59" s="766" t="s">
        <v>304</v>
      </c>
      <c r="B59" s="767"/>
      <c r="C59" s="767"/>
      <c r="D59" s="767"/>
      <c r="E59" s="767"/>
      <c r="F59" s="768"/>
      <c r="G59" s="591" t="s">
        <v>409</v>
      </c>
      <c r="H59" s="591"/>
      <c r="I59" s="591"/>
      <c r="J59" s="591"/>
      <c r="K59" s="591"/>
      <c r="L59" s="591"/>
      <c r="M59" s="591"/>
      <c r="R59" s="382"/>
      <c r="S59" s="382"/>
    </row>
    <row r="60" spans="1:19" s="383" customFormat="1" ht="18" customHeight="1">
      <c r="A60" s="756" t="s">
        <v>184</v>
      </c>
      <c r="B60" s="757"/>
      <c r="C60" s="757"/>
      <c r="D60" s="757"/>
      <c r="E60" s="757"/>
      <c r="F60" s="758"/>
      <c r="G60" s="765" t="s">
        <v>501</v>
      </c>
      <c r="H60" s="765"/>
      <c r="I60" s="765"/>
      <c r="J60" s="765"/>
      <c r="K60" s="765"/>
      <c r="L60" s="765"/>
      <c r="M60" s="765"/>
      <c r="R60" s="384"/>
      <c r="S60" s="384"/>
    </row>
    <row r="61" spans="1:19" s="381" customFormat="1" ht="18" customHeight="1">
      <c r="A61" s="759"/>
      <c r="B61" s="760"/>
      <c r="C61" s="760"/>
      <c r="D61" s="760"/>
      <c r="E61" s="760"/>
      <c r="F61" s="761"/>
      <c r="G61" s="765"/>
      <c r="H61" s="765"/>
      <c r="I61" s="765"/>
      <c r="J61" s="765"/>
      <c r="K61" s="765"/>
      <c r="L61" s="765"/>
      <c r="M61" s="765"/>
      <c r="R61" s="382"/>
      <c r="S61" s="382"/>
    </row>
    <row r="62" spans="1:19" s="381" customFormat="1" ht="18" customHeight="1">
      <c r="A62" s="759"/>
      <c r="B62" s="760"/>
      <c r="C62" s="760"/>
      <c r="D62" s="760"/>
      <c r="E62" s="760"/>
      <c r="F62" s="761"/>
      <c r="G62" s="765"/>
      <c r="H62" s="765"/>
      <c r="I62" s="765"/>
      <c r="J62" s="765"/>
      <c r="K62" s="765"/>
      <c r="L62" s="765"/>
      <c r="M62" s="765"/>
      <c r="R62" s="382"/>
      <c r="S62" s="382"/>
    </row>
    <row r="63" spans="1:19" s="381" customFormat="1" ht="18" customHeight="1">
      <c r="A63" s="759"/>
      <c r="B63" s="760"/>
      <c r="C63" s="760"/>
      <c r="D63" s="760"/>
      <c r="E63" s="760"/>
      <c r="F63" s="761"/>
      <c r="G63" s="765"/>
      <c r="H63" s="765"/>
      <c r="I63" s="765"/>
      <c r="J63" s="765"/>
      <c r="K63" s="765"/>
      <c r="L63" s="765"/>
      <c r="M63" s="765"/>
      <c r="R63" s="382"/>
      <c r="S63" s="382"/>
    </row>
    <row r="64" spans="1:19" s="381" customFormat="1" ht="18" customHeight="1">
      <c r="A64" s="762"/>
      <c r="B64" s="763"/>
      <c r="C64" s="763"/>
      <c r="D64" s="763"/>
      <c r="E64" s="763"/>
      <c r="F64" s="764"/>
      <c r="G64" s="765"/>
      <c r="H64" s="765"/>
      <c r="I64" s="765"/>
      <c r="J64" s="765"/>
      <c r="K64" s="765"/>
      <c r="L64" s="765"/>
      <c r="M64" s="765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361"/>
  <sheetViews>
    <sheetView tabSelected="1" view="pageBreakPreview" topLeftCell="A4" zoomScaleSheetLayoutView="100" workbookViewId="0">
      <selection activeCell="I17" sqref="I17:J815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54"/>
      <c r="B1" s="554"/>
      <c r="C1" s="554"/>
      <c r="D1" s="554"/>
      <c r="E1" s="555"/>
      <c r="F1" s="555"/>
      <c r="G1" s="555"/>
      <c r="H1" s="555"/>
      <c r="I1" s="555"/>
      <c r="J1" s="555"/>
      <c r="K1" s="555"/>
      <c r="L1" s="555"/>
      <c r="M1" s="555"/>
      <c r="N1" s="555"/>
      <c r="O1" s="555"/>
      <c r="P1" s="388"/>
      <c r="Q1" s="388"/>
      <c r="R1" s="487"/>
      <c r="S1" s="388"/>
    </row>
    <row r="2" spans="1:28" s="390" customFormat="1" ht="30" customHeight="1">
      <c r="A2" s="555"/>
      <c r="B2" s="555"/>
      <c r="C2" s="555"/>
      <c r="D2" s="555"/>
      <c r="E2" s="555"/>
      <c r="F2" s="555"/>
      <c r="G2" s="555"/>
      <c r="H2" s="555"/>
      <c r="I2" s="555"/>
      <c r="J2" s="555"/>
      <c r="K2" s="555"/>
      <c r="L2" s="555"/>
      <c r="M2" s="555"/>
      <c r="N2" s="555"/>
      <c r="O2" s="555"/>
      <c r="P2" s="472"/>
      <c r="Q2" s="472"/>
      <c r="R2" s="488"/>
      <c r="S2" s="472"/>
    </row>
    <row r="3" spans="1:28" s="390" customFormat="1" ht="30" customHeight="1">
      <c r="A3" s="555"/>
      <c r="B3" s="555"/>
      <c r="C3" s="555"/>
      <c r="D3" s="555"/>
      <c r="E3" s="555"/>
      <c r="F3" s="555"/>
      <c r="G3" s="555"/>
      <c r="H3" s="555"/>
      <c r="I3" s="555"/>
      <c r="J3" s="555"/>
      <c r="K3" s="555"/>
      <c r="L3" s="555"/>
      <c r="M3" s="555"/>
      <c r="N3" s="555"/>
      <c r="O3" s="555"/>
      <c r="P3" s="472"/>
      <c r="Q3" s="472"/>
      <c r="R3" s="488"/>
      <c r="S3" s="472"/>
    </row>
    <row r="4" spans="1:28" s="390" customFormat="1" ht="49.5" customHeight="1">
      <c r="A4" s="555"/>
      <c r="B4" s="555"/>
      <c r="C4" s="555"/>
      <c r="D4" s="555"/>
      <c r="E4" s="555"/>
      <c r="F4" s="555"/>
      <c r="G4" s="555"/>
      <c r="H4" s="555"/>
      <c r="I4" s="555"/>
      <c r="J4" s="555"/>
      <c r="K4" s="555"/>
      <c r="L4" s="555"/>
      <c r="M4" s="555"/>
      <c r="N4" s="555"/>
      <c r="O4" s="555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56" t="s">
        <v>460</v>
      </c>
      <c r="B6" s="556"/>
      <c r="C6" s="556"/>
      <c r="D6" s="556"/>
      <c r="E6" s="556"/>
      <c r="F6" s="556"/>
      <c r="G6" s="556"/>
      <c r="H6" s="556"/>
      <c r="I6" s="556"/>
      <c r="J6" s="556"/>
      <c r="K6" s="556"/>
      <c r="L6" s="556"/>
      <c r="M6" s="556"/>
      <c r="N6" s="556"/>
      <c r="O6" s="556"/>
      <c r="R6" s="490"/>
    </row>
    <row r="7" spans="1:28" s="396" customFormat="1" ht="24" customHeight="1">
      <c r="A7" s="556" t="s">
        <v>461</v>
      </c>
      <c r="B7" s="556"/>
      <c r="C7" s="556"/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  <c r="O7" s="556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57">
        <v>46083</v>
      </c>
      <c r="F8" s="557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KM10+130, KM10+170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58" t="s">
        <v>462</v>
      </c>
      <c r="B15" s="560" t="s">
        <v>185</v>
      </c>
      <c r="C15" s="562" t="s">
        <v>434</v>
      </c>
      <c r="D15" s="564" t="s">
        <v>463</v>
      </c>
      <c r="E15" s="564"/>
      <c r="F15" s="564" t="s">
        <v>464</v>
      </c>
      <c r="G15" s="564" t="s">
        <v>465</v>
      </c>
      <c r="H15" s="566" t="s">
        <v>466</v>
      </c>
      <c r="I15" s="568" t="s">
        <v>467</v>
      </c>
      <c r="J15" s="569"/>
      <c r="K15" s="570"/>
      <c r="L15" s="571" t="s">
        <v>468</v>
      </c>
      <c r="M15" s="568" t="s">
        <v>469</v>
      </c>
      <c r="N15" s="569"/>
      <c r="O15" s="573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59"/>
      <c r="B16" s="561"/>
      <c r="C16" s="563"/>
      <c r="D16" s="473" t="s">
        <v>436</v>
      </c>
      <c r="E16" s="473" t="s">
        <v>437</v>
      </c>
      <c r="F16" s="565"/>
      <c r="G16" s="565"/>
      <c r="H16" s="567"/>
      <c r="I16" s="401" t="s">
        <v>472</v>
      </c>
      <c r="J16" s="401" t="s">
        <v>473</v>
      </c>
      <c r="K16" s="476" t="s">
        <v>474</v>
      </c>
      <c r="L16" s="572"/>
      <c r="M16" s="401" t="s">
        <v>472</v>
      </c>
      <c r="N16" s="401" t="s">
        <v>473</v>
      </c>
      <c r="O16" s="574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1" t="str">
        <f>D12</f>
        <v>KM10+130, KM10+170</v>
      </c>
      <c r="C17" s="404" t="str">
        <f>U17</f>
        <v>C1-R1</v>
      </c>
      <c r="D17" s="405">
        <v>0.29872685185185183</v>
      </c>
      <c r="E17" s="405">
        <v>0.29890046296296297</v>
      </c>
      <c r="F17" s="406">
        <v>1.7</v>
      </c>
      <c r="G17" s="468">
        <v>11.6</v>
      </c>
      <c r="H17" s="407">
        <v>1.2</v>
      </c>
      <c r="I17" s="407">
        <f>F17+G17</f>
        <v>13.299999999999999</v>
      </c>
      <c r="J17" s="407">
        <f>I17+R17</f>
        <v>13.309999999999999</v>
      </c>
      <c r="K17" s="408">
        <f>J17-I17</f>
        <v>9.9999999999997868E-3</v>
      </c>
      <c r="L17" s="409">
        <v>0.5</v>
      </c>
      <c r="M17" s="410">
        <f>I17+L17</f>
        <v>13.799999999999999</v>
      </c>
      <c r="N17" s="410">
        <f>J17+L17</f>
        <v>13.809999999999999</v>
      </c>
      <c r="O17" s="411"/>
      <c r="P17" s="484">
        <f>D17</f>
        <v>0.29872685185185183</v>
      </c>
      <c r="Q17" s="484">
        <f ca="1">P17+TIME(0,0,RANDBETWEEN(12,15))</f>
        <v>0.29887731481481478</v>
      </c>
      <c r="R17" s="486">
        <v>0.01</v>
      </c>
      <c r="S17" s="486">
        <f ca="1">RANDBETWEEN(1,15)/100</f>
        <v>0.13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1"/>
      <c r="C18" s="404" t="str">
        <f t="shared" ref="C18:C81" si="0">U18</f>
        <v>C1-R3</v>
      </c>
      <c r="D18" s="405">
        <v>0.29916666666666669</v>
      </c>
      <c r="E18" s="405">
        <v>0.29934027777777783</v>
      </c>
      <c r="F18" s="406">
        <f>F17</f>
        <v>1.7</v>
      </c>
      <c r="G18" s="468">
        <f>G17</f>
        <v>11.6</v>
      </c>
      <c r="H18" s="407">
        <f>H17</f>
        <v>1.2</v>
      </c>
      <c r="I18" s="407">
        <f>F18+G18</f>
        <v>13.299999999999999</v>
      </c>
      <c r="J18" s="407">
        <f t="shared" ref="J18:J81" si="1">I18+R18</f>
        <v>13.36</v>
      </c>
      <c r="K18" s="408">
        <f>J18-I18</f>
        <v>6.0000000000000497E-2</v>
      </c>
      <c r="L18" s="409">
        <f>L17</f>
        <v>0.5</v>
      </c>
      <c r="M18" s="410">
        <f>I18+L18</f>
        <v>13.799999999999999</v>
      </c>
      <c r="N18" s="410">
        <f>J18+L18</f>
        <v>13.86</v>
      </c>
      <c r="O18" s="411"/>
      <c r="P18" s="485">
        <f ca="1">Q17+TIME(0,0,RANDBETWEEN(20,25))</f>
        <v>0.2991435185185185</v>
      </c>
      <c r="Q18" s="484">
        <f ca="1">P18+TIME(0,0,RANDBETWEEN(12,15))</f>
        <v>0.29929398148148145</v>
      </c>
      <c r="R18" s="486">
        <v>0.06</v>
      </c>
      <c r="S18" s="486">
        <f t="shared" ref="S18:S81" ca="1" si="2">RANDBETWEEN(1,15)/100</f>
        <v>0.14000000000000001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1"/>
      <c r="C19" s="404" t="str">
        <f t="shared" si="0"/>
        <v>C1-R5</v>
      </c>
      <c r="D19" s="405">
        <v>0.29959490740740746</v>
      </c>
      <c r="E19" s="405">
        <v>0.2997685185185186</v>
      </c>
      <c r="F19" s="406">
        <f t="shared" ref="F19:H34" si="6">F18</f>
        <v>1.7</v>
      </c>
      <c r="G19" s="468">
        <f t="shared" si="6"/>
        <v>11.6</v>
      </c>
      <c r="H19" s="407">
        <f t="shared" si="6"/>
        <v>1.2</v>
      </c>
      <c r="I19" s="407">
        <f t="shared" ref="I19:I82" si="7">F19+G19</f>
        <v>13.299999999999999</v>
      </c>
      <c r="J19" s="407">
        <f t="shared" si="1"/>
        <v>13.339999999999998</v>
      </c>
      <c r="K19" s="408">
        <f t="shared" ref="K19:K82" si="8">J19-I19</f>
        <v>3.9999999999999147E-2</v>
      </c>
      <c r="L19" s="409">
        <f t="shared" ref="L19:L82" si="9">L18</f>
        <v>0.5</v>
      </c>
      <c r="M19" s="410">
        <f t="shared" ref="M19:M82" si="10">I19+L19</f>
        <v>13.799999999999999</v>
      </c>
      <c r="N19" s="410">
        <f t="shared" ref="N19:N82" si="11">J19+L19</f>
        <v>13.839999999999998</v>
      </c>
      <c r="O19" s="411"/>
      <c r="P19" s="485">
        <f t="shared" ref="P19:P82" ca="1" si="12">Q18+TIME(0,0,RANDBETWEEN(20,25))</f>
        <v>0.29953703703703699</v>
      </c>
      <c r="Q19" s="484">
        <f t="shared" ref="Q19:Q82" ca="1" si="13">P19+TIME(0,0,RANDBETWEEN(12,15))</f>
        <v>0.2996759259259259</v>
      </c>
      <c r="R19" s="486">
        <v>0.04</v>
      </c>
      <c r="S19" s="486">
        <f t="shared" ca="1" si="2"/>
        <v>0.12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1" t="str">
        <f>D12</f>
        <v>KM10+130, KM10+170</v>
      </c>
      <c r="C20" s="404" t="str">
        <f t="shared" si="0"/>
        <v>C1-R7</v>
      </c>
      <c r="D20" s="405">
        <v>0.30001157407407414</v>
      </c>
      <c r="E20" s="405">
        <v>0.30016203703703709</v>
      </c>
      <c r="F20" s="406">
        <f t="shared" si="6"/>
        <v>1.7</v>
      </c>
      <c r="G20" s="468">
        <f t="shared" si="6"/>
        <v>11.6</v>
      </c>
      <c r="H20" s="407">
        <f t="shared" si="6"/>
        <v>1.2</v>
      </c>
      <c r="I20" s="407">
        <f t="shared" si="7"/>
        <v>13.299999999999999</v>
      </c>
      <c r="J20" s="407">
        <f t="shared" si="1"/>
        <v>13.399999999999999</v>
      </c>
      <c r="K20" s="408">
        <f t="shared" si="8"/>
        <v>9.9999999999999645E-2</v>
      </c>
      <c r="L20" s="409">
        <f t="shared" si="9"/>
        <v>0.5</v>
      </c>
      <c r="M20" s="410">
        <f t="shared" si="10"/>
        <v>13.799999999999999</v>
      </c>
      <c r="N20" s="410">
        <f t="shared" si="11"/>
        <v>13.899999999999999</v>
      </c>
      <c r="O20" s="411"/>
      <c r="P20" s="485">
        <f t="shared" ca="1" si="12"/>
        <v>0.29995370370370367</v>
      </c>
      <c r="Q20" s="484">
        <f t="shared" ca="1" si="13"/>
        <v>0.30010416666666662</v>
      </c>
      <c r="R20" s="486">
        <v>0.1</v>
      </c>
      <c r="S20" s="486">
        <f t="shared" ca="1" si="2"/>
        <v>0.06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1"/>
      <c r="C21" s="404" t="str">
        <f t="shared" si="0"/>
        <v>C1-R9</v>
      </c>
      <c r="D21" s="405">
        <v>0.30041666666666672</v>
      </c>
      <c r="E21" s="405">
        <v>0.30057870370370376</v>
      </c>
      <c r="F21" s="406">
        <f t="shared" si="6"/>
        <v>1.7</v>
      </c>
      <c r="G21" s="468">
        <f t="shared" si="6"/>
        <v>11.6</v>
      </c>
      <c r="H21" s="407">
        <f t="shared" si="6"/>
        <v>1.2</v>
      </c>
      <c r="I21" s="407">
        <f t="shared" si="7"/>
        <v>13.299999999999999</v>
      </c>
      <c r="J21" s="407">
        <f t="shared" si="1"/>
        <v>13.419999999999998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13.799999999999999</v>
      </c>
      <c r="N21" s="410">
        <f t="shared" si="11"/>
        <v>13.919999999999998</v>
      </c>
      <c r="O21" s="411"/>
      <c r="P21" s="485">
        <f t="shared" ca="1" si="12"/>
        <v>0.30033564814814812</v>
      </c>
      <c r="Q21" s="484">
        <f t="shared" ca="1" si="13"/>
        <v>0.30047453703703703</v>
      </c>
      <c r="R21" s="486">
        <v>0.12</v>
      </c>
      <c r="S21" s="486">
        <f t="shared" ca="1" si="2"/>
        <v>0.02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1"/>
      <c r="C22" s="404" t="str">
        <f t="shared" si="0"/>
        <v>C1-R11</v>
      </c>
      <c r="D22" s="405">
        <v>0.30084490740740749</v>
      </c>
      <c r="E22" s="405">
        <v>0.30101851851851863</v>
      </c>
      <c r="F22" s="406">
        <f t="shared" si="6"/>
        <v>1.7</v>
      </c>
      <c r="G22" s="468">
        <f t="shared" si="6"/>
        <v>11.6</v>
      </c>
      <c r="H22" s="407">
        <f t="shared" si="6"/>
        <v>1.2</v>
      </c>
      <c r="I22" s="407">
        <f t="shared" si="7"/>
        <v>13.299999999999999</v>
      </c>
      <c r="J22" s="407">
        <f t="shared" si="1"/>
        <v>13.419999999999998</v>
      </c>
      <c r="K22" s="408">
        <f t="shared" si="8"/>
        <v>0.11999999999999922</v>
      </c>
      <c r="L22" s="409">
        <f t="shared" si="9"/>
        <v>0.5</v>
      </c>
      <c r="M22" s="410">
        <f t="shared" si="10"/>
        <v>13.799999999999999</v>
      </c>
      <c r="N22" s="410">
        <f t="shared" si="11"/>
        <v>13.919999999999998</v>
      </c>
      <c r="O22" s="411"/>
      <c r="P22" s="485">
        <f t="shared" ca="1" si="12"/>
        <v>0.30070601851851853</v>
      </c>
      <c r="Q22" s="484">
        <f t="shared" ca="1" si="13"/>
        <v>0.30085648148148147</v>
      </c>
      <c r="R22" s="486">
        <v>0.12</v>
      </c>
      <c r="S22" s="486">
        <f t="shared" ca="1" si="2"/>
        <v>0.08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1"/>
      <c r="C23" s="404" t="str">
        <f t="shared" si="0"/>
        <v>C1-R13</v>
      </c>
      <c r="D23" s="412">
        <v>0.30128472222222236</v>
      </c>
      <c r="E23" s="412">
        <v>0.30145833333333349</v>
      </c>
      <c r="F23" s="406">
        <f t="shared" si="6"/>
        <v>1.7</v>
      </c>
      <c r="G23" s="468">
        <f t="shared" si="6"/>
        <v>11.6</v>
      </c>
      <c r="H23" s="407">
        <f t="shared" si="6"/>
        <v>1.2</v>
      </c>
      <c r="I23" s="407">
        <f t="shared" si="7"/>
        <v>13.299999999999999</v>
      </c>
      <c r="J23" s="407">
        <f t="shared" si="1"/>
        <v>13.45</v>
      </c>
      <c r="K23" s="408">
        <f t="shared" si="8"/>
        <v>0.15000000000000036</v>
      </c>
      <c r="L23" s="409">
        <f t="shared" si="9"/>
        <v>0.5</v>
      </c>
      <c r="M23" s="410">
        <f t="shared" si="10"/>
        <v>13.799999999999999</v>
      </c>
      <c r="N23" s="410">
        <f t="shared" si="11"/>
        <v>13.95</v>
      </c>
      <c r="O23" s="411"/>
      <c r="P23" s="485">
        <f t="shared" ca="1" si="12"/>
        <v>0.30109953703703701</v>
      </c>
      <c r="Q23" s="484">
        <f t="shared" ca="1" si="13"/>
        <v>0.30127314814814815</v>
      </c>
      <c r="R23" s="486">
        <v>0.15</v>
      </c>
      <c r="S23" s="486">
        <f t="shared" ca="1" si="2"/>
        <v>0.09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1"/>
      <c r="C24" s="404" t="str">
        <f t="shared" si="0"/>
        <v>C1-R15</v>
      </c>
      <c r="D24" s="412">
        <v>0.30171296296296313</v>
      </c>
      <c r="E24" s="412">
        <v>0.30188657407407427</v>
      </c>
      <c r="F24" s="406">
        <f t="shared" si="6"/>
        <v>1.7</v>
      </c>
      <c r="G24" s="468">
        <f t="shared" si="6"/>
        <v>11.6</v>
      </c>
      <c r="H24" s="407">
        <f t="shared" si="6"/>
        <v>1.2</v>
      </c>
      <c r="I24" s="407">
        <f t="shared" si="7"/>
        <v>13.299999999999999</v>
      </c>
      <c r="J24" s="407">
        <f t="shared" si="1"/>
        <v>13.36</v>
      </c>
      <c r="K24" s="408">
        <f t="shared" si="8"/>
        <v>6.0000000000000497E-2</v>
      </c>
      <c r="L24" s="409">
        <f t="shared" si="9"/>
        <v>0.5</v>
      </c>
      <c r="M24" s="410">
        <f t="shared" si="10"/>
        <v>13.799999999999999</v>
      </c>
      <c r="N24" s="410">
        <f t="shared" si="11"/>
        <v>13.86</v>
      </c>
      <c r="O24" s="411"/>
      <c r="P24" s="485">
        <f t="shared" ca="1" si="12"/>
        <v>0.30153935185185188</v>
      </c>
      <c r="Q24" s="484">
        <f t="shared" ca="1" si="13"/>
        <v>0.30171296296296302</v>
      </c>
      <c r="R24" s="486">
        <v>0.06</v>
      </c>
      <c r="S24" s="486">
        <f t="shared" ca="1" si="2"/>
        <v>0.03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1"/>
      <c r="C25" s="404" t="str">
        <f t="shared" si="0"/>
        <v>C1-R17</v>
      </c>
      <c r="D25" s="412">
        <v>0.30211805555555576</v>
      </c>
      <c r="E25" s="412">
        <v>0.3022916666666669</v>
      </c>
      <c r="F25" s="406">
        <f t="shared" si="6"/>
        <v>1.7</v>
      </c>
      <c r="G25" s="468">
        <f t="shared" si="6"/>
        <v>11.6</v>
      </c>
      <c r="H25" s="407">
        <f t="shared" si="6"/>
        <v>1.2</v>
      </c>
      <c r="I25" s="407">
        <f t="shared" si="7"/>
        <v>13.299999999999999</v>
      </c>
      <c r="J25" s="407">
        <f t="shared" si="1"/>
        <v>13.36</v>
      </c>
      <c r="K25" s="408">
        <f t="shared" si="8"/>
        <v>6.0000000000000497E-2</v>
      </c>
      <c r="L25" s="409">
        <f t="shared" si="9"/>
        <v>0.5</v>
      </c>
      <c r="M25" s="410">
        <f t="shared" si="10"/>
        <v>13.799999999999999</v>
      </c>
      <c r="N25" s="410">
        <f t="shared" si="11"/>
        <v>13.86</v>
      </c>
      <c r="O25" s="411"/>
      <c r="P25" s="485">
        <f t="shared" ca="1" si="12"/>
        <v>0.30197916666666674</v>
      </c>
      <c r="Q25" s="484">
        <f t="shared" ca="1" si="13"/>
        <v>0.30211805555555565</v>
      </c>
      <c r="R25" s="486">
        <v>0.06</v>
      </c>
      <c r="S25" s="486">
        <f t="shared" ca="1" si="2"/>
        <v>0.09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1"/>
      <c r="C26" s="404" t="str">
        <f t="shared" si="0"/>
        <v>C1-R19</v>
      </c>
      <c r="D26" s="412">
        <v>0.30255787037037063</v>
      </c>
      <c r="E26" s="412">
        <v>0.30273148148148177</v>
      </c>
      <c r="F26" s="406">
        <f t="shared" si="6"/>
        <v>1.7</v>
      </c>
      <c r="G26" s="468">
        <f t="shared" si="6"/>
        <v>11.6</v>
      </c>
      <c r="H26" s="407">
        <f t="shared" si="6"/>
        <v>1.2</v>
      </c>
      <c r="I26" s="407">
        <f t="shared" si="7"/>
        <v>13.299999999999999</v>
      </c>
      <c r="J26" s="407">
        <f t="shared" si="1"/>
        <v>13.339999999999998</v>
      </c>
      <c r="K26" s="408">
        <f t="shared" si="8"/>
        <v>3.9999999999999147E-2</v>
      </c>
      <c r="L26" s="409">
        <f t="shared" si="9"/>
        <v>0.5</v>
      </c>
      <c r="M26" s="410">
        <f t="shared" si="10"/>
        <v>13.799999999999999</v>
      </c>
      <c r="N26" s="410">
        <f t="shared" si="11"/>
        <v>13.839999999999998</v>
      </c>
      <c r="O26" s="411"/>
      <c r="P26" s="485">
        <f t="shared" ca="1" si="12"/>
        <v>0.30234953703703715</v>
      </c>
      <c r="Q26" s="484">
        <f t="shared" ca="1" si="13"/>
        <v>0.30252314814814829</v>
      </c>
      <c r="R26" s="486">
        <v>0.04</v>
      </c>
      <c r="S26" s="486">
        <f t="shared" ca="1" si="2"/>
        <v>0.02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1"/>
      <c r="C27" s="404" t="str">
        <f t="shared" si="0"/>
        <v>C1-R21</v>
      </c>
      <c r="D27" s="412">
        <v>0.30300925925925953</v>
      </c>
      <c r="E27" s="412">
        <v>0.30318287037037067</v>
      </c>
      <c r="F27" s="406">
        <f t="shared" si="6"/>
        <v>1.7</v>
      </c>
      <c r="G27" s="468">
        <f t="shared" si="6"/>
        <v>11.6</v>
      </c>
      <c r="H27" s="407">
        <f t="shared" si="6"/>
        <v>1.2</v>
      </c>
      <c r="I27" s="407">
        <f t="shared" si="7"/>
        <v>13.299999999999999</v>
      </c>
      <c r="J27" s="407">
        <f t="shared" si="1"/>
        <v>13.399999999999999</v>
      </c>
      <c r="K27" s="408">
        <f t="shared" si="8"/>
        <v>9.9999999999999645E-2</v>
      </c>
      <c r="L27" s="409">
        <f t="shared" si="9"/>
        <v>0.5</v>
      </c>
      <c r="M27" s="410">
        <f t="shared" si="10"/>
        <v>13.799999999999999</v>
      </c>
      <c r="N27" s="410">
        <f t="shared" si="11"/>
        <v>13.899999999999999</v>
      </c>
      <c r="O27" s="411"/>
      <c r="P27" s="485">
        <f t="shared" ca="1" si="12"/>
        <v>0.30277777777777792</v>
      </c>
      <c r="Q27" s="484">
        <f t="shared" ca="1" si="13"/>
        <v>0.30292824074074087</v>
      </c>
      <c r="R27" s="486">
        <v>0.1</v>
      </c>
      <c r="S27" s="486">
        <f t="shared" ca="1" si="2"/>
        <v>0.09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1"/>
      <c r="C28" s="404" t="str">
        <f t="shared" si="0"/>
        <v>C1-R23</v>
      </c>
      <c r="D28" s="412">
        <v>0.30347222222222253</v>
      </c>
      <c r="E28" s="412">
        <v>0.30363425925925958</v>
      </c>
      <c r="F28" s="406">
        <f t="shared" si="6"/>
        <v>1.7</v>
      </c>
      <c r="G28" s="468">
        <f t="shared" si="6"/>
        <v>11.6</v>
      </c>
      <c r="H28" s="407">
        <f t="shared" si="6"/>
        <v>1.2</v>
      </c>
      <c r="I28" s="407">
        <f t="shared" si="7"/>
        <v>13.299999999999999</v>
      </c>
      <c r="J28" s="407">
        <f t="shared" si="1"/>
        <v>13.339999999999998</v>
      </c>
      <c r="K28" s="408">
        <f t="shared" si="8"/>
        <v>3.9999999999999147E-2</v>
      </c>
      <c r="L28" s="409">
        <f t="shared" si="9"/>
        <v>0.5</v>
      </c>
      <c r="M28" s="410">
        <f t="shared" si="10"/>
        <v>13.799999999999999</v>
      </c>
      <c r="N28" s="410">
        <f t="shared" si="11"/>
        <v>13.839999999999998</v>
      </c>
      <c r="O28" s="411"/>
      <c r="P28" s="485">
        <f t="shared" ca="1" si="12"/>
        <v>0.30318287037037051</v>
      </c>
      <c r="Q28" s="484">
        <f t="shared" ca="1" si="13"/>
        <v>0.30332175925925942</v>
      </c>
      <c r="R28" s="486">
        <v>0.04</v>
      </c>
      <c r="S28" s="486">
        <f t="shared" ca="1" si="2"/>
        <v>7.0000000000000007E-2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1"/>
      <c r="C29" s="404" t="str">
        <f t="shared" si="0"/>
        <v>C1-R25</v>
      </c>
      <c r="D29" s="412">
        <v>0.30391203703703734</v>
      </c>
      <c r="E29" s="412">
        <v>0.30407407407407439</v>
      </c>
      <c r="F29" s="406">
        <f t="shared" si="6"/>
        <v>1.7</v>
      </c>
      <c r="G29" s="468">
        <f t="shared" si="6"/>
        <v>11.6</v>
      </c>
      <c r="H29" s="407">
        <f t="shared" si="6"/>
        <v>1.2</v>
      </c>
      <c r="I29" s="407">
        <f t="shared" si="7"/>
        <v>13.299999999999999</v>
      </c>
      <c r="J29" s="407">
        <f t="shared" si="1"/>
        <v>13.309999999999999</v>
      </c>
      <c r="K29" s="408">
        <f t="shared" si="8"/>
        <v>9.9999999999997868E-3</v>
      </c>
      <c r="L29" s="409">
        <f t="shared" si="9"/>
        <v>0.5</v>
      </c>
      <c r="M29" s="410">
        <f t="shared" si="10"/>
        <v>13.799999999999999</v>
      </c>
      <c r="N29" s="410">
        <f t="shared" si="11"/>
        <v>13.809999999999999</v>
      </c>
      <c r="O29" s="411"/>
      <c r="P29" s="485">
        <f t="shared" ca="1" si="12"/>
        <v>0.30361111111111128</v>
      </c>
      <c r="Q29" s="484">
        <f t="shared" ca="1" si="13"/>
        <v>0.30375000000000019</v>
      </c>
      <c r="R29" s="486">
        <v>0.01</v>
      </c>
      <c r="S29" s="486">
        <f t="shared" ca="1" si="2"/>
        <v>0.13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1"/>
      <c r="C30" s="404" t="str">
        <f t="shared" si="0"/>
        <v>C1-R27</v>
      </c>
      <c r="D30" s="412">
        <v>0.30430555555555588</v>
      </c>
      <c r="E30" s="412">
        <v>0.3044444444444448</v>
      </c>
      <c r="F30" s="406">
        <f t="shared" si="6"/>
        <v>1.7</v>
      </c>
      <c r="G30" s="468">
        <f t="shared" si="6"/>
        <v>11.6</v>
      </c>
      <c r="H30" s="407">
        <f t="shared" si="6"/>
        <v>1.2</v>
      </c>
      <c r="I30" s="407">
        <f t="shared" si="7"/>
        <v>13.299999999999999</v>
      </c>
      <c r="J30" s="407">
        <f t="shared" si="1"/>
        <v>13.319999999999999</v>
      </c>
      <c r="K30" s="408">
        <f t="shared" si="8"/>
        <v>1.9999999999999574E-2</v>
      </c>
      <c r="L30" s="409">
        <f t="shared" si="9"/>
        <v>0.5</v>
      </c>
      <c r="M30" s="410">
        <f t="shared" si="10"/>
        <v>13.799999999999999</v>
      </c>
      <c r="N30" s="410">
        <f t="shared" si="11"/>
        <v>13.819999999999999</v>
      </c>
      <c r="O30" s="411"/>
      <c r="P30" s="485">
        <f t="shared" ca="1" si="12"/>
        <v>0.30401620370370391</v>
      </c>
      <c r="Q30" s="484">
        <f t="shared" ca="1" si="13"/>
        <v>0.30415509259259282</v>
      </c>
      <c r="R30" s="486">
        <v>0.02</v>
      </c>
      <c r="S30" s="486">
        <f t="shared" ca="1" si="2"/>
        <v>0.06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1"/>
      <c r="C31" s="404" t="str">
        <f t="shared" si="0"/>
        <v>C1-R29</v>
      </c>
      <c r="D31" s="412">
        <v>0.30471064814814852</v>
      </c>
      <c r="E31" s="412">
        <v>0.30488425925925966</v>
      </c>
      <c r="F31" s="406">
        <f t="shared" si="6"/>
        <v>1.7</v>
      </c>
      <c r="G31" s="468">
        <f t="shared" si="6"/>
        <v>11.6</v>
      </c>
      <c r="H31" s="407">
        <f t="shared" si="6"/>
        <v>1.2</v>
      </c>
      <c r="I31" s="407">
        <f t="shared" si="7"/>
        <v>13.299999999999999</v>
      </c>
      <c r="J31" s="407">
        <f t="shared" si="1"/>
        <v>13.35</v>
      </c>
      <c r="K31" s="408">
        <f t="shared" si="8"/>
        <v>5.0000000000000711E-2</v>
      </c>
      <c r="L31" s="409">
        <f t="shared" si="9"/>
        <v>0.5</v>
      </c>
      <c r="M31" s="410">
        <f t="shared" si="10"/>
        <v>13.799999999999999</v>
      </c>
      <c r="N31" s="410">
        <f t="shared" si="11"/>
        <v>13.85</v>
      </c>
      <c r="O31" s="411"/>
      <c r="P31" s="485">
        <f t="shared" ca="1" si="12"/>
        <v>0.30442129629629655</v>
      </c>
      <c r="Q31" s="484">
        <f t="shared" ca="1" si="13"/>
        <v>0.30456018518518546</v>
      </c>
      <c r="R31" s="486">
        <v>0.05</v>
      </c>
      <c r="S31" s="486">
        <f t="shared" ca="1" si="2"/>
        <v>0.13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1"/>
      <c r="C32" s="404" t="str">
        <f t="shared" si="0"/>
        <v>C1-R31</v>
      </c>
      <c r="D32" s="412">
        <v>0.30516203703703743</v>
      </c>
      <c r="E32" s="412">
        <v>0.30533564814814856</v>
      </c>
      <c r="F32" s="406">
        <f t="shared" si="6"/>
        <v>1.7</v>
      </c>
      <c r="G32" s="468">
        <f t="shared" si="6"/>
        <v>11.6</v>
      </c>
      <c r="H32" s="407">
        <f t="shared" si="6"/>
        <v>1.2</v>
      </c>
      <c r="I32" s="407">
        <f t="shared" si="7"/>
        <v>13.299999999999999</v>
      </c>
      <c r="J32" s="407">
        <f t="shared" si="1"/>
        <v>13.339999999999998</v>
      </c>
      <c r="K32" s="408">
        <f t="shared" si="8"/>
        <v>3.9999999999999147E-2</v>
      </c>
      <c r="L32" s="409">
        <f t="shared" si="9"/>
        <v>0.5</v>
      </c>
      <c r="M32" s="410">
        <f t="shared" si="10"/>
        <v>13.799999999999999</v>
      </c>
      <c r="N32" s="410">
        <f t="shared" si="11"/>
        <v>13.839999999999998</v>
      </c>
      <c r="O32" s="411"/>
      <c r="P32" s="485">
        <f t="shared" ca="1" si="12"/>
        <v>0.304803240740741</v>
      </c>
      <c r="Q32" s="484">
        <f t="shared" ca="1" si="13"/>
        <v>0.30495370370370395</v>
      </c>
      <c r="R32" s="486">
        <v>0.04</v>
      </c>
      <c r="S32" s="486">
        <f t="shared" ca="1" si="2"/>
        <v>0.12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1"/>
      <c r="C33" s="404" t="str">
        <f t="shared" si="0"/>
        <v>C1-R33</v>
      </c>
      <c r="D33" s="412">
        <v>0.30560185185185229</v>
      </c>
      <c r="E33" s="412">
        <v>0.30577546296296343</v>
      </c>
      <c r="F33" s="406">
        <f t="shared" si="6"/>
        <v>1.7</v>
      </c>
      <c r="G33" s="468">
        <f t="shared" si="6"/>
        <v>11.6</v>
      </c>
      <c r="H33" s="407">
        <f t="shared" si="6"/>
        <v>1.2</v>
      </c>
      <c r="I33" s="407">
        <f t="shared" si="7"/>
        <v>13.299999999999999</v>
      </c>
      <c r="J33" s="407">
        <f t="shared" si="1"/>
        <v>13.44</v>
      </c>
      <c r="K33" s="408">
        <f t="shared" si="8"/>
        <v>0.14000000000000057</v>
      </c>
      <c r="L33" s="409">
        <f t="shared" si="9"/>
        <v>0.5</v>
      </c>
      <c r="M33" s="410">
        <f t="shared" si="10"/>
        <v>13.799999999999999</v>
      </c>
      <c r="N33" s="410">
        <f t="shared" si="11"/>
        <v>13.94</v>
      </c>
      <c r="O33" s="411"/>
      <c r="P33" s="485">
        <f t="shared" ca="1" si="12"/>
        <v>0.30519675925925949</v>
      </c>
      <c r="Q33" s="484">
        <f t="shared" ca="1" si="13"/>
        <v>0.30537037037037063</v>
      </c>
      <c r="R33" s="486">
        <v>0.14000000000000001</v>
      </c>
      <c r="S33" s="486">
        <f t="shared" ca="1" si="2"/>
        <v>0.08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1"/>
      <c r="C34" s="404" t="str">
        <f t="shared" si="0"/>
        <v>C1-R35</v>
      </c>
      <c r="D34" s="412">
        <v>0.30605324074074119</v>
      </c>
      <c r="E34" s="412">
        <v>0.30622685185185233</v>
      </c>
      <c r="F34" s="406">
        <f t="shared" si="6"/>
        <v>1.7</v>
      </c>
      <c r="G34" s="468">
        <f t="shared" si="6"/>
        <v>11.6</v>
      </c>
      <c r="H34" s="407">
        <f t="shared" si="6"/>
        <v>1.2</v>
      </c>
      <c r="I34" s="407">
        <f t="shared" si="7"/>
        <v>13.299999999999999</v>
      </c>
      <c r="J34" s="407">
        <f t="shared" si="1"/>
        <v>13.339999999999998</v>
      </c>
      <c r="K34" s="408">
        <f t="shared" si="8"/>
        <v>3.9999999999999147E-2</v>
      </c>
      <c r="L34" s="409">
        <f t="shared" si="9"/>
        <v>0.5</v>
      </c>
      <c r="M34" s="410">
        <f t="shared" si="10"/>
        <v>13.799999999999999</v>
      </c>
      <c r="N34" s="410">
        <f t="shared" si="11"/>
        <v>13.839999999999998</v>
      </c>
      <c r="O34" s="411"/>
      <c r="P34" s="485">
        <f t="shared" ca="1" si="12"/>
        <v>0.30562500000000026</v>
      </c>
      <c r="Q34" s="484">
        <f t="shared" ca="1" si="13"/>
        <v>0.30577546296296321</v>
      </c>
      <c r="R34" s="486">
        <v>0.04</v>
      </c>
      <c r="S34" s="486">
        <f t="shared" ca="1" si="2"/>
        <v>0.04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1"/>
      <c r="C35" s="404" t="str">
        <f t="shared" si="0"/>
        <v>C1-R37</v>
      </c>
      <c r="D35" s="412">
        <v>0.30646990740740787</v>
      </c>
      <c r="E35" s="412">
        <v>0.30664351851851901</v>
      </c>
      <c r="F35" s="406">
        <f t="shared" ref="F35:H50" si="14">F34</f>
        <v>1.7</v>
      </c>
      <c r="G35" s="468">
        <f t="shared" si="14"/>
        <v>11.6</v>
      </c>
      <c r="H35" s="407">
        <f t="shared" si="14"/>
        <v>1.2</v>
      </c>
      <c r="I35" s="407">
        <f t="shared" si="7"/>
        <v>13.299999999999999</v>
      </c>
      <c r="J35" s="407">
        <f t="shared" si="1"/>
        <v>13.43</v>
      </c>
      <c r="K35" s="408">
        <f t="shared" si="8"/>
        <v>0.13000000000000078</v>
      </c>
      <c r="L35" s="409">
        <f t="shared" si="9"/>
        <v>0.5</v>
      </c>
      <c r="M35" s="410">
        <f t="shared" si="10"/>
        <v>13.799999999999999</v>
      </c>
      <c r="N35" s="410">
        <f t="shared" si="11"/>
        <v>13.93</v>
      </c>
      <c r="O35" s="411"/>
      <c r="P35" s="485">
        <f t="shared" ca="1" si="12"/>
        <v>0.30605324074074097</v>
      </c>
      <c r="Q35" s="484">
        <f t="shared" ca="1" si="13"/>
        <v>0.30621527777777802</v>
      </c>
      <c r="R35" s="486">
        <v>0.13</v>
      </c>
      <c r="S35" s="486">
        <f t="shared" ca="1" si="2"/>
        <v>0.09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1"/>
      <c r="C36" s="404" t="str">
        <f t="shared" si="0"/>
        <v>C1-R39</v>
      </c>
      <c r="D36" s="412">
        <v>0.30689814814814864</v>
      </c>
      <c r="E36" s="412">
        <v>0.30703703703703755</v>
      </c>
      <c r="F36" s="406">
        <f t="shared" si="14"/>
        <v>1.7</v>
      </c>
      <c r="G36" s="468">
        <f t="shared" si="14"/>
        <v>11.6</v>
      </c>
      <c r="H36" s="407">
        <f t="shared" si="14"/>
        <v>1.2</v>
      </c>
      <c r="I36" s="407">
        <f t="shared" si="7"/>
        <v>13.299999999999999</v>
      </c>
      <c r="J36" s="407">
        <f t="shared" si="1"/>
        <v>13.37</v>
      </c>
      <c r="K36" s="408">
        <f t="shared" si="8"/>
        <v>7.0000000000000284E-2</v>
      </c>
      <c r="L36" s="409">
        <f t="shared" si="9"/>
        <v>0.5</v>
      </c>
      <c r="M36" s="410">
        <f t="shared" si="10"/>
        <v>13.799999999999999</v>
      </c>
      <c r="N36" s="410">
        <f t="shared" si="11"/>
        <v>13.87</v>
      </c>
      <c r="O36" s="411"/>
      <c r="P36" s="485">
        <f t="shared" ca="1" si="12"/>
        <v>0.30649305555555578</v>
      </c>
      <c r="Q36" s="484">
        <f t="shared" ca="1" si="13"/>
        <v>0.30665509259259283</v>
      </c>
      <c r="R36" s="486">
        <v>7.0000000000000007E-2</v>
      </c>
      <c r="S36" s="486">
        <f t="shared" ca="1" si="2"/>
        <v>0.08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1"/>
      <c r="C37" s="404" t="str">
        <f t="shared" si="0"/>
        <v>C1-R41</v>
      </c>
      <c r="D37" s="412">
        <v>0.30729166666666718</v>
      </c>
      <c r="E37" s="412">
        <v>0.30746527777777832</v>
      </c>
      <c r="F37" s="406">
        <f t="shared" si="14"/>
        <v>1.7</v>
      </c>
      <c r="G37" s="468">
        <f t="shared" si="14"/>
        <v>11.6</v>
      </c>
      <c r="H37" s="407">
        <f t="shared" si="14"/>
        <v>1.2</v>
      </c>
      <c r="I37" s="407">
        <f t="shared" si="7"/>
        <v>13.299999999999999</v>
      </c>
      <c r="J37" s="407">
        <f t="shared" si="1"/>
        <v>13.44</v>
      </c>
      <c r="K37" s="408">
        <f t="shared" si="8"/>
        <v>0.14000000000000057</v>
      </c>
      <c r="L37" s="409">
        <f t="shared" si="9"/>
        <v>0.5</v>
      </c>
      <c r="M37" s="410">
        <f t="shared" si="10"/>
        <v>13.799999999999999</v>
      </c>
      <c r="N37" s="410">
        <f t="shared" si="11"/>
        <v>13.94</v>
      </c>
      <c r="O37" s="411"/>
      <c r="P37" s="485">
        <f t="shared" ca="1" si="12"/>
        <v>0.30692129629629655</v>
      </c>
      <c r="Q37" s="484">
        <f t="shared" ca="1" si="13"/>
        <v>0.30709490740740769</v>
      </c>
      <c r="R37" s="486">
        <v>0.14000000000000001</v>
      </c>
      <c r="S37" s="486">
        <f t="shared" ca="1" si="2"/>
        <v>0.12</v>
      </c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1"/>
      <c r="C38" s="404" t="str">
        <f t="shared" si="0"/>
        <v>C2-R40</v>
      </c>
      <c r="D38" s="412">
        <v>0.30769675925925982</v>
      </c>
      <c r="E38" s="412">
        <v>0.30783564814814873</v>
      </c>
      <c r="F38" s="406">
        <f t="shared" si="14"/>
        <v>1.7</v>
      </c>
      <c r="G38" s="468">
        <f t="shared" si="14"/>
        <v>11.6</v>
      </c>
      <c r="H38" s="407">
        <f t="shared" si="14"/>
        <v>1.2</v>
      </c>
      <c r="I38" s="407">
        <f t="shared" si="7"/>
        <v>13.299999999999999</v>
      </c>
      <c r="J38" s="407">
        <f t="shared" si="1"/>
        <v>13.35</v>
      </c>
      <c r="K38" s="408">
        <f t="shared" si="8"/>
        <v>5.0000000000000711E-2</v>
      </c>
      <c r="L38" s="409">
        <f t="shared" si="9"/>
        <v>0.5</v>
      </c>
      <c r="M38" s="410">
        <f t="shared" si="10"/>
        <v>13.799999999999999</v>
      </c>
      <c r="N38" s="410">
        <f t="shared" si="11"/>
        <v>13.85</v>
      </c>
      <c r="O38" s="411"/>
      <c r="P38" s="485">
        <f t="shared" ca="1" si="12"/>
        <v>0.30733796296296323</v>
      </c>
      <c r="Q38" s="484">
        <f t="shared" ca="1" si="13"/>
        <v>0.30747685185185214</v>
      </c>
      <c r="R38" s="486">
        <v>0.05</v>
      </c>
      <c r="S38" s="486">
        <f t="shared" ca="1" si="2"/>
        <v>0.01</v>
      </c>
      <c r="T38">
        <v>22</v>
      </c>
      <c r="U38" s="469" t="str">
        <f t="shared" si="3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1"/>
      <c r="C39" s="404" t="str">
        <f t="shared" si="0"/>
        <v>C2-R38</v>
      </c>
      <c r="D39" s="412">
        <v>0.3081134259259265</v>
      </c>
      <c r="E39" s="412">
        <v>0.30828703703703764</v>
      </c>
      <c r="F39" s="406">
        <f t="shared" si="14"/>
        <v>1.7</v>
      </c>
      <c r="G39" s="468">
        <f t="shared" si="14"/>
        <v>11.6</v>
      </c>
      <c r="H39" s="407">
        <f t="shared" si="14"/>
        <v>1.2</v>
      </c>
      <c r="I39" s="407">
        <f t="shared" si="7"/>
        <v>13.299999999999999</v>
      </c>
      <c r="J39" s="407">
        <f t="shared" si="1"/>
        <v>13.399999999999999</v>
      </c>
      <c r="K39" s="408">
        <f t="shared" si="8"/>
        <v>9.9999999999999645E-2</v>
      </c>
      <c r="L39" s="409">
        <f t="shared" si="9"/>
        <v>0.5</v>
      </c>
      <c r="M39" s="410">
        <f t="shared" si="10"/>
        <v>13.799999999999999</v>
      </c>
      <c r="N39" s="410">
        <f t="shared" si="11"/>
        <v>13.899999999999999</v>
      </c>
      <c r="O39" s="411"/>
      <c r="P39" s="485">
        <f t="shared" ca="1" si="12"/>
        <v>0.30770833333333364</v>
      </c>
      <c r="Q39" s="484">
        <f t="shared" ca="1" si="13"/>
        <v>0.30788194444444478</v>
      </c>
      <c r="R39" s="486">
        <v>0.1</v>
      </c>
      <c r="S39" s="486">
        <f t="shared" ca="1" si="2"/>
        <v>0.08</v>
      </c>
      <c r="T39">
        <v>23</v>
      </c>
      <c r="U39" s="469" t="str">
        <f t="shared" si="3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1"/>
      <c r="C40" s="404" t="str">
        <f t="shared" si="0"/>
        <v>C2-R36</v>
      </c>
      <c r="D40" s="412">
        <v>0.30851851851851914</v>
      </c>
      <c r="E40" s="412">
        <v>0.30868055555555618</v>
      </c>
      <c r="F40" s="406">
        <f t="shared" si="14"/>
        <v>1.7</v>
      </c>
      <c r="G40" s="468">
        <f t="shared" si="14"/>
        <v>11.6</v>
      </c>
      <c r="H40" s="407">
        <f t="shared" si="14"/>
        <v>1.2</v>
      </c>
      <c r="I40" s="407">
        <f t="shared" si="7"/>
        <v>13.299999999999999</v>
      </c>
      <c r="J40" s="407">
        <f t="shared" si="1"/>
        <v>13.36</v>
      </c>
      <c r="K40" s="408">
        <f t="shared" si="8"/>
        <v>6.0000000000000497E-2</v>
      </c>
      <c r="L40" s="409">
        <f t="shared" si="9"/>
        <v>0.5</v>
      </c>
      <c r="M40" s="410">
        <f t="shared" si="10"/>
        <v>13.799999999999999</v>
      </c>
      <c r="N40" s="410">
        <f t="shared" si="11"/>
        <v>13.86</v>
      </c>
      <c r="O40" s="411"/>
      <c r="P40" s="485">
        <f t="shared" ca="1" si="12"/>
        <v>0.30815972222222254</v>
      </c>
      <c r="Q40" s="484">
        <f t="shared" ca="1" si="13"/>
        <v>0.30832175925925959</v>
      </c>
      <c r="R40" s="486">
        <v>0.06</v>
      </c>
      <c r="S40" s="486">
        <f t="shared" ca="1" si="2"/>
        <v>0.02</v>
      </c>
      <c r="T40">
        <v>24</v>
      </c>
      <c r="U40" s="469" t="str">
        <f t="shared" si="3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1"/>
      <c r="C41" s="404" t="str">
        <f t="shared" si="0"/>
        <v>C2-R34</v>
      </c>
      <c r="D41" s="412">
        <v>0.30893518518518581</v>
      </c>
      <c r="E41" s="412">
        <v>0.30908564814814876</v>
      </c>
      <c r="F41" s="406">
        <f t="shared" si="14"/>
        <v>1.7</v>
      </c>
      <c r="G41" s="468">
        <f t="shared" si="14"/>
        <v>11.6</v>
      </c>
      <c r="H41" s="407">
        <f t="shared" si="14"/>
        <v>1.2</v>
      </c>
      <c r="I41" s="407">
        <f t="shared" si="7"/>
        <v>13.299999999999999</v>
      </c>
      <c r="J41" s="407">
        <f t="shared" si="1"/>
        <v>13.309999999999999</v>
      </c>
      <c r="K41" s="408">
        <f t="shared" si="8"/>
        <v>9.9999999999997868E-3</v>
      </c>
      <c r="L41" s="409">
        <f t="shared" si="9"/>
        <v>0.5</v>
      </c>
      <c r="M41" s="410">
        <f t="shared" si="10"/>
        <v>13.799999999999999</v>
      </c>
      <c r="N41" s="410">
        <f t="shared" si="11"/>
        <v>13.809999999999999</v>
      </c>
      <c r="O41" s="411"/>
      <c r="P41" s="485">
        <f t="shared" ca="1" si="12"/>
        <v>0.30857638888888922</v>
      </c>
      <c r="Q41" s="484">
        <f t="shared" ca="1" si="13"/>
        <v>0.30872685185185217</v>
      </c>
      <c r="R41" s="486">
        <v>0.01</v>
      </c>
      <c r="S41" s="486">
        <f t="shared" ca="1" si="2"/>
        <v>0.04</v>
      </c>
      <c r="T41">
        <v>25</v>
      </c>
      <c r="U41" s="469" t="str">
        <f t="shared" si="3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1"/>
      <c r="C42" s="404" t="str">
        <f t="shared" si="0"/>
        <v>C2-R32</v>
      </c>
      <c r="D42" s="412">
        <v>0.30935185185185249</v>
      </c>
      <c r="E42" s="412">
        <v>0.30952546296296363</v>
      </c>
      <c r="F42" s="406">
        <f t="shared" si="14"/>
        <v>1.7</v>
      </c>
      <c r="G42" s="468">
        <f t="shared" si="14"/>
        <v>11.6</v>
      </c>
      <c r="H42" s="407">
        <f t="shared" si="14"/>
        <v>1.2</v>
      </c>
      <c r="I42" s="407">
        <f t="shared" si="7"/>
        <v>13.299999999999999</v>
      </c>
      <c r="J42" s="407">
        <f t="shared" si="1"/>
        <v>13.419999999999998</v>
      </c>
      <c r="K42" s="408">
        <f t="shared" si="8"/>
        <v>0.11999999999999922</v>
      </c>
      <c r="L42" s="409">
        <f t="shared" si="9"/>
        <v>0.5</v>
      </c>
      <c r="M42" s="410">
        <f t="shared" si="10"/>
        <v>13.799999999999999</v>
      </c>
      <c r="N42" s="410">
        <f t="shared" si="11"/>
        <v>13.919999999999998</v>
      </c>
      <c r="O42" s="411"/>
      <c r="P42" s="485">
        <f t="shared" ca="1" si="12"/>
        <v>0.30896990740740771</v>
      </c>
      <c r="Q42" s="484">
        <f t="shared" ca="1" si="13"/>
        <v>0.30912037037037066</v>
      </c>
      <c r="R42" s="486">
        <v>0.12</v>
      </c>
      <c r="S42" s="486">
        <f t="shared" ca="1" si="2"/>
        <v>0.11</v>
      </c>
      <c r="T42">
        <v>26</v>
      </c>
      <c r="U42" s="469" t="str">
        <f t="shared" si="3"/>
        <v>C2-R32</v>
      </c>
      <c r="V42" s="507">
        <v>2</v>
      </c>
      <c r="W42" s="470" t="s">
        <v>493</v>
      </c>
      <c r="X42" s="470" t="s">
        <v>494</v>
      </c>
      <c r="Y42" s="507">
        <v>32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1"/>
      <c r="C43" s="404" t="str">
        <f t="shared" si="0"/>
        <v>C2-R30</v>
      </c>
      <c r="D43" s="412">
        <v>0.30981481481481549</v>
      </c>
      <c r="E43" s="412">
        <v>0.30996527777777844</v>
      </c>
      <c r="F43" s="406">
        <f t="shared" si="14"/>
        <v>1.7</v>
      </c>
      <c r="G43" s="468">
        <f t="shared" si="14"/>
        <v>11.6</v>
      </c>
      <c r="H43" s="407">
        <f t="shared" si="14"/>
        <v>1.2</v>
      </c>
      <c r="I43" s="407">
        <f t="shared" si="7"/>
        <v>13.299999999999999</v>
      </c>
      <c r="J43" s="407">
        <f t="shared" si="1"/>
        <v>13.45</v>
      </c>
      <c r="K43" s="408">
        <f t="shared" si="8"/>
        <v>0.15000000000000036</v>
      </c>
      <c r="L43" s="409">
        <f t="shared" si="9"/>
        <v>0.5</v>
      </c>
      <c r="M43" s="410">
        <f t="shared" si="10"/>
        <v>13.799999999999999</v>
      </c>
      <c r="N43" s="410">
        <f t="shared" si="11"/>
        <v>13.95</v>
      </c>
      <c r="O43" s="411"/>
      <c r="P43" s="485">
        <f t="shared" ca="1" si="12"/>
        <v>0.30937500000000029</v>
      </c>
      <c r="Q43" s="484">
        <f t="shared" ca="1" si="13"/>
        <v>0.30953703703703733</v>
      </c>
      <c r="R43" s="486">
        <v>0.15</v>
      </c>
      <c r="S43" s="486">
        <f t="shared" ca="1" si="2"/>
        <v>0.11</v>
      </c>
      <c r="T43">
        <v>1</v>
      </c>
      <c r="U43" s="469" t="str">
        <f t="shared" si="3"/>
        <v>C2-R30</v>
      </c>
      <c r="V43" s="507">
        <v>2</v>
      </c>
      <c r="W43" s="470" t="s">
        <v>493</v>
      </c>
      <c r="X43" s="470" t="s">
        <v>494</v>
      </c>
      <c r="Y43" s="507">
        <v>30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1"/>
      <c r="C44" s="404" t="str">
        <f t="shared" si="0"/>
        <v>C2-R28</v>
      </c>
      <c r="D44" s="412">
        <v>0.31019675925925994</v>
      </c>
      <c r="E44" s="412">
        <v>0.31033564814814885</v>
      </c>
      <c r="F44" s="406">
        <f t="shared" si="14"/>
        <v>1.7</v>
      </c>
      <c r="G44" s="468">
        <f t="shared" si="14"/>
        <v>11.6</v>
      </c>
      <c r="H44" s="407">
        <f t="shared" si="14"/>
        <v>1.2</v>
      </c>
      <c r="I44" s="407">
        <f t="shared" si="7"/>
        <v>13.299999999999999</v>
      </c>
      <c r="J44" s="407">
        <f t="shared" si="1"/>
        <v>13.409999999999998</v>
      </c>
      <c r="K44" s="408">
        <f t="shared" si="8"/>
        <v>0.10999999999999943</v>
      </c>
      <c r="L44" s="409">
        <f t="shared" si="9"/>
        <v>0.5</v>
      </c>
      <c r="M44" s="410">
        <f t="shared" si="10"/>
        <v>13.799999999999999</v>
      </c>
      <c r="N44" s="410">
        <f t="shared" si="11"/>
        <v>13.909999999999998</v>
      </c>
      <c r="O44" s="411"/>
      <c r="P44" s="485">
        <f t="shared" ca="1" si="12"/>
        <v>0.3098148148148151</v>
      </c>
      <c r="Q44" s="484">
        <f t="shared" ca="1" si="13"/>
        <v>0.30997685185185214</v>
      </c>
      <c r="R44" s="486">
        <v>0.11</v>
      </c>
      <c r="S44" s="486">
        <f t="shared" ca="1" si="2"/>
        <v>0.06</v>
      </c>
      <c r="T44">
        <v>2</v>
      </c>
      <c r="U44" s="469" t="str">
        <f t="shared" si="3"/>
        <v>C2-R28</v>
      </c>
      <c r="V44" s="507">
        <v>2</v>
      </c>
      <c r="W44" s="470" t="s">
        <v>493</v>
      </c>
      <c r="X44" s="470" t="s">
        <v>494</v>
      </c>
      <c r="Y44" s="507">
        <v>28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1"/>
      <c r="C45" s="404" t="str">
        <f t="shared" si="0"/>
        <v>C2-R26</v>
      </c>
      <c r="D45" s="412">
        <v>0.31059027777777848</v>
      </c>
      <c r="E45" s="412">
        <v>0.31076388888888962</v>
      </c>
      <c r="F45" s="406">
        <f t="shared" si="14"/>
        <v>1.7</v>
      </c>
      <c r="G45" s="468">
        <f t="shared" si="14"/>
        <v>11.6</v>
      </c>
      <c r="H45" s="407">
        <f t="shared" si="14"/>
        <v>1.2</v>
      </c>
      <c r="I45" s="407">
        <f t="shared" si="7"/>
        <v>13.299999999999999</v>
      </c>
      <c r="J45" s="407">
        <f t="shared" si="1"/>
        <v>13.419999999999998</v>
      </c>
      <c r="K45" s="408">
        <f t="shared" si="8"/>
        <v>0.11999999999999922</v>
      </c>
      <c r="L45" s="409">
        <f t="shared" si="9"/>
        <v>0.5</v>
      </c>
      <c r="M45" s="410">
        <f t="shared" si="10"/>
        <v>13.799999999999999</v>
      </c>
      <c r="N45" s="410">
        <f t="shared" si="11"/>
        <v>13.919999999999998</v>
      </c>
      <c r="O45" s="411"/>
      <c r="P45" s="485">
        <f t="shared" ca="1" si="12"/>
        <v>0.31020833333333364</v>
      </c>
      <c r="Q45" s="484">
        <f t="shared" ca="1" si="13"/>
        <v>0.31037037037037069</v>
      </c>
      <c r="R45" s="486">
        <v>0.12</v>
      </c>
      <c r="S45" s="486">
        <f t="shared" ca="1" si="2"/>
        <v>0.09</v>
      </c>
      <c r="T45">
        <v>3</v>
      </c>
      <c r="U45" s="469" t="str">
        <f t="shared" si="3"/>
        <v>C2-R26</v>
      </c>
      <c r="V45" s="507">
        <v>2</v>
      </c>
      <c r="W45" s="470" t="s">
        <v>493</v>
      </c>
      <c r="X45" s="470" t="s">
        <v>494</v>
      </c>
      <c r="Y45" s="507">
        <v>26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1"/>
      <c r="C46" s="404" t="str">
        <f t="shared" si="0"/>
        <v>C2-R24</v>
      </c>
      <c r="D46" s="412">
        <v>0.31100694444444515</v>
      </c>
      <c r="E46" s="412">
        <v>0.3111689814814822</v>
      </c>
      <c r="F46" s="406">
        <f t="shared" si="14"/>
        <v>1.7</v>
      </c>
      <c r="G46" s="468">
        <f t="shared" si="14"/>
        <v>11.6</v>
      </c>
      <c r="H46" s="407">
        <f t="shared" si="14"/>
        <v>1.2</v>
      </c>
      <c r="I46" s="407">
        <f t="shared" si="7"/>
        <v>13.299999999999999</v>
      </c>
      <c r="J46" s="407">
        <f t="shared" si="1"/>
        <v>13.35</v>
      </c>
      <c r="K46" s="408">
        <f t="shared" si="8"/>
        <v>5.0000000000000711E-2</v>
      </c>
      <c r="L46" s="409">
        <f t="shared" si="9"/>
        <v>0.5</v>
      </c>
      <c r="M46" s="410">
        <f t="shared" si="10"/>
        <v>13.799999999999999</v>
      </c>
      <c r="N46" s="410">
        <f t="shared" si="11"/>
        <v>13.85</v>
      </c>
      <c r="O46" s="411"/>
      <c r="P46" s="485">
        <f t="shared" ca="1" si="12"/>
        <v>0.31060185185185218</v>
      </c>
      <c r="Q46" s="484">
        <f t="shared" ca="1" si="13"/>
        <v>0.31076388888888923</v>
      </c>
      <c r="R46" s="486">
        <v>0.05</v>
      </c>
      <c r="S46" s="486">
        <f t="shared" ca="1" si="2"/>
        <v>7.0000000000000007E-2</v>
      </c>
      <c r="T46">
        <v>4</v>
      </c>
      <c r="U46" s="469" t="str">
        <f t="shared" si="3"/>
        <v>C2-R24</v>
      </c>
      <c r="V46" s="507">
        <v>2</v>
      </c>
      <c r="W46" s="470" t="s">
        <v>493</v>
      </c>
      <c r="X46" s="470" t="s">
        <v>494</v>
      </c>
      <c r="Y46" s="507">
        <v>24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1"/>
      <c r="C47" s="404" t="str">
        <f t="shared" si="0"/>
        <v>C2-R22</v>
      </c>
      <c r="D47" s="405">
        <v>0.3114004629629637</v>
      </c>
      <c r="E47" s="405">
        <v>0.31155092592592665</v>
      </c>
      <c r="F47" s="406">
        <f t="shared" si="14"/>
        <v>1.7</v>
      </c>
      <c r="G47" s="468">
        <f t="shared" si="14"/>
        <v>11.6</v>
      </c>
      <c r="H47" s="407">
        <f t="shared" si="14"/>
        <v>1.2</v>
      </c>
      <c r="I47" s="407">
        <f t="shared" si="7"/>
        <v>13.299999999999999</v>
      </c>
      <c r="J47" s="407">
        <f t="shared" si="1"/>
        <v>13.379999999999999</v>
      </c>
      <c r="K47" s="408">
        <f t="shared" si="8"/>
        <v>8.0000000000000071E-2</v>
      </c>
      <c r="L47" s="409">
        <f t="shared" si="9"/>
        <v>0.5</v>
      </c>
      <c r="M47" s="410">
        <f t="shared" si="10"/>
        <v>13.799999999999999</v>
      </c>
      <c r="N47" s="410">
        <f t="shared" si="11"/>
        <v>13.879999999999999</v>
      </c>
      <c r="O47" s="411"/>
      <c r="P47" s="485">
        <f t="shared" ca="1" si="12"/>
        <v>0.31100694444444477</v>
      </c>
      <c r="Q47" s="484">
        <f t="shared" ca="1" si="13"/>
        <v>0.3111805555555559</v>
      </c>
      <c r="R47" s="486">
        <v>0.08</v>
      </c>
      <c r="S47" s="486">
        <f t="shared" ca="1" si="2"/>
        <v>0.15</v>
      </c>
      <c r="T47">
        <v>5</v>
      </c>
      <c r="U47" s="469" t="str">
        <f t="shared" si="3"/>
        <v>C2-R22</v>
      </c>
      <c r="V47" s="507">
        <v>2</v>
      </c>
      <c r="W47" s="470" t="s">
        <v>493</v>
      </c>
      <c r="X47" s="470" t="s">
        <v>494</v>
      </c>
      <c r="Y47" s="507">
        <v>22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1"/>
      <c r="C48" s="404" t="str">
        <f t="shared" si="0"/>
        <v>C2-R20</v>
      </c>
      <c r="D48" s="412">
        <v>0.31181712962963037</v>
      </c>
      <c r="E48" s="412">
        <v>0.31199074074074151</v>
      </c>
      <c r="F48" s="406">
        <f t="shared" si="14"/>
        <v>1.7</v>
      </c>
      <c r="G48" s="468">
        <f t="shared" si="14"/>
        <v>11.6</v>
      </c>
      <c r="H48" s="407">
        <f t="shared" si="14"/>
        <v>1.2</v>
      </c>
      <c r="I48" s="407">
        <f t="shared" si="7"/>
        <v>13.299999999999999</v>
      </c>
      <c r="J48" s="407">
        <f t="shared" si="1"/>
        <v>13.339999999999998</v>
      </c>
      <c r="K48" s="408">
        <f t="shared" si="8"/>
        <v>3.9999999999999147E-2</v>
      </c>
      <c r="L48" s="409">
        <f t="shared" si="9"/>
        <v>0.5</v>
      </c>
      <c r="M48" s="410">
        <f t="shared" si="10"/>
        <v>13.799999999999999</v>
      </c>
      <c r="N48" s="410">
        <f t="shared" si="11"/>
        <v>13.839999999999998</v>
      </c>
      <c r="O48" s="411"/>
      <c r="P48" s="485">
        <f t="shared" ca="1" si="12"/>
        <v>0.31142361111111144</v>
      </c>
      <c r="Q48" s="484">
        <f t="shared" ca="1" si="13"/>
        <v>0.31158564814814849</v>
      </c>
      <c r="R48" s="486">
        <v>0.04</v>
      </c>
      <c r="S48" s="486">
        <f t="shared" ca="1" si="2"/>
        <v>0.06</v>
      </c>
      <c r="T48">
        <v>6</v>
      </c>
      <c r="U48" s="469" t="str">
        <f t="shared" si="3"/>
        <v>C2-R20</v>
      </c>
      <c r="V48" s="507">
        <v>2</v>
      </c>
      <c r="W48" s="470" t="s">
        <v>493</v>
      </c>
      <c r="X48" s="470" t="s">
        <v>494</v>
      </c>
      <c r="Y48" s="507">
        <v>20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1"/>
      <c r="C49" s="404" t="str">
        <f t="shared" si="0"/>
        <v>C2-R18</v>
      </c>
      <c r="D49" s="412">
        <v>0.31223379629629705</v>
      </c>
      <c r="E49" s="412">
        <v>0.31238425925926</v>
      </c>
      <c r="F49" s="406">
        <f t="shared" si="14"/>
        <v>1.7</v>
      </c>
      <c r="G49" s="468">
        <f t="shared" si="14"/>
        <v>11.6</v>
      </c>
      <c r="H49" s="407">
        <f t="shared" si="14"/>
        <v>1.2</v>
      </c>
      <c r="I49" s="407">
        <f t="shared" si="7"/>
        <v>13.299999999999999</v>
      </c>
      <c r="J49" s="407">
        <f t="shared" si="1"/>
        <v>13.309999999999999</v>
      </c>
      <c r="K49" s="408">
        <f t="shared" si="8"/>
        <v>9.9999999999997868E-3</v>
      </c>
      <c r="L49" s="409">
        <f t="shared" si="9"/>
        <v>0.5</v>
      </c>
      <c r="M49" s="410">
        <f t="shared" si="10"/>
        <v>13.799999999999999</v>
      </c>
      <c r="N49" s="410">
        <f t="shared" si="11"/>
        <v>13.809999999999999</v>
      </c>
      <c r="O49" s="411"/>
      <c r="P49" s="485">
        <f t="shared" ca="1" si="12"/>
        <v>0.31184027777777812</v>
      </c>
      <c r="Q49" s="484">
        <f t="shared" ca="1" si="13"/>
        <v>0.31200231481481516</v>
      </c>
      <c r="R49" s="486">
        <v>0.01</v>
      </c>
      <c r="S49" s="486">
        <f t="shared" ca="1" si="2"/>
        <v>0.14000000000000001</v>
      </c>
      <c r="T49">
        <v>7</v>
      </c>
      <c r="U49" s="469" t="str">
        <f t="shared" si="3"/>
        <v>C2-R18</v>
      </c>
      <c r="V49" s="507">
        <v>2</v>
      </c>
      <c r="W49" s="470" t="s">
        <v>493</v>
      </c>
      <c r="X49" s="470" t="s">
        <v>494</v>
      </c>
      <c r="Y49" s="507">
        <v>18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1"/>
      <c r="C50" s="404" t="str">
        <f t="shared" si="0"/>
        <v>C2-R16</v>
      </c>
      <c r="D50" s="405">
        <v>0.31266203703703777</v>
      </c>
      <c r="E50" s="405">
        <v>0.31280092592592668</v>
      </c>
      <c r="F50" s="406">
        <f t="shared" si="14"/>
        <v>1.7</v>
      </c>
      <c r="G50" s="468">
        <f t="shared" si="14"/>
        <v>11.6</v>
      </c>
      <c r="H50" s="407">
        <f t="shared" si="14"/>
        <v>1.2</v>
      </c>
      <c r="I50" s="407">
        <f t="shared" si="7"/>
        <v>13.299999999999999</v>
      </c>
      <c r="J50" s="407">
        <f t="shared" si="1"/>
        <v>13.319999999999999</v>
      </c>
      <c r="K50" s="408">
        <f t="shared" si="8"/>
        <v>1.9999999999999574E-2</v>
      </c>
      <c r="L50" s="409">
        <f t="shared" si="9"/>
        <v>0.5</v>
      </c>
      <c r="M50" s="410">
        <f t="shared" si="10"/>
        <v>13.799999999999999</v>
      </c>
      <c r="N50" s="410">
        <f t="shared" si="11"/>
        <v>13.819999999999999</v>
      </c>
      <c r="O50" s="411"/>
      <c r="P50" s="485">
        <f t="shared" ca="1" si="12"/>
        <v>0.3122453703703707</v>
      </c>
      <c r="Q50" s="484">
        <f t="shared" ca="1" si="13"/>
        <v>0.31241898148148184</v>
      </c>
      <c r="R50" s="486">
        <v>0.02</v>
      </c>
      <c r="S50" s="486">
        <f t="shared" ca="1" si="2"/>
        <v>0.01</v>
      </c>
      <c r="T50">
        <v>8</v>
      </c>
      <c r="U50" s="469" t="str">
        <f t="shared" si="3"/>
        <v>C2-R16</v>
      </c>
      <c r="V50" s="507">
        <v>2</v>
      </c>
      <c r="W50" s="470" t="s">
        <v>493</v>
      </c>
      <c r="X50" s="470" t="s">
        <v>494</v>
      </c>
      <c r="Y50" s="507">
        <v>16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1"/>
      <c r="C51" s="404" t="str">
        <f t="shared" si="0"/>
        <v>C2-R14</v>
      </c>
      <c r="D51" s="405">
        <v>0.31309027777777854</v>
      </c>
      <c r="E51" s="405">
        <v>0.31324074074074149</v>
      </c>
      <c r="F51" s="406">
        <f t="shared" ref="F51:H66" si="15">F50</f>
        <v>1.7</v>
      </c>
      <c r="G51" s="468">
        <f t="shared" si="15"/>
        <v>11.6</v>
      </c>
      <c r="H51" s="407">
        <f t="shared" si="15"/>
        <v>1.2</v>
      </c>
      <c r="I51" s="407">
        <f t="shared" si="7"/>
        <v>13.299999999999999</v>
      </c>
      <c r="J51" s="407">
        <f t="shared" si="1"/>
        <v>13.44</v>
      </c>
      <c r="K51" s="408">
        <f t="shared" si="8"/>
        <v>0.14000000000000057</v>
      </c>
      <c r="L51" s="409">
        <f t="shared" si="9"/>
        <v>0.5</v>
      </c>
      <c r="M51" s="410">
        <f t="shared" si="10"/>
        <v>13.799999999999999</v>
      </c>
      <c r="N51" s="410">
        <f t="shared" si="11"/>
        <v>13.94</v>
      </c>
      <c r="O51" s="411"/>
      <c r="P51" s="485">
        <f t="shared" ca="1" si="12"/>
        <v>0.31265046296296334</v>
      </c>
      <c r="Q51" s="484">
        <f t="shared" ca="1" si="13"/>
        <v>0.31281250000000038</v>
      </c>
      <c r="R51" s="486">
        <v>0.14000000000000001</v>
      </c>
      <c r="S51" s="486">
        <f t="shared" ca="1" si="2"/>
        <v>0.11</v>
      </c>
      <c r="T51">
        <v>9</v>
      </c>
      <c r="U51" s="501" t="str">
        <f t="shared" si="3"/>
        <v>C2-R14</v>
      </c>
      <c r="V51" s="507">
        <v>2</v>
      </c>
      <c r="W51" s="501" t="s">
        <v>493</v>
      </c>
      <c r="X51" s="470" t="s">
        <v>494</v>
      </c>
      <c r="Y51" s="507">
        <v>14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1"/>
      <c r="C52" s="404" t="str">
        <f t="shared" si="0"/>
        <v>C2-R12</v>
      </c>
      <c r="D52" s="405">
        <v>0.31351851851851925</v>
      </c>
      <c r="E52" s="405">
        <v>0.3136689814814822</v>
      </c>
      <c r="F52" s="406">
        <f t="shared" si="15"/>
        <v>1.7</v>
      </c>
      <c r="G52" s="468">
        <f t="shared" si="15"/>
        <v>11.6</v>
      </c>
      <c r="H52" s="407">
        <f t="shared" si="15"/>
        <v>1.2</v>
      </c>
      <c r="I52" s="407">
        <f t="shared" si="7"/>
        <v>13.299999999999999</v>
      </c>
      <c r="J52" s="407">
        <f t="shared" si="1"/>
        <v>13.35</v>
      </c>
      <c r="K52" s="408">
        <f t="shared" si="8"/>
        <v>5.0000000000000711E-2</v>
      </c>
      <c r="L52" s="409">
        <f t="shared" si="9"/>
        <v>0.5</v>
      </c>
      <c r="M52" s="410">
        <f t="shared" si="10"/>
        <v>13.799999999999999</v>
      </c>
      <c r="N52" s="410">
        <f t="shared" si="11"/>
        <v>13.85</v>
      </c>
      <c r="O52" s="411"/>
      <c r="P52" s="485">
        <f t="shared" ca="1" si="12"/>
        <v>0.31307870370370411</v>
      </c>
      <c r="Q52" s="484">
        <f t="shared" ca="1" si="13"/>
        <v>0.31325231481481525</v>
      </c>
      <c r="R52" s="486">
        <v>0.05</v>
      </c>
      <c r="S52" s="486">
        <f t="shared" ca="1" si="2"/>
        <v>0.09</v>
      </c>
      <c r="T52">
        <v>10</v>
      </c>
      <c r="U52" s="469" t="str">
        <f t="shared" si="3"/>
        <v>C2-R12</v>
      </c>
      <c r="V52" s="507">
        <v>2</v>
      </c>
      <c r="W52" s="470" t="s">
        <v>493</v>
      </c>
      <c r="X52" s="470" t="s">
        <v>494</v>
      </c>
      <c r="Y52" s="507">
        <v>12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1"/>
      <c r="C53" s="404" t="str">
        <f t="shared" si="0"/>
        <v>C2-R10</v>
      </c>
      <c r="D53" s="405">
        <v>0.31395833333333406</v>
      </c>
      <c r="E53" s="405">
        <v>0.3141319444444452</v>
      </c>
      <c r="F53" s="406">
        <f t="shared" si="15"/>
        <v>1.7</v>
      </c>
      <c r="G53" s="468">
        <f t="shared" si="15"/>
        <v>11.6</v>
      </c>
      <c r="H53" s="407">
        <f t="shared" si="15"/>
        <v>1.2</v>
      </c>
      <c r="I53" s="407">
        <f t="shared" si="7"/>
        <v>13.299999999999999</v>
      </c>
      <c r="J53" s="407">
        <f t="shared" si="1"/>
        <v>13.389999999999999</v>
      </c>
      <c r="K53" s="408">
        <f t="shared" si="8"/>
        <v>8.9999999999999858E-2</v>
      </c>
      <c r="L53" s="409">
        <f t="shared" si="9"/>
        <v>0.5</v>
      </c>
      <c r="M53" s="410">
        <f t="shared" si="10"/>
        <v>13.799999999999999</v>
      </c>
      <c r="N53" s="410">
        <f t="shared" si="11"/>
        <v>13.889999999999999</v>
      </c>
      <c r="O53" s="411"/>
      <c r="P53" s="485">
        <f t="shared" ca="1" si="12"/>
        <v>0.31349537037037079</v>
      </c>
      <c r="Q53" s="484">
        <f t="shared" ca="1" si="13"/>
        <v>0.31365740740740783</v>
      </c>
      <c r="R53" s="486">
        <v>0.09</v>
      </c>
      <c r="S53" s="486">
        <f t="shared" ca="1" si="2"/>
        <v>0.05</v>
      </c>
      <c r="T53">
        <v>11</v>
      </c>
      <c r="U53" s="469" t="str">
        <f t="shared" si="3"/>
        <v>C2-R10</v>
      </c>
      <c r="V53" s="507">
        <v>2</v>
      </c>
      <c r="W53" s="470" t="s">
        <v>493</v>
      </c>
      <c r="X53" s="470" t="s">
        <v>494</v>
      </c>
      <c r="Y53" s="507">
        <v>10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1"/>
      <c r="C54" s="404" t="str">
        <f t="shared" si="0"/>
        <v>C2-R8</v>
      </c>
      <c r="D54" s="405">
        <v>0.31439814814814893</v>
      </c>
      <c r="E54" s="405">
        <v>0.31457175925926006</v>
      </c>
      <c r="F54" s="406">
        <f t="shared" si="15"/>
        <v>1.7</v>
      </c>
      <c r="G54" s="468">
        <f t="shared" si="15"/>
        <v>11.6</v>
      </c>
      <c r="H54" s="407">
        <f t="shared" si="15"/>
        <v>1.2</v>
      </c>
      <c r="I54" s="407">
        <f t="shared" si="7"/>
        <v>13.299999999999999</v>
      </c>
      <c r="J54" s="407">
        <f t="shared" si="1"/>
        <v>13.35</v>
      </c>
      <c r="K54" s="408">
        <f t="shared" si="8"/>
        <v>5.0000000000000711E-2</v>
      </c>
      <c r="L54" s="409">
        <f t="shared" si="9"/>
        <v>0.5</v>
      </c>
      <c r="M54" s="410">
        <f t="shared" si="10"/>
        <v>13.799999999999999</v>
      </c>
      <c r="N54" s="410">
        <f t="shared" si="11"/>
        <v>13.85</v>
      </c>
      <c r="O54" s="411"/>
      <c r="P54" s="485">
        <f t="shared" ca="1" si="12"/>
        <v>0.31388888888888933</v>
      </c>
      <c r="Q54" s="484">
        <f t="shared" ca="1" si="13"/>
        <v>0.31402777777777824</v>
      </c>
      <c r="R54" s="486">
        <v>0.05</v>
      </c>
      <c r="S54" s="486">
        <f t="shared" ca="1" si="2"/>
        <v>0.04</v>
      </c>
      <c r="T54">
        <v>12</v>
      </c>
      <c r="U54" s="469" t="str">
        <f t="shared" si="3"/>
        <v>C2-R8</v>
      </c>
      <c r="V54" s="507">
        <v>2</v>
      </c>
      <c r="W54" s="470" t="s">
        <v>493</v>
      </c>
      <c r="X54" s="470" t="s">
        <v>494</v>
      </c>
      <c r="Y54" s="507">
        <v>8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1"/>
      <c r="C55" s="404" t="str">
        <f t="shared" si="0"/>
        <v>C2-R6</v>
      </c>
      <c r="D55" s="405">
        <v>0.31484953703703783</v>
      </c>
      <c r="E55" s="405">
        <v>0.31502314814814897</v>
      </c>
      <c r="F55" s="406">
        <f t="shared" si="15"/>
        <v>1.7</v>
      </c>
      <c r="G55" s="468">
        <f t="shared" si="15"/>
        <v>11.6</v>
      </c>
      <c r="H55" s="407">
        <f t="shared" si="15"/>
        <v>1.2</v>
      </c>
      <c r="I55" s="407">
        <f t="shared" si="7"/>
        <v>13.299999999999999</v>
      </c>
      <c r="J55" s="407">
        <f t="shared" si="1"/>
        <v>13.379999999999999</v>
      </c>
      <c r="K55" s="408">
        <f t="shared" si="8"/>
        <v>8.0000000000000071E-2</v>
      </c>
      <c r="L55" s="409">
        <f t="shared" si="9"/>
        <v>0.5</v>
      </c>
      <c r="M55" s="410">
        <f t="shared" si="10"/>
        <v>13.799999999999999</v>
      </c>
      <c r="N55" s="410">
        <f t="shared" si="11"/>
        <v>13.879999999999999</v>
      </c>
      <c r="O55" s="411"/>
      <c r="P55" s="485">
        <f t="shared" ca="1" si="12"/>
        <v>0.314305555555556</v>
      </c>
      <c r="Q55" s="484">
        <f t="shared" ca="1" si="13"/>
        <v>0.31446759259259305</v>
      </c>
      <c r="R55" s="486">
        <v>0.08</v>
      </c>
      <c r="S55" s="486">
        <f t="shared" ca="1" si="2"/>
        <v>0.05</v>
      </c>
      <c r="T55">
        <v>13</v>
      </c>
      <c r="U55" s="469" t="str">
        <f t="shared" si="3"/>
        <v>C2-R6</v>
      </c>
      <c r="V55" s="507">
        <v>2</v>
      </c>
      <c r="W55" s="470" t="s">
        <v>493</v>
      </c>
      <c r="X55" s="470" t="s">
        <v>494</v>
      </c>
      <c r="Y55" s="507">
        <v>6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1"/>
      <c r="C56" s="404" t="str">
        <f t="shared" si="0"/>
        <v>C2-R4</v>
      </c>
      <c r="D56" s="405">
        <v>0.31525462962963047</v>
      </c>
      <c r="E56" s="405">
        <v>0.31539351851851938</v>
      </c>
      <c r="F56" s="406">
        <f t="shared" si="15"/>
        <v>1.7</v>
      </c>
      <c r="G56" s="468">
        <f t="shared" si="15"/>
        <v>11.6</v>
      </c>
      <c r="H56" s="407">
        <f t="shared" si="15"/>
        <v>1.2</v>
      </c>
      <c r="I56" s="407">
        <f t="shared" si="7"/>
        <v>13.299999999999999</v>
      </c>
      <c r="J56" s="407">
        <f t="shared" si="1"/>
        <v>13.309999999999999</v>
      </c>
      <c r="K56" s="408">
        <f t="shared" si="8"/>
        <v>9.9999999999997868E-3</v>
      </c>
      <c r="L56" s="409">
        <f t="shared" si="9"/>
        <v>0.5</v>
      </c>
      <c r="M56" s="410">
        <f t="shared" si="10"/>
        <v>13.799999999999999</v>
      </c>
      <c r="N56" s="410">
        <f t="shared" si="11"/>
        <v>13.809999999999999</v>
      </c>
      <c r="O56" s="411"/>
      <c r="P56" s="485">
        <f t="shared" ca="1" si="12"/>
        <v>0.31469907407407455</v>
      </c>
      <c r="Q56" s="484">
        <f t="shared" ca="1" si="13"/>
        <v>0.3148495370370375</v>
      </c>
      <c r="R56" s="486">
        <v>0.01</v>
      </c>
      <c r="S56" s="486">
        <f t="shared" ca="1" si="2"/>
        <v>0.08</v>
      </c>
      <c r="T56">
        <v>14</v>
      </c>
      <c r="U56" s="501" t="str">
        <f t="shared" si="3"/>
        <v>C2-R4</v>
      </c>
      <c r="V56" s="507">
        <v>2</v>
      </c>
      <c r="W56" s="501" t="s">
        <v>493</v>
      </c>
      <c r="X56" s="470" t="s">
        <v>494</v>
      </c>
      <c r="Y56" s="507">
        <v>4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1" t="str">
        <f>D12</f>
        <v>KM10+130, KM10+170</v>
      </c>
      <c r="C57" s="404" t="str">
        <f t="shared" si="0"/>
        <v>C2-R2</v>
      </c>
      <c r="D57" s="405">
        <v>0.31563657407407492</v>
      </c>
      <c r="E57" s="405">
        <v>0.31579861111111196</v>
      </c>
      <c r="F57" s="406">
        <f t="shared" si="15"/>
        <v>1.7</v>
      </c>
      <c r="G57" s="468">
        <f t="shared" si="15"/>
        <v>11.6</v>
      </c>
      <c r="H57" s="407">
        <f t="shared" si="15"/>
        <v>1.2</v>
      </c>
      <c r="I57" s="407">
        <f t="shared" si="7"/>
        <v>13.299999999999999</v>
      </c>
      <c r="J57" s="407">
        <f t="shared" si="1"/>
        <v>13.399999999999999</v>
      </c>
      <c r="K57" s="408">
        <f t="shared" si="8"/>
        <v>9.9999999999999645E-2</v>
      </c>
      <c r="L57" s="409">
        <f t="shared" si="9"/>
        <v>0.5</v>
      </c>
      <c r="M57" s="410">
        <f t="shared" si="10"/>
        <v>13.799999999999999</v>
      </c>
      <c r="N57" s="410">
        <f t="shared" si="11"/>
        <v>13.899999999999999</v>
      </c>
      <c r="O57" s="411"/>
      <c r="P57" s="485">
        <f t="shared" ca="1" si="12"/>
        <v>0.31511574074074122</v>
      </c>
      <c r="Q57" s="484">
        <f t="shared" ca="1" si="13"/>
        <v>0.31528935185185236</v>
      </c>
      <c r="R57" s="486">
        <v>0.1</v>
      </c>
      <c r="S57" s="486">
        <f t="shared" ca="1" si="2"/>
        <v>0.13</v>
      </c>
      <c r="T57">
        <v>15</v>
      </c>
      <c r="U57" s="469" t="str">
        <f t="shared" si="3"/>
        <v>C2-R2</v>
      </c>
      <c r="V57" s="507">
        <v>2</v>
      </c>
      <c r="W57" s="470" t="s">
        <v>493</v>
      </c>
      <c r="X57" s="470" t="s">
        <v>494</v>
      </c>
      <c r="Y57" s="507">
        <v>2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1"/>
      <c r="C58" s="404" t="str">
        <f t="shared" si="0"/>
        <v>C3-R1</v>
      </c>
      <c r="D58" s="405">
        <v>0.31606481481481569</v>
      </c>
      <c r="E58" s="405">
        <v>0.31623842592592682</v>
      </c>
      <c r="F58" s="406">
        <f t="shared" si="15"/>
        <v>1.7</v>
      </c>
      <c r="G58" s="468">
        <f t="shared" si="15"/>
        <v>11.6</v>
      </c>
      <c r="H58" s="407">
        <f t="shared" si="15"/>
        <v>1.2</v>
      </c>
      <c r="I58" s="407">
        <f t="shared" si="7"/>
        <v>13.299999999999999</v>
      </c>
      <c r="J58" s="407">
        <f t="shared" si="1"/>
        <v>13.329999999999998</v>
      </c>
      <c r="K58" s="408">
        <f t="shared" si="8"/>
        <v>2.9999999999999361E-2</v>
      </c>
      <c r="L58" s="409">
        <f t="shared" si="9"/>
        <v>0.5</v>
      </c>
      <c r="M58" s="410">
        <f t="shared" si="10"/>
        <v>13.799999999999999</v>
      </c>
      <c r="N58" s="410">
        <f t="shared" si="11"/>
        <v>13.829999999999998</v>
      </c>
      <c r="O58" s="411"/>
      <c r="P58" s="485">
        <f t="shared" ca="1" si="12"/>
        <v>0.31557870370370422</v>
      </c>
      <c r="Q58" s="484">
        <f t="shared" ca="1" si="13"/>
        <v>0.31574074074074127</v>
      </c>
      <c r="R58" s="486">
        <v>0.03</v>
      </c>
      <c r="S58" s="486">
        <f t="shared" ca="1" si="2"/>
        <v>0.06</v>
      </c>
      <c r="T58">
        <v>16</v>
      </c>
      <c r="U58" s="469" t="str">
        <f t="shared" si="3"/>
        <v>C3-R1</v>
      </c>
      <c r="V58" s="507">
        <v>3</v>
      </c>
      <c r="W58" s="470" t="s">
        <v>493</v>
      </c>
      <c r="X58" s="470" t="s">
        <v>494</v>
      </c>
      <c r="Y58" s="507">
        <v>1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1"/>
      <c r="C59" s="404" t="str">
        <f t="shared" si="0"/>
        <v>C3-R3</v>
      </c>
      <c r="D59" s="405">
        <v>0.31652777777777868</v>
      </c>
      <c r="E59" s="405">
        <v>0.31667824074074163</v>
      </c>
      <c r="F59" s="406">
        <f t="shared" si="15"/>
        <v>1.7</v>
      </c>
      <c r="G59" s="468">
        <f t="shared" si="15"/>
        <v>11.6</v>
      </c>
      <c r="H59" s="407">
        <f t="shared" si="15"/>
        <v>1.2</v>
      </c>
      <c r="I59" s="407">
        <f t="shared" si="7"/>
        <v>13.299999999999999</v>
      </c>
      <c r="J59" s="407">
        <f t="shared" si="1"/>
        <v>13.37</v>
      </c>
      <c r="K59" s="408">
        <f t="shared" si="8"/>
        <v>7.0000000000000284E-2</v>
      </c>
      <c r="L59" s="409">
        <f t="shared" si="9"/>
        <v>0.5</v>
      </c>
      <c r="M59" s="410">
        <f t="shared" si="10"/>
        <v>13.799999999999999</v>
      </c>
      <c r="N59" s="410">
        <f t="shared" si="11"/>
        <v>13.87</v>
      </c>
      <c r="O59" s="411"/>
      <c r="P59" s="485">
        <f t="shared" ca="1" si="12"/>
        <v>0.31597222222222276</v>
      </c>
      <c r="Q59" s="484">
        <f t="shared" ca="1" si="13"/>
        <v>0.31612268518518571</v>
      </c>
      <c r="R59" s="486">
        <v>7.0000000000000007E-2</v>
      </c>
      <c r="S59" s="486">
        <f t="shared" ca="1" si="2"/>
        <v>0.13</v>
      </c>
      <c r="T59">
        <v>17</v>
      </c>
      <c r="U59" s="469" t="str">
        <f t="shared" si="3"/>
        <v>C3-R3</v>
      </c>
      <c r="V59" s="507">
        <v>3</v>
      </c>
      <c r="W59" s="470" t="s">
        <v>493</v>
      </c>
      <c r="X59" s="470" t="s">
        <v>494</v>
      </c>
      <c r="Y59" s="507">
        <v>3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1"/>
      <c r="C60" s="404" t="str">
        <f t="shared" si="0"/>
        <v>C3-R5</v>
      </c>
      <c r="D60" s="405">
        <v>0.31693287037037127</v>
      </c>
      <c r="E60" s="405">
        <v>0.31710648148148241</v>
      </c>
      <c r="F60" s="406">
        <f t="shared" si="15"/>
        <v>1.7</v>
      </c>
      <c r="G60" s="468">
        <f t="shared" si="15"/>
        <v>11.6</v>
      </c>
      <c r="H60" s="407">
        <f t="shared" si="15"/>
        <v>1.2</v>
      </c>
      <c r="I60" s="407">
        <f t="shared" si="7"/>
        <v>13.299999999999999</v>
      </c>
      <c r="J60" s="407">
        <f t="shared" si="1"/>
        <v>13.399999999999999</v>
      </c>
      <c r="K60" s="408">
        <f t="shared" si="8"/>
        <v>9.9999999999999645E-2</v>
      </c>
      <c r="L60" s="409">
        <f t="shared" si="9"/>
        <v>0.5</v>
      </c>
      <c r="M60" s="410">
        <f t="shared" si="10"/>
        <v>13.799999999999999</v>
      </c>
      <c r="N60" s="410">
        <f t="shared" si="11"/>
        <v>13.899999999999999</v>
      </c>
      <c r="O60" s="411"/>
      <c r="P60" s="485">
        <f t="shared" ca="1" si="12"/>
        <v>0.31641203703703757</v>
      </c>
      <c r="Q60" s="484">
        <f t="shared" ca="1" si="13"/>
        <v>0.31657407407407462</v>
      </c>
      <c r="R60" s="486">
        <v>0.1</v>
      </c>
      <c r="S60" s="486">
        <f t="shared" ca="1" si="2"/>
        <v>0.09</v>
      </c>
      <c r="T60">
        <v>18</v>
      </c>
      <c r="U60" s="469" t="str">
        <f t="shared" si="3"/>
        <v>C3-R5</v>
      </c>
      <c r="V60" s="507">
        <v>3</v>
      </c>
      <c r="W60" s="470" t="s">
        <v>493</v>
      </c>
      <c r="X60" s="470" t="s">
        <v>494</v>
      </c>
      <c r="Y60" s="507">
        <v>5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1"/>
      <c r="C61" s="404" t="str">
        <f t="shared" si="0"/>
        <v>C3-R7</v>
      </c>
      <c r="D61" s="405">
        <v>0.31739583333333427</v>
      </c>
      <c r="E61" s="405">
        <v>0.31753472222222318</v>
      </c>
      <c r="F61" s="406">
        <f t="shared" si="15"/>
        <v>1.7</v>
      </c>
      <c r="G61" s="468">
        <f t="shared" si="15"/>
        <v>11.6</v>
      </c>
      <c r="H61" s="407">
        <f t="shared" si="15"/>
        <v>1.2</v>
      </c>
      <c r="I61" s="407">
        <f t="shared" si="7"/>
        <v>13.299999999999999</v>
      </c>
      <c r="J61" s="407">
        <f t="shared" si="1"/>
        <v>13.309999999999999</v>
      </c>
      <c r="K61" s="408">
        <f t="shared" si="8"/>
        <v>9.9999999999997868E-3</v>
      </c>
      <c r="L61" s="409">
        <f t="shared" si="9"/>
        <v>0.5</v>
      </c>
      <c r="M61" s="410">
        <f t="shared" si="10"/>
        <v>13.799999999999999</v>
      </c>
      <c r="N61" s="410">
        <f t="shared" si="11"/>
        <v>13.809999999999999</v>
      </c>
      <c r="O61" s="411"/>
      <c r="P61" s="485">
        <f t="shared" ca="1" si="12"/>
        <v>0.31680555555555612</v>
      </c>
      <c r="Q61" s="484">
        <f t="shared" ca="1" si="13"/>
        <v>0.31696759259259316</v>
      </c>
      <c r="R61" s="486">
        <v>0.01</v>
      </c>
      <c r="S61" s="486">
        <f t="shared" ca="1" si="2"/>
        <v>7.0000000000000007E-2</v>
      </c>
      <c r="T61">
        <v>19</v>
      </c>
      <c r="U61" s="469" t="str">
        <f t="shared" si="3"/>
        <v>C3-R7</v>
      </c>
      <c r="V61" s="507">
        <v>3</v>
      </c>
      <c r="W61" s="470" t="s">
        <v>493</v>
      </c>
      <c r="X61" s="470" t="s">
        <v>494</v>
      </c>
      <c r="Y61" s="507">
        <v>7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1"/>
      <c r="C62" s="404" t="str">
        <f t="shared" si="0"/>
        <v>C3-R9</v>
      </c>
      <c r="D62" s="405">
        <v>0.3178009259259269</v>
      </c>
      <c r="E62" s="405">
        <v>0.31797453703703804</v>
      </c>
      <c r="F62" s="406">
        <f t="shared" si="15"/>
        <v>1.7</v>
      </c>
      <c r="G62" s="468">
        <f t="shared" si="15"/>
        <v>11.6</v>
      </c>
      <c r="H62" s="407">
        <f t="shared" si="15"/>
        <v>1.2</v>
      </c>
      <c r="I62" s="407">
        <f t="shared" si="7"/>
        <v>13.299999999999999</v>
      </c>
      <c r="J62" s="407">
        <f t="shared" si="1"/>
        <v>13.37</v>
      </c>
      <c r="K62" s="408">
        <f t="shared" si="8"/>
        <v>7.0000000000000284E-2</v>
      </c>
      <c r="L62" s="409">
        <f t="shared" si="9"/>
        <v>0.5</v>
      </c>
      <c r="M62" s="410">
        <f t="shared" si="10"/>
        <v>13.799999999999999</v>
      </c>
      <c r="N62" s="410">
        <f t="shared" si="11"/>
        <v>13.87</v>
      </c>
      <c r="O62" s="411"/>
      <c r="P62" s="485">
        <f t="shared" ca="1" si="12"/>
        <v>0.31719907407407466</v>
      </c>
      <c r="Q62" s="484">
        <f t="shared" ca="1" si="13"/>
        <v>0.31733796296296357</v>
      </c>
      <c r="R62" s="486">
        <v>7.0000000000000007E-2</v>
      </c>
      <c r="S62" s="486">
        <f t="shared" ca="1" si="2"/>
        <v>0.14000000000000001</v>
      </c>
      <c r="T62">
        <v>20</v>
      </c>
      <c r="U62" s="469" t="str">
        <f t="shared" si="3"/>
        <v>C3-R9</v>
      </c>
      <c r="V62" s="507">
        <v>3</v>
      </c>
      <c r="W62" s="470" t="s">
        <v>493</v>
      </c>
      <c r="X62" s="470" t="s">
        <v>494</v>
      </c>
      <c r="Y62" s="507">
        <v>9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1"/>
      <c r="C63" s="404" t="str">
        <f t="shared" si="0"/>
        <v>C3-R11</v>
      </c>
      <c r="D63" s="405">
        <v>0.31822916666666767</v>
      </c>
      <c r="E63" s="405">
        <v>0.31840277777777881</v>
      </c>
      <c r="F63" s="406">
        <f t="shared" si="15"/>
        <v>1.7</v>
      </c>
      <c r="G63" s="468">
        <f t="shared" si="15"/>
        <v>11.6</v>
      </c>
      <c r="H63" s="407">
        <f t="shared" si="15"/>
        <v>1.2</v>
      </c>
      <c r="I63" s="407">
        <f t="shared" si="7"/>
        <v>13.299999999999999</v>
      </c>
      <c r="J63" s="407">
        <f t="shared" si="1"/>
        <v>13.35</v>
      </c>
      <c r="K63" s="408">
        <f t="shared" si="8"/>
        <v>5.0000000000000711E-2</v>
      </c>
      <c r="L63" s="409">
        <f t="shared" si="9"/>
        <v>0.5</v>
      </c>
      <c r="M63" s="410">
        <f t="shared" si="10"/>
        <v>13.799999999999999</v>
      </c>
      <c r="N63" s="410">
        <f t="shared" si="11"/>
        <v>13.85</v>
      </c>
      <c r="O63" s="411"/>
      <c r="P63" s="485">
        <f t="shared" ca="1" si="12"/>
        <v>0.31756944444444507</v>
      </c>
      <c r="Q63" s="484">
        <f t="shared" ca="1" si="13"/>
        <v>0.31773148148148211</v>
      </c>
      <c r="R63" s="486">
        <v>0.05</v>
      </c>
      <c r="S63" s="486">
        <f t="shared" ca="1" si="2"/>
        <v>0.14000000000000001</v>
      </c>
      <c r="T63">
        <v>21</v>
      </c>
      <c r="U63" s="469" t="str">
        <f t="shared" si="3"/>
        <v>C3-R11</v>
      </c>
      <c r="V63" s="507">
        <v>3</v>
      </c>
      <c r="W63" s="470" t="s">
        <v>493</v>
      </c>
      <c r="X63" s="470" t="s">
        <v>494</v>
      </c>
      <c r="Y63" s="507">
        <v>11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1"/>
      <c r="C64" s="404" t="str">
        <f t="shared" si="0"/>
        <v>C3-R13</v>
      </c>
      <c r="D64" s="405">
        <v>0.31864583333333435</v>
      </c>
      <c r="E64" s="405">
        <v>0.31881944444444549</v>
      </c>
      <c r="F64" s="406">
        <f t="shared" si="15"/>
        <v>1.7</v>
      </c>
      <c r="G64" s="468">
        <f t="shared" si="15"/>
        <v>11.6</v>
      </c>
      <c r="H64" s="407">
        <f t="shared" si="15"/>
        <v>1.2</v>
      </c>
      <c r="I64" s="407">
        <f t="shared" si="7"/>
        <v>13.299999999999999</v>
      </c>
      <c r="J64" s="407">
        <f t="shared" si="1"/>
        <v>13.379999999999999</v>
      </c>
      <c r="K64" s="408">
        <f t="shared" si="8"/>
        <v>8.0000000000000071E-2</v>
      </c>
      <c r="L64" s="409">
        <f t="shared" si="9"/>
        <v>0.5</v>
      </c>
      <c r="M64" s="410">
        <f t="shared" si="10"/>
        <v>13.799999999999999</v>
      </c>
      <c r="N64" s="410">
        <f t="shared" si="11"/>
        <v>13.879999999999999</v>
      </c>
      <c r="O64" s="411"/>
      <c r="P64" s="485">
        <f t="shared" ca="1" si="12"/>
        <v>0.31802083333333397</v>
      </c>
      <c r="Q64" s="484">
        <f t="shared" ca="1" si="13"/>
        <v>0.31815972222222288</v>
      </c>
      <c r="R64" s="486">
        <v>0.08</v>
      </c>
      <c r="S64" s="486">
        <f t="shared" ca="1" si="2"/>
        <v>0.08</v>
      </c>
      <c r="T64">
        <v>22</v>
      </c>
      <c r="U64" s="469" t="str">
        <f t="shared" si="3"/>
        <v>C3-R13</v>
      </c>
      <c r="V64" s="507">
        <v>3</v>
      </c>
      <c r="W64" s="470" t="s">
        <v>493</v>
      </c>
      <c r="X64" s="470" t="s">
        <v>494</v>
      </c>
      <c r="Y64" s="507">
        <v>13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1"/>
      <c r="C65" s="404" t="str">
        <f t="shared" si="0"/>
        <v>C3-R15</v>
      </c>
      <c r="D65" s="405">
        <v>0.31908564814814921</v>
      </c>
      <c r="E65" s="405">
        <v>0.31925925925926035</v>
      </c>
      <c r="F65" s="406">
        <f t="shared" si="15"/>
        <v>1.7</v>
      </c>
      <c r="G65" s="468">
        <f t="shared" si="15"/>
        <v>11.6</v>
      </c>
      <c r="H65" s="407">
        <f t="shared" si="15"/>
        <v>1.2</v>
      </c>
      <c r="I65" s="407">
        <f t="shared" si="7"/>
        <v>13.299999999999999</v>
      </c>
      <c r="J65" s="407">
        <f t="shared" si="1"/>
        <v>13.339999999999998</v>
      </c>
      <c r="K65" s="408">
        <f t="shared" si="8"/>
        <v>3.9999999999999147E-2</v>
      </c>
      <c r="L65" s="409">
        <f t="shared" si="9"/>
        <v>0.5</v>
      </c>
      <c r="M65" s="410">
        <f t="shared" si="10"/>
        <v>13.799999999999999</v>
      </c>
      <c r="N65" s="410">
        <f t="shared" si="11"/>
        <v>13.839999999999998</v>
      </c>
      <c r="O65" s="411"/>
      <c r="P65" s="485">
        <f t="shared" ca="1" si="12"/>
        <v>0.31844907407407474</v>
      </c>
      <c r="Q65" s="484">
        <f t="shared" ca="1" si="13"/>
        <v>0.31858796296296366</v>
      </c>
      <c r="R65" s="486">
        <v>0.04</v>
      </c>
      <c r="S65" s="486">
        <f t="shared" ca="1" si="2"/>
        <v>0.09</v>
      </c>
      <c r="T65">
        <v>23</v>
      </c>
      <c r="U65" s="469" t="str">
        <f t="shared" si="3"/>
        <v>C3-R15</v>
      </c>
      <c r="V65" s="507">
        <v>3</v>
      </c>
      <c r="W65" s="470" t="s">
        <v>493</v>
      </c>
      <c r="X65" s="470" t="s">
        <v>494</v>
      </c>
      <c r="Y65" s="507">
        <v>15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1"/>
      <c r="C66" s="404" t="str">
        <f t="shared" si="0"/>
        <v>C3-R17</v>
      </c>
      <c r="D66" s="405">
        <v>0.31951388888888999</v>
      </c>
      <c r="E66" s="405">
        <v>0.31966435185185293</v>
      </c>
      <c r="F66" s="406">
        <f t="shared" si="15"/>
        <v>1.7</v>
      </c>
      <c r="G66" s="468">
        <f t="shared" si="15"/>
        <v>11.6</v>
      </c>
      <c r="H66" s="407">
        <f t="shared" si="15"/>
        <v>1.2</v>
      </c>
      <c r="I66" s="407">
        <f t="shared" si="7"/>
        <v>13.299999999999999</v>
      </c>
      <c r="J66" s="407">
        <f t="shared" si="1"/>
        <v>13.44</v>
      </c>
      <c r="K66" s="408">
        <f t="shared" si="8"/>
        <v>0.14000000000000057</v>
      </c>
      <c r="L66" s="409">
        <f t="shared" si="9"/>
        <v>0.5</v>
      </c>
      <c r="M66" s="410">
        <f t="shared" si="10"/>
        <v>13.799999999999999</v>
      </c>
      <c r="N66" s="410">
        <f t="shared" si="11"/>
        <v>13.94</v>
      </c>
      <c r="O66" s="411"/>
      <c r="P66" s="485">
        <f t="shared" ca="1" si="12"/>
        <v>0.31885416666666738</v>
      </c>
      <c r="Q66" s="484">
        <f t="shared" ca="1" si="13"/>
        <v>0.31901620370370443</v>
      </c>
      <c r="R66" s="486">
        <v>0.14000000000000001</v>
      </c>
      <c r="S66" s="486">
        <f t="shared" ca="1" si="2"/>
        <v>0.15</v>
      </c>
      <c r="T66">
        <v>24</v>
      </c>
      <c r="U66" s="469" t="str">
        <f t="shared" si="3"/>
        <v>C3-R17</v>
      </c>
      <c r="V66" s="507">
        <v>3</v>
      </c>
      <c r="W66" s="470" t="s">
        <v>493</v>
      </c>
      <c r="X66" s="470" t="s">
        <v>494</v>
      </c>
      <c r="Y66" s="507">
        <v>17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1"/>
      <c r="C67" s="404" t="str">
        <f t="shared" si="0"/>
        <v>C3-R19</v>
      </c>
      <c r="D67" s="405">
        <v>0.31990740740740847</v>
      </c>
      <c r="E67" s="405">
        <v>0.32005787037037142</v>
      </c>
      <c r="F67" s="406">
        <f t="shared" ref="F67:H82" si="16">F66</f>
        <v>1.7</v>
      </c>
      <c r="G67" s="468">
        <f t="shared" si="16"/>
        <v>11.6</v>
      </c>
      <c r="H67" s="407">
        <f t="shared" si="16"/>
        <v>1.2</v>
      </c>
      <c r="I67" s="407">
        <f t="shared" si="7"/>
        <v>13.299999999999999</v>
      </c>
      <c r="J67" s="407">
        <f t="shared" si="1"/>
        <v>13.329999999999998</v>
      </c>
      <c r="K67" s="408">
        <f t="shared" si="8"/>
        <v>2.9999999999999361E-2</v>
      </c>
      <c r="L67" s="409">
        <f t="shared" si="9"/>
        <v>0.5</v>
      </c>
      <c r="M67" s="410">
        <f t="shared" si="10"/>
        <v>13.799999999999999</v>
      </c>
      <c r="N67" s="410">
        <f t="shared" si="11"/>
        <v>13.829999999999998</v>
      </c>
      <c r="O67" s="411"/>
      <c r="P67" s="485">
        <f t="shared" ca="1" si="12"/>
        <v>0.31930555555555629</v>
      </c>
      <c r="Q67" s="484">
        <f t="shared" ca="1" si="13"/>
        <v>0.31947916666666742</v>
      </c>
      <c r="R67" s="486">
        <v>0.03</v>
      </c>
      <c r="S67" s="486">
        <f t="shared" ca="1" si="2"/>
        <v>0.15</v>
      </c>
      <c r="T67" s="504">
        <v>25</v>
      </c>
      <c r="U67" s="505" t="str">
        <f t="shared" si="3"/>
        <v>C3-R19</v>
      </c>
      <c r="V67" s="507">
        <v>3</v>
      </c>
      <c r="W67" s="506" t="s">
        <v>493</v>
      </c>
      <c r="X67" s="506" t="s">
        <v>494</v>
      </c>
      <c r="Y67" s="507">
        <v>19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1"/>
      <c r="C68" s="404" t="str">
        <f t="shared" si="0"/>
        <v>C3-R21</v>
      </c>
      <c r="D68" s="405">
        <v>0.32033564814814919</v>
      </c>
      <c r="E68" s="405">
        <v>0.32050925925926033</v>
      </c>
      <c r="F68" s="406">
        <f t="shared" si="16"/>
        <v>1.7</v>
      </c>
      <c r="G68" s="468">
        <f t="shared" si="16"/>
        <v>11.6</v>
      </c>
      <c r="H68" s="407">
        <f t="shared" si="16"/>
        <v>1.2</v>
      </c>
      <c r="I68" s="407">
        <f t="shared" si="7"/>
        <v>13.299999999999999</v>
      </c>
      <c r="J68" s="407">
        <f t="shared" si="1"/>
        <v>13.43</v>
      </c>
      <c r="K68" s="408">
        <f t="shared" si="8"/>
        <v>0.13000000000000078</v>
      </c>
      <c r="L68" s="409">
        <f t="shared" si="9"/>
        <v>0.5</v>
      </c>
      <c r="M68" s="410">
        <f t="shared" si="10"/>
        <v>13.799999999999999</v>
      </c>
      <c r="N68" s="410">
        <f t="shared" si="11"/>
        <v>13.93</v>
      </c>
      <c r="O68" s="411"/>
      <c r="P68" s="485">
        <f t="shared" ca="1" si="12"/>
        <v>0.31976851851851928</v>
      </c>
      <c r="Q68" s="484">
        <f t="shared" ca="1" si="13"/>
        <v>0.31993055555555633</v>
      </c>
      <c r="R68" s="486">
        <v>0.13</v>
      </c>
      <c r="S68" s="486">
        <f t="shared" ca="1" si="2"/>
        <v>0.12</v>
      </c>
      <c r="T68">
        <v>26</v>
      </c>
      <c r="U68" s="469" t="str">
        <f t="shared" si="3"/>
        <v>C3-R21</v>
      </c>
      <c r="V68" s="507">
        <v>3</v>
      </c>
      <c r="W68" s="470" t="s">
        <v>493</v>
      </c>
      <c r="X68" s="470" t="s">
        <v>494</v>
      </c>
      <c r="Y68" s="507">
        <v>21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1"/>
      <c r="C69" s="404" t="str">
        <f t="shared" si="0"/>
        <v>C3-R23</v>
      </c>
      <c r="D69" s="405">
        <v>0.32074074074074183</v>
      </c>
      <c r="E69" s="405">
        <v>0.32091435185185296</v>
      </c>
      <c r="F69" s="406">
        <f t="shared" si="16"/>
        <v>1.7</v>
      </c>
      <c r="G69" s="468">
        <f t="shared" si="16"/>
        <v>11.6</v>
      </c>
      <c r="H69" s="407">
        <f t="shared" si="16"/>
        <v>1.2</v>
      </c>
      <c r="I69" s="407">
        <f t="shared" si="7"/>
        <v>13.299999999999999</v>
      </c>
      <c r="J69" s="407">
        <f t="shared" si="1"/>
        <v>13.35</v>
      </c>
      <c r="K69" s="408">
        <f t="shared" si="8"/>
        <v>5.0000000000000711E-2</v>
      </c>
      <c r="L69" s="409">
        <f t="shared" si="9"/>
        <v>0.5</v>
      </c>
      <c r="M69" s="410">
        <f t="shared" si="10"/>
        <v>13.799999999999999</v>
      </c>
      <c r="N69" s="410">
        <f t="shared" si="11"/>
        <v>13.85</v>
      </c>
      <c r="O69" s="411"/>
      <c r="P69" s="485">
        <f t="shared" ca="1" si="12"/>
        <v>0.32016203703703783</v>
      </c>
      <c r="Q69" s="484">
        <f t="shared" ca="1" si="13"/>
        <v>0.32033564814814897</v>
      </c>
      <c r="R69" s="486">
        <v>0.05</v>
      </c>
      <c r="S69" s="486">
        <f t="shared" ca="1" si="2"/>
        <v>0.1</v>
      </c>
      <c r="T69">
        <v>1</v>
      </c>
      <c r="U69" s="469" t="str">
        <f t="shared" si="3"/>
        <v>C3-R23</v>
      </c>
      <c r="V69" s="507">
        <v>3</v>
      </c>
      <c r="W69" s="470" t="s">
        <v>493</v>
      </c>
      <c r="X69" s="470" t="s">
        <v>494</v>
      </c>
      <c r="Y69" s="507">
        <v>23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1"/>
      <c r="C70" s="404" t="str">
        <f t="shared" si="0"/>
        <v>C3-R25</v>
      </c>
      <c r="D70" s="412">
        <v>0.32119212962963073</v>
      </c>
      <c r="E70" s="412">
        <v>0.32133101851851964</v>
      </c>
      <c r="F70" s="406">
        <f t="shared" si="16"/>
        <v>1.7</v>
      </c>
      <c r="G70" s="468">
        <f t="shared" si="16"/>
        <v>11.6</v>
      </c>
      <c r="H70" s="407">
        <f t="shared" si="16"/>
        <v>1.2</v>
      </c>
      <c r="I70" s="407">
        <f t="shared" si="7"/>
        <v>13.299999999999999</v>
      </c>
      <c r="J70" s="407">
        <f t="shared" si="1"/>
        <v>13.319999999999999</v>
      </c>
      <c r="K70" s="408">
        <f t="shared" si="8"/>
        <v>1.9999999999999574E-2</v>
      </c>
      <c r="L70" s="409">
        <f t="shared" si="9"/>
        <v>0.5</v>
      </c>
      <c r="M70" s="410">
        <f t="shared" si="10"/>
        <v>13.799999999999999</v>
      </c>
      <c r="N70" s="410">
        <f t="shared" si="11"/>
        <v>13.819999999999999</v>
      </c>
      <c r="O70" s="411"/>
      <c r="P70" s="485">
        <f t="shared" ca="1" si="12"/>
        <v>0.32061342592592673</v>
      </c>
      <c r="Q70" s="484">
        <f t="shared" ca="1" si="13"/>
        <v>0.32077546296296378</v>
      </c>
      <c r="R70" s="486">
        <v>0.02</v>
      </c>
      <c r="S70" s="486">
        <f t="shared" ca="1" si="2"/>
        <v>0.09</v>
      </c>
      <c r="T70">
        <v>2</v>
      </c>
      <c r="U70" s="469" t="str">
        <f t="shared" si="3"/>
        <v>C3-R25</v>
      </c>
      <c r="V70" s="507">
        <v>3</v>
      </c>
      <c r="W70" s="470" t="s">
        <v>493</v>
      </c>
      <c r="X70" s="470" t="s">
        <v>494</v>
      </c>
      <c r="Y70" s="507">
        <v>25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1"/>
      <c r="C71" s="404" t="str">
        <f t="shared" si="0"/>
        <v>C3-R27</v>
      </c>
      <c r="D71" s="405">
        <v>0.3216203703703715</v>
      </c>
      <c r="E71" s="405">
        <v>0.32179398148148264</v>
      </c>
      <c r="F71" s="406">
        <f t="shared" si="16"/>
        <v>1.7</v>
      </c>
      <c r="G71" s="468">
        <f t="shared" si="16"/>
        <v>11.6</v>
      </c>
      <c r="H71" s="407">
        <f t="shared" si="16"/>
        <v>1.2</v>
      </c>
      <c r="I71" s="407">
        <f t="shared" si="7"/>
        <v>13.299999999999999</v>
      </c>
      <c r="J71" s="407">
        <f t="shared" si="1"/>
        <v>13.44</v>
      </c>
      <c r="K71" s="408">
        <f t="shared" si="8"/>
        <v>0.14000000000000057</v>
      </c>
      <c r="L71" s="409">
        <f t="shared" si="9"/>
        <v>0.5</v>
      </c>
      <c r="M71" s="410">
        <f t="shared" si="10"/>
        <v>13.799999999999999</v>
      </c>
      <c r="N71" s="410">
        <f t="shared" si="11"/>
        <v>13.94</v>
      </c>
      <c r="O71" s="411"/>
      <c r="P71" s="485">
        <f t="shared" ca="1" si="12"/>
        <v>0.32106481481481564</v>
      </c>
      <c r="Q71" s="484">
        <f t="shared" ca="1" si="13"/>
        <v>0.32120370370370455</v>
      </c>
      <c r="R71" s="486">
        <v>0.14000000000000001</v>
      </c>
      <c r="S71" s="486">
        <f t="shared" ca="1" si="2"/>
        <v>0.02</v>
      </c>
      <c r="T71">
        <v>3</v>
      </c>
      <c r="U71" s="469" t="str">
        <f t="shared" si="3"/>
        <v>C3-R27</v>
      </c>
      <c r="V71" s="507">
        <v>3</v>
      </c>
      <c r="W71" s="470" t="s">
        <v>493</v>
      </c>
      <c r="X71" s="470" t="s">
        <v>494</v>
      </c>
      <c r="Y71" s="507">
        <v>27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1"/>
      <c r="C72" s="404" t="str">
        <f t="shared" si="0"/>
        <v>C3-R29</v>
      </c>
      <c r="D72" s="412">
        <v>0.32202546296296414</v>
      </c>
      <c r="E72" s="412">
        <v>0.32216435185185305</v>
      </c>
      <c r="F72" s="406">
        <f t="shared" si="16"/>
        <v>1.7</v>
      </c>
      <c r="G72" s="468">
        <f t="shared" si="16"/>
        <v>11.6</v>
      </c>
      <c r="H72" s="407">
        <f t="shared" si="16"/>
        <v>1.2</v>
      </c>
      <c r="I72" s="407">
        <f t="shared" si="7"/>
        <v>13.299999999999999</v>
      </c>
      <c r="J72" s="407">
        <f t="shared" si="1"/>
        <v>13.37</v>
      </c>
      <c r="K72" s="408">
        <f t="shared" si="8"/>
        <v>7.0000000000000284E-2</v>
      </c>
      <c r="L72" s="409">
        <f t="shared" si="9"/>
        <v>0.5</v>
      </c>
      <c r="M72" s="410">
        <f t="shared" si="10"/>
        <v>13.799999999999999</v>
      </c>
      <c r="N72" s="410">
        <f t="shared" si="11"/>
        <v>13.87</v>
      </c>
      <c r="O72" s="411"/>
      <c r="P72" s="485">
        <f t="shared" ca="1" si="12"/>
        <v>0.32143518518518605</v>
      </c>
      <c r="Q72" s="484">
        <f t="shared" ca="1" si="13"/>
        <v>0.32158564814814899</v>
      </c>
      <c r="R72" s="486">
        <v>7.0000000000000007E-2</v>
      </c>
      <c r="S72" s="486">
        <f t="shared" ca="1" si="2"/>
        <v>0.13</v>
      </c>
      <c r="T72">
        <v>4</v>
      </c>
      <c r="U72" s="469" t="str">
        <f t="shared" si="3"/>
        <v>C3-R29</v>
      </c>
      <c r="V72" s="507">
        <v>3</v>
      </c>
      <c r="W72" s="470" t="s">
        <v>493</v>
      </c>
      <c r="X72" s="470" t="s">
        <v>494</v>
      </c>
      <c r="Y72" s="507">
        <v>29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1"/>
      <c r="C73" s="404" t="str">
        <f t="shared" si="0"/>
        <v>C3-R31</v>
      </c>
      <c r="D73" s="412">
        <v>0.32243055555555677</v>
      </c>
      <c r="E73" s="412">
        <v>0.32259259259259382</v>
      </c>
      <c r="F73" s="406">
        <f t="shared" si="16"/>
        <v>1.7</v>
      </c>
      <c r="G73" s="468">
        <f t="shared" si="16"/>
        <v>11.6</v>
      </c>
      <c r="H73" s="407">
        <f t="shared" si="16"/>
        <v>1.2</v>
      </c>
      <c r="I73" s="407">
        <f t="shared" si="7"/>
        <v>13.299999999999999</v>
      </c>
      <c r="J73" s="407">
        <f t="shared" si="1"/>
        <v>13.44</v>
      </c>
      <c r="K73" s="408">
        <f t="shared" si="8"/>
        <v>0.14000000000000057</v>
      </c>
      <c r="L73" s="409">
        <f t="shared" si="9"/>
        <v>0.5</v>
      </c>
      <c r="M73" s="410">
        <f t="shared" si="10"/>
        <v>13.799999999999999</v>
      </c>
      <c r="N73" s="410">
        <f t="shared" si="11"/>
        <v>13.94</v>
      </c>
      <c r="O73" s="411"/>
      <c r="P73" s="485">
        <f t="shared" ca="1" si="12"/>
        <v>0.32185185185185272</v>
      </c>
      <c r="Q73" s="484">
        <f t="shared" ca="1" si="13"/>
        <v>0.32201388888888977</v>
      </c>
      <c r="R73" s="486">
        <v>0.14000000000000001</v>
      </c>
      <c r="S73" s="486">
        <f t="shared" ca="1" si="2"/>
        <v>0.12</v>
      </c>
      <c r="T73">
        <v>5</v>
      </c>
      <c r="U73" s="469" t="str">
        <f t="shared" si="3"/>
        <v>C3-R31</v>
      </c>
      <c r="V73" s="507">
        <v>3</v>
      </c>
      <c r="W73" s="470" t="s">
        <v>493</v>
      </c>
      <c r="X73" s="470" t="s">
        <v>494</v>
      </c>
      <c r="Y73" s="507">
        <v>31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1"/>
      <c r="C74" s="404" t="str">
        <f t="shared" si="0"/>
        <v>C3-R33</v>
      </c>
      <c r="D74" s="405">
        <v>0.32284722222222345</v>
      </c>
      <c r="E74" s="405">
        <v>0.32300925925926049</v>
      </c>
      <c r="F74" s="406">
        <f t="shared" si="16"/>
        <v>1.7</v>
      </c>
      <c r="G74" s="468">
        <f t="shared" si="16"/>
        <v>11.6</v>
      </c>
      <c r="H74" s="407">
        <f t="shared" si="16"/>
        <v>1.2</v>
      </c>
      <c r="I74" s="407">
        <f t="shared" si="7"/>
        <v>13.299999999999999</v>
      </c>
      <c r="J74" s="407">
        <f t="shared" si="1"/>
        <v>13.35</v>
      </c>
      <c r="K74" s="408">
        <f t="shared" si="8"/>
        <v>5.0000000000000711E-2</v>
      </c>
      <c r="L74" s="409">
        <f t="shared" si="9"/>
        <v>0.5</v>
      </c>
      <c r="M74" s="410">
        <f t="shared" si="10"/>
        <v>13.799999999999999</v>
      </c>
      <c r="N74" s="410">
        <f t="shared" si="11"/>
        <v>13.85</v>
      </c>
      <c r="O74" s="411"/>
      <c r="P74" s="485">
        <f t="shared" ca="1" si="12"/>
        <v>0.32228009259259349</v>
      </c>
      <c r="Q74" s="484">
        <f t="shared" ca="1" si="13"/>
        <v>0.32244212962963054</v>
      </c>
      <c r="R74" s="486">
        <v>0.05</v>
      </c>
      <c r="S74" s="486">
        <f t="shared" ca="1" si="2"/>
        <v>0.03</v>
      </c>
      <c r="T74">
        <v>6</v>
      </c>
      <c r="U74" s="469" t="str">
        <f t="shared" si="3"/>
        <v>C3-R33</v>
      </c>
      <c r="V74" s="507">
        <v>3</v>
      </c>
      <c r="W74" s="470" t="s">
        <v>493</v>
      </c>
      <c r="X74" s="470" t="s">
        <v>494</v>
      </c>
      <c r="Y74" s="507">
        <v>33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1"/>
      <c r="C75" s="404" t="str">
        <f t="shared" si="0"/>
        <v>C3-R35</v>
      </c>
      <c r="D75" s="405">
        <v>0.32326388888889013</v>
      </c>
      <c r="E75" s="405">
        <v>0.32340277777777904</v>
      </c>
      <c r="F75" s="406">
        <f t="shared" si="16"/>
        <v>1.7</v>
      </c>
      <c r="G75" s="468">
        <f t="shared" si="16"/>
        <v>11.6</v>
      </c>
      <c r="H75" s="407">
        <f t="shared" si="16"/>
        <v>1.2</v>
      </c>
      <c r="I75" s="407">
        <f t="shared" si="7"/>
        <v>13.299999999999999</v>
      </c>
      <c r="J75" s="407">
        <f t="shared" si="1"/>
        <v>13.379999999999999</v>
      </c>
      <c r="K75" s="408">
        <f t="shared" si="8"/>
        <v>8.0000000000000071E-2</v>
      </c>
      <c r="L75" s="409">
        <f t="shared" si="9"/>
        <v>0.5</v>
      </c>
      <c r="M75" s="410">
        <f t="shared" si="10"/>
        <v>13.799999999999999</v>
      </c>
      <c r="N75" s="410">
        <f t="shared" si="11"/>
        <v>13.879999999999999</v>
      </c>
      <c r="O75" s="411"/>
      <c r="P75" s="485">
        <f t="shared" ca="1" si="12"/>
        <v>0.32268518518518607</v>
      </c>
      <c r="Q75" s="484">
        <f t="shared" ca="1" si="13"/>
        <v>0.32283564814814902</v>
      </c>
      <c r="R75" s="486">
        <v>0.08</v>
      </c>
      <c r="S75" s="486">
        <f t="shared" ca="1" si="2"/>
        <v>0.06</v>
      </c>
      <c r="T75">
        <v>7</v>
      </c>
      <c r="U75" s="469" t="str">
        <f t="shared" si="3"/>
        <v>C3-R35</v>
      </c>
      <c r="V75" s="507">
        <v>3</v>
      </c>
      <c r="W75" s="470" t="s">
        <v>493</v>
      </c>
      <c r="X75" s="470" t="s">
        <v>494</v>
      </c>
      <c r="Y75" s="507">
        <v>35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1"/>
      <c r="C76" s="404" t="str">
        <f t="shared" si="0"/>
        <v>C3-R37</v>
      </c>
      <c r="D76" s="412">
        <v>0.32366898148148276</v>
      </c>
      <c r="E76" s="412">
        <v>0.32383101851851981</v>
      </c>
      <c r="F76" s="406">
        <f t="shared" si="16"/>
        <v>1.7</v>
      </c>
      <c r="G76" s="468">
        <f t="shared" si="16"/>
        <v>11.6</v>
      </c>
      <c r="H76" s="407">
        <f t="shared" si="16"/>
        <v>1.2</v>
      </c>
      <c r="I76" s="407">
        <f t="shared" si="7"/>
        <v>13.299999999999999</v>
      </c>
      <c r="J76" s="407">
        <f t="shared" si="1"/>
        <v>13.329999999999998</v>
      </c>
      <c r="K76" s="408">
        <f t="shared" si="8"/>
        <v>2.9999999999999361E-2</v>
      </c>
      <c r="L76" s="409">
        <f t="shared" si="9"/>
        <v>0.5</v>
      </c>
      <c r="M76" s="410">
        <f t="shared" si="10"/>
        <v>13.799999999999999</v>
      </c>
      <c r="N76" s="410">
        <f t="shared" si="11"/>
        <v>13.829999999999998</v>
      </c>
      <c r="O76" s="411"/>
      <c r="P76" s="485">
        <f t="shared" ca="1" si="12"/>
        <v>0.32310185185185275</v>
      </c>
      <c r="Q76" s="484">
        <f t="shared" ca="1" si="13"/>
        <v>0.32327546296296389</v>
      </c>
      <c r="R76" s="486">
        <v>0.03</v>
      </c>
      <c r="S76" s="486">
        <f t="shared" ca="1" si="2"/>
        <v>0.11</v>
      </c>
      <c r="T76">
        <v>8</v>
      </c>
      <c r="U76" s="469" t="str">
        <f t="shared" si="3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1"/>
      <c r="C77" s="404" t="str">
        <f t="shared" si="0"/>
        <v>C3-R39</v>
      </c>
      <c r="D77" s="412">
        <v>0.32409722222222354</v>
      </c>
      <c r="E77" s="412">
        <v>0.32427083333333467</v>
      </c>
      <c r="F77" s="406">
        <f t="shared" si="16"/>
        <v>1.7</v>
      </c>
      <c r="G77" s="468">
        <f t="shared" si="16"/>
        <v>11.6</v>
      </c>
      <c r="H77" s="407">
        <f t="shared" si="16"/>
        <v>1.2</v>
      </c>
      <c r="I77" s="407">
        <f t="shared" si="7"/>
        <v>13.299999999999999</v>
      </c>
      <c r="J77" s="407">
        <f t="shared" si="1"/>
        <v>13.319999999999999</v>
      </c>
      <c r="K77" s="408">
        <f t="shared" si="8"/>
        <v>1.9999999999999574E-2</v>
      </c>
      <c r="L77" s="409">
        <f t="shared" si="9"/>
        <v>0.5</v>
      </c>
      <c r="M77" s="410">
        <f t="shared" si="10"/>
        <v>13.799999999999999</v>
      </c>
      <c r="N77" s="410">
        <f t="shared" si="11"/>
        <v>13.819999999999999</v>
      </c>
      <c r="O77" s="411"/>
      <c r="P77" s="485">
        <f t="shared" ca="1" si="12"/>
        <v>0.32351851851851943</v>
      </c>
      <c r="Q77" s="484">
        <f t="shared" ca="1" si="13"/>
        <v>0.32368055555555647</v>
      </c>
      <c r="R77" s="486">
        <v>0.02</v>
      </c>
      <c r="S77" s="486">
        <f t="shared" ca="1" si="2"/>
        <v>0.15</v>
      </c>
      <c r="T77">
        <v>9</v>
      </c>
      <c r="U77" s="501" t="str">
        <f t="shared" si="3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1"/>
      <c r="C78" s="404" t="str">
        <f t="shared" si="0"/>
        <v>C3-R41</v>
      </c>
      <c r="D78" s="405">
        <v>0.32451388888889021</v>
      </c>
      <c r="E78" s="405">
        <v>0.32465277777777912</v>
      </c>
      <c r="F78" s="406">
        <f t="shared" si="16"/>
        <v>1.7</v>
      </c>
      <c r="G78" s="468">
        <f t="shared" si="16"/>
        <v>11.6</v>
      </c>
      <c r="H78" s="407">
        <f t="shared" si="16"/>
        <v>1.2</v>
      </c>
      <c r="I78" s="407">
        <f t="shared" si="7"/>
        <v>13.299999999999999</v>
      </c>
      <c r="J78" s="407">
        <f t="shared" si="1"/>
        <v>13.309999999999999</v>
      </c>
      <c r="K78" s="408">
        <f t="shared" si="8"/>
        <v>9.9999999999997868E-3</v>
      </c>
      <c r="L78" s="409">
        <f t="shared" si="9"/>
        <v>0.5</v>
      </c>
      <c r="M78" s="410">
        <f t="shared" si="10"/>
        <v>13.799999999999999</v>
      </c>
      <c r="N78" s="410">
        <f t="shared" si="11"/>
        <v>13.809999999999999</v>
      </c>
      <c r="O78" s="411"/>
      <c r="P78" s="485">
        <f t="shared" ca="1" si="12"/>
        <v>0.32395833333333424</v>
      </c>
      <c r="Q78" s="484">
        <f t="shared" ca="1" si="13"/>
        <v>0.32409722222222315</v>
      </c>
      <c r="R78" s="486">
        <v>0.01</v>
      </c>
      <c r="S78" s="486">
        <f t="shared" ca="1" si="2"/>
        <v>0.15</v>
      </c>
      <c r="T78">
        <v>10</v>
      </c>
      <c r="U78" s="469" t="str">
        <f t="shared" si="3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1"/>
      <c r="C79" s="404" t="str">
        <f t="shared" si="0"/>
        <v>C4-R42</v>
      </c>
      <c r="D79" s="405">
        <v>0.32489583333333466</v>
      </c>
      <c r="E79" s="405">
        <v>0.3250694444444458</v>
      </c>
      <c r="F79" s="406">
        <f t="shared" si="16"/>
        <v>1.7</v>
      </c>
      <c r="G79" s="468">
        <f t="shared" si="16"/>
        <v>11.6</v>
      </c>
      <c r="H79" s="407">
        <f t="shared" si="16"/>
        <v>1.2</v>
      </c>
      <c r="I79" s="407">
        <f t="shared" si="7"/>
        <v>13.299999999999999</v>
      </c>
      <c r="J79" s="407">
        <f t="shared" si="1"/>
        <v>13.329999999999998</v>
      </c>
      <c r="K79" s="408">
        <f t="shared" si="8"/>
        <v>2.9999999999999361E-2</v>
      </c>
      <c r="L79" s="409">
        <f t="shared" si="9"/>
        <v>0.5</v>
      </c>
      <c r="M79" s="410">
        <f t="shared" si="10"/>
        <v>13.799999999999999</v>
      </c>
      <c r="N79" s="410">
        <f t="shared" si="11"/>
        <v>13.829999999999998</v>
      </c>
      <c r="O79" s="411"/>
      <c r="P79" s="485">
        <f t="shared" ca="1" si="12"/>
        <v>0.32436342592592687</v>
      </c>
      <c r="Q79" s="484">
        <f t="shared" ca="1" si="13"/>
        <v>0.32451388888888982</v>
      </c>
      <c r="R79" s="486">
        <v>0.03</v>
      </c>
      <c r="S79" s="486">
        <f t="shared" ca="1" si="2"/>
        <v>0.04</v>
      </c>
      <c r="T79">
        <v>11</v>
      </c>
      <c r="U79" s="469" t="str">
        <f t="shared" si="3"/>
        <v>C4-R42</v>
      </c>
      <c r="V79">
        <v>4</v>
      </c>
      <c r="W79" s="470" t="s">
        <v>493</v>
      </c>
      <c r="X79" s="470" t="s">
        <v>494</v>
      </c>
      <c r="Y79">
        <v>42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1"/>
      <c r="C80" s="404" t="str">
        <f t="shared" si="0"/>
        <v>C4-R40</v>
      </c>
      <c r="D80" s="412">
        <v>0.3253009259259273</v>
      </c>
      <c r="E80" s="412">
        <v>0.32543981481481621</v>
      </c>
      <c r="F80" s="406">
        <f t="shared" si="16"/>
        <v>1.7</v>
      </c>
      <c r="G80" s="468">
        <f t="shared" si="16"/>
        <v>11.6</v>
      </c>
      <c r="H80" s="407">
        <f t="shared" si="16"/>
        <v>1.2</v>
      </c>
      <c r="I80" s="407">
        <f t="shared" si="7"/>
        <v>13.299999999999999</v>
      </c>
      <c r="J80" s="407">
        <f t="shared" si="1"/>
        <v>13.339999999999998</v>
      </c>
      <c r="K80" s="408">
        <f t="shared" si="8"/>
        <v>3.9999999999999147E-2</v>
      </c>
      <c r="L80" s="409">
        <f t="shared" si="9"/>
        <v>0.5</v>
      </c>
      <c r="M80" s="410">
        <f t="shared" si="10"/>
        <v>13.799999999999999</v>
      </c>
      <c r="N80" s="410">
        <f t="shared" si="11"/>
        <v>13.839999999999998</v>
      </c>
      <c r="O80" s="411"/>
      <c r="P80" s="485">
        <f t="shared" ca="1" si="12"/>
        <v>0.32476851851851946</v>
      </c>
      <c r="Q80" s="484">
        <f t="shared" ca="1" si="13"/>
        <v>0.32491898148148241</v>
      </c>
      <c r="R80" s="486">
        <v>0.04</v>
      </c>
      <c r="S80" s="486">
        <f t="shared" ca="1" si="2"/>
        <v>0.13</v>
      </c>
      <c r="T80">
        <v>12</v>
      </c>
      <c r="U80" s="469" t="str">
        <f t="shared" si="3"/>
        <v>C4-R40</v>
      </c>
      <c r="V80">
        <v>4</v>
      </c>
      <c r="W80" s="470" t="s">
        <v>493</v>
      </c>
      <c r="X80" s="470" t="s">
        <v>494</v>
      </c>
      <c r="Y80">
        <v>40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1"/>
      <c r="C81" s="404" t="str">
        <f t="shared" si="0"/>
        <v>C4-R38</v>
      </c>
      <c r="D81" s="412">
        <v>0.32571759259259397</v>
      </c>
      <c r="E81" s="412">
        <v>0.32585648148148288</v>
      </c>
      <c r="F81" s="406">
        <f t="shared" si="16"/>
        <v>1.7</v>
      </c>
      <c r="G81" s="468">
        <f t="shared" si="16"/>
        <v>11.6</v>
      </c>
      <c r="H81" s="407">
        <f t="shared" si="16"/>
        <v>1.2</v>
      </c>
      <c r="I81" s="407">
        <f t="shared" si="7"/>
        <v>13.299999999999999</v>
      </c>
      <c r="J81" s="407">
        <f t="shared" si="1"/>
        <v>13.319999999999999</v>
      </c>
      <c r="K81" s="408">
        <f t="shared" si="8"/>
        <v>1.9999999999999574E-2</v>
      </c>
      <c r="L81" s="409">
        <f t="shared" si="9"/>
        <v>0.5</v>
      </c>
      <c r="M81" s="410">
        <f t="shared" si="10"/>
        <v>13.799999999999999</v>
      </c>
      <c r="N81" s="410">
        <f t="shared" si="11"/>
        <v>13.819999999999999</v>
      </c>
      <c r="O81" s="411"/>
      <c r="P81" s="485">
        <f t="shared" ca="1" si="12"/>
        <v>0.3251504629629639</v>
      </c>
      <c r="Q81" s="484">
        <f t="shared" ca="1" si="13"/>
        <v>0.32531250000000095</v>
      </c>
      <c r="R81" s="486">
        <v>0.02</v>
      </c>
      <c r="S81" s="486">
        <f t="shared" ca="1" si="2"/>
        <v>0.15</v>
      </c>
      <c r="T81">
        <v>13</v>
      </c>
      <c r="U81" s="469" t="str">
        <f t="shared" si="3"/>
        <v>C4-R38</v>
      </c>
      <c r="V81">
        <v>4</v>
      </c>
      <c r="W81" s="470" t="s">
        <v>493</v>
      </c>
      <c r="X81" s="470" t="s">
        <v>494</v>
      </c>
      <c r="Y81">
        <v>38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1"/>
      <c r="C82" s="404" t="str">
        <f t="shared" ref="C82:C145" si="17">U82</f>
        <v>C4-R36</v>
      </c>
      <c r="D82" s="405">
        <v>0.32614583333333474</v>
      </c>
      <c r="E82" s="405">
        <v>0.32628472222222366</v>
      </c>
      <c r="F82" s="406">
        <f t="shared" si="16"/>
        <v>1.7</v>
      </c>
      <c r="G82" s="468">
        <f t="shared" si="16"/>
        <v>11.6</v>
      </c>
      <c r="H82" s="407">
        <f t="shared" si="16"/>
        <v>1.2</v>
      </c>
      <c r="I82" s="407">
        <f t="shared" si="7"/>
        <v>13.299999999999999</v>
      </c>
      <c r="J82" s="407">
        <f t="shared" ref="J82:J145" si="18">I82+R82</f>
        <v>13.329999999999998</v>
      </c>
      <c r="K82" s="408">
        <f t="shared" si="8"/>
        <v>2.9999999999999361E-2</v>
      </c>
      <c r="L82" s="409">
        <f t="shared" si="9"/>
        <v>0.5</v>
      </c>
      <c r="M82" s="410">
        <f t="shared" si="10"/>
        <v>13.799999999999999</v>
      </c>
      <c r="N82" s="410">
        <f t="shared" si="11"/>
        <v>13.829999999999998</v>
      </c>
      <c r="O82" s="411"/>
      <c r="P82" s="485">
        <f t="shared" ca="1" si="12"/>
        <v>0.32556712962963058</v>
      </c>
      <c r="Q82" s="484">
        <f t="shared" ca="1" si="13"/>
        <v>0.32570601851851949</v>
      </c>
      <c r="R82" s="486">
        <v>0.03</v>
      </c>
      <c r="S82" s="486">
        <f t="shared" ref="S82:S145" ca="1" si="19">RANDBETWEEN(1,15)/100</f>
        <v>0.01</v>
      </c>
      <c r="T82">
        <v>14</v>
      </c>
      <c r="U82" s="469" t="str">
        <f t="shared" ref="U82:U145" si="20">W82&amp;V82&amp;"-"&amp;X82&amp;Y82</f>
        <v>C4-R36</v>
      </c>
      <c r="V82">
        <v>4</v>
      </c>
      <c r="W82" s="470" t="s">
        <v>493</v>
      </c>
      <c r="X82" s="470" t="s">
        <v>494</v>
      </c>
      <c r="Y82">
        <v>36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11"/>
      <c r="C83" s="404" t="str">
        <f t="shared" si="17"/>
        <v>C4-R34</v>
      </c>
      <c r="D83" s="405">
        <v>0.32653935185185329</v>
      </c>
      <c r="E83" s="405">
        <v>0.3266782407407422</v>
      </c>
      <c r="F83" s="406">
        <f t="shared" ref="F83:H98" si="23">F82</f>
        <v>1.7</v>
      </c>
      <c r="G83" s="468">
        <f t="shared" si="23"/>
        <v>11.6</v>
      </c>
      <c r="H83" s="407">
        <f t="shared" si="23"/>
        <v>1.2</v>
      </c>
      <c r="I83" s="407">
        <f t="shared" ref="I83:I146" si="24">F83+G83</f>
        <v>13.299999999999999</v>
      </c>
      <c r="J83" s="407">
        <f t="shared" si="18"/>
        <v>13.319999999999999</v>
      </c>
      <c r="K83" s="408">
        <f t="shared" ref="K83:K146" si="25">J83-I83</f>
        <v>1.9999999999999574E-2</v>
      </c>
      <c r="L83" s="409">
        <f t="shared" ref="L83:L146" si="26">L82</f>
        <v>0.5</v>
      </c>
      <c r="M83" s="410">
        <f t="shared" ref="M83:M146" si="27">I83+L83</f>
        <v>13.799999999999999</v>
      </c>
      <c r="N83" s="410">
        <f t="shared" ref="N83:N146" si="28">J83+L83</f>
        <v>13.819999999999999</v>
      </c>
      <c r="O83" s="411"/>
      <c r="P83" s="485">
        <f t="shared" ref="P83:P146" ca="1" si="29">Q82+TIME(0,0,RANDBETWEEN(20,25))</f>
        <v>0.32594907407407503</v>
      </c>
      <c r="Q83" s="484">
        <f t="shared" ref="Q83:Q146" ca="1" si="30">P83+TIME(0,0,RANDBETWEEN(12,15))</f>
        <v>0.32609953703703798</v>
      </c>
      <c r="R83" s="486">
        <v>0.02</v>
      </c>
      <c r="S83" s="486">
        <f t="shared" ca="1" si="19"/>
        <v>0.09</v>
      </c>
      <c r="T83">
        <v>15</v>
      </c>
      <c r="U83" s="469" t="str">
        <f t="shared" si="20"/>
        <v>C4-R34</v>
      </c>
      <c r="V83">
        <v>4</v>
      </c>
      <c r="W83" s="470" t="s">
        <v>493</v>
      </c>
      <c r="X83" s="470" t="s">
        <v>494</v>
      </c>
      <c r="Y83">
        <v>34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11"/>
      <c r="C84" s="404" t="str">
        <f t="shared" si="17"/>
        <v>C4-R32</v>
      </c>
      <c r="D84" s="412">
        <v>0.32692129629629774</v>
      </c>
      <c r="E84" s="412">
        <v>0.32707175925926069</v>
      </c>
      <c r="F84" s="406">
        <f t="shared" si="23"/>
        <v>1.7</v>
      </c>
      <c r="G84" s="468">
        <f t="shared" si="23"/>
        <v>11.6</v>
      </c>
      <c r="H84" s="407">
        <f t="shared" si="23"/>
        <v>1.2</v>
      </c>
      <c r="I84" s="407">
        <f t="shared" si="24"/>
        <v>13.299999999999999</v>
      </c>
      <c r="J84" s="407">
        <f t="shared" si="18"/>
        <v>13.45</v>
      </c>
      <c r="K84" s="408">
        <f t="shared" si="25"/>
        <v>0.15000000000000036</v>
      </c>
      <c r="L84" s="409">
        <f t="shared" si="26"/>
        <v>0.5</v>
      </c>
      <c r="M84" s="410">
        <f t="shared" si="27"/>
        <v>13.799999999999999</v>
      </c>
      <c r="N84" s="410">
        <f t="shared" si="28"/>
        <v>13.95</v>
      </c>
      <c r="O84" s="411"/>
      <c r="P84" s="485">
        <f t="shared" ca="1" si="29"/>
        <v>0.32636574074074171</v>
      </c>
      <c r="Q84" s="484">
        <f t="shared" ca="1" si="30"/>
        <v>0.32651620370370465</v>
      </c>
      <c r="R84" s="486">
        <v>0.15</v>
      </c>
      <c r="S84" s="486">
        <f t="shared" ca="1" si="19"/>
        <v>0.11</v>
      </c>
      <c r="T84">
        <v>16</v>
      </c>
      <c r="U84" s="469" t="str">
        <f t="shared" si="20"/>
        <v>C4-R32</v>
      </c>
      <c r="V84">
        <v>4</v>
      </c>
      <c r="W84" s="470" t="s">
        <v>493</v>
      </c>
      <c r="X84" s="470" t="s">
        <v>494</v>
      </c>
      <c r="Y84">
        <v>32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11"/>
      <c r="C85" s="404" t="str">
        <f t="shared" si="17"/>
        <v>C4-R30</v>
      </c>
      <c r="D85" s="412">
        <v>0.32730324074074219</v>
      </c>
      <c r="E85" s="412">
        <v>0.32747685185185332</v>
      </c>
      <c r="F85" s="406">
        <f t="shared" si="23"/>
        <v>1.7</v>
      </c>
      <c r="G85" s="468">
        <f t="shared" si="23"/>
        <v>11.6</v>
      </c>
      <c r="H85" s="407">
        <f t="shared" si="23"/>
        <v>1.2</v>
      </c>
      <c r="I85" s="407">
        <f t="shared" si="24"/>
        <v>13.299999999999999</v>
      </c>
      <c r="J85" s="407">
        <f t="shared" si="18"/>
        <v>13.399999999999999</v>
      </c>
      <c r="K85" s="408">
        <f t="shared" si="25"/>
        <v>9.9999999999999645E-2</v>
      </c>
      <c r="L85" s="409">
        <f t="shared" si="26"/>
        <v>0.5</v>
      </c>
      <c r="M85" s="410">
        <f t="shared" si="27"/>
        <v>13.799999999999999</v>
      </c>
      <c r="N85" s="410">
        <f t="shared" si="28"/>
        <v>13.899999999999999</v>
      </c>
      <c r="O85" s="411"/>
      <c r="P85" s="485">
        <f t="shared" ca="1" si="29"/>
        <v>0.32679398148148242</v>
      </c>
      <c r="Q85" s="484">
        <f t="shared" ca="1" si="30"/>
        <v>0.32693287037037133</v>
      </c>
      <c r="R85" s="486">
        <v>0.1</v>
      </c>
      <c r="S85" s="486">
        <f t="shared" ca="1" si="19"/>
        <v>0.08</v>
      </c>
      <c r="T85">
        <v>17</v>
      </c>
      <c r="U85" s="469" t="str">
        <f t="shared" si="20"/>
        <v>C4-R30</v>
      </c>
      <c r="V85">
        <v>4</v>
      </c>
      <c r="W85" s="470" t="s">
        <v>493</v>
      </c>
      <c r="X85" s="470" t="s">
        <v>494</v>
      </c>
      <c r="Y85">
        <v>30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11"/>
      <c r="C86" s="404" t="str">
        <f t="shared" si="17"/>
        <v>C4-R28</v>
      </c>
      <c r="D86" s="405">
        <v>0.32773148148148296</v>
      </c>
      <c r="E86" s="405">
        <v>0.32790509259259409</v>
      </c>
      <c r="F86" s="406">
        <f t="shared" si="23"/>
        <v>1.7</v>
      </c>
      <c r="G86" s="468">
        <f t="shared" si="23"/>
        <v>11.6</v>
      </c>
      <c r="H86" s="407">
        <f t="shared" si="23"/>
        <v>1.2</v>
      </c>
      <c r="I86" s="407">
        <f t="shared" si="24"/>
        <v>13.299999999999999</v>
      </c>
      <c r="J86" s="407">
        <f t="shared" si="18"/>
        <v>13.309999999999999</v>
      </c>
      <c r="K86" s="408">
        <f t="shared" si="25"/>
        <v>9.9999999999997868E-3</v>
      </c>
      <c r="L86" s="409">
        <f t="shared" si="26"/>
        <v>0.5</v>
      </c>
      <c r="M86" s="410">
        <f t="shared" si="27"/>
        <v>13.799999999999999</v>
      </c>
      <c r="N86" s="410">
        <f t="shared" si="28"/>
        <v>13.809999999999999</v>
      </c>
      <c r="O86" s="411"/>
      <c r="P86" s="485">
        <f t="shared" ca="1" si="29"/>
        <v>0.3272106481481491</v>
      </c>
      <c r="Q86" s="484">
        <f t="shared" ca="1" si="30"/>
        <v>0.32736111111111205</v>
      </c>
      <c r="R86" s="486">
        <v>0.01</v>
      </c>
      <c r="S86" s="486">
        <f t="shared" ca="1" si="19"/>
        <v>0.03</v>
      </c>
      <c r="T86">
        <v>18</v>
      </c>
      <c r="U86" s="469" t="str">
        <f t="shared" si="20"/>
        <v>C4-R28</v>
      </c>
      <c r="V86">
        <v>4</v>
      </c>
      <c r="W86" s="470" t="s">
        <v>493</v>
      </c>
      <c r="X86" s="470" t="s">
        <v>494</v>
      </c>
      <c r="Y86">
        <v>28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11"/>
      <c r="C87" s="404" t="str">
        <f t="shared" si="17"/>
        <v>C4-R26</v>
      </c>
      <c r="D87" s="405">
        <v>0.32818287037037186</v>
      </c>
      <c r="E87" s="405">
        <v>0.3283449074074089</v>
      </c>
      <c r="F87" s="406">
        <f t="shared" si="23"/>
        <v>1.7</v>
      </c>
      <c r="G87" s="468">
        <f t="shared" si="23"/>
        <v>11.6</v>
      </c>
      <c r="H87" s="407">
        <f t="shared" si="23"/>
        <v>1.2</v>
      </c>
      <c r="I87" s="407">
        <f t="shared" si="24"/>
        <v>13.299999999999999</v>
      </c>
      <c r="J87" s="407">
        <f t="shared" si="18"/>
        <v>13.379999999999999</v>
      </c>
      <c r="K87" s="408">
        <f t="shared" si="25"/>
        <v>8.0000000000000071E-2</v>
      </c>
      <c r="L87" s="409">
        <f t="shared" si="26"/>
        <v>0.5</v>
      </c>
      <c r="M87" s="410">
        <f t="shared" si="27"/>
        <v>13.799999999999999</v>
      </c>
      <c r="N87" s="410">
        <f t="shared" si="28"/>
        <v>13.879999999999999</v>
      </c>
      <c r="O87" s="411"/>
      <c r="P87" s="485">
        <f t="shared" ca="1" si="29"/>
        <v>0.32761574074074168</v>
      </c>
      <c r="Q87" s="484">
        <f t="shared" ca="1" si="30"/>
        <v>0.32775462962963059</v>
      </c>
      <c r="R87" s="486">
        <v>0.08</v>
      </c>
      <c r="S87" s="486">
        <f t="shared" ca="1" si="19"/>
        <v>0.14000000000000001</v>
      </c>
      <c r="T87">
        <v>19</v>
      </c>
      <c r="U87" s="469" t="str">
        <f t="shared" si="20"/>
        <v>C4-R26</v>
      </c>
      <c r="V87">
        <v>4</v>
      </c>
      <c r="W87" s="470" t="s">
        <v>493</v>
      </c>
      <c r="X87" s="470" t="s">
        <v>494</v>
      </c>
      <c r="Y87">
        <v>26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11"/>
      <c r="C88" s="404" t="str">
        <f t="shared" si="17"/>
        <v>C4-R24</v>
      </c>
      <c r="D88" s="405">
        <v>0.3285763888888904</v>
      </c>
      <c r="E88" s="405">
        <v>0.32875000000000154</v>
      </c>
      <c r="F88" s="406">
        <f t="shared" si="23"/>
        <v>1.7</v>
      </c>
      <c r="G88" s="468">
        <f t="shared" si="23"/>
        <v>11.6</v>
      </c>
      <c r="H88" s="407">
        <f t="shared" si="23"/>
        <v>1.2</v>
      </c>
      <c r="I88" s="407">
        <f t="shared" si="24"/>
        <v>13.299999999999999</v>
      </c>
      <c r="J88" s="407">
        <f t="shared" si="18"/>
        <v>13.43</v>
      </c>
      <c r="K88" s="408">
        <f t="shared" si="25"/>
        <v>0.13000000000000078</v>
      </c>
      <c r="L88" s="409">
        <f t="shared" si="26"/>
        <v>0.5</v>
      </c>
      <c r="M88" s="410">
        <f t="shared" si="27"/>
        <v>13.799999999999999</v>
      </c>
      <c r="N88" s="410">
        <f t="shared" si="28"/>
        <v>13.93</v>
      </c>
      <c r="O88" s="411"/>
      <c r="P88" s="485">
        <f t="shared" ca="1" si="29"/>
        <v>0.32800925925926022</v>
      </c>
      <c r="Q88" s="484">
        <f t="shared" ca="1" si="30"/>
        <v>0.32815972222222317</v>
      </c>
      <c r="R88" s="486">
        <v>0.13</v>
      </c>
      <c r="S88" s="486">
        <f t="shared" ca="1" si="19"/>
        <v>0.08</v>
      </c>
      <c r="T88">
        <v>20</v>
      </c>
      <c r="U88" s="469" t="str">
        <f t="shared" si="20"/>
        <v>C4-R24</v>
      </c>
      <c r="V88">
        <v>4</v>
      </c>
      <c r="W88" s="470" t="s">
        <v>493</v>
      </c>
      <c r="X88" s="470" t="s">
        <v>494</v>
      </c>
      <c r="Y88">
        <v>24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11"/>
      <c r="C89" s="404" t="str">
        <f t="shared" si="17"/>
        <v>C4-R22</v>
      </c>
      <c r="D89" s="405">
        <v>0.32902777777777931</v>
      </c>
      <c r="E89" s="405">
        <v>0.32920138888889044</v>
      </c>
      <c r="F89" s="406">
        <f t="shared" si="23"/>
        <v>1.7</v>
      </c>
      <c r="G89" s="468">
        <f t="shared" si="23"/>
        <v>11.6</v>
      </c>
      <c r="H89" s="407">
        <f t="shared" si="23"/>
        <v>1.2</v>
      </c>
      <c r="I89" s="407">
        <f t="shared" si="24"/>
        <v>13.299999999999999</v>
      </c>
      <c r="J89" s="407">
        <f t="shared" si="18"/>
        <v>13.45</v>
      </c>
      <c r="K89" s="408">
        <f t="shared" si="25"/>
        <v>0.15000000000000036</v>
      </c>
      <c r="L89" s="409">
        <f t="shared" si="26"/>
        <v>0.5</v>
      </c>
      <c r="M89" s="410">
        <f t="shared" si="27"/>
        <v>13.799999999999999</v>
      </c>
      <c r="N89" s="410">
        <f t="shared" si="28"/>
        <v>13.95</v>
      </c>
      <c r="O89" s="411"/>
      <c r="P89" s="485">
        <f t="shared" ca="1" si="29"/>
        <v>0.32844907407407503</v>
      </c>
      <c r="Q89" s="484">
        <f t="shared" ca="1" si="30"/>
        <v>0.32861111111111208</v>
      </c>
      <c r="R89" s="486">
        <v>0.15</v>
      </c>
      <c r="S89" s="486">
        <f t="shared" ca="1" si="19"/>
        <v>0.05</v>
      </c>
      <c r="T89">
        <v>21</v>
      </c>
      <c r="U89" s="469" t="str">
        <f t="shared" si="20"/>
        <v>C4-R22</v>
      </c>
      <c r="V89">
        <v>4</v>
      </c>
      <c r="W89" s="470" t="s">
        <v>493</v>
      </c>
      <c r="X89" s="470" t="s">
        <v>494</v>
      </c>
      <c r="Y89">
        <v>22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11"/>
      <c r="C90" s="404" t="str">
        <f t="shared" si="17"/>
        <v>C4-R20</v>
      </c>
      <c r="D90" s="405">
        <v>0.32947916666666821</v>
      </c>
      <c r="E90" s="405">
        <v>0.32965277777777935</v>
      </c>
      <c r="F90" s="406">
        <f t="shared" si="23"/>
        <v>1.7</v>
      </c>
      <c r="G90" s="468">
        <f t="shared" si="23"/>
        <v>11.6</v>
      </c>
      <c r="H90" s="407">
        <f t="shared" si="23"/>
        <v>1.2</v>
      </c>
      <c r="I90" s="407">
        <f t="shared" si="24"/>
        <v>13.299999999999999</v>
      </c>
      <c r="J90" s="407">
        <f t="shared" si="18"/>
        <v>13.379999999999999</v>
      </c>
      <c r="K90" s="408">
        <f t="shared" si="25"/>
        <v>8.0000000000000071E-2</v>
      </c>
      <c r="L90" s="409">
        <f t="shared" si="26"/>
        <v>0.5</v>
      </c>
      <c r="M90" s="410">
        <f t="shared" si="27"/>
        <v>13.799999999999999</v>
      </c>
      <c r="N90" s="410">
        <f t="shared" si="28"/>
        <v>13.879999999999999</v>
      </c>
      <c r="O90" s="411"/>
      <c r="P90" s="485">
        <f t="shared" ca="1" si="29"/>
        <v>0.32886574074074171</v>
      </c>
      <c r="Q90" s="484">
        <f t="shared" ca="1" si="30"/>
        <v>0.32900462962963062</v>
      </c>
      <c r="R90" s="486">
        <v>0.08</v>
      </c>
      <c r="S90" s="486">
        <f t="shared" ca="1" si="19"/>
        <v>7.0000000000000007E-2</v>
      </c>
      <c r="T90">
        <v>22</v>
      </c>
      <c r="U90" s="469" t="str">
        <f t="shared" si="20"/>
        <v>C4-R20</v>
      </c>
      <c r="V90">
        <v>4</v>
      </c>
      <c r="W90" s="470" t="s">
        <v>493</v>
      </c>
      <c r="X90" s="470" t="s">
        <v>494</v>
      </c>
      <c r="Y90">
        <v>20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11"/>
      <c r="C91" s="404" t="str">
        <f t="shared" si="17"/>
        <v>C4-R18</v>
      </c>
      <c r="D91" s="405">
        <v>0.32994212962963121</v>
      </c>
      <c r="E91" s="405">
        <v>0.33011574074074235</v>
      </c>
      <c r="F91" s="406">
        <f t="shared" si="23"/>
        <v>1.7</v>
      </c>
      <c r="G91" s="468">
        <f t="shared" si="23"/>
        <v>11.6</v>
      </c>
      <c r="H91" s="407">
        <f t="shared" si="23"/>
        <v>1.2</v>
      </c>
      <c r="I91" s="407">
        <f t="shared" si="24"/>
        <v>13.299999999999999</v>
      </c>
      <c r="J91" s="407">
        <f t="shared" si="18"/>
        <v>13.419999999999998</v>
      </c>
      <c r="K91" s="408">
        <f t="shared" si="25"/>
        <v>0.11999999999999922</v>
      </c>
      <c r="L91" s="409">
        <f t="shared" si="26"/>
        <v>0.5</v>
      </c>
      <c r="M91" s="410">
        <f t="shared" si="27"/>
        <v>13.799999999999999</v>
      </c>
      <c r="N91" s="410">
        <f t="shared" si="28"/>
        <v>13.919999999999998</v>
      </c>
      <c r="O91" s="411"/>
      <c r="P91" s="485">
        <f t="shared" ca="1" si="29"/>
        <v>0.32929398148148248</v>
      </c>
      <c r="Q91" s="484">
        <f t="shared" ca="1" si="30"/>
        <v>0.32945601851851952</v>
      </c>
      <c r="R91" s="486">
        <v>0.12</v>
      </c>
      <c r="S91" s="486">
        <f t="shared" ca="1" si="19"/>
        <v>0.03</v>
      </c>
      <c r="T91">
        <v>23</v>
      </c>
      <c r="U91" s="469" t="str">
        <f t="shared" si="20"/>
        <v>C4-R18</v>
      </c>
      <c r="V91">
        <v>4</v>
      </c>
      <c r="W91" s="470" t="s">
        <v>493</v>
      </c>
      <c r="X91" s="470" t="s">
        <v>494</v>
      </c>
      <c r="Y91">
        <v>18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11"/>
      <c r="C92" s="404" t="str">
        <f t="shared" si="17"/>
        <v>C4-R16</v>
      </c>
      <c r="D92" s="405">
        <v>0.33038194444444607</v>
      </c>
      <c r="E92" s="405">
        <v>0.33052083333333498</v>
      </c>
      <c r="F92" s="406">
        <f t="shared" si="23"/>
        <v>1.7</v>
      </c>
      <c r="G92" s="468">
        <f t="shared" si="23"/>
        <v>11.6</v>
      </c>
      <c r="H92" s="407">
        <f t="shared" si="23"/>
        <v>1.2</v>
      </c>
      <c r="I92" s="407">
        <f t="shared" si="24"/>
        <v>13.299999999999999</v>
      </c>
      <c r="J92" s="407">
        <f t="shared" si="18"/>
        <v>13.36</v>
      </c>
      <c r="K92" s="408">
        <f t="shared" si="25"/>
        <v>6.0000000000000497E-2</v>
      </c>
      <c r="L92" s="409">
        <f t="shared" si="26"/>
        <v>0.5</v>
      </c>
      <c r="M92" s="410">
        <f t="shared" si="27"/>
        <v>13.799999999999999</v>
      </c>
      <c r="N92" s="410">
        <f t="shared" si="28"/>
        <v>13.86</v>
      </c>
      <c r="O92" s="411"/>
      <c r="P92" s="485">
        <f t="shared" ca="1" si="29"/>
        <v>0.32973379629629729</v>
      </c>
      <c r="Q92" s="484">
        <f t="shared" ca="1" si="30"/>
        <v>0.32988425925926024</v>
      </c>
      <c r="R92" s="486">
        <v>0.06</v>
      </c>
      <c r="S92" s="486">
        <f t="shared" ca="1" si="19"/>
        <v>0.06</v>
      </c>
      <c r="T92">
        <v>24</v>
      </c>
      <c r="U92" s="469" t="str">
        <f t="shared" si="20"/>
        <v>C4-R16</v>
      </c>
      <c r="V92">
        <v>4</v>
      </c>
      <c r="W92" s="470" t="s">
        <v>493</v>
      </c>
      <c r="X92" s="470" t="s">
        <v>494</v>
      </c>
      <c r="Y92">
        <v>16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11"/>
      <c r="C93" s="404" t="str">
        <f t="shared" si="17"/>
        <v>C4-R14</v>
      </c>
      <c r="D93" s="405">
        <v>0.33079861111111275</v>
      </c>
      <c r="E93" s="405">
        <v>0.33096064814814979</v>
      </c>
      <c r="F93" s="406">
        <f t="shared" si="23"/>
        <v>1.7</v>
      </c>
      <c r="G93" s="468">
        <f t="shared" si="23"/>
        <v>11.6</v>
      </c>
      <c r="H93" s="407">
        <f t="shared" si="23"/>
        <v>1.2</v>
      </c>
      <c r="I93" s="407">
        <f t="shared" si="24"/>
        <v>13.299999999999999</v>
      </c>
      <c r="J93" s="407">
        <f t="shared" si="18"/>
        <v>13.389999999999999</v>
      </c>
      <c r="K93" s="408">
        <f t="shared" si="25"/>
        <v>8.9999999999999858E-2</v>
      </c>
      <c r="L93" s="409">
        <f t="shared" si="26"/>
        <v>0.5</v>
      </c>
      <c r="M93" s="410">
        <f t="shared" si="27"/>
        <v>13.799999999999999</v>
      </c>
      <c r="N93" s="410">
        <f t="shared" si="28"/>
        <v>13.889999999999999</v>
      </c>
      <c r="O93" s="411"/>
      <c r="P93" s="485">
        <f t="shared" ca="1" si="29"/>
        <v>0.33011574074074174</v>
      </c>
      <c r="Q93" s="484">
        <f t="shared" ca="1" si="30"/>
        <v>0.33026620370370469</v>
      </c>
      <c r="R93" s="486">
        <v>0.09</v>
      </c>
      <c r="S93" s="486">
        <f t="shared" ca="1" si="19"/>
        <v>0.04</v>
      </c>
      <c r="T93">
        <v>25</v>
      </c>
      <c r="U93" s="469" t="str">
        <f t="shared" si="20"/>
        <v>C4-R14</v>
      </c>
      <c r="V93">
        <v>4</v>
      </c>
      <c r="W93" s="470" t="s">
        <v>493</v>
      </c>
      <c r="X93" s="470" t="s">
        <v>494</v>
      </c>
      <c r="Y93">
        <v>14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11" t="str">
        <f>D12</f>
        <v>KM10+130, KM10+170</v>
      </c>
      <c r="C94" s="404" t="str">
        <f t="shared" si="17"/>
        <v>C4-R12</v>
      </c>
      <c r="D94" s="405">
        <v>0.33122685185185352</v>
      </c>
      <c r="E94" s="405">
        <v>0.33140046296296466</v>
      </c>
      <c r="F94" s="406">
        <f t="shared" si="23"/>
        <v>1.7</v>
      </c>
      <c r="G94" s="468">
        <f t="shared" si="23"/>
        <v>11.6</v>
      </c>
      <c r="H94" s="407">
        <f t="shared" si="23"/>
        <v>1.2</v>
      </c>
      <c r="I94" s="407">
        <f t="shared" si="24"/>
        <v>13.299999999999999</v>
      </c>
      <c r="J94" s="407">
        <f t="shared" si="18"/>
        <v>13.36</v>
      </c>
      <c r="K94" s="408">
        <f t="shared" si="25"/>
        <v>6.0000000000000497E-2</v>
      </c>
      <c r="L94" s="409">
        <f t="shared" si="26"/>
        <v>0.5</v>
      </c>
      <c r="M94" s="410">
        <f t="shared" si="27"/>
        <v>13.799999999999999</v>
      </c>
      <c r="N94" s="410">
        <f t="shared" si="28"/>
        <v>13.86</v>
      </c>
      <c r="O94" s="411"/>
      <c r="P94" s="485">
        <f t="shared" ca="1" si="29"/>
        <v>0.33052083333333432</v>
      </c>
      <c r="Q94" s="484">
        <f t="shared" ca="1" si="30"/>
        <v>0.33069444444444546</v>
      </c>
      <c r="R94" s="486">
        <v>0.06</v>
      </c>
      <c r="S94" s="486">
        <f t="shared" ca="1" si="19"/>
        <v>0.11</v>
      </c>
      <c r="T94">
        <v>26</v>
      </c>
      <c r="U94" s="469" t="str">
        <f t="shared" si="20"/>
        <v>C4-R12</v>
      </c>
      <c r="V94">
        <v>4</v>
      </c>
      <c r="W94" s="470" t="s">
        <v>493</v>
      </c>
      <c r="X94" s="470" t="s">
        <v>494</v>
      </c>
      <c r="Y94">
        <v>12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11"/>
      <c r="C95" s="404" t="str">
        <f t="shared" si="17"/>
        <v>C4-R10</v>
      </c>
      <c r="D95" s="405">
        <v>0.33165509259259429</v>
      </c>
      <c r="E95" s="405">
        <v>0.33180555555555724</v>
      </c>
      <c r="F95" s="406">
        <f t="shared" si="23"/>
        <v>1.7</v>
      </c>
      <c r="G95" s="468">
        <f t="shared" si="23"/>
        <v>11.6</v>
      </c>
      <c r="H95" s="407">
        <f t="shared" si="23"/>
        <v>1.2</v>
      </c>
      <c r="I95" s="407">
        <f t="shared" si="24"/>
        <v>13.299999999999999</v>
      </c>
      <c r="J95" s="407">
        <f t="shared" si="18"/>
        <v>13.389999999999999</v>
      </c>
      <c r="K95" s="408">
        <f t="shared" si="25"/>
        <v>8.9999999999999858E-2</v>
      </c>
      <c r="L95" s="409">
        <f t="shared" si="26"/>
        <v>0.5</v>
      </c>
      <c r="M95" s="410">
        <f t="shared" si="27"/>
        <v>13.799999999999999</v>
      </c>
      <c r="N95" s="410">
        <f t="shared" si="28"/>
        <v>13.889999999999999</v>
      </c>
      <c r="O95" s="411"/>
      <c r="P95" s="485">
        <f t="shared" ca="1" si="29"/>
        <v>0.33092592592592696</v>
      </c>
      <c r="Q95" s="484">
        <f t="shared" ca="1" si="30"/>
        <v>0.331087962962964</v>
      </c>
      <c r="R95" s="486">
        <v>0.09</v>
      </c>
      <c r="S95" s="486">
        <f t="shared" ca="1" si="19"/>
        <v>0.1</v>
      </c>
      <c r="T95">
        <v>1</v>
      </c>
      <c r="U95" s="469" t="str">
        <f t="shared" si="20"/>
        <v>C4-R10</v>
      </c>
      <c r="V95">
        <v>4</v>
      </c>
      <c r="W95" s="470" t="s">
        <v>493</v>
      </c>
      <c r="X95" s="470" t="s">
        <v>494</v>
      </c>
      <c r="Y95">
        <v>10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11"/>
      <c r="C96" s="404" t="str">
        <f t="shared" si="17"/>
        <v>C4-R8</v>
      </c>
      <c r="D96" s="405">
        <v>0.33207175925926097</v>
      </c>
      <c r="E96" s="405">
        <v>0.33221064814814988</v>
      </c>
      <c r="F96" s="406">
        <f t="shared" si="23"/>
        <v>1.7</v>
      </c>
      <c r="G96" s="468">
        <f t="shared" si="23"/>
        <v>11.6</v>
      </c>
      <c r="H96" s="407">
        <f t="shared" si="23"/>
        <v>1.2</v>
      </c>
      <c r="I96" s="407">
        <f t="shared" si="24"/>
        <v>13.299999999999999</v>
      </c>
      <c r="J96" s="407">
        <f t="shared" si="18"/>
        <v>13.389999999999999</v>
      </c>
      <c r="K96" s="408">
        <f t="shared" si="25"/>
        <v>8.9999999999999858E-2</v>
      </c>
      <c r="L96" s="409">
        <f t="shared" si="26"/>
        <v>0.5</v>
      </c>
      <c r="M96" s="410">
        <f t="shared" si="27"/>
        <v>13.799999999999999</v>
      </c>
      <c r="N96" s="410">
        <f t="shared" si="28"/>
        <v>13.889999999999999</v>
      </c>
      <c r="O96" s="411"/>
      <c r="P96" s="485">
        <f t="shared" ca="1" si="29"/>
        <v>0.33135416666666773</v>
      </c>
      <c r="Q96" s="484">
        <f t="shared" ca="1" si="30"/>
        <v>0.33151620370370477</v>
      </c>
      <c r="R96" s="486">
        <v>0.09</v>
      </c>
      <c r="S96" s="486">
        <f t="shared" ca="1" si="19"/>
        <v>0.11</v>
      </c>
      <c r="T96">
        <v>2</v>
      </c>
      <c r="U96" s="469" t="str">
        <f t="shared" si="20"/>
        <v>C4-R8</v>
      </c>
      <c r="V96">
        <v>4</v>
      </c>
      <c r="W96" s="470" t="s">
        <v>493</v>
      </c>
      <c r="X96" s="470" t="s">
        <v>494</v>
      </c>
      <c r="Y96">
        <v>8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11"/>
      <c r="C97" s="404" t="str">
        <f t="shared" si="17"/>
        <v>C4-R6</v>
      </c>
      <c r="D97" s="405">
        <v>0.33245370370370542</v>
      </c>
      <c r="E97" s="405">
        <v>0.33259259259259433</v>
      </c>
      <c r="F97" s="406">
        <f t="shared" si="23"/>
        <v>1.7</v>
      </c>
      <c r="G97" s="468">
        <f t="shared" si="23"/>
        <v>11.6</v>
      </c>
      <c r="H97" s="407">
        <f t="shared" si="23"/>
        <v>1.2</v>
      </c>
      <c r="I97" s="407">
        <f t="shared" si="24"/>
        <v>13.299999999999999</v>
      </c>
      <c r="J97" s="407">
        <f t="shared" si="18"/>
        <v>13.399999999999999</v>
      </c>
      <c r="K97" s="408">
        <f t="shared" si="25"/>
        <v>9.9999999999999645E-2</v>
      </c>
      <c r="L97" s="409">
        <f t="shared" si="26"/>
        <v>0.5</v>
      </c>
      <c r="M97" s="410">
        <f t="shared" si="27"/>
        <v>13.799999999999999</v>
      </c>
      <c r="N97" s="410">
        <f t="shared" si="28"/>
        <v>13.899999999999999</v>
      </c>
      <c r="O97" s="411"/>
      <c r="P97" s="485">
        <f t="shared" ca="1" si="29"/>
        <v>0.33180555555555663</v>
      </c>
      <c r="Q97" s="484">
        <f t="shared" ca="1" si="30"/>
        <v>0.33195601851851958</v>
      </c>
      <c r="R97" s="486">
        <v>0.1</v>
      </c>
      <c r="S97" s="486">
        <f t="shared" ca="1" si="19"/>
        <v>0.06</v>
      </c>
      <c r="T97">
        <v>3</v>
      </c>
      <c r="U97" s="501" t="str">
        <f t="shared" si="20"/>
        <v>C4-R6</v>
      </c>
      <c r="V97">
        <v>4</v>
      </c>
      <c r="W97" s="501" t="s">
        <v>493</v>
      </c>
      <c r="X97" s="470" t="s">
        <v>494</v>
      </c>
      <c r="Y97">
        <v>6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11"/>
      <c r="C98" s="404" t="str">
        <f t="shared" si="17"/>
        <v>C4-R4</v>
      </c>
      <c r="D98" s="405">
        <v>0.33283564814814987</v>
      </c>
      <c r="E98" s="405">
        <v>0.33297453703703878</v>
      </c>
      <c r="F98" s="406">
        <f t="shared" si="23"/>
        <v>1.7</v>
      </c>
      <c r="G98" s="468">
        <f t="shared" si="23"/>
        <v>11.6</v>
      </c>
      <c r="H98" s="407">
        <f t="shared" si="23"/>
        <v>1.2</v>
      </c>
      <c r="I98" s="407">
        <f t="shared" si="24"/>
        <v>13.299999999999999</v>
      </c>
      <c r="J98" s="407">
        <f t="shared" si="18"/>
        <v>13.329999999999998</v>
      </c>
      <c r="K98" s="408">
        <f t="shared" si="25"/>
        <v>2.9999999999999361E-2</v>
      </c>
      <c r="L98" s="409">
        <f t="shared" si="26"/>
        <v>0.5</v>
      </c>
      <c r="M98" s="410">
        <f t="shared" si="27"/>
        <v>13.799999999999999</v>
      </c>
      <c r="N98" s="410">
        <f t="shared" si="28"/>
        <v>13.829999999999998</v>
      </c>
      <c r="O98" s="411"/>
      <c r="P98" s="485">
        <f t="shared" ca="1" si="29"/>
        <v>0.33224537037037144</v>
      </c>
      <c r="Q98" s="484">
        <f t="shared" ca="1" si="30"/>
        <v>0.33240740740740848</v>
      </c>
      <c r="R98" s="486">
        <v>0.03</v>
      </c>
      <c r="S98" s="486">
        <f t="shared" ca="1" si="19"/>
        <v>7.0000000000000007E-2</v>
      </c>
      <c r="T98">
        <v>4</v>
      </c>
      <c r="U98" s="469" t="str">
        <f t="shared" si="20"/>
        <v>C4-R4</v>
      </c>
      <c r="V98">
        <v>4</v>
      </c>
      <c r="W98" s="470" t="s">
        <v>493</v>
      </c>
      <c r="X98" s="470" t="s">
        <v>494</v>
      </c>
      <c r="Y98">
        <v>4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11"/>
      <c r="C99" s="404" t="str">
        <f t="shared" si="17"/>
        <v>C4-R2</v>
      </c>
      <c r="D99" s="405">
        <v>0.33320601851852027</v>
      </c>
      <c r="E99" s="405">
        <v>0.33334490740740919</v>
      </c>
      <c r="F99" s="406">
        <f t="shared" ref="F99:H114" si="31">F98</f>
        <v>1.7</v>
      </c>
      <c r="G99" s="468">
        <f t="shared" si="31"/>
        <v>11.6</v>
      </c>
      <c r="H99" s="407">
        <f t="shared" si="31"/>
        <v>1.2</v>
      </c>
      <c r="I99" s="407">
        <f t="shared" si="24"/>
        <v>13.299999999999999</v>
      </c>
      <c r="J99" s="407">
        <f t="shared" si="18"/>
        <v>13.409999999999998</v>
      </c>
      <c r="K99" s="408">
        <f t="shared" si="25"/>
        <v>0.10999999999999943</v>
      </c>
      <c r="L99" s="409">
        <f t="shared" si="26"/>
        <v>0.5</v>
      </c>
      <c r="M99" s="410">
        <f t="shared" si="27"/>
        <v>13.799999999999999</v>
      </c>
      <c r="N99" s="410">
        <f t="shared" si="28"/>
        <v>13.909999999999998</v>
      </c>
      <c r="O99" s="411"/>
      <c r="P99" s="485">
        <f t="shared" ca="1" si="29"/>
        <v>0.33267361111111221</v>
      </c>
      <c r="Q99" s="484">
        <f t="shared" ca="1" si="30"/>
        <v>0.33282407407407516</v>
      </c>
      <c r="R99" s="486">
        <v>0.11</v>
      </c>
      <c r="S99" s="486">
        <f t="shared" ca="1" si="19"/>
        <v>0.11</v>
      </c>
      <c r="T99">
        <v>5</v>
      </c>
      <c r="U99" s="469" t="str">
        <f t="shared" si="20"/>
        <v>C4-R2</v>
      </c>
      <c r="V99">
        <v>4</v>
      </c>
      <c r="W99" s="470" t="s">
        <v>493</v>
      </c>
      <c r="X99" s="470" t="s">
        <v>494</v>
      </c>
      <c r="Y99">
        <v>2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11"/>
      <c r="C100" s="404" t="str">
        <f t="shared" si="17"/>
        <v>C5-R1</v>
      </c>
      <c r="D100" s="405">
        <v>0.33362268518518695</v>
      </c>
      <c r="E100" s="405">
        <v>0.3337731481481499</v>
      </c>
      <c r="F100" s="406">
        <f t="shared" si="31"/>
        <v>1.7</v>
      </c>
      <c r="G100" s="468">
        <f t="shared" si="31"/>
        <v>11.6</v>
      </c>
      <c r="H100" s="407">
        <f t="shared" si="31"/>
        <v>1.2</v>
      </c>
      <c r="I100" s="407">
        <f t="shared" si="24"/>
        <v>13.299999999999999</v>
      </c>
      <c r="J100" s="407">
        <f t="shared" si="18"/>
        <v>13.45</v>
      </c>
      <c r="K100" s="408">
        <f t="shared" si="25"/>
        <v>0.15000000000000036</v>
      </c>
      <c r="L100" s="409">
        <f t="shared" si="26"/>
        <v>0.5</v>
      </c>
      <c r="M100" s="410">
        <f t="shared" si="27"/>
        <v>13.799999999999999</v>
      </c>
      <c r="N100" s="410">
        <f t="shared" si="28"/>
        <v>13.95</v>
      </c>
      <c r="O100" s="411"/>
      <c r="P100" s="485">
        <f t="shared" ca="1" si="29"/>
        <v>0.33310185185185293</v>
      </c>
      <c r="Q100" s="484">
        <f t="shared" ca="1" si="30"/>
        <v>0.33324074074074184</v>
      </c>
      <c r="R100" s="486">
        <v>0.15</v>
      </c>
      <c r="S100" s="486">
        <f t="shared" ca="1" si="19"/>
        <v>0.09</v>
      </c>
      <c r="T100">
        <v>6</v>
      </c>
      <c r="U100" s="469" t="str">
        <f t="shared" si="20"/>
        <v>C5-R1</v>
      </c>
      <c r="V100">
        <v>5</v>
      </c>
      <c r="W100" s="470" t="s">
        <v>493</v>
      </c>
      <c r="X100" s="470" t="s">
        <v>494</v>
      </c>
      <c r="Y100">
        <v>1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11"/>
      <c r="C101" s="404" t="str">
        <f t="shared" si="17"/>
        <v>C5-R3</v>
      </c>
      <c r="D101" s="405">
        <v>0.33402777777777953</v>
      </c>
      <c r="E101" s="405">
        <v>0.33420138888889067</v>
      </c>
      <c r="F101" s="406">
        <f t="shared" si="31"/>
        <v>1.7</v>
      </c>
      <c r="G101" s="468">
        <f t="shared" si="31"/>
        <v>11.6</v>
      </c>
      <c r="H101" s="407">
        <f t="shared" si="31"/>
        <v>1.2</v>
      </c>
      <c r="I101" s="407">
        <f t="shared" si="24"/>
        <v>13.299999999999999</v>
      </c>
      <c r="J101" s="407">
        <f t="shared" si="18"/>
        <v>13.409999999999998</v>
      </c>
      <c r="K101" s="408">
        <f t="shared" si="25"/>
        <v>0.10999999999999943</v>
      </c>
      <c r="L101" s="409">
        <f t="shared" si="26"/>
        <v>0.5</v>
      </c>
      <c r="M101" s="410">
        <f t="shared" si="27"/>
        <v>13.799999999999999</v>
      </c>
      <c r="N101" s="410">
        <f t="shared" si="28"/>
        <v>13.909999999999998</v>
      </c>
      <c r="O101" s="411"/>
      <c r="P101" s="485">
        <f t="shared" ca="1" si="29"/>
        <v>0.3335185185185196</v>
      </c>
      <c r="Q101" s="484">
        <f t="shared" ca="1" si="30"/>
        <v>0.33365740740740851</v>
      </c>
      <c r="R101" s="486">
        <v>0.11</v>
      </c>
      <c r="S101" s="486">
        <f t="shared" ca="1" si="19"/>
        <v>0.12</v>
      </c>
      <c r="T101">
        <v>7</v>
      </c>
      <c r="U101" s="469" t="str">
        <f t="shared" si="20"/>
        <v>C5-R3</v>
      </c>
      <c r="V101">
        <v>5</v>
      </c>
      <c r="W101" s="470" t="s">
        <v>493</v>
      </c>
      <c r="X101" s="470" t="s">
        <v>494</v>
      </c>
      <c r="Y101">
        <v>3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11"/>
      <c r="C102" s="404" t="str">
        <f t="shared" si="17"/>
        <v>C5-R5</v>
      </c>
      <c r="D102" s="405">
        <v>0.33444444444444621</v>
      </c>
      <c r="E102" s="405">
        <v>0.33460648148148325</v>
      </c>
      <c r="F102" s="406">
        <f t="shared" si="31"/>
        <v>1.7</v>
      </c>
      <c r="G102" s="468">
        <f t="shared" si="31"/>
        <v>11.6</v>
      </c>
      <c r="H102" s="407">
        <f t="shared" si="31"/>
        <v>1.2</v>
      </c>
      <c r="I102" s="407">
        <f t="shared" si="24"/>
        <v>13.299999999999999</v>
      </c>
      <c r="J102" s="407">
        <f t="shared" si="18"/>
        <v>13.409999999999998</v>
      </c>
      <c r="K102" s="408">
        <f t="shared" si="25"/>
        <v>0.10999999999999943</v>
      </c>
      <c r="L102" s="409">
        <f t="shared" si="26"/>
        <v>0.5</v>
      </c>
      <c r="M102" s="410">
        <f t="shared" si="27"/>
        <v>13.799999999999999</v>
      </c>
      <c r="N102" s="410">
        <f t="shared" si="28"/>
        <v>13.909999999999998</v>
      </c>
      <c r="O102" s="411"/>
      <c r="P102" s="485">
        <f t="shared" ca="1" si="29"/>
        <v>0.33393518518518628</v>
      </c>
      <c r="Q102" s="484">
        <f t="shared" ca="1" si="30"/>
        <v>0.33409722222222332</v>
      </c>
      <c r="R102" s="486">
        <v>0.11</v>
      </c>
      <c r="S102" s="486">
        <f t="shared" ca="1" si="19"/>
        <v>0.14000000000000001</v>
      </c>
      <c r="T102">
        <v>8</v>
      </c>
      <c r="U102" s="469" t="str">
        <f t="shared" si="20"/>
        <v>C5-R5</v>
      </c>
      <c r="V102">
        <v>5</v>
      </c>
      <c r="W102" s="470" t="s">
        <v>493</v>
      </c>
      <c r="X102" s="470" t="s">
        <v>494</v>
      </c>
      <c r="Y102">
        <v>5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11"/>
      <c r="C103" s="404" t="str">
        <f t="shared" si="17"/>
        <v>C5-R7</v>
      </c>
      <c r="D103" s="405">
        <v>0.33488425925926102</v>
      </c>
      <c r="E103" s="405">
        <v>0.33502314814814993</v>
      </c>
      <c r="F103" s="406">
        <f t="shared" si="31"/>
        <v>1.7</v>
      </c>
      <c r="G103" s="468">
        <f t="shared" si="31"/>
        <v>11.6</v>
      </c>
      <c r="H103" s="407">
        <f t="shared" si="31"/>
        <v>1.2</v>
      </c>
      <c r="I103" s="407">
        <f t="shared" si="24"/>
        <v>13.299999999999999</v>
      </c>
      <c r="J103" s="407">
        <f t="shared" si="18"/>
        <v>13.319999999999999</v>
      </c>
      <c r="K103" s="408">
        <f t="shared" si="25"/>
        <v>1.9999999999999574E-2</v>
      </c>
      <c r="L103" s="409">
        <f t="shared" si="26"/>
        <v>0.5</v>
      </c>
      <c r="M103" s="410">
        <f t="shared" si="27"/>
        <v>13.799999999999999</v>
      </c>
      <c r="N103" s="410">
        <f t="shared" si="28"/>
        <v>13.819999999999999</v>
      </c>
      <c r="O103" s="411"/>
      <c r="P103" s="485">
        <f t="shared" ca="1" si="29"/>
        <v>0.33437500000000109</v>
      </c>
      <c r="Q103" s="484">
        <f t="shared" ca="1" si="30"/>
        <v>0.33454861111111223</v>
      </c>
      <c r="R103" s="486">
        <v>0.02</v>
      </c>
      <c r="S103" s="486">
        <f t="shared" ca="1" si="19"/>
        <v>7.0000000000000007E-2</v>
      </c>
      <c r="T103">
        <v>9</v>
      </c>
      <c r="U103" s="469" t="str">
        <f t="shared" si="20"/>
        <v>C5-R7</v>
      </c>
      <c r="V103">
        <v>5</v>
      </c>
      <c r="W103" s="470" t="s">
        <v>493</v>
      </c>
      <c r="X103" s="470" t="s">
        <v>494</v>
      </c>
      <c r="Y103">
        <v>7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11"/>
      <c r="C104" s="404" t="str">
        <f t="shared" si="17"/>
        <v>C5-R9</v>
      </c>
      <c r="D104" s="405">
        <v>0.33531250000000179</v>
      </c>
      <c r="E104" s="405">
        <v>0.33547453703703883</v>
      </c>
      <c r="F104" s="406">
        <f t="shared" si="31"/>
        <v>1.7</v>
      </c>
      <c r="G104" s="468">
        <f t="shared" si="31"/>
        <v>11.6</v>
      </c>
      <c r="H104" s="407">
        <f t="shared" si="31"/>
        <v>1.2</v>
      </c>
      <c r="I104" s="407">
        <f t="shared" si="24"/>
        <v>13.299999999999999</v>
      </c>
      <c r="J104" s="407">
        <f t="shared" si="18"/>
        <v>13.409999999999998</v>
      </c>
      <c r="K104" s="408">
        <f t="shared" si="25"/>
        <v>0.10999999999999943</v>
      </c>
      <c r="L104" s="409">
        <f t="shared" si="26"/>
        <v>0.5</v>
      </c>
      <c r="M104" s="410">
        <f t="shared" si="27"/>
        <v>13.799999999999999</v>
      </c>
      <c r="N104" s="410">
        <f t="shared" si="28"/>
        <v>13.909999999999998</v>
      </c>
      <c r="O104" s="411"/>
      <c r="P104" s="485">
        <f t="shared" ca="1" si="29"/>
        <v>0.33483796296296409</v>
      </c>
      <c r="Q104" s="484">
        <f t="shared" ca="1" si="30"/>
        <v>0.33500000000000113</v>
      </c>
      <c r="R104" s="486">
        <v>0.11</v>
      </c>
      <c r="S104" s="486">
        <f t="shared" ca="1" si="19"/>
        <v>7.0000000000000007E-2</v>
      </c>
      <c r="T104">
        <v>10</v>
      </c>
      <c r="U104" s="469" t="str">
        <f t="shared" si="20"/>
        <v>C5-R9</v>
      </c>
      <c r="V104">
        <v>5</v>
      </c>
      <c r="W104" s="470" t="s">
        <v>493</v>
      </c>
      <c r="X104" s="470" t="s">
        <v>494</v>
      </c>
      <c r="Y104">
        <v>9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11"/>
      <c r="C105" s="404" t="str">
        <f t="shared" si="17"/>
        <v>C5-R11</v>
      </c>
      <c r="D105" s="405">
        <v>0.33576388888889069</v>
      </c>
      <c r="E105" s="405">
        <v>0.33593750000000183</v>
      </c>
      <c r="F105" s="406">
        <f t="shared" si="31"/>
        <v>1.7</v>
      </c>
      <c r="G105" s="468">
        <f t="shared" si="31"/>
        <v>11.6</v>
      </c>
      <c r="H105" s="407">
        <f t="shared" si="31"/>
        <v>1.2</v>
      </c>
      <c r="I105" s="407">
        <f t="shared" si="24"/>
        <v>13.299999999999999</v>
      </c>
      <c r="J105" s="407">
        <f t="shared" si="18"/>
        <v>13.379999999999999</v>
      </c>
      <c r="K105" s="408">
        <f t="shared" si="25"/>
        <v>8.0000000000000071E-2</v>
      </c>
      <c r="L105" s="409">
        <f t="shared" si="26"/>
        <v>0.5</v>
      </c>
      <c r="M105" s="410">
        <f t="shared" si="27"/>
        <v>13.799999999999999</v>
      </c>
      <c r="N105" s="410">
        <f t="shared" si="28"/>
        <v>13.879999999999999</v>
      </c>
      <c r="O105" s="411"/>
      <c r="P105" s="485">
        <f t="shared" ca="1" si="29"/>
        <v>0.33528935185185299</v>
      </c>
      <c r="Q105" s="484">
        <f t="shared" ca="1" si="30"/>
        <v>0.33545138888889003</v>
      </c>
      <c r="R105" s="486">
        <v>0.08</v>
      </c>
      <c r="S105" s="486">
        <f t="shared" ca="1" si="19"/>
        <v>0.01</v>
      </c>
      <c r="T105">
        <v>11</v>
      </c>
      <c r="U105" s="469" t="str">
        <f t="shared" si="20"/>
        <v>C5-R11</v>
      </c>
      <c r="V105">
        <v>5</v>
      </c>
      <c r="W105" s="470" t="s">
        <v>493</v>
      </c>
      <c r="X105" s="470" t="s">
        <v>494</v>
      </c>
      <c r="Y105">
        <v>11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11"/>
      <c r="C106" s="404" t="str">
        <f t="shared" si="17"/>
        <v>C5-R13</v>
      </c>
      <c r="D106" s="405">
        <v>0.33622685185185369</v>
      </c>
      <c r="E106" s="405">
        <v>0.3363657407407426</v>
      </c>
      <c r="F106" s="406">
        <f t="shared" si="31"/>
        <v>1.7</v>
      </c>
      <c r="G106" s="468">
        <f t="shared" si="31"/>
        <v>11.6</v>
      </c>
      <c r="H106" s="407">
        <f t="shared" si="31"/>
        <v>1.2</v>
      </c>
      <c r="I106" s="407">
        <f t="shared" si="24"/>
        <v>13.299999999999999</v>
      </c>
      <c r="J106" s="407">
        <f t="shared" si="18"/>
        <v>13.329999999999998</v>
      </c>
      <c r="K106" s="408">
        <f t="shared" si="25"/>
        <v>2.9999999999999361E-2</v>
      </c>
      <c r="L106" s="409">
        <f t="shared" si="26"/>
        <v>0.5</v>
      </c>
      <c r="M106" s="410">
        <f t="shared" si="27"/>
        <v>13.799999999999999</v>
      </c>
      <c r="N106" s="410">
        <f t="shared" si="28"/>
        <v>13.829999999999998</v>
      </c>
      <c r="O106" s="411"/>
      <c r="P106" s="485">
        <f t="shared" ca="1" si="29"/>
        <v>0.3357291666666678</v>
      </c>
      <c r="Q106" s="484">
        <f t="shared" ca="1" si="30"/>
        <v>0.33590277777777894</v>
      </c>
      <c r="R106" s="486">
        <v>0.03</v>
      </c>
      <c r="S106" s="486">
        <f t="shared" ca="1" si="19"/>
        <v>0.05</v>
      </c>
      <c r="T106">
        <v>12</v>
      </c>
      <c r="U106" s="469" t="str">
        <f t="shared" si="20"/>
        <v>C5-R13</v>
      </c>
      <c r="V106">
        <v>5</v>
      </c>
      <c r="W106" s="470" t="s">
        <v>493</v>
      </c>
      <c r="X106" s="470" t="s">
        <v>494</v>
      </c>
      <c r="Y106">
        <v>13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11"/>
      <c r="C107" s="404" t="str">
        <f t="shared" si="17"/>
        <v>C5-R15</v>
      </c>
      <c r="D107" s="405">
        <v>0.33660879629629814</v>
      </c>
      <c r="E107" s="405">
        <v>0.33674768518518705</v>
      </c>
      <c r="F107" s="406">
        <f t="shared" si="31"/>
        <v>1.7</v>
      </c>
      <c r="G107" s="468">
        <f t="shared" si="31"/>
        <v>11.6</v>
      </c>
      <c r="H107" s="407">
        <f t="shared" si="31"/>
        <v>1.2</v>
      </c>
      <c r="I107" s="407">
        <f t="shared" si="24"/>
        <v>13.299999999999999</v>
      </c>
      <c r="J107" s="407">
        <f t="shared" si="18"/>
        <v>13.389999999999999</v>
      </c>
      <c r="K107" s="408">
        <f t="shared" si="25"/>
        <v>8.9999999999999858E-2</v>
      </c>
      <c r="L107" s="409">
        <f t="shared" si="26"/>
        <v>0.5</v>
      </c>
      <c r="M107" s="410">
        <f t="shared" si="27"/>
        <v>13.799999999999999</v>
      </c>
      <c r="N107" s="410">
        <f t="shared" si="28"/>
        <v>13.889999999999999</v>
      </c>
      <c r="O107" s="411"/>
      <c r="P107" s="485">
        <f t="shared" ca="1" si="29"/>
        <v>0.33614583333333448</v>
      </c>
      <c r="Q107" s="484">
        <f t="shared" ca="1" si="30"/>
        <v>0.33628472222222339</v>
      </c>
      <c r="R107" s="486">
        <v>0.09</v>
      </c>
      <c r="S107" s="486">
        <f t="shared" ca="1" si="19"/>
        <v>0.11</v>
      </c>
      <c r="T107">
        <v>13</v>
      </c>
      <c r="U107" s="469" t="str">
        <f t="shared" si="20"/>
        <v>C5-R15</v>
      </c>
      <c r="V107">
        <v>5</v>
      </c>
      <c r="W107" s="470" t="s">
        <v>493</v>
      </c>
      <c r="X107" s="470" t="s">
        <v>494</v>
      </c>
      <c r="Y107">
        <v>15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11"/>
      <c r="C108" s="404" t="str">
        <f t="shared" si="17"/>
        <v>C5-R17</v>
      </c>
      <c r="D108" s="405">
        <v>0.33699074074074259</v>
      </c>
      <c r="E108" s="405">
        <v>0.3371296296296315</v>
      </c>
      <c r="F108" s="406">
        <f t="shared" si="31"/>
        <v>1.7</v>
      </c>
      <c r="G108" s="468">
        <f t="shared" si="31"/>
        <v>11.6</v>
      </c>
      <c r="H108" s="407">
        <f t="shared" si="31"/>
        <v>1.2</v>
      </c>
      <c r="I108" s="407">
        <f t="shared" si="24"/>
        <v>13.299999999999999</v>
      </c>
      <c r="J108" s="407">
        <f t="shared" si="18"/>
        <v>13.389999999999999</v>
      </c>
      <c r="K108" s="408">
        <f t="shared" si="25"/>
        <v>8.9999999999999858E-2</v>
      </c>
      <c r="L108" s="409">
        <f t="shared" si="26"/>
        <v>0.5</v>
      </c>
      <c r="M108" s="410">
        <f t="shared" si="27"/>
        <v>13.799999999999999</v>
      </c>
      <c r="N108" s="410">
        <f t="shared" si="28"/>
        <v>13.889999999999999</v>
      </c>
      <c r="O108" s="411"/>
      <c r="P108" s="485">
        <f t="shared" ca="1" si="29"/>
        <v>0.33657407407407525</v>
      </c>
      <c r="Q108" s="484">
        <f t="shared" ca="1" si="30"/>
        <v>0.33673611111111229</v>
      </c>
      <c r="R108" s="486">
        <v>0.09</v>
      </c>
      <c r="S108" s="486">
        <f t="shared" ca="1" si="19"/>
        <v>0.03</v>
      </c>
      <c r="T108">
        <v>14</v>
      </c>
      <c r="U108" s="469" t="str">
        <f t="shared" si="20"/>
        <v>C5-R17</v>
      </c>
      <c r="V108">
        <v>5</v>
      </c>
      <c r="W108" s="470" t="s">
        <v>493</v>
      </c>
      <c r="X108" s="470" t="s">
        <v>494</v>
      </c>
      <c r="Y108">
        <v>17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11"/>
      <c r="C109" s="404" t="str">
        <f t="shared" si="17"/>
        <v>C5-R19</v>
      </c>
      <c r="D109" s="405">
        <v>0.33737268518518704</v>
      </c>
      <c r="E109" s="405">
        <v>0.33754629629629818</v>
      </c>
      <c r="F109" s="406">
        <f t="shared" si="31"/>
        <v>1.7</v>
      </c>
      <c r="G109" s="468">
        <f t="shared" si="31"/>
        <v>11.6</v>
      </c>
      <c r="H109" s="407">
        <f t="shared" si="31"/>
        <v>1.2</v>
      </c>
      <c r="I109" s="407">
        <f t="shared" si="24"/>
        <v>13.299999999999999</v>
      </c>
      <c r="J109" s="407">
        <f t="shared" si="18"/>
        <v>13.35</v>
      </c>
      <c r="K109" s="408">
        <f t="shared" si="25"/>
        <v>5.0000000000000711E-2</v>
      </c>
      <c r="L109" s="409">
        <f t="shared" si="26"/>
        <v>0.5</v>
      </c>
      <c r="M109" s="410">
        <f t="shared" si="27"/>
        <v>13.799999999999999</v>
      </c>
      <c r="N109" s="410">
        <f t="shared" si="28"/>
        <v>13.85</v>
      </c>
      <c r="O109" s="411"/>
      <c r="P109" s="485">
        <f t="shared" ca="1" si="29"/>
        <v>0.33702546296296415</v>
      </c>
      <c r="Q109" s="484">
        <f t="shared" ca="1" si="30"/>
        <v>0.33719907407407529</v>
      </c>
      <c r="R109" s="486">
        <v>0.05</v>
      </c>
      <c r="S109" s="486">
        <f t="shared" ca="1" si="19"/>
        <v>0.13</v>
      </c>
      <c r="T109">
        <v>15</v>
      </c>
      <c r="U109" s="469" t="str">
        <f t="shared" si="20"/>
        <v>C5-R19</v>
      </c>
      <c r="V109">
        <v>5</v>
      </c>
      <c r="W109" s="470" t="s">
        <v>493</v>
      </c>
      <c r="X109" s="470" t="s">
        <v>494</v>
      </c>
      <c r="Y109">
        <v>19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11"/>
      <c r="C110" s="404" t="str">
        <f t="shared" si="17"/>
        <v>C5-R21</v>
      </c>
      <c r="D110" s="412">
        <v>0.33777777777777968</v>
      </c>
      <c r="E110" s="412">
        <v>0.33795138888889081</v>
      </c>
      <c r="F110" s="406">
        <f t="shared" si="31"/>
        <v>1.7</v>
      </c>
      <c r="G110" s="468">
        <f t="shared" si="31"/>
        <v>11.6</v>
      </c>
      <c r="H110" s="407">
        <f t="shared" si="31"/>
        <v>1.2</v>
      </c>
      <c r="I110" s="407">
        <f t="shared" si="24"/>
        <v>13.299999999999999</v>
      </c>
      <c r="J110" s="407">
        <f t="shared" si="18"/>
        <v>13.329999999999998</v>
      </c>
      <c r="K110" s="408">
        <f t="shared" si="25"/>
        <v>2.9999999999999361E-2</v>
      </c>
      <c r="L110" s="409">
        <f t="shared" si="26"/>
        <v>0.5</v>
      </c>
      <c r="M110" s="410">
        <f t="shared" si="27"/>
        <v>13.799999999999999</v>
      </c>
      <c r="N110" s="410">
        <f t="shared" si="28"/>
        <v>13.829999999999998</v>
      </c>
      <c r="O110" s="411"/>
      <c r="P110" s="485">
        <f t="shared" ca="1" si="29"/>
        <v>0.33747685185185305</v>
      </c>
      <c r="Q110" s="484">
        <f t="shared" ca="1" si="30"/>
        <v>0.3376388888888901</v>
      </c>
      <c r="R110" s="486">
        <v>0.03</v>
      </c>
      <c r="S110" s="486">
        <f t="shared" ca="1" si="19"/>
        <v>0.1</v>
      </c>
      <c r="T110">
        <v>16</v>
      </c>
      <c r="U110" s="469" t="str">
        <f t="shared" si="20"/>
        <v>C5-R21</v>
      </c>
      <c r="V110">
        <v>5</v>
      </c>
      <c r="W110" s="470" t="s">
        <v>493</v>
      </c>
      <c r="X110" s="470" t="s">
        <v>494</v>
      </c>
      <c r="Y110">
        <v>21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11"/>
      <c r="C111" s="404" t="str">
        <f t="shared" si="17"/>
        <v>C5-R23</v>
      </c>
      <c r="D111" s="412">
        <v>0.33820601851852045</v>
      </c>
      <c r="E111" s="412">
        <v>0.33836805555555749</v>
      </c>
      <c r="F111" s="406">
        <f t="shared" si="31"/>
        <v>1.7</v>
      </c>
      <c r="G111" s="468">
        <f t="shared" si="31"/>
        <v>11.6</v>
      </c>
      <c r="H111" s="407">
        <f t="shared" si="31"/>
        <v>1.2</v>
      </c>
      <c r="I111" s="407">
        <f t="shared" si="24"/>
        <v>13.299999999999999</v>
      </c>
      <c r="J111" s="407">
        <f t="shared" si="18"/>
        <v>13.379999999999999</v>
      </c>
      <c r="K111" s="408">
        <f t="shared" si="25"/>
        <v>8.0000000000000071E-2</v>
      </c>
      <c r="L111" s="409">
        <f t="shared" si="26"/>
        <v>0.5</v>
      </c>
      <c r="M111" s="410">
        <f t="shared" si="27"/>
        <v>13.799999999999999</v>
      </c>
      <c r="N111" s="410">
        <f t="shared" si="28"/>
        <v>13.879999999999999</v>
      </c>
      <c r="O111" s="411"/>
      <c r="P111" s="485">
        <f t="shared" ca="1" si="29"/>
        <v>0.3378703703703716</v>
      </c>
      <c r="Q111" s="484">
        <f t="shared" ca="1" si="30"/>
        <v>0.33803240740740864</v>
      </c>
      <c r="R111" s="486">
        <v>0.08</v>
      </c>
      <c r="S111" s="486">
        <f t="shared" ca="1" si="19"/>
        <v>0.05</v>
      </c>
      <c r="T111">
        <v>17</v>
      </c>
      <c r="U111" s="469" t="str">
        <f t="shared" si="20"/>
        <v>C5-R23</v>
      </c>
      <c r="V111">
        <v>5</v>
      </c>
      <c r="W111" s="470" t="s">
        <v>493</v>
      </c>
      <c r="X111" s="470" t="s">
        <v>494</v>
      </c>
      <c r="Y111">
        <v>23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11"/>
      <c r="C112" s="404" t="str">
        <f t="shared" si="17"/>
        <v>C5-R25</v>
      </c>
      <c r="D112" s="405">
        <v>0.33863425925926122</v>
      </c>
      <c r="E112" s="405">
        <v>0.33878472222222417</v>
      </c>
      <c r="F112" s="406">
        <f t="shared" si="31"/>
        <v>1.7</v>
      </c>
      <c r="G112" s="468">
        <f t="shared" si="31"/>
        <v>11.6</v>
      </c>
      <c r="H112" s="407">
        <f t="shared" si="31"/>
        <v>1.2</v>
      </c>
      <c r="I112" s="407">
        <f t="shared" si="24"/>
        <v>13.299999999999999</v>
      </c>
      <c r="J112" s="407">
        <f t="shared" si="18"/>
        <v>13.44</v>
      </c>
      <c r="K112" s="408">
        <f t="shared" si="25"/>
        <v>0.14000000000000057</v>
      </c>
      <c r="L112" s="409">
        <f t="shared" si="26"/>
        <v>0.5</v>
      </c>
      <c r="M112" s="410">
        <f t="shared" si="27"/>
        <v>13.799999999999999</v>
      </c>
      <c r="N112" s="410">
        <f t="shared" si="28"/>
        <v>13.94</v>
      </c>
      <c r="O112" s="411"/>
      <c r="P112" s="485">
        <f t="shared" ca="1" si="29"/>
        <v>0.33828703703703827</v>
      </c>
      <c r="Q112" s="484">
        <f t="shared" ca="1" si="30"/>
        <v>0.33846064814814941</v>
      </c>
      <c r="R112" s="486">
        <v>0.14000000000000001</v>
      </c>
      <c r="S112" s="486">
        <f t="shared" ca="1" si="19"/>
        <v>0.09</v>
      </c>
      <c r="T112">
        <v>18</v>
      </c>
      <c r="U112" s="469" t="str">
        <f t="shared" si="20"/>
        <v>C5-R25</v>
      </c>
      <c r="V112">
        <v>5</v>
      </c>
      <c r="W112" s="470" t="s">
        <v>493</v>
      </c>
      <c r="X112" s="470" t="s">
        <v>494</v>
      </c>
      <c r="Y112">
        <v>25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11"/>
      <c r="C113" s="404" t="str">
        <f t="shared" si="17"/>
        <v>C5-R27</v>
      </c>
      <c r="D113" s="405">
        <v>0.33907407407407603</v>
      </c>
      <c r="E113" s="405">
        <v>0.33923611111111307</v>
      </c>
      <c r="F113" s="406">
        <f t="shared" si="31"/>
        <v>1.7</v>
      </c>
      <c r="G113" s="468">
        <f t="shared" si="31"/>
        <v>11.6</v>
      </c>
      <c r="H113" s="407">
        <f t="shared" si="31"/>
        <v>1.2</v>
      </c>
      <c r="I113" s="407">
        <f t="shared" si="24"/>
        <v>13.299999999999999</v>
      </c>
      <c r="J113" s="407">
        <f t="shared" si="18"/>
        <v>13.37</v>
      </c>
      <c r="K113" s="408">
        <f t="shared" si="25"/>
        <v>7.0000000000000284E-2</v>
      </c>
      <c r="L113" s="409">
        <f t="shared" si="26"/>
        <v>0.5</v>
      </c>
      <c r="M113" s="410">
        <f t="shared" si="27"/>
        <v>13.799999999999999</v>
      </c>
      <c r="N113" s="410">
        <f t="shared" si="28"/>
        <v>13.87</v>
      </c>
      <c r="O113" s="411"/>
      <c r="P113" s="485">
        <f t="shared" ca="1" si="29"/>
        <v>0.33871527777777904</v>
      </c>
      <c r="Q113" s="484">
        <f t="shared" ca="1" si="30"/>
        <v>0.33888888888889018</v>
      </c>
      <c r="R113" s="486">
        <v>7.0000000000000007E-2</v>
      </c>
      <c r="S113" s="486">
        <f t="shared" ca="1" si="19"/>
        <v>0.04</v>
      </c>
      <c r="T113">
        <v>19</v>
      </c>
      <c r="U113" s="469" t="str">
        <f t="shared" si="20"/>
        <v>C5-R27</v>
      </c>
      <c r="V113">
        <v>5</v>
      </c>
      <c r="W113" s="470" t="s">
        <v>493</v>
      </c>
      <c r="X113" s="470" t="s">
        <v>494</v>
      </c>
      <c r="Y113">
        <v>27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11"/>
      <c r="C114" s="404" t="str">
        <f t="shared" si="17"/>
        <v>C5-R29</v>
      </c>
      <c r="D114" s="405">
        <v>0.33946759259259457</v>
      </c>
      <c r="E114" s="405">
        <v>0.33960648148148348</v>
      </c>
      <c r="F114" s="406">
        <f t="shared" si="31"/>
        <v>1.7</v>
      </c>
      <c r="G114" s="468">
        <f t="shared" si="31"/>
        <v>11.6</v>
      </c>
      <c r="H114" s="407">
        <f t="shared" si="31"/>
        <v>1.2</v>
      </c>
      <c r="I114" s="407">
        <f t="shared" si="24"/>
        <v>13.299999999999999</v>
      </c>
      <c r="J114" s="407">
        <f t="shared" si="18"/>
        <v>13.389999999999999</v>
      </c>
      <c r="K114" s="408">
        <f t="shared" si="25"/>
        <v>8.9999999999999858E-2</v>
      </c>
      <c r="L114" s="409">
        <f t="shared" si="26"/>
        <v>0.5</v>
      </c>
      <c r="M114" s="410">
        <f t="shared" si="27"/>
        <v>13.799999999999999</v>
      </c>
      <c r="N114" s="410">
        <f t="shared" si="28"/>
        <v>13.889999999999999</v>
      </c>
      <c r="O114" s="411"/>
      <c r="P114" s="485">
        <f t="shared" ca="1" si="29"/>
        <v>0.33912037037037168</v>
      </c>
      <c r="Q114" s="484">
        <f t="shared" ca="1" si="30"/>
        <v>0.33925925925926059</v>
      </c>
      <c r="R114" s="486">
        <v>0.09</v>
      </c>
      <c r="S114" s="486">
        <f t="shared" ca="1" si="19"/>
        <v>0.03</v>
      </c>
      <c r="T114">
        <v>20</v>
      </c>
      <c r="U114" s="469" t="str">
        <f t="shared" si="20"/>
        <v>C5-R29</v>
      </c>
      <c r="V114">
        <v>5</v>
      </c>
      <c r="W114" s="470" t="s">
        <v>493</v>
      </c>
      <c r="X114" s="470" t="s">
        <v>494</v>
      </c>
      <c r="Y114">
        <v>29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11"/>
      <c r="C115" s="404" t="str">
        <f t="shared" si="17"/>
        <v>C5-R31</v>
      </c>
      <c r="D115" s="405">
        <v>0.33988425925926125</v>
      </c>
      <c r="E115" s="405">
        <v>0.34005787037037238</v>
      </c>
      <c r="F115" s="406">
        <f t="shared" ref="F115:H130" si="32">F114</f>
        <v>1.7</v>
      </c>
      <c r="G115" s="468">
        <f t="shared" si="32"/>
        <v>11.6</v>
      </c>
      <c r="H115" s="407">
        <f t="shared" si="32"/>
        <v>1.2</v>
      </c>
      <c r="I115" s="407">
        <f t="shared" si="24"/>
        <v>13.299999999999999</v>
      </c>
      <c r="J115" s="407">
        <f t="shared" si="18"/>
        <v>13.419999999999998</v>
      </c>
      <c r="K115" s="408">
        <f t="shared" si="25"/>
        <v>0.11999999999999922</v>
      </c>
      <c r="L115" s="409">
        <f t="shared" si="26"/>
        <v>0.5</v>
      </c>
      <c r="M115" s="410">
        <f t="shared" si="27"/>
        <v>13.799999999999999</v>
      </c>
      <c r="N115" s="410">
        <f t="shared" si="28"/>
        <v>13.919999999999998</v>
      </c>
      <c r="O115" s="411"/>
      <c r="P115" s="485">
        <f t="shared" ca="1" si="29"/>
        <v>0.33951388888889023</v>
      </c>
      <c r="Q115" s="484">
        <f t="shared" ca="1" si="30"/>
        <v>0.33966435185185317</v>
      </c>
      <c r="R115" s="486">
        <v>0.12</v>
      </c>
      <c r="S115" s="486">
        <f t="shared" ca="1" si="19"/>
        <v>0.09</v>
      </c>
      <c r="T115">
        <v>21</v>
      </c>
      <c r="U115" s="469" t="str">
        <f t="shared" si="20"/>
        <v>C5-R31</v>
      </c>
      <c r="V115">
        <v>5</v>
      </c>
      <c r="W115" s="470" t="s">
        <v>493</v>
      </c>
      <c r="X115" s="470" t="s">
        <v>494</v>
      </c>
      <c r="Y115">
        <v>31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11"/>
      <c r="C116" s="404" t="str">
        <f t="shared" si="17"/>
        <v>C5-R33</v>
      </c>
      <c r="D116" s="405">
        <v>0.34034722222222424</v>
      </c>
      <c r="E116" s="405">
        <v>0.34052083333333538</v>
      </c>
      <c r="F116" s="406">
        <f t="shared" si="32"/>
        <v>1.7</v>
      </c>
      <c r="G116" s="468">
        <f t="shared" si="32"/>
        <v>11.6</v>
      </c>
      <c r="H116" s="407">
        <f t="shared" si="32"/>
        <v>1.2</v>
      </c>
      <c r="I116" s="407">
        <f t="shared" si="24"/>
        <v>13.299999999999999</v>
      </c>
      <c r="J116" s="407">
        <f t="shared" si="18"/>
        <v>13.339999999999998</v>
      </c>
      <c r="K116" s="408">
        <f t="shared" si="25"/>
        <v>3.9999999999999147E-2</v>
      </c>
      <c r="L116" s="409">
        <f t="shared" si="26"/>
        <v>0.5</v>
      </c>
      <c r="M116" s="410">
        <f t="shared" si="27"/>
        <v>13.799999999999999</v>
      </c>
      <c r="N116" s="410">
        <f t="shared" si="28"/>
        <v>13.839999999999998</v>
      </c>
      <c r="O116" s="411"/>
      <c r="P116" s="485">
        <f t="shared" ca="1" si="29"/>
        <v>0.33994212962963094</v>
      </c>
      <c r="Q116" s="484">
        <f t="shared" ca="1" si="30"/>
        <v>0.34009259259259389</v>
      </c>
      <c r="R116" s="486">
        <v>0.04</v>
      </c>
      <c r="S116" s="486">
        <f t="shared" ca="1" si="19"/>
        <v>0.02</v>
      </c>
      <c r="T116">
        <v>22</v>
      </c>
      <c r="U116" s="469" t="str">
        <f t="shared" si="20"/>
        <v>C5-R33</v>
      </c>
      <c r="V116">
        <v>5</v>
      </c>
      <c r="W116" s="470" t="s">
        <v>493</v>
      </c>
      <c r="X116" s="470" t="s">
        <v>494</v>
      </c>
      <c r="Y116">
        <v>33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11"/>
      <c r="C117" s="404" t="str">
        <f t="shared" si="17"/>
        <v>C5-R35</v>
      </c>
      <c r="D117" s="405">
        <v>0.34076388888889092</v>
      </c>
      <c r="E117" s="405">
        <v>0.34091435185185387</v>
      </c>
      <c r="F117" s="406">
        <f t="shared" si="32"/>
        <v>1.7</v>
      </c>
      <c r="G117" s="468">
        <f t="shared" si="32"/>
        <v>11.6</v>
      </c>
      <c r="H117" s="407">
        <f t="shared" si="32"/>
        <v>1.2</v>
      </c>
      <c r="I117" s="407">
        <f t="shared" si="24"/>
        <v>13.299999999999999</v>
      </c>
      <c r="J117" s="407">
        <f t="shared" si="18"/>
        <v>13.329999999999998</v>
      </c>
      <c r="K117" s="408">
        <f t="shared" si="25"/>
        <v>2.9999999999999361E-2</v>
      </c>
      <c r="L117" s="409">
        <f t="shared" si="26"/>
        <v>0.5</v>
      </c>
      <c r="M117" s="410">
        <f t="shared" si="27"/>
        <v>13.799999999999999</v>
      </c>
      <c r="N117" s="410">
        <f t="shared" si="28"/>
        <v>13.829999999999998</v>
      </c>
      <c r="O117" s="411"/>
      <c r="P117" s="485">
        <f t="shared" ca="1" si="29"/>
        <v>0.34034722222222352</v>
      </c>
      <c r="Q117" s="484">
        <f t="shared" ca="1" si="30"/>
        <v>0.34050925925926057</v>
      </c>
      <c r="R117" s="486">
        <v>0.03</v>
      </c>
      <c r="S117" s="486">
        <f t="shared" ca="1" si="19"/>
        <v>0.05</v>
      </c>
      <c r="T117">
        <v>23</v>
      </c>
      <c r="U117" s="501" t="str">
        <f t="shared" si="20"/>
        <v>C5-R35</v>
      </c>
      <c r="V117">
        <v>5</v>
      </c>
      <c r="W117" s="501" t="s">
        <v>493</v>
      </c>
      <c r="X117" s="470" t="s">
        <v>494</v>
      </c>
      <c r="Y117">
        <v>35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11"/>
      <c r="C118" s="404" t="str">
        <f t="shared" si="17"/>
        <v>C5-R37</v>
      </c>
      <c r="D118" s="405">
        <v>0.3411689814814835</v>
      </c>
      <c r="E118" s="405">
        <v>0.34130787037037241</v>
      </c>
      <c r="F118" s="406">
        <f t="shared" si="32"/>
        <v>1.7</v>
      </c>
      <c r="G118" s="468">
        <f t="shared" si="32"/>
        <v>11.6</v>
      </c>
      <c r="H118" s="407">
        <f t="shared" si="32"/>
        <v>1.2</v>
      </c>
      <c r="I118" s="407">
        <f t="shared" si="24"/>
        <v>13.299999999999999</v>
      </c>
      <c r="J118" s="407">
        <f t="shared" si="18"/>
        <v>13.36</v>
      </c>
      <c r="K118" s="408">
        <f t="shared" si="25"/>
        <v>6.0000000000000497E-2</v>
      </c>
      <c r="L118" s="409">
        <f t="shared" si="26"/>
        <v>0.5</v>
      </c>
      <c r="M118" s="410">
        <f t="shared" si="27"/>
        <v>13.799999999999999</v>
      </c>
      <c r="N118" s="410">
        <f t="shared" si="28"/>
        <v>13.86</v>
      </c>
      <c r="O118" s="411"/>
      <c r="P118" s="485">
        <f t="shared" ca="1" si="29"/>
        <v>0.34077546296296429</v>
      </c>
      <c r="Q118" s="484">
        <f t="shared" ca="1" si="30"/>
        <v>0.34092592592592724</v>
      </c>
      <c r="R118" s="486">
        <v>0.06</v>
      </c>
      <c r="S118" s="486">
        <f t="shared" ca="1" si="19"/>
        <v>0.04</v>
      </c>
      <c r="T118">
        <v>24</v>
      </c>
      <c r="U118" s="469" t="str">
        <f t="shared" si="20"/>
        <v>C5-R37</v>
      </c>
      <c r="V118">
        <v>5</v>
      </c>
      <c r="W118" s="470" t="s">
        <v>493</v>
      </c>
      <c r="X118" s="470" t="s">
        <v>494</v>
      </c>
      <c r="Y118">
        <v>37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11"/>
      <c r="C119" s="404" t="str">
        <f t="shared" si="17"/>
        <v>C5-R39</v>
      </c>
      <c r="D119" s="405">
        <v>0.34159722222222427</v>
      </c>
      <c r="E119" s="405">
        <v>0.34177083333333541</v>
      </c>
      <c r="F119" s="406">
        <f t="shared" si="32"/>
        <v>1.7</v>
      </c>
      <c r="G119" s="468">
        <f t="shared" si="32"/>
        <v>11.6</v>
      </c>
      <c r="H119" s="407">
        <f t="shared" si="32"/>
        <v>1.2</v>
      </c>
      <c r="I119" s="407">
        <f t="shared" si="24"/>
        <v>13.299999999999999</v>
      </c>
      <c r="J119" s="407">
        <f t="shared" si="18"/>
        <v>13.37</v>
      </c>
      <c r="K119" s="408">
        <f t="shared" si="25"/>
        <v>7.0000000000000284E-2</v>
      </c>
      <c r="L119" s="409">
        <f t="shared" si="26"/>
        <v>0.5</v>
      </c>
      <c r="M119" s="410">
        <f t="shared" si="27"/>
        <v>13.799999999999999</v>
      </c>
      <c r="N119" s="410">
        <f t="shared" si="28"/>
        <v>13.87</v>
      </c>
      <c r="O119" s="411"/>
      <c r="P119" s="485">
        <f t="shared" ca="1" si="29"/>
        <v>0.34119212962963097</v>
      </c>
      <c r="Q119" s="484">
        <f t="shared" ca="1" si="30"/>
        <v>0.34133101851851988</v>
      </c>
      <c r="R119" s="486">
        <v>7.0000000000000007E-2</v>
      </c>
      <c r="S119" s="486">
        <f t="shared" ca="1" si="19"/>
        <v>0.11</v>
      </c>
      <c r="T119">
        <v>25</v>
      </c>
      <c r="U119" s="469" t="str">
        <f t="shared" si="20"/>
        <v>C5-R39</v>
      </c>
      <c r="V119">
        <v>5</v>
      </c>
      <c r="W119" s="470" t="s">
        <v>493</v>
      </c>
      <c r="X119" s="470" t="s">
        <v>494</v>
      </c>
      <c r="Y119">
        <v>39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11"/>
      <c r="C120" s="404" t="str">
        <f t="shared" si="17"/>
        <v>C5-R41</v>
      </c>
      <c r="D120" s="405">
        <v>0.34200231481481691</v>
      </c>
      <c r="E120" s="405">
        <v>0.34217592592592805</v>
      </c>
      <c r="F120" s="406">
        <f t="shared" si="32"/>
        <v>1.7</v>
      </c>
      <c r="G120" s="468">
        <f t="shared" si="32"/>
        <v>11.6</v>
      </c>
      <c r="H120" s="407">
        <f t="shared" si="32"/>
        <v>1.2</v>
      </c>
      <c r="I120" s="407">
        <f t="shared" si="24"/>
        <v>13.299999999999999</v>
      </c>
      <c r="J120" s="407">
        <f t="shared" si="18"/>
        <v>13.45</v>
      </c>
      <c r="K120" s="408">
        <f t="shared" si="25"/>
        <v>0.15000000000000036</v>
      </c>
      <c r="L120" s="409">
        <f t="shared" si="26"/>
        <v>0.5</v>
      </c>
      <c r="M120" s="410">
        <f t="shared" si="27"/>
        <v>13.799999999999999</v>
      </c>
      <c r="N120" s="410">
        <f t="shared" si="28"/>
        <v>13.95</v>
      </c>
      <c r="O120" s="411"/>
      <c r="P120" s="485">
        <f t="shared" ca="1" si="29"/>
        <v>0.34156250000000138</v>
      </c>
      <c r="Q120" s="484">
        <f t="shared" ca="1" si="30"/>
        <v>0.34170138888889029</v>
      </c>
      <c r="R120" s="486">
        <v>0.15</v>
      </c>
      <c r="S120" s="486">
        <f t="shared" ca="1" si="19"/>
        <v>0.11</v>
      </c>
      <c r="T120">
        <v>26</v>
      </c>
      <c r="U120" s="469" t="str">
        <f t="shared" si="20"/>
        <v>C5-R41</v>
      </c>
      <c r="V120">
        <v>5</v>
      </c>
      <c r="W120" s="470" t="s">
        <v>493</v>
      </c>
      <c r="X120" s="470" t="s">
        <v>494</v>
      </c>
      <c r="Y120">
        <v>41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11"/>
      <c r="C121" s="404" t="str">
        <f t="shared" si="17"/>
        <v>C5-R43</v>
      </c>
      <c r="D121" s="405">
        <v>0.34245370370370581</v>
      </c>
      <c r="E121" s="405">
        <v>0.34262731481481695</v>
      </c>
      <c r="F121" s="406">
        <f t="shared" si="32"/>
        <v>1.7</v>
      </c>
      <c r="G121" s="468">
        <f t="shared" si="32"/>
        <v>11.6</v>
      </c>
      <c r="H121" s="407">
        <f t="shared" si="32"/>
        <v>1.2</v>
      </c>
      <c r="I121" s="407">
        <f t="shared" si="24"/>
        <v>13.299999999999999</v>
      </c>
      <c r="J121" s="407">
        <f t="shared" si="18"/>
        <v>13.35</v>
      </c>
      <c r="K121" s="408">
        <f t="shared" si="25"/>
        <v>5.0000000000000711E-2</v>
      </c>
      <c r="L121" s="409">
        <f t="shared" si="26"/>
        <v>0.5</v>
      </c>
      <c r="M121" s="410">
        <f t="shared" si="27"/>
        <v>13.799999999999999</v>
      </c>
      <c r="N121" s="410">
        <f t="shared" si="28"/>
        <v>13.85</v>
      </c>
      <c r="O121" s="411"/>
      <c r="P121" s="485">
        <f t="shared" ca="1" si="29"/>
        <v>0.34197916666666806</v>
      </c>
      <c r="Q121" s="484">
        <f t="shared" ca="1" si="30"/>
        <v>0.34215277777777919</v>
      </c>
      <c r="R121" s="486">
        <v>0.05</v>
      </c>
      <c r="S121" s="486">
        <f t="shared" ca="1" si="19"/>
        <v>0.06</v>
      </c>
      <c r="T121">
        <v>1</v>
      </c>
      <c r="U121" s="469" t="str">
        <f t="shared" si="20"/>
        <v>C5-R43</v>
      </c>
      <c r="V121">
        <v>5</v>
      </c>
      <c r="W121" s="470" t="s">
        <v>493</v>
      </c>
      <c r="X121" s="470" t="s">
        <v>494</v>
      </c>
      <c r="Y121">
        <v>43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11"/>
      <c r="C122" s="404" t="str">
        <f t="shared" si="17"/>
        <v>C6-R42</v>
      </c>
      <c r="D122" s="405">
        <v>0.34287037037037249</v>
      </c>
      <c r="E122" s="405">
        <v>0.34303240740740953</v>
      </c>
      <c r="F122" s="406">
        <f t="shared" si="32"/>
        <v>1.7</v>
      </c>
      <c r="G122" s="468">
        <f t="shared" si="32"/>
        <v>11.6</v>
      </c>
      <c r="H122" s="407">
        <f t="shared" si="32"/>
        <v>1.2</v>
      </c>
      <c r="I122" s="407">
        <f t="shared" si="24"/>
        <v>13.299999999999999</v>
      </c>
      <c r="J122" s="407">
        <f t="shared" si="18"/>
        <v>13.319999999999999</v>
      </c>
      <c r="K122" s="408">
        <f t="shared" si="25"/>
        <v>1.9999999999999574E-2</v>
      </c>
      <c r="L122" s="409">
        <f t="shared" si="26"/>
        <v>0.5</v>
      </c>
      <c r="M122" s="410">
        <f t="shared" si="27"/>
        <v>13.799999999999999</v>
      </c>
      <c r="N122" s="410">
        <f t="shared" si="28"/>
        <v>13.819999999999999</v>
      </c>
      <c r="O122" s="411"/>
      <c r="P122" s="485">
        <f t="shared" ca="1" si="29"/>
        <v>0.34241898148148292</v>
      </c>
      <c r="Q122" s="484">
        <f t="shared" ca="1" si="30"/>
        <v>0.34255787037037183</v>
      </c>
      <c r="R122" s="486">
        <v>0.02</v>
      </c>
      <c r="S122" s="486">
        <f t="shared" ca="1" si="19"/>
        <v>7.0000000000000007E-2</v>
      </c>
      <c r="T122">
        <v>2</v>
      </c>
      <c r="U122" s="469" t="str">
        <f t="shared" si="20"/>
        <v>C6-R42</v>
      </c>
      <c r="V122">
        <v>6</v>
      </c>
      <c r="W122" s="470" t="s">
        <v>493</v>
      </c>
      <c r="X122" s="470" t="s">
        <v>494</v>
      </c>
      <c r="Y122">
        <v>42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11"/>
      <c r="C123" s="404" t="str">
        <f t="shared" si="17"/>
        <v>C6-R40</v>
      </c>
      <c r="D123" s="405">
        <v>0.34328703703703917</v>
      </c>
      <c r="E123" s="405">
        <v>0.3434606481481503</v>
      </c>
      <c r="F123" s="406">
        <f t="shared" si="32"/>
        <v>1.7</v>
      </c>
      <c r="G123" s="468">
        <f t="shared" si="32"/>
        <v>11.6</v>
      </c>
      <c r="H123" s="407">
        <f t="shared" si="32"/>
        <v>1.2</v>
      </c>
      <c r="I123" s="407">
        <f t="shared" si="24"/>
        <v>13.299999999999999</v>
      </c>
      <c r="J123" s="407">
        <f t="shared" si="18"/>
        <v>13.319999999999999</v>
      </c>
      <c r="K123" s="408">
        <f t="shared" si="25"/>
        <v>1.9999999999999574E-2</v>
      </c>
      <c r="L123" s="409">
        <f t="shared" si="26"/>
        <v>0.5</v>
      </c>
      <c r="M123" s="410">
        <f t="shared" si="27"/>
        <v>13.799999999999999</v>
      </c>
      <c r="N123" s="410">
        <f t="shared" si="28"/>
        <v>13.819999999999999</v>
      </c>
      <c r="O123" s="411"/>
      <c r="P123" s="485">
        <f t="shared" ca="1" si="29"/>
        <v>0.3428356481481496</v>
      </c>
      <c r="Q123" s="484">
        <f t="shared" ca="1" si="30"/>
        <v>0.34299768518518664</v>
      </c>
      <c r="R123" s="486">
        <v>0.02</v>
      </c>
      <c r="S123" s="486">
        <f t="shared" ca="1" si="19"/>
        <v>7.0000000000000007E-2</v>
      </c>
      <c r="T123">
        <v>3</v>
      </c>
      <c r="U123" s="469" t="str">
        <f t="shared" si="20"/>
        <v>C6-R40</v>
      </c>
      <c r="V123">
        <v>6</v>
      </c>
      <c r="W123" s="470" t="s">
        <v>493</v>
      </c>
      <c r="X123" s="470" t="s">
        <v>494</v>
      </c>
      <c r="Y123">
        <v>40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11"/>
      <c r="C124" s="404" t="str">
        <f t="shared" si="17"/>
        <v>C6-R38</v>
      </c>
      <c r="D124" s="405">
        <v>0.3436921296296318</v>
      </c>
      <c r="E124" s="405">
        <v>0.34384259259259475</v>
      </c>
      <c r="F124" s="406">
        <f t="shared" si="32"/>
        <v>1.7</v>
      </c>
      <c r="G124" s="468">
        <f t="shared" si="32"/>
        <v>11.6</v>
      </c>
      <c r="H124" s="407">
        <f t="shared" si="32"/>
        <v>1.2</v>
      </c>
      <c r="I124" s="407">
        <f t="shared" si="24"/>
        <v>13.299999999999999</v>
      </c>
      <c r="J124" s="407">
        <f t="shared" si="18"/>
        <v>13.399999999999999</v>
      </c>
      <c r="K124" s="408">
        <f t="shared" si="25"/>
        <v>9.9999999999999645E-2</v>
      </c>
      <c r="L124" s="409">
        <f t="shared" si="26"/>
        <v>0.5</v>
      </c>
      <c r="M124" s="410">
        <f t="shared" si="27"/>
        <v>13.799999999999999</v>
      </c>
      <c r="N124" s="410">
        <f t="shared" si="28"/>
        <v>13.899999999999999</v>
      </c>
      <c r="O124" s="411"/>
      <c r="P124" s="485">
        <f t="shared" ca="1" si="29"/>
        <v>0.3432870370370385</v>
      </c>
      <c r="Q124" s="484">
        <f t="shared" ca="1" si="30"/>
        <v>0.34343750000000145</v>
      </c>
      <c r="R124" s="486">
        <v>0.1</v>
      </c>
      <c r="S124" s="486">
        <f t="shared" ca="1" si="19"/>
        <v>0.09</v>
      </c>
      <c r="T124">
        <v>4</v>
      </c>
      <c r="U124" s="469" t="str">
        <f t="shared" si="20"/>
        <v>C6-R38</v>
      </c>
      <c r="V124">
        <v>6</v>
      </c>
      <c r="W124" s="470" t="s">
        <v>493</v>
      </c>
      <c r="X124" s="470" t="s">
        <v>494</v>
      </c>
      <c r="Y124">
        <v>38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11"/>
      <c r="C125" s="404" t="str">
        <f t="shared" si="17"/>
        <v>C6-R36</v>
      </c>
      <c r="D125" s="405">
        <v>0.34407407407407625</v>
      </c>
      <c r="E125" s="405">
        <v>0.34421296296296516</v>
      </c>
      <c r="F125" s="406">
        <f t="shared" si="32"/>
        <v>1.7</v>
      </c>
      <c r="G125" s="468">
        <f t="shared" si="32"/>
        <v>11.6</v>
      </c>
      <c r="H125" s="407">
        <f t="shared" si="32"/>
        <v>1.2</v>
      </c>
      <c r="I125" s="407">
        <f t="shared" si="24"/>
        <v>13.299999999999999</v>
      </c>
      <c r="J125" s="407">
        <f t="shared" si="18"/>
        <v>13.309999999999999</v>
      </c>
      <c r="K125" s="408">
        <f t="shared" si="25"/>
        <v>9.9999999999997868E-3</v>
      </c>
      <c r="L125" s="409">
        <f t="shared" si="26"/>
        <v>0.5</v>
      </c>
      <c r="M125" s="410">
        <f t="shared" si="27"/>
        <v>13.799999999999999</v>
      </c>
      <c r="N125" s="410">
        <f t="shared" si="28"/>
        <v>13.809999999999999</v>
      </c>
      <c r="O125" s="411"/>
      <c r="P125" s="485">
        <f t="shared" ca="1" si="29"/>
        <v>0.34370370370370518</v>
      </c>
      <c r="Q125" s="484">
        <f t="shared" ca="1" si="30"/>
        <v>0.34386574074074222</v>
      </c>
      <c r="R125" s="486">
        <v>0.01</v>
      </c>
      <c r="S125" s="486">
        <f t="shared" ca="1" si="19"/>
        <v>0.11</v>
      </c>
      <c r="T125">
        <v>5</v>
      </c>
      <c r="U125" s="469" t="str">
        <f t="shared" si="20"/>
        <v>C6-R36</v>
      </c>
      <c r="V125">
        <v>6</v>
      </c>
      <c r="W125" s="470" t="s">
        <v>493</v>
      </c>
      <c r="X125" s="470" t="s">
        <v>494</v>
      </c>
      <c r="Y125">
        <v>36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11"/>
      <c r="C126" s="404" t="str">
        <f t="shared" si="17"/>
        <v>C6-R34</v>
      </c>
      <c r="D126" s="405">
        <v>0.34444444444444666</v>
      </c>
      <c r="E126" s="405">
        <v>0.3446180555555578</v>
      </c>
      <c r="F126" s="406">
        <f t="shared" si="32"/>
        <v>1.7</v>
      </c>
      <c r="G126" s="468">
        <f t="shared" si="32"/>
        <v>11.6</v>
      </c>
      <c r="H126" s="407">
        <f t="shared" si="32"/>
        <v>1.2</v>
      </c>
      <c r="I126" s="407">
        <f t="shared" si="24"/>
        <v>13.299999999999999</v>
      </c>
      <c r="J126" s="407">
        <f t="shared" si="18"/>
        <v>13.44</v>
      </c>
      <c r="K126" s="408">
        <f t="shared" si="25"/>
        <v>0.14000000000000057</v>
      </c>
      <c r="L126" s="409">
        <f t="shared" si="26"/>
        <v>0.5</v>
      </c>
      <c r="M126" s="410">
        <f t="shared" si="27"/>
        <v>13.799999999999999</v>
      </c>
      <c r="N126" s="410">
        <f t="shared" si="28"/>
        <v>13.94</v>
      </c>
      <c r="O126" s="411"/>
      <c r="P126" s="485">
        <f t="shared" ca="1" si="29"/>
        <v>0.34412037037037185</v>
      </c>
      <c r="Q126" s="484">
        <f t="shared" ca="1" si="30"/>
        <v>0.3442824074074089</v>
      </c>
      <c r="R126" s="486">
        <v>0.14000000000000001</v>
      </c>
      <c r="S126" s="486">
        <f t="shared" ca="1" si="19"/>
        <v>0.03</v>
      </c>
      <c r="T126">
        <v>6</v>
      </c>
      <c r="U126" s="469" t="str">
        <f t="shared" si="20"/>
        <v>C6-R34</v>
      </c>
      <c r="V126">
        <v>6</v>
      </c>
      <c r="W126" s="470" t="s">
        <v>493</v>
      </c>
      <c r="X126" s="470" t="s">
        <v>494</v>
      </c>
      <c r="Y126">
        <v>34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11"/>
      <c r="C127" s="404" t="str">
        <f t="shared" si="17"/>
        <v>C6-R32</v>
      </c>
      <c r="D127" s="405">
        <v>0.34489583333333557</v>
      </c>
      <c r="E127" s="405">
        <v>0.34505787037037261</v>
      </c>
      <c r="F127" s="406">
        <f t="shared" si="32"/>
        <v>1.7</v>
      </c>
      <c r="G127" s="468">
        <f t="shared" si="32"/>
        <v>11.6</v>
      </c>
      <c r="H127" s="407">
        <f t="shared" si="32"/>
        <v>1.2</v>
      </c>
      <c r="I127" s="407">
        <f t="shared" si="24"/>
        <v>13.299999999999999</v>
      </c>
      <c r="J127" s="407">
        <f t="shared" si="18"/>
        <v>13.43</v>
      </c>
      <c r="K127" s="408">
        <f t="shared" si="25"/>
        <v>0.13000000000000078</v>
      </c>
      <c r="L127" s="409">
        <f t="shared" si="26"/>
        <v>0.5</v>
      </c>
      <c r="M127" s="410">
        <f t="shared" si="27"/>
        <v>13.799999999999999</v>
      </c>
      <c r="N127" s="410">
        <f t="shared" si="28"/>
        <v>13.93</v>
      </c>
      <c r="O127" s="411"/>
      <c r="P127" s="485">
        <f t="shared" ca="1" si="29"/>
        <v>0.3445138888888904</v>
      </c>
      <c r="Q127" s="484">
        <f t="shared" ca="1" si="30"/>
        <v>0.34468750000000153</v>
      </c>
      <c r="R127" s="486">
        <v>0.13</v>
      </c>
      <c r="S127" s="486">
        <f t="shared" ca="1" si="19"/>
        <v>0.08</v>
      </c>
      <c r="T127">
        <v>7</v>
      </c>
      <c r="U127" s="469" t="str">
        <f t="shared" si="20"/>
        <v>C6-R32</v>
      </c>
      <c r="V127">
        <v>6</v>
      </c>
      <c r="W127" s="470" t="s">
        <v>493</v>
      </c>
      <c r="X127" s="470" t="s">
        <v>494</v>
      </c>
      <c r="Y127">
        <v>32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11"/>
      <c r="C128" s="404" t="str">
        <f t="shared" si="17"/>
        <v>C6-R30</v>
      </c>
      <c r="D128" s="405">
        <v>0.34533564814815038</v>
      </c>
      <c r="E128" s="405">
        <v>0.34550925925926151</v>
      </c>
      <c r="F128" s="406">
        <f t="shared" si="32"/>
        <v>1.7</v>
      </c>
      <c r="G128" s="468">
        <f t="shared" si="32"/>
        <v>11.6</v>
      </c>
      <c r="H128" s="407">
        <f t="shared" si="32"/>
        <v>1.2</v>
      </c>
      <c r="I128" s="407">
        <f t="shared" si="24"/>
        <v>13.299999999999999</v>
      </c>
      <c r="J128" s="407">
        <f t="shared" si="18"/>
        <v>13.419999999999998</v>
      </c>
      <c r="K128" s="408">
        <f t="shared" si="25"/>
        <v>0.11999999999999922</v>
      </c>
      <c r="L128" s="409">
        <f t="shared" si="26"/>
        <v>0.5</v>
      </c>
      <c r="M128" s="410">
        <f t="shared" si="27"/>
        <v>13.799999999999999</v>
      </c>
      <c r="N128" s="410">
        <f t="shared" si="28"/>
        <v>13.919999999999998</v>
      </c>
      <c r="O128" s="411"/>
      <c r="P128" s="485">
        <f t="shared" ca="1" si="29"/>
        <v>0.34494212962963117</v>
      </c>
      <c r="Q128" s="484">
        <f t="shared" ca="1" si="30"/>
        <v>0.34510416666666821</v>
      </c>
      <c r="R128" s="486">
        <v>0.12</v>
      </c>
      <c r="S128" s="486">
        <f t="shared" ca="1" si="19"/>
        <v>0.08</v>
      </c>
      <c r="T128">
        <v>8</v>
      </c>
      <c r="U128" s="469" t="str">
        <f t="shared" si="20"/>
        <v>C6-R30</v>
      </c>
      <c r="V128">
        <v>6</v>
      </c>
      <c r="W128" s="470" t="s">
        <v>493</v>
      </c>
      <c r="X128" s="470" t="s">
        <v>494</v>
      </c>
      <c r="Y128">
        <v>30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11"/>
      <c r="C129" s="404" t="str">
        <f t="shared" si="17"/>
        <v>C6-R28</v>
      </c>
      <c r="D129" s="405">
        <v>0.34575231481481705</v>
      </c>
      <c r="E129" s="405">
        <v>0.34589120370370596</v>
      </c>
      <c r="F129" s="406">
        <f t="shared" si="32"/>
        <v>1.7</v>
      </c>
      <c r="G129" s="468">
        <f t="shared" si="32"/>
        <v>11.6</v>
      </c>
      <c r="H129" s="407">
        <f t="shared" si="32"/>
        <v>1.2</v>
      </c>
      <c r="I129" s="407">
        <f t="shared" si="24"/>
        <v>13.299999999999999</v>
      </c>
      <c r="J129" s="407">
        <f t="shared" si="18"/>
        <v>13.43</v>
      </c>
      <c r="K129" s="408">
        <f t="shared" si="25"/>
        <v>0.13000000000000078</v>
      </c>
      <c r="L129" s="409">
        <f t="shared" si="26"/>
        <v>0.5</v>
      </c>
      <c r="M129" s="410">
        <f t="shared" si="27"/>
        <v>13.799999999999999</v>
      </c>
      <c r="N129" s="410">
        <f t="shared" si="28"/>
        <v>13.93</v>
      </c>
      <c r="O129" s="411"/>
      <c r="P129" s="485">
        <f t="shared" ca="1" si="29"/>
        <v>0.34535879629629784</v>
      </c>
      <c r="Q129" s="484">
        <f t="shared" ca="1" si="30"/>
        <v>0.34550925925926079</v>
      </c>
      <c r="R129" s="486">
        <v>0.13</v>
      </c>
      <c r="S129" s="486">
        <f t="shared" ca="1" si="19"/>
        <v>0.1</v>
      </c>
      <c r="T129">
        <v>9</v>
      </c>
      <c r="U129" s="469" t="str">
        <f t="shared" si="20"/>
        <v>C6-R28</v>
      </c>
      <c r="V129">
        <v>6</v>
      </c>
      <c r="W129" s="470" t="s">
        <v>493</v>
      </c>
      <c r="X129" s="470" t="s">
        <v>494</v>
      </c>
      <c r="Y129">
        <v>28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11"/>
      <c r="C130" s="404" t="str">
        <f t="shared" si="17"/>
        <v>C6-R26</v>
      </c>
      <c r="D130" s="405">
        <v>0.3461342592592615</v>
      </c>
      <c r="E130" s="405">
        <v>0.34630787037037264</v>
      </c>
      <c r="F130" s="406">
        <f t="shared" si="32"/>
        <v>1.7</v>
      </c>
      <c r="G130" s="468">
        <f t="shared" si="32"/>
        <v>11.6</v>
      </c>
      <c r="H130" s="407">
        <f t="shared" si="32"/>
        <v>1.2</v>
      </c>
      <c r="I130" s="407">
        <f t="shared" si="24"/>
        <v>13.299999999999999</v>
      </c>
      <c r="J130" s="407">
        <f t="shared" si="18"/>
        <v>13.45</v>
      </c>
      <c r="K130" s="408">
        <f t="shared" si="25"/>
        <v>0.15000000000000036</v>
      </c>
      <c r="L130" s="409">
        <f t="shared" si="26"/>
        <v>0.5</v>
      </c>
      <c r="M130" s="410">
        <f t="shared" si="27"/>
        <v>13.799999999999999</v>
      </c>
      <c r="N130" s="410">
        <f t="shared" si="28"/>
        <v>13.95</v>
      </c>
      <c r="O130" s="411"/>
      <c r="P130" s="485">
        <f t="shared" ca="1" si="29"/>
        <v>0.34574074074074229</v>
      </c>
      <c r="Q130" s="484">
        <f t="shared" ca="1" si="30"/>
        <v>0.34591435185185343</v>
      </c>
      <c r="R130" s="486">
        <v>0.15</v>
      </c>
      <c r="S130" s="486">
        <f t="shared" ca="1" si="19"/>
        <v>0.13</v>
      </c>
      <c r="T130">
        <v>10</v>
      </c>
      <c r="U130" s="469" t="str">
        <f t="shared" si="20"/>
        <v>C6-R26</v>
      </c>
      <c r="V130">
        <v>6</v>
      </c>
      <c r="W130" s="470" t="s">
        <v>493</v>
      </c>
      <c r="X130" s="470" t="s">
        <v>494</v>
      </c>
      <c r="Y130">
        <v>26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11" t="str">
        <f>D12</f>
        <v>KM10+130, KM10+170</v>
      </c>
      <c r="C131" s="404" t="str">
        <f t="shared" si="17"/>
        <v>C6-R24</v>
      </c>
      <c r="D131" s="405">
        <v>0.3465972222222245</v>
      </c>
      <c r="E131" s="405">
        <v>0.34673611111111341</v>
      </c>
      <c r="F131" s="406">
        <f t="shared" ref="F131:H146" si="33">F130</f>
        <v>1.7</v>
      </c>
      <c r="G131" s="468">
        <f t="shared" si="33"/>
        <v>11.6</v>
      </c>
      <c r="H131" s="407">
        <f t="shared" si="33"/>
        <v>1.2</v>
      </c>
      <c r="I131" s="407">
        <f t="shared" si="24"/>
        <v>13.299999999999999</v>
      </c>
      <c r="J131" s="407">
        <f t="shared" si="18"/>
        <v>13.309999999999999</v>
      </c>
      <c r="K131" s="408">
        <f t="shared" si="25"/>
        <v>9.9999999999997868E-3</v>
      </c>
      <c r="L131" s="409">
        <f t="shared" si="26"/>
        <v>0.5</v>
      </c>
      <c r="M131" s="410">
        <f t="shared" si="27"/>
        <v>13.799999999999999</v>
      </c>
      <c r="N131" s="410">
        <f t="shared" si="28"/>
        <v>13.809999999999999</v>
      </c>
      <c r="O131" s="411"/>
      <c r="P131" s="485">
        <f t="shared" ca="1" si="29"/>
        <v>0.34615740740740897</v>
      </c>
      <c r="Q131" s="484">
        <f t="shared" ca="1" si="30"/>
        <v>0.34630787037037192</v>
      </c>
      <c r="R131" s="486">
        <v>0.01</v>
      </c>
      <c r="S131" s="486">
        <f t="shared" ca="1" si="19"/>
        <v>0.12</v>
      </c>
      <c r="T131">
        <v>11</v>
      </c>
      <c r="U131" s="469" t="str">
        <f t="shared" si="20"/>
        <v>C6-R24</v>
      </c>
      <c r="V131">
        <v>6</v>
      </c>
      <c r="W131" s="470" t="s">
        <v>493</v>
      </c>
      <c r="X131" s="470" t="s">
        <v>494</v>
      </c>
      <c r="Y131">
        <v>24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11"/>
      <c r="C132" s="404" t="str">
        <f t="shared" si="17"/>
        <v>C6-R22</v>
      </c>
      <c r="D132" s="405">
        <v>0.34701388888889118</v>
      </c>
      <c r="E132" s="405">
        <v>0.34718750000000231</v>
      </c>
      <c r="F132" s="406">
        <f t="shared" si="33"/>
        <v>1.7</v>
      </c>
      <c r="G132" s="468">
        <f t="shared" si="33"/>
        <v>11.6</v>
      </c>
      <c r="H132" s="407">
        <f t="shared" si="33"/>
        <v>1.2</v>
      </c>
      <c r="I132" s="407">
        <f t="shared" si="24"/>
        <v>13.299999999999999</v>
      </c>
      <c r="J132" s="407">
        <f t="shared" si="18"/>
        <v>13.389999999999999</v>
      </c>
      <c r="K132" s="408">
        <f t="shared" si="25"/>
        <v>8.9999999999999858E-2</v>
      </c>
      <c r="L132" s="409">
        <f t="shared" si="26"/>
        <v>0.5</v>
      </c>
      <c r="M132" s="410">
        <f t="shared" si="27"/>
        <v>13.799999999999999</v>
      </c>
      <c r="N132" s="410">
        <f t="shared" si="28"/>
        <v>13.889999999999999</v>
      </c>
      <c r="O132" s="411"/>
      <c r="P132" s="485">
        <f t="shared" ca="1" si="29"/>
        <v>0.34657407407407564</v>
      </c>
      <c r="Q132" s="484">
        <f t="shared" ca="1" si="30"/>
        <v>0.34672453703703859</v>
      </c>
      <c r="R132" s="486">
        <v>0.09</v>
      </c>
      <c r="S132" s="486">
        <f t="shared" ca="1" si="19"/>
        <v>0.01</v>
      </c>
      <c r="T132">
        <v>12</v>
      </c>
      <c r="U132" s="469" t="str">
        <f t="shared" si="20"/>
        <v>C6-R22</v>
      </c>
      <c r="V132">
        <v>6</v>
      </c>
      <c r="W132" s="470" t="s">
        <v>493</v>
      </c>
      <c r="X132" s="470" t="s">
        <v>494</v>
      </c>
      <c r="Y132">
        <v>22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11"/>
      <c r="C133" s="404" t="str">
        <f t="shared" si="17"/>
        <v>C6-R20</v>
      </c>
      <c r="D133" s="405">
        <v>0.34743055555555785</v>
      </c>
      <c r="E133" s="405">
        <v>0.34756944444444676</v>
      </c>
      <c r="F133" s="406">
        <f t="shared" si="33"/>
        <v>1.7</v>
      </c>
      <c r="G133" s="468">
        <f t="shared" si="33"/>
        <v>11.6</v>
      </c>
      <c r="H133" s="407">
        <f t="shared" si="33"/>
        <v>1.2</v>
      </c>
      <c r="I133" s="407">
        <f t="shared" si="24"/>
        <v>13.299999999999999</v>
      </c>
      <c r="J133" s="407">
        <f t="shared" si="18"/>
        <v>13.44</v>
      </c>
      <c r="K133" s="408">
        <f t="shared" si="25"/>
        <v>0.14000000000000057</v>
      </c>
      <c r="L133" s="409">
        <f t="shared" si="26"/>
        <v>0.5</v>
      </c>
      <c r="M133" s="410">
        <f t="shared" si="27"/>
        <v>13.799999999999999</v>
      </c>
      <c r="N133" s="410">
        <f t="shared" si="28"/>
        <v>13.94</v>
      </c>
      <c r="O133" s="411"/>
      <c r="P133" s="485">
        <f t="shared" ca="1" si="29"/>
        <v>0.34701388888889045</v>
      </c>
      <c r="Q133" s="484">
        <f t="shared" ca="1" si="30"/>
        <v>0.34715277777777936</v>
      </c>
      <c r="R133" s="486">
        <v>0.14000000000000001</v>
      </c>
      <c r="S133" s="486">
        <f t="shared" ca="1" si="19"/>
        <v>0.13</v>
      </c>
      <c r="T133">
        <v>13</v>
      </c>
      <c r="U133" s="469" t="str">
        <f t="shared" si="20"/>
        <v>C6-R20</v>
      </c>
      <c r="V133">
        <v>6</v>
      </c>
      <c r="W133" s="470" t="s">
        <v>493</v>
      </c>
      <c r="X133" s="470" t="s">
        <v>494</v>
      </c>
      <c r="Y133">
        <v>20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11"/>
      <c r="C134" s="404" t="str">
        <f t="shared" si="17"/>
        <v>C6-R18</v>
      </c>
      <c r="D134" s="405">
        <v>0.34780092592592826</v>
      </c>
      <c r="E134" s="405">
        <v>0.3479745370370394</v>
      </c>
      <c r="F134" s="406">
        <f t="shared" si="33"/>
        <v>1.7</v>
      </c>
      <c r="G134" s="468">
        <f t="shared" si="33"/>
        <v>11.6</v>
      </c>
      <c r="H134" s="407">
        <f t="shared" si="33"/>
        <v>1.2</v>
      </c>
      <c r="I134" s="407">
        <f t="shared" si="24"/>
        <v>13.299999999999999</v>
      </c>
      <c r="J134" s="407">
        <f t="shared" si="18"/>
        <v>13.319999999999999</v>
      </c>
      <c r="K134" s="408">
        <f t="shared" si="25"/>
        <v>1.9999999999999574E-2</v>
      </c>
      <c r="L134" s="409">
        <f t="shared" si="26"/>
        <v>0.5</v>
      </c>
      <c r="M134" s="410">
        <f t="shared" si="27"/>
        <v>13.799999999999999</v>
      </c>
      <c r="N134" s="410">
        <f t="shared" si="28"/>
        <v>13.819999999999999</v>
      </c>
      <c r="O134" s="411"/>
      <c r="P134" s="485">
        <f t="shared" ca="1" si="29"/>
        <v>0.3473958333333349</v>
      </c>
      <c r="Q134" s="484">
        <f t="shared" ca="1" si="30"/>
        <v>0.34754629629629785</v>
      </c>
      <c r="R134" s="486">
        <v>0.02</v>
      </c>
      <c r="S134" s="486">
        <f t="shared" ca="1" si="19"/>
        <v>0.13</v>
      </c>
      <c r="T134">
        <v>14</v>
      </c>
      <c r="U134" s="469" t="str">
        <f t="shared" si="20"/>
        <v>C6-R18</v>
      </c>
      <c r="V134">
        <v>6</v>
      </c>
      <c r="W134" s="470" t="s">
        <v>493</v>
      </c>
      <c r="X134" s="470" t="s">
        <v>494</v>
      </c>
      <c r="Y134">
        <v>18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11"/>
      <c r="C135" s="404" t="str">
        <f t="shared" si="17"/>
        <v>C6-R16</v>
      </c>
      <c r="D135" s="405">
        <v>0.34822916666666903</v>
      </c>
      <c r="E135" s="405">
        <v>0.34836805555555794</v>
      </c>
      <c r="F135" s="406">
        <f t="shared" si="33"/>
        <v>1.7</v>
      </c>
      <c r="G135" s="468">
        <f t="shared" si="33"/>
        <v>11.6</v>
      </c>
      <c r="H135" s="407">
        <f t="shared" si="33"/>
        <v>1.2</v>
      </c>
      <c r="I135" s="407">
        <f t="shared" si="24"/>
        <v>13.299999999999999</v>
      </c>
      <c r="J135" s="407">
        <f t="shared" si="18"/>
        <v>13.319999999999999</v>
      </c>
      <c r="K135" s="408">
        <f t="shared" si="25"/>
        <v>1.9999999999999574E-2</v>
      </c>
      <c r="L135" s="409">
        <f t="shared" si="26"/>
        <v>0.5</v>
      </c>
      <c r="M135" s="410">
        <f t="shared" si="27"/>
        <v>13.799999999999999</v>
      </c>
      <c r="N135" s="410">
        <f t="shared" si="28"/>
        <v>13.819999999999999</v>
      </c>
      <c r="O135" s="411"/>
      <c r="P135" s="485">
        <f t="shared" ca="1" si="29"/>
        <v>0.34782407407407562</v>
      </c>
      <c r="Q135" s="484">
        <f t="shared" ca="1" si="30"/>
        <v>0.34798611111111266</v>
      </c>
      <c r="R135" s="486">
        <v>0.02</v>
      </c>
      <c r="S135" s="486">
        <f t="shared" ca="1" si="19"/>
        <v>0.03</v>
      </c>
      <c r="T135">
        <v>15</v>
      </c>
      <c r="U135" s="469" t="str">
        <f t="shared" si="20"/>
        <v>C6-R16</v>
      </c>
      <c r="V135">
        <v>6</v>
      </c>
      <c r="W135" s="470" t="s">
        <v>493</v>
      </c>
      <c r="X135" s="470" t="s">
        <v>494</v>
      </c>
      <c r="Y135">
        <v>16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11"/>
      <c r="C136" s="404" t="str">
        <f t="shared" si="17"/>
        <v>C6-R14</v>
      </c>
      <c r="D136" s="405">
        <v>0.3486574074074098</v>
      </c>
      <c r="E136" s="405">
        <v>0.34879629629629871</v>
      </c>
      <c r="F136" s="406">
        <f t="shared" si="33"/>
        <v>1.7</v>
      </c>
      <c r="G136" s="468">
        <f t="shared" si="33"/>
        <v>11.6</v>
      </c>
      <c r="H136" s="407">
        <f t="shared" si="33"/>
        <v>1.2</v>
      </c>
      <c r="I136" s="407">
        <f t="shared" si="24"/>
        <v>13.299999999999999</v>
      </c>
      <c r="J136" s="407">
        <f t="shared" si="18"/>
        <v>13.37</v>
      </c>
      <c r="K136" s="408">
        <f t="shared" si="25"/>
        <v>7.0000000000000284E-2</v>
      </c>
      <c r="L136" s="409">
        <f t="shared" si="26"/>
        <v>0.5</v>
      </c>
      <c r="M136" s="410">
        <f t="shared" si="27"/>
        <v>13.799999999999999</v>
      </c>
      <c r="N136" s="410">
        <f t="shared" si="28"/>
        <v>13.87</v>
      </c>
      <c r="O136" s="411"/>
      <c r="P136" s="485">
        <f t="shared" ca="1" si="29"/>
        <v>0.34827546296296452</v>
      </c>
      <c r="Q136" s="484">
        <f t="shared" ca="1" si="30"/>
        <v>0.34842592592592747</v>
      </c>
      <c r="R136" s="486">
        <v>7.0000000000000007E-2</v>
      </c>
      <c r="S136" s="486">
        <f t="shared" ca="1" si="19"/>
        <v>0.1</v>
      </c>
      <c r="T136">
        <v>16</v>
      </c>
      <c r="U136" s="501" t="str">
        <f t="shared" si="20"/>
        <v>C6-R14</v>
      </c>
      <c r="V136">
        <v>6</v>
      </c>
      <c r="W136" s="501" t="s">
        <v>493</v>
      </c>
      <c r="X136" s="470" t="s">
        <v>494</v>
      </c>
      <c r="Y136">
        <v>14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11"/>
      <c r="C137" s="404" t="str">
        <f t="shared" si="17"/>
        <v>C6-R12</v>
      </c>
      <c r="D137" s="405">
        <v>0.34907407407407648</v>
      </c>
      <c r="E137" s="405">
        <v>0.34921296296296539</v>
      </c>
      <c r="F137" s="406">
        <f t="shared" si="33"/>
        <v>1.7</v>
      </c>
      <c r="G137" s="468">
        <f t="shared" si="33"/>
        <v>11.6</v>
      </c>
      <c r="H137" s="407">
        <f t="shared" si="33"/>
        <v>1.2</v>
      </c>
      <c r="I137" s="407">
        <f t="shared" si="24"/>
        <v>13.299999999999999</v>
      </c>
      <c r="J137" s="407">
        <f t="shared" si="18"/>
        <v>13.43</v>
      </c>
      <c r="K137" s="408">
        <f t="shared" si="25"/>
        <v>0.13000000000000078</v>
      </c>
      <c r="L137" s="409">
        <f t="shared" si="26"/>
        <v>0.5</v>
      </c>
      <c r="M137" s="410">
        <f t="shared" si="27"/>
        <v>13.799999999999999</v>
      </c>
      <c r="N137" s="410">
        <f t="shared" si="28"/>
        <v>13.93</v>
      </c>
      <c r="O137" s="411"/>
      <c r="P137" s="485">
        <f t="shared" ca="1" si="29"/>
        <v>0.3486921296296312</v>
      </c>
      <c r="Q137" s="484">
        <f t="shared" ca="1" si="30"/>
        <v>0.34886574074074234</v>
      </c>
      <c r="R137" s="486">
        <v>0.13</v>
      </c>
      <c r="S137" s="486">
        <f t="shared" ca="1" si="19"/>
        <v>0.1</v>
      </c>
      <c r="T137">
        <v>17</v>
      </c>
      <c r="U137" s="469" t="str">
        <f t="shared" si="20"/>
        <v>C6-R12</v>
      </c>
      <c r="V137">
        <v>6</v>
      </c>
      <c r="W137" s="470" t="s">
        <v>493</v>
      </c>
      <c r="X137" s="470" t="s">
        <v>494</v>
      </c>
      <c r="Y137">
        <v>12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11"/>
      <c r="C138" s="404" t="str">
        <f t="shared" si="17"/>
        <v>C6-R10</v>
      </c>
      <c r="D138" s="405">
        <v>0.34944444444444689</v>
      </c>
      <c r="E138" s="405">
        <v>0.34960648148148393</v>
      </c>
      <c r="F138" s="406">
        <f t="shared" si="33"/>
        <v>1.7</v>
      </c>
      <c r="G138" s="468">
        <f t="shared" si="33"/>
        <v>11.6</v>
      </c>
      <c r="H138" s="407">
        <f t="shared" si="33"/>
        <v>1.2</v>
      </c>
      <c r="I138" s="407">
        <f t="shared" si="24"/>
        <v>13.299999999999999</v>
      </c>
      <c r="J138" s="407">
        <f t="shared" si="18"/>
        <v>13.329999999999998</v>
      </c>
      <c r="K138" s="408">
        <f t="shared" si="25"/>
        <v>2.9999999999999361E-2</v>
      </c>
      <c r="L138" s="409">
        <f t="shared" si="26"/>
        <v>0.5</v>
      </c>
      <c r="M138" s="410">
        <f t="shared" si="27"/>
        <v>13.799999999999999</v>
      </c>
      <c r="N138" s="410">
        <f t="shared" si="28"/>
        <v>13.829999999999998</v>
      </c>
      <c r="O138" s="411"/>
      <c r="P138" s="485">
        <f t="shared" ca="1" si="29"/>
        <v>0.34912037037037197</v>
      </c>
      <c r="Q138" s="484">
        <f t="shared" ca="1" si="30"/>
        <v>0.34928240740740901</v>
      </c>
      <c r="R138" s="486">
        <v>0.03</v>
      </c>
      <c r="S138" s="486">
        <f t="shared" ca="1" si="19"/>
        <v>0.03</v>
      </c>
      <c r="T138">
        <v>18</v>
      </c>
      <c r="U138" s="469" t="str">
        <f t="shared" si="20"/>
        <v>C6-R10</v>
      </c>
      <c r="V138">
        <v>6</v>
      </c>
      <c r="W138" s="470" t="s">
        <v>493</v>
      </c>
      <c r="X138" s="470" t="s">
        <v>494</v>
      </c>
      <c r="Y138">
        <v>10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11"/>
      <c r="C139" s="404" t="str">
        <f t="shared" si="17"/>
        <v>C6-R8</v>
      </c>
      <c r="D139" s="405">
        <v>0.34983796296296543</v>
      </c>
      <c r="E139" s="405">
        <v>0.34998842592592838</v>
      </c>
      <c r="F139" s="406">
        <f t="shared" si="33"/>
        <v>1.7</v>
      </c>
      <c r="G139" s="468">
        <f t="shared" si="33"/>
        <v>11.6</v>
      </c>
      <c r="H139" s="407">
        <f t="shared" si="33"/>
        <v>1.2</v>
      </c>
      <c r="I139" s="407">
        <f t="shared" si="24"/>
        <v>13.299999999999999</v>
      </c>
      <c r="J139" s="407">
        <f t="shared" si="18"/>
        <v>13.309999999999999</v>
      </c>
      <c r="K139" s="408">
        <f t="shared" si="25"/>
        <v>9.9999999999997868E-3</v>
      </c>
      <c r="L139" s="409">
        <f t="shared" si="26"/>
        <v>0.5</v>
      </c>
      <c r="M139" s="410">
        <f t="shared" si="27"/>
        <v>13.799999999999999</v>
      </c>
      <c r="N139" s="410">
        <f t="shared" si="28"/>
        <v>13.809999999999999</v>
      </c>
      <c r="O139" s="411"/>
      <c r="P139" s="485">
        <f t="shared" ca="1" si="29"/>
        <v>0.34956018518518678</v>
      </c>
      <c r="Q139" s="484">
        <f t="shared" ca="1" si="30"/>
        <v>0.34972222222222382</v>
      </c>
      <c r="R139" s="486">
        <v>0.01</v>
      </c>
      <c r="S139" s="486">
        <f t="shared" ca="1" si="19"/>
        <v>0.15</v>
      </c>
      <c r="T139">
        <v>19</v>
      </c>
      <c r="U139" s="469" t="str">
        <f t="shared" si="20"/>
        <v>C6-R8</v>
      </c>
      <c r="V139">
        <v>6</v>
      </c>
      <c r="W139" s="470" t="s">
        <v>493</v>
      </c>
      <c r="X139" s="470" t="s">
        <v>494</v>
      </c>
      <c r="Y139">
        <v>8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11"/>
      <c r="C140" s="404" t="str">
        <f t="shared" si="17"/>
        <v>C6-R6</v>
      </c>
      <c r="D140" s="405">
        <v>0.35021990740740988</v>
      </c>
      <c r="E140" s="405">
        <v>0.35038194444444692</v>
      </c>
      <c r="F140" s="406">
        <f t="shared" si="33"/>
        <v>1.7</v>
      </c>
      <c r="G140" s="468">
        <f t="shared" si="33"/>
        <v>11.6</v>
      </c>
      <c r="H140" s="407">
        <f t="shared" si="33"/>
        <v>1.2</v>
      </c>
      <c r="I140" s="407">
        <f t="shared" si="24"/>
        <v>13.299999999999999</v>
      </c>
      <c r="J140" s="407">
        <f t="shared" si="18"/>
        <v>13.309999999999999</v>
      </c>
      <c r="K140" s="408">
        <f t="shared" si="25"/>
        <v>9.9999999999997868E-3</v>
      </c>
      <c r="L140" s="409">
        <f t="shared" si="26"/>
        <v>0.5</v>
      </c>
      <c r="M140" s="410">
        <f t="shared" si="27"/>
        <v>13.799999999999999</v>
      </c>
      <c r="N140" s="410">
        <f t="shared" si="28"/>
        <v>13.809999999999999</v>
      </c>
      <c r="O140" s="411"/>
      <c r="P140" s="485">
        <f t="shared" ca="1" si="29"/>
        <v>0.35001157407407568</v>
      </c>
      <c r="Q140" s="484">
        <f t="shared" ca="1" si="30"/>
        <v>0.35017361111111273</v>
      </c>
      <c r="R140" s="486">
        <v>0.01</v>
      </c>
      <c r="S140" s="486">
        <f t="shared" ca="1" si="19"/>
        <v>0.04</v>
      </c>
      <c r="T140">
        <v>20</v>
      </c>
      <c r="U140" s="469" t="str">
        <f t="shared" si="20"/>
        <v>C6-R6</v>
      </c>
      <c r="V140">
        <v>6</v>
      </c>
      <c r="W140" s="470" t="s">
        <v>493</v>
      </c>
      <c r="X140" s="470" t="s">
        <v>494</v>
      </c>
      <c r="Y140">
        <v>6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11"/>
      <c r="C141" s="404" t="str">
        <f t="shared" si="17"/>
        <v>C6-R4</v>
      </c>
      <c r="D141" s="405">
        <v>0.35063657407407656</v>
      </c>
      <c r="E141" s="405">
        <v>0.35077546296296547</v>
      </c>
      <c r="F141" s="406">
        <f t="shared" si="33"/>
        <v>1.7</v>
      </c>
      <c r="G141" s="468">
        <f t="shared" si="33"/>
        <v>11.6</v>
      </c>
      <c r="H141" s="407">
        <f t="shared" si="33"/>
        <v>1.2</v>
      </c>
      <c r="I141" s="407">
        <f t="shared" si="24"/>
        <v>13.299999999999999</v>
      </c>
      <c r="J141" s="407">
        <f t="shared" si="18"/>
        <v>13.35</v>
      </c>
      <c r="K141" s="408">
        <f t="shared" si="25"/>
        <v>5.0000000000000711E-2</v>
      </c>
      <c r="L141" s="409">
        <f t="shared" si="26"/>
        <v>0.5</v>
      </c>
      <c r="M141" s="410">
        <f t="shared" si="27"/>
        <v>13.799999999999999</v>
      </c>
      <c r="N141" s="410">
        <f t="shared" si="28"/>
        <v>13.85</v>
      </c>
      <c r="O141" s="411"/>
      <c r="P141" s="485">
        <f t="shared" ca="1" si="29"/>
        <v>0.35042824074074236</v>
      </c>
      <c r="Q141" s="484">
        <f t="shared" ca="1" si="30"/>
        <v>0.3505902777777794</v>
      </c>
      <c r="R141" s="486">
        <v>0.05</v>
      </c>
      <c r="S141" s="486">
        <f t="shared" ca="1" si="19"/>
        <v>0.1</v>
      </c>
      <c r="T141">
        <v>21</v>
      </c>
      <c r="U141" s="469" t="str">
        <f t="shared" si="20"/>
        <v>C6-R4</v>
      </c>
      <c r="V141">
        <v>6</v>
      </c>
      <c r="W141" s="470" t="s">
        <v>493</v>
      </c>
      <c r="X141" s="470" t="s">
        <v>494</v>
      </c>
      <c r="Y141">
        <v>4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11"/>
      <c r="C142" s="404" t="str">
        <f t="shared" si="17"/>
        <v>C6-R2</v>
      </c>
      <c r="D142" s="405">
        <v>0.35105324074074323</v>
      </c>
      <c r="E142" s="405">
        <v>0.35121527777778028</v>
      </c>
      <c r="F142" s="406">
        <f t="shared" si="33"/>
        <v>1.7</v>
      </c>
      <c r="G142" s="468">
        <f t="shared" si="33"/>
        <v>11.6</v>
      </c>
      <c r="H142" s="407">
        <f t="shared" si="33"/>
        <v>1.2</v>
      </c>
      <c r="I142" s="407">
        <f t="shared" si="24"/>
        <v>13.299999999999999</v>
      </c>
      <c r="J142" s="407">
        <f t="shared" si="18"/>
        <v>13.409999999999998</v>
      </c>
      <c r="K142" s="408">
        <f t="shared" si="25"/>
        <v>0.10999999999999943</v>
      </c>
      <c r="L142" s="409">
        <f t="shared" si="26"/>
        <v>0.5</v>
      </c>
      <c r="M142" s="410">
        <f t="shared" si="27"/>
        <v>13.799999999999999</v>
      </c>
      <c r="N142" s="410">
        <f t="shared" si="28"/>
        <v>13.909999999999998</v>
      </c>
      <c r="O142" s="411"/>
      <c r="P142" s="485">
        <f t="shared" ca="1" si="29"/>
        <v>0.3508217592592609</v>
      </c>
      <c r="Q142" s="484">
        <f t="shared" ca="1" si="30"/>
        <v>0.35097222222222385</v>
      </c>
      <c r="R142" s="486">
        <v>0.11</v>
      </c>
      <c r="S142" s="486">
        <f t="shared" ca="1" si="19"/>
        <v>0.11</v>
      </c>
      <c r="T142">
        <v>22</v>
      </c>
      <c r="U142" s="469" t="str">
        <f t="shared" si="20"/>
        <v>C6-R2</v>
      </c>
      <c r="V142">
        <v>6</v>
      </c>
      <c r="W142" s="470" t="s">
        <v>493</v>
      </c>
      <c r="X142" s="470" t="s">
        <v>494</v>
      </c>
      <c r="Y142">
        <v>2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11"/>
      <c r="C143" s="404" t="str">
        <f t="shared" si="17"/>
        <v>C7-R1</v>
      </c>
      <c r="D143" s="405">
        <v>0.35144675925926178</v>
      </c>
      <c r="E143" s="405">
        <v>0.35159722222222473</v>
      </c>
      <c r="F143" s="406">
        <f t="shared" si="33"/>
        <v>1.7</v>
      </c>
      <c r="G143" s="468">
        <f t="shared" si="33"/>
        <v>11.6</v>
      </c>
      <c r="H143" s="407">
        <f t="shared" si="33"/>
        <v>1.2</v>
      </c>
      <c r="I143" s="407">
        <f t="shared" si="24"/>
        <v>13.299999999999999</v>
      </c>
      <c r="J143" s="407">
        <f t="shared" si="18"/>
        <v>13.309999999999999</v>
      </c>
      <c r="K143" s="408">
        <f t="shared" si="25"/>
        <v>9.9999999999997868E-3</v>
      </c>
      <c r="L143" s="409">
        <f t="shared" si="26"/>
        <v>0.5</v>
      </c>
      <c r="M143" s="410">
        <f t="shared" si="27"/>
        <v>13.799999999999999</v>
      </c>
      <c r="N143" s="410">
        <f t="shared" si="28"/>
        <v>13.809999999999999</v>
      </c>
      <c r="O143" s="411"/>
      <c r="P143" s="485">
        <f t="shared" ca="1" si="29"/>
        <v>0.35121527777777939</v>
      </c>
      <c r="Q143" s="484">
        <f t="shared" ca="1" si="30"/>
        <v>0.35138888888889053</v>
      </c>
      <c r="R143" s="486">
        <v>0.01</v>
      </c>
      <c r="S143" s="486">
        <f t="shared" ca="1" si="19"/>
        <v>0.11</v>
      </c>
      <c r="T143">
        <v>23</v>
      </c>
      <c r="U143" s="469" t="str">
        <f t="shared" si="20"/>
        <v>C7-R1</v>
      </c>
      <c r="V143">
        <v>7</v>
      </c>
      <c r="W143" s="470" t="s">
        <v>493</v>
      </c>
      <c r="X143" s="470" t="s">
        <v>494</v>
      </c>
      <c r="Y143">
        <v>1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11"/>
      <c r="C144" s="404" t="str">
        <f t="shared" si="17"/>
        <v>C7-R3</v>
      </c>
      <c r="D144" s="405">
        <v>0.35188657407407659</v>
      </c>
      <c r="E144" s="405">
        <v>0.35203703703703954</v>
      </c>
      <c r="F144" s="406">
        <f t="shared" si="33"/>
        <v>1.7</v>
      </c>
      <c r="G144" s="468">
        <f t="shared" si="33"/>
        <v>11.6</v>
      </c>
      <c r="H144" s="407">
        <f t="shared" si="33"/>
        <v>1.2</v>
      </c>
      <c r="I144" s="407">
        <f t="shared" si="24"/>
        <v>13.299999999999999</v>
      </c>
      <c r="J144" s="407">
        <f t="shared" si="18"/>
        <v>13.399999999999999</v>
      </c>
      <c r="K144" s="408">
        <f t="shared" si="25"/>
        <v>9.9999999999999645E-2</v>
      </c>
      <c r="L144" s="409">
        <f t="shared" si="26"/>
        <v>0.5</v>
      </c>
      <c r="M144" s="410">
        <f t="shared" si="27"/>
        <v>13.799999999999999</v>
      </c>
      <c r="N144" s="410">
        <f t="shared" si="28"/>
        <v>13.899999999999999</v>
      </c>
      <c r="O144" s="411"/>
      <c r="P144" s="485">
        <f t="shared" ca="1" si="29"/>
        <v>0.35163194444444607</v>
      </c>
      <c r="Q144" s="484">
        <f t="shared" ca="1" si="30"/>
        <v>0.35177083333333498</v>
      </c>
      <c r="R144" s="486">
        <v>0.1</v>
      </c>
      <c r="S144" s="486">
        <f t="shared" ca="1" si="19"/>
        <v>0.14000000000000001</v>
      </c>
      <c r="T144">
        <v>24</v>
      </c>
      <c r="U144" s="469" t="str">
        <f t="shared" si="20"/>
        <v>C7-R3</v>
      </c>
      <c r="V144">
        <v>7</v>
      </c>
      <c r="W144" s="470" t="s">
        <v>493</v>
      </c>
      <c r="X144" s="470" t="s">
        <v>494</v>
      </c>
      <c r="Y144">
        <v>3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11"/>
      <c r="C145" s="404" t="str">
        <f t="shared" si="17"/>
        <v>C7-R5</v>
      </c>
      <c r="D145" s="405">
        <v>0.35226851851852103</v>
      </c>
      <c r="E145" s="405">
        <v>0.35240740740740994</v>
      </c>
      <c r="F145" s="406">
        <f t="shared" si="33"/>
        <v>1.7</v>
      </c>
      <c r="G145" s="468">
        <f t="shared" si="33"/>
        <v>11.6</v>
      </c>
      <c r="H145" s="407">
        <f t="shared" si="33"/>
        <v>1.2</v>
      </c>
      <c r="I145" s="407">
        <f t="shared" si="24"/>
        <v>13.299999999999999</v>
      </c>
      <c r="J145" s="407">
        <f t="shared" si="18"/>
        <v>13.339999999999998</v>
      </c>
      <c r="K145" s="408">
        <f t="shared" si="25"/>
        <v>3.9999999999999147E-2</v>
      </c>
      <c r="L145" s="409">
        <f t="shared" si="26"/>
        <v>0.5</v>
      </c>
      <c r="M145" s="410">
        <f t="shared" si="27"/>
        <v>13.799999999999999</v>
      </c>
      <c r="N145" s="410">
        <f t="shared" si="28"/>
        <v>13.839999999999998</v>
      </c>
      <c r="O145" s="411"/>
      <c r="P145" s="485">
        <f t="shared" ca="1" si="29"/>
        <v>0.35204861111111274</v>
      </c>
      <c r="Q145" s="484">
        <f t="shared" ca="1" si="30"/>
        <v>0.35221064814814979</v>
      </c>
      <c r="R145" s="486">
        <v>0.04</v>
      </c>
      <c r="S145" s="486">
        <f t="shared" ca="1" si="19"/>
        <v>0.03</v>
      </c>
      <c r="T145">
        <v>25</v>
      </c>
      <c r="U145" s="469" t="str">
        <f t="shared" si="20"/>
        <v>C7-R5</v>
      </c>
      <c r="V145">
        <v>7</v>
      </c>
      <c r="W145" s="470" t="s">
        <v>493</v>
      </c>
      <c r="X145" s="470" t="s">
        <v>494</v>
      </c>
      <c r="Y145">
        <v>5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11"/>
      <c r="C146" s="404" t="str">
        <f t="shared" ref="C146:C209" si="34">U146</f>
        <v>C7-R7</v>
      </c>
      <c r="D146" s="405">
        <v>0.35265046296296548</v>
      </c>
      <c r="E146" s="405">
        <v>0.35280092592592843</v>
      </c>
      <c r="F146" s="406">
        <f t="shared" si="33"/>
        <v>1.7</v>
      </c>
      <c r="G146" s="468">
        <f t="shared" si="33"/>
        <v>11.6</v>
      </c>
      <c r="H146" s="407">
        <f t="shared" si="33"/>
        <v>1.2</v>
      </c>
      <c r="I146" s="407">
        <f t="shared" si="24"/>
        <v>13.299999999999999</v>
      </c>
      <c r="J146" s="407">
        <f t="shared" ref="J146:J209" si="35">I146+R146</f>
        <v>13.45</v>
      </c>
      <c r="K146" s="408">
        <f t="shared" si="25"/>
        <v>0.15000000000000036</v>
      </c>
      <c r="L146" s="409">
        <f t="shared" si="26"/>
        <v>0.5</v>
      </c>
      <c r="M146" s="410">
        <f t="shared" si="27"/>
        <v>13.799999999999999</v>
      </c>
      <c r="N146" s="410">
        <f t="shared" si="28"/>
        <v>13.95</v>
      </c>
      <c r="O146" s="411"/>
      <c r="P146" s="485">
        <f t="shared" ca="1" si="29"/>
        <v>0.35245370370370532</v>
      </c>
      <c r="Q146" s="484">
        <f t="shared" ca="1" si="30"/>
        <v>0.35262731481481646</v>
      </c>
      <c r="R146" s="486">
        <v>0.15</v>
      </c>
      <c r="S146" s="486">
        <f t="shared" ref="S146:S209" ca="1" si="36">RANDBETWEEN(1,15)/100</f>
        <v>0.09</v>
      </c>
      <c r="T146">
        <v>26</v>
      </c>
      <c r="U146" s="469" t="str">
        <f t="shared" ref="U146:U209" si="37">W146&amp;V146&amp;"-"&amp;X146&amp;Y146</f>
        <v>C7-R7</v>
      </c>
      <c r="V146">
        <v>7</v>
      </c>
      <c r="W146" s="470" t="s">
        <v>493</v>
      </c>
      <c r="X146" s="470" t="s">
        <v>494</v>
      </c>
      <c r="Y146">
        <v>7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11"/>
      <c r="C147" s="404" t="str">
        <f t="shared" si="34"/>
        <v>C7-R9</v>
      </c>
      <c r="D147" s="405">
        <v>0.3530787037037062</v>
      </c>
      <c r="E147" s="405">
        <v>0.35325231481481734</v>
      </c>
      <c r="F147" s="406">
        <f t="shared" ref="F147:H162" si="40">F146</f>
        <v>1.7</v>
      </c>
      <c r="G147" s="468">
        <f t="shared" si="40"/>
        <v>11.6</v>
      </c>
      <c r="H147" s="407">
        <f t="shared" si="40"/>
        <v>1.2</v>
      </c>
      <c r="I147" s="407">
        <f t="shared" ref="I147:I210" si="41">F147+G147</f>
        <v>13.299999999999999</v>
      </c>
      <c r="J147" s="407">
        <f t="shared" si="35"/>
        <v>13.389999999999999</v>
      </c>
      <c r="K147" s="408">
        <f t="shared" ref="K147:K210" si="42">J147-I147</f>
        <v>8.9999999999999858E-2</v>
      </c>
      <c r="L147" s="409">
        <f t="shared" ref="L147:L210" si="43">L146</f>
        <v>0.5</v>
      </c>
      <c r="M147" s="410">
        <f t="shared" ref="M147:M210" si="44">I147+L147</f>
        <v>13.799999999999999</v>
      </c>
      <c r="N147" s="410">
        <f t="shared" ref="N147:N210" si="45">J147+L147</f>
        <v>13.889999999999999</v>
      </c>
      <c r="O147" s="411"/>
      <c r="P147" s="485">
        <f t="shared" ref="P147:P210" ca="1" si="46">Q146+TIME(0,0,RANDBETWEEN(20,25))</f>
        <v>0.35288194444444609</v>
      </c>
      <c r="Q147" s="484">
        <f t="shared" ref="Q147:Q210" ca="1" si="47">P147+TIME(0,0,RANDBETWEEN(12,15))</f>
        <v>0.35304398148148314</v>
      </c>
      <c r="R147" s="486">
        <v>0.09</v>
      </c>
      <c r="S147" s="486">
        <f t="shared" ca="1" si="36"/>
        <v>0.1</v>
      </c>
      <c r="T147">
        <v>1</v>
      </c>
      <c r="U147" s="469" t="str">
        <f t="shared" si="37"/>
        <v>C7-R9</v>
      </c>
      <c r="V147">
        <v>7</v>
      </c>
      <c r="W147" s="470" t="s">
        <v>493</v>
      </c>
      <c r="X147" s="470" t="s">
        <v>494</v>
      </c>
      <c r="Y147">
        <v>9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11"/>
      <c r="C148" s="404" t="str">
        <f t="shared" si="34"/>
        <v>C7-R11</v>
      </c>
      <c r="D148" s="405">
        <v>0.35350694444444697</v>
      </c>
      <c r="E148" s="405">
        <v>0.35365740740740992</v>
      </c>
      <c r="F148" s="406">
        <f t="shared" si="40"/>
        <v>1.7</v>
      </c>
      <c r="G148" s="468">
        <f t="shared" si="40"/>
        <v>11.6</v>
      </c>
      <c r="H148" s="407">
        <f t="shared" si="40"/>
        <v>1.2</v>
      </c>
      <c r="I148" s="407">
        <f t="shared" si="41"/>
        <v>13.299999999999999</v>
      </c>
      <c r="J148" s="407">
        <f t="shared" si="35"/>
        <v>13.37</v>
      </c>
      <c r="K148" s="408">
        <f t="shared" si="42"/>
        <v>7.0000000000000284E-2</v>
      </c>
      <c r="L148" s="409">
        <f t="shared" si="43"/>
        <v>0.5</v>
      </c>
      <c r="M148" s="410">
        <f t="shared" si="44"/>
        <v>13.799999999999999</v>
      </c>
      <c r="N148" s="410">
        <f t="shared" si="45"/>
        <v>13.87</v>
      </c>
      <c r="O148" s="411"/>
      <c r="P148" s="485">
        <f t="shared" ca="1" si="46"/>
        <v>0.3533217592592609</v>
      </c>
      <c r="Q148" s="484">
        <f t="shared" ca="1" si="47"/>
        <v>0.35349537037037204</v>
      </c>
      <c r="R148" s="486">
        <v>7.0000000000000007E-2</v>
      </c>
      <c r="S148" s="486">
        <f t="shared" ca="1" si="36"/>
        <v>0.13</v>
      </c>
      <c r="T148">
        <v>2</v>
      </c>
      <c r="U148" s="469" t="str">
        <f t="shared" si="37"/>
        <v>C7-R11</v>
      </c>
      <c r="V148">
        <v>7</v>
      </c>
      <c r="W148" s="470" t="s">
        <v>493</v>
      </c>
      <c r="X148" s="470" t="s">
        <v>494</v>
      </c>
      <c r="Y148">
        <v>11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11"/>
      <c r="C149" s="404" t="str">
        <f t="shared" si="34"/>
        <v>C7-R13</v>
      </c>
      <c r="D149" s="405">
        <v>0.35388888888889142</v>
      </c>
      <c r="E149" s="405">
        <v>0.35405092592592846</v>
      </c>
      <c r="F149" s="406">
        <f t="shared" si="40"/>
        <v>1.7</v>
      </c>
      <c r="G149" s="468">
        <f t="shared" si="40"/>
        <v>11.6</v>
      </c>
      <c r="H149" s="407">
        <f t="shared" si="40"/>
        <v>1.2</v>
      </c>
      <c r="I149" s="407">
        <f t="shared" si="41"/>
        <v>13.299999999999999</v>
      </c>
      <c r="J149" s="407">
        <f t="shared" si="35"/>
        <v>13.37</v>
      </c>
      <c r="K149" s="408">
        <f t="shared" si="42"/>
        <v>7.0000000000000284E-2</v>
      </c>
      <c r="L149" s="409">
        <f t="shared" si="43"/>
        <v>0.5</v>
      </c>
      <c r="M149" s="410">
        <f t="shared" si="44"/>
        <v>13.799999999999999</v>
      </c>
      <c r="N149" s="410">
        <f t="shared" si="45"/>
        <v>13.87</v>
      </c>
      <c r="O149" s="411"/>
      <c r="P149" s="485">
        <f t="shared" ca="1" si="46"/>
        <v>0.35375000000000167</v>
      </c>
      <c r="Q149" s="484">
        <f t="shared" ca="1" si="47"/>
        <v>0.35391203703703872</v>
      </c>
      <c r="R149" s="486">
        <v>7.0000000000000007E-2</v>
      </c>
      <c r="S149" s="486">
        <f t="shared" ca="1" si="36"/>
        <v>0.09</v>
      </c>
      <c r="T149">
        <v>3</v>
      </c>
      <c r="U149" s="469" t="str">
        <f t="shared" si="37"/>
        <v>C7-R13</v>
      </c>
      <c r="V149">
        <v>7</v>
      </c>
      <c r="W149" s="470" t="s">
        <v>493</v>
      </c>
      <c r="X149" s="470" t="s">
        <v>494</v>
      </c>
      <c r="Y149">
        <v>13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11"/>
      <c r="C150" s="404" t="str">
        <f t="shared" si="34"/>
        <v>C7-R15</v>
      </c>
      <c r="D150" s="405">
        <v>0.354293981481484</v>
      </c>
      <c r="E150" s="405">
        <v>0.35443287037037291</v>
      </c>
      <c r="F150" s="406">
        <f t="shared" si="40"/>
        <v>1.7</v>
      </c>
      <c r="G150" s="468">
        <f t="shared" si="40"/>
        <v>11.6</v>
      </c>
      <c r="H150" s="407">
        <f t="shared" si="40"/>
        <v>1.2</v>
      </c>
      <c r="I150" s="407">
        <f t="shared" si="41"/>
        <v>13.299999999999999</v>
      </c>
      <c r="J150" s="407">
        <f t="shared" si="35"/>
        <v>13.36</v>
      </c>
      <c r="K150" s="408">
        <f t="shared" si="42"/>
        <v>6.0000000000000497E-2</v>
      </c>
      <c r="L150" s="409">
        <f t="shared" si="43"/>
        <v>0.5</v>
      </c>
      <c r="M150" s="410">
        <f t="shared" si="44"/>
        <v>13.799999999999999</v>
      </c>
      <c r="N150" s="410">
        <f t="shared" si="45"/>
        <v>13.86</v>
      </c>
      <c r="O150" s="411"/>
      <c r="P150" s="485">
        <f t="shared" ca="1" si="46"/>
        <v>0.35420138888889058</v>
      </c>
      <c r="Q150" s="484">
        <f t="shared" ca="1" si="47"/>
        <v>0.35437500000000172</v>
      </c>
      <c r="R150" s="486">
        <v>0.06</v>
      </c>
      <c r="S150" s="486">
        <f t="shared" ca="1" si="36"/>
        <v>0.13</v>
      </c>
      <c r="T150">
        <v>4</v>
      </c>
      <c r="U150" s="469" t="str">
        <f t="shared" si="37"/>
        <v>C7-R15</v>
      </c>
      <c r="V150">
        <v>7</v>
      </c>
      <c r="W150" s="470" t="s">
        <v>493</v>
      </c>
      <c r="X150" s="470" t="s">
        <v>494</v>
      </c>
      <c r="Y150">
        <v>15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11"/>
      <c r="C151" s="404" t="str">
        <f t="shared" si="34"/>
        <v>C7-R17</v>
      </c>
      <c r="D151" s="405">
        <v>0.35471064814815068</v>
      </c>
      <c r="E151" s="405">
        <v>0.35488425925926181</v>
      </c>
      <c r="F151" s="406">
        <f t="shared" si="40"/>
        <v>1.7</v>
      </c>
      <c r="G151" s="468">
        <f t="shared" si="40"/>
        <v>11.6</v>
      </c>
      <c r="H151" s="407">
        <f t="shared" si="40"/>
        <v>1.2</v>
      </c>
      <c r="I151" s="407">
        <f t="shared" si="41"/>
        <v>13.299999999999999</v>
      </c>
      <c r="J151" s="407">
        <f t="shared" si="35"/>
        <v>13.379999999999999</v>
      </c>
      <c r="K151" s="408">
        <f t="shared" si="42"/>
        <v>8.0000000000000071E-2</v>
      </c>
      <c r="L151" s="409">
        <f t="shared" si="43"/>
        <v>0.5</v>
      </c>
      <c r="M151" s="410">
        <f t="shared" si="44"/>
        <v>13.799999999999999</v>
      </c>
      <c r="N151" s="410">
        <f t="shared" si="45"/>
        <v>13.879999999999999</v>
      </c>
      <c r="O151" s="411"/>
      <c r="P151" s="485">
        <f t="shared" ca="1" si="46"/>
        <v>0.35464120370370544</v>
      </c>
      <c r="Q151" s="484">
        <f t="shared" ca="1" si="47"/>
        <v>0.35478009259259435</v>
      </c>
      <c r="R151" s="486">
        <v>0.08</v>
      </c>
      <c r="S151" s="486">
        <f t="shared" ca="1" si="36"/>
        <v>7.0000000000000007E-2</v>
      </c>
      <c r="T151">
        <v>5</v>
      </c>
      <c r="U151" s="469" t="str">
        <f t="shared" si="37"/>
        <v>C7-R17</v>
      </c>
      <c r="V151">
        <v>7</v>
      </c>
      <c r="W151" s="470" t="s">
        <v>493</v>
      </c>
      <c r="X151" s="470" t="s">
        <v>494</v>
      </c>
      <c r="Y151">
        <v>17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11"/>
      <c r="C152" s="404" t="str">
        <f t="shared" si="34"/>
        <v>C7-R19</v>
      </c>
      <c r="D152" s="405">
        <v>0.35516203703703958</v>
      </c>
      <c r="E152" s="405">
        <v>0.35531250000000253</v>
      </c>
      <c r="F152" s="406">
        <f t="shared" si="40"/>
        <v>1.7</v>
      </c>
      <c r="G152" s="468">
        <f t="shared" si="40"/>
        <v>11.6</v>
      </c>
      <c r="H152" s="407">
        <f t="shared" si="40"/>
        <v>1.2</v>
      </c>
      <c r="I152" s="407">
        <f t="shared" si="41"/>
        <v>13.299999999999999</v>
      </c>
      <c r="J152" s="407">
        <f t="shared" si="35"/>
        <v>13.319999999999999</v>
      </c>
      <c r="K152" s="408">
        <f t="shared" si="42"/>
        <v>1.9999999999999574E-2</v>
      </c>
      <c r="L152" s="409">
        <f t="shared" si="43"/>
        <v>0.5</v>
      </c>
      <c r="M152" s="410">
        <f t="shared" si="44"/>
        <v>13.799999999999999</v>
      </c>
      <c r="N152" s="410">
        <f t="shared" si="45"/>
        <v>13.819999999999999</v>
      </c>
      <c r="O152" s="411"/>
      <c r="P152" s="485">
        <f t="shared" ca="1" si="46"/>
        <v>0.35502314814814989</v>
      </c>
      <c r="Q152" s="484">
        <f t="shared" ca="1" si="47"/>
        <v>0.35519675925926103</v>
      </c>
      <c r="R152" s="486">
        <v>0.02</v>
      </c>
      <c r="S152" s="486">
        <f t="shared" ca="1" si="36"/>
        <v>0.15</v>
      </c>
      <c r="T152">
        <v>6</v>
      </c>
      <c r="U152" s="469" t="str">
        <f t="shared" si="37"/>
        <v>C7-R19</v>
      </c>
      <c r="V152">
        <v>7</v>
      </c>
      <c r="W152" s="470" t="s">
        <v>493</v>
      </c>
      <c r="X152" s="470" t="s">
        <v>494</v>
      </c>
      <c r="Y152">
        <v>19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11"/>
      <c r="C153" s="404" t="str">
        <f t="shared" si="34"/>
        <v>C7-R21</v>
      </c>
      <c r="D153" s="405">
        <v>0.35555555555555807</v>
      </c>
      <c r="E153" s="405">
        <v>0.35572916666666921</v>
      </c>
      <c r="F153" s="406">
        <f t="shared" si="40"/>
        <v>1.7</v>
      </c>
      <c r="G153" s="468">
        <f t="shared" si="40"/>
        <v>11.6</v>
      </c>
      <c r="H153" s="407">
        <f t="shared" si="40"/>
        <v>1.2</v>
      </c>
      <c r="I153" s="407">
        <f t="shared" si="41"/>
        <v>13.299999999999999</v>
      </c>
      <c r="J153" s="407">
        <f t="shared" si="35"/>
        <v>13.419999999999998</v>
      </c>
      <c r="K153" s="408">
        <f t="shared" si="42"/>
        <v>0.11999999999999922</v>
      </c>
      <c r="L153" s="409">
        <f t="shared" si="43"/>
        <v>0.5</v>
      </c>
      <c r="M153" s="410">
        <f t="shared" si="44"/>
        <v>13.799999999999999</v>
      </c>
      <c r="N153" s="410">
        <f t="shared" si="45"/>
        <v>13.919999999999998</v>
      </c>
      <c r="O153" s="411"/>
      <c r="P153" s="485">
        <f t="shared" ca="1" si="46"/>
        <v>0.35548611111111289</v>
      </c>
      <c r="Q153" s="484">
        <f t="shared" ca="1" si="47"/>
        <v>0.35565972222222403</v>
      </c>
      <c r="R153" s="486">
        <v>0.12</v>
      </c>
      <c r="S153" s="486">
        <f t="shared" ca="1" si="36"/>
        <v>0.09</v>
      </c>
      <c r="T153">
        <v>7</v>
      </c>
      <c r="U153" s="469" t="str">
        <f t="shared" si="37"/>
        <v>C7-R21</v>
      </c>
      <c r="V153">
        <v>7</v>
      </c>
      <c r="W153" s="470" t="s">
        <v>493</v>
      </c>
      <c r="X153" s="470" t="s">
        <v>494</v>
      </c>
      <c r="Y153">
        <v>21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11"/>
      <c r="C154" s="404" t="str">
        <f t="shared" si="34"/>
        <v>C7-R23</v>
      </c>
      <c r="D154" s="405">
        <v>0.35597222222222474</v>
      </c>
      <c r="E154" s="405">
        <v>0.35611111111111365</v>
      </c>
      <c r="F154" s="406">
        <f t="shared" si="40"/>
        <v>1.7</v>
      </c>
      <c r="G154" s="468">
        <f t="shared" si="40"/>
        <v>11.6</v>
      </c>
      <c r="H154" s="407">
        <f t="shared" si="40"/>
        <v>1.2</v>
      </c>
      <c r="I154" s="407">
        <f t="shared" si="41"/>
        <v>13.299999999999999</v>
      </c>
      <c r="J154" s="407">
        <f t="shared" si="35"/>
        <v>13.309999999999999</v>
      </c>
      <c r="K154" s="408">
        <f t="shared" si="42"/>
        <v>9.9999999999997868E-3</v>
      </c>
      <c r="L154" s="409">
        <f t="shared" si="43"/>
        <v>0.5</v>
      </c>
      <c r="M154" s="410">
        <f t="shared" si="44"/>
        <v>13.799999999999999</v>
      </c>
      <c r="N154" s="410">
        <f t="shared" si="45"/>
        <v>13.809999999999999</v>
      </c>
      <c r="O154" s="411"/>
      <c r="P154" s="485">
        <f t="shared" ca="1" si="46"/>
        <v>0.35591435185185366</v>
      </c>
      <c r="Q154" s="484">
        <f t="shared" ca="1" si="47"/>
        <v>0.3560879629629648</v>
      </c>
      <c r="R154" s="486">
        <v>0.01</v>
      </c>
      <c r="S154" s="486">
        <f t="shared" ca="1" si="36"/>
        <v>0.1</v>
      </c>
      <c r="T154">
        <v>8</v>
      </c>
      <c r="U154" s="469" t="str">
        <f t="shared" si="37"/>
        <v>C7-R23</v>
      </c>
      <c r="V154">
        <v>7</v>
      </c>
      <c r="W154" s="470" t="s">
        <v>493</v>
      </c>
      <c r="X154" s="470" t="s">
        <v>494</v>
      </c>
      <c r="Y154">
        <v>23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11"/>
      <c r="C155" s="404" t="str">
        <f t="shared" si="34"/>
        <v>C7-R25</v>
      </c>
      <c r="D155" s="405">
        <v>0.35640046296296551</v>
      </c>
      <c r="E155" s="405">
        <v>0.35656250000000256</v>
      </c>
      <c r="F155" s="406">
        <f t="shared" si="40"/>
        <v>1.7</v>
      </c>
      <c r="G155" s="468">
        <f t="shared" si="40"/>
        <v>11.6</v>
      </c>
      <c r="H155" s="407">
        <f t="shared" si="40"/>
        <v>1.2</v>
      </c>
      <c r="I155" s="407">
        <f t="shared" si="41"/>
        <v>13.299999999999999</v>
      </c>
      <c r="J155" s="407">
        <f t="shared" si="35"/>
        <v>13.419999999999998</v>
      </c>
      <c r="K155" s="408">
        <f t="shared" si="42"/>
        <v>0.11999999999999922</v>
      </c>
      <c r="L155" s="409">
        <f t="shared" si="43"/>
        <v>0.5</v>
      </c>
      <c r="M155" s="410">
        <f t="shared" si="44"/>
        <v>13.799999999999999</v>
      </c>
      <c r="N155" s="410">
        <f t="shared" si="45"/>
        <v>13.919999999999998</v>
      </c>
      <c r="O155" s="411"/>
      <c r="P155" s="485">
        <f t="shared" ca="1" si="46"/>
        <v>0.35635416666666853</v>
      </c>
      <c r="Q155" s="484">
        <f t="shared" ca="1" si="47"/>
        <v>0.35651620370370557</v>
      </c>
      <c r="R155" s="486">
        <v>0.12</v>
      </c>
      <c r="S155" s="486">
        <f t="shared" ca="1" si="36"/>
        <v>0.05</v>
      </c>
      <c r="T155">
        <v>9</v>
      </c>
      <c r="U155" s="469" t="str">
        <f t="shared" si="37"/>
        <v>C7-R25</v>
      </c>
      <c r="V155">
        <v>7</v>
      </c>
      <c r="W155" s="470" t="s">
        <v>493</v>
      </c>
      <c r="X155" s="470" t="s">
        <v>494</v>
      </c>
      <c r="Y155">
        <v>25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11"/>
      <c r="C156" s="404" t="str">
        <f t="shared" si="34"/>
        <v>C7-R27</v>
      </c>
      <c r="D156" s="405">
        <v>0.35679398148148406</v>
      </c>
      <c r="E156" s="405">
        <v>0.3569560185185211</v>
      </c>
      <c r="F156" s="406">
        <f t="shared" si="40"/>
        <v>1.7</v>
      </c>
      <c r="G156" s="468">
        <f t="shared" si="40"/>
        <v>11.6</v>
      </c>
      <c r="H156" s="407">
        <f t="shared" si="40"/>
        <v>1.2</v>
      </c>
      <c r="I156" s="407">
        <f t="shared" si="41"/>
        <v>13.299999999999999</v>
      </c>
      <c r="J156" s="407">
        <f t="shared" si="35"/>
        <v>13.36</v>
      </c>
      <c r="K156" s="408">
        <f t="shared" si="42"/>
        <v>6.0000000000000497E-2</v>
      </c>
      <c r="L156" s="409">
        <f t="shared" si="43"/>
        <v>0.5</v>
      </c>
      <c r="M156" s="410">
        <f t="shared" si="44"/>
        <v>13.799999999999999</v>
      </c>
      <c r="N156" s="410">
        <f t="shared" si="45"/>
        <v>13.86</v>
      </c>
      <c r="O156" s="411"/>
      <c r="P156" s="485">
        <f t="shared" ca="1" si="46"/>
        <v>0.3567708333333352</v>
      </c>
      <c r="Q156" s="484">
        <f t="shared" ca="1" si="47"/>
        <v>0.35690972222222411</v>
      </c>
      <c r="R156" s="486">
        <v>0.06</v>
      </c>
      <c r="S156" s="486">
        <f t="shared" ca="1" si="36"/>
        <v>0.02</v>
      </c>
      <c r="T156">
        <v>10</v>
      </c>
      <c r="U156" s="469" t="str">
        <f t="shared" si="37"/>
        <v>C7-R27</v>
      </c>
      <c r="V156">
        <v>7</v>
      </c>
      <c r="W156" s="470" t="s">
        <v>493</v>
      </c>
      <c r="X156" s="470" t="s">
        <v>494</v>
      </c>
      <c r="Y156">
        <v>27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11"/>
      <c r="C157" s="404" t="str">
        <f t="shared" si="34"/>
        <v>C7-R29</v>
      </c>
      <c r="D157" s="405">
        <v>0.35719907407407664</v>
      </c>
      <c r="E157" s="405">
        <v>0.35736111111111368</v>
      </c>
      <c r="F157" s="406">
        <f t="shared" si="40"/>
        <v>1.7</v>
      </c>
      <c r="G157" s="468">
        <f t="shared" si="40"/>
        <v>11.6</v>
      </c>
      <c r="H157" s="407">
        <f t="shared" si="40"/>
        <v>1.2</v>
      </c>
      <c r="I157" s="407">
        <f t="shared" si="41"/>
        <v>13.299999999999999</v>
      </c>
      <c r="J157" s="407">
        <f t="shared" si="35"/>
        <v>13.409999999999998</v>
      </c>
      <c r="K157" s="408">
        <f t="shared" si="42"/>
        <v>0.10999999999999943</v>
      </c>
      <c r="L157" s="409">
        <f t="shared" si="43"/>
        <v>0.5</v>
      </c>
      <c r="M157" s="410">
        <f t="shared" si="44"/>
        <v>13.799999999999999</v>
      </c>
      <c r="N157" s="410">
        <f t="shared" si="45"/>
        <v>13.909999999999998</v>
      </c>
      <c r="O157" s="411"/>
      <c r="P157" s="485">
        <f t="shared" ca="1" si="46"/>
        <v>0.35719907407407597</v>
      </c>
      <c r="Q157" s="484">
        <f t="shared" ca="1" si="47"/>
        <v>0.35734953703703892</v>
      </c>
      <c r="R157" s="486">
        <v>0.11</v>
      </c>
      <c r="S157" s="486">
        <f t="shared" ca="1" si="36"/>
        <v>0.04</v>
      </c>
      <c r="T157">
        <v>11</v>
      </c>
      <c r="U157" s="501" t="str">
        <f t="shared" si="37"/>
        <v>C7-R29</v>
      </c>
      <c r="V157">
        <v>7</v>
      </c>
      <c r="W157" s="501" t="s">
        <v>493</v>
      </c>
      <c r="X157" s="470" t="s">
        <v>494</v>
      </c>
      <c r="Y157">
        <v>29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11"/>
      <c r="C158" s="404" t="str">
        <f t="shared" si="34"/>
        <v>C7-R31</v>
      </c>
      <c r="D158" s="405">
        <v>0.35763888888889145</v>
      </c>
      <c r="E158" s="405">
        <v>0.3577893518518544</v>
      </c>
      <c r="F158" s="406">
        <f t="shared" si="40"/>
        <v>1.7</v>
      </c>
      <c r="G158" s="468">
        <f t="shared" si="40"/>
        <v>11.6</v>
      </c>
      <c r="H158" s="407">
        <f t="shared" si="40"/>
        <v>1.2</v>
      </c>
      <c r="I158" s="407">
        <f t="shared" si="41"/>
        <v>13.299999999999999</v>
      </c>
      <c r="J158" s="407">
        <f t="shared" si="35"/>
        <v>13.44</v>
      </c>
      <c r="K158" s="408">
        <f t="shared" si="42"/>
        <v>0.14000000000000057</v>
      </c>
      <c r="L158" s="409">
        <f t="shared" si="43"/>
        <v>0.5</v>
      </c>
      <c r="M158" s="410">
        <f t="shared" si="44"/>
        <v>13.799999999999999</v>
      </c>
      <c r="N158" s="410">
        <f t="shared" si="45"/>
        <v>13.94</v>
      </c>
      <c r="O158" s="411"/>
      <c r="P158" s="485">
        <f t="shared" ca="1" si="46"/>
        <v>0.35762731481481669</v>
      </c>
      <c r="Q158" s="484">
        <f t="shared" ca="1" si="47"/>
        <v>0.35778935185185373</v>
      </c>
      <c r="R158" s="486">
        <v>0.14000000000000001</v>
      </c>
      <c r="S158" s="486">
        <f t="shared" ca="1" si="36"/>
        <v>0.14000000000000001</v>
      </c>
      <c r="T158">
        <v>12</v>
      </c>
      <c r="U158" s="469" t="str">
        <f t="shared" si="37"/>
        <v>C7-R31</v>
      </c>
      <c r="V158">
        <v>7</v>
      </c>
      <c r="W158" s="470" t="s">
        <v>493</v>
      </c>
      <c r="X158" s="470" t="s">
        <v>494</v>
      </c>
      <c r="Y158">
        <v>31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11"/>
      <c r="C159" s="404" t="str">
        <f t="shared" si="34"/>
        <v>C7-R33</v>
      </c>
      <c r="D159" s="405">
        <v>0.35805555555555812</v>
      </c>
      <c r="E159" s="405">
        <v>0.35822916666666926</v>
      </c>
      <c r="F159" s="406">
        <f t="shared" si="40"/>
        <v>1.7</v>
      </c>
      <c r="G159" s="468">
        <f t="shared" si="40"/>
        <v>11.6</v>
      </c>
      <c r="H159" s="407">
        <f t="shared" si="40"/>
        <v>1.2</v>
      </c>
      <c r="I159" s="407">
        <f t="shared" si="41"/>
        <v>13.299999999999999</v>
      </c>
      <c r="J159" s="407">
        <f t="shared" si="35"/>
        <v>13.339999999999998</v>
      </c>
      <c r="K159" s="408">
        <f t="shared" si="42"/>
        <v>3.9999999999999147E-2</v>
      </c>
      <c r="L159" s="409">
        <f t="shared" si="43"/>
        <v>0.5</v>
      </c>
      <c r="M159" s="410">
        <f t="shared" si="44"/>
        <v>13.799999999999999</v>
      </c>
      <c r="N159" s="410">
        <f t="shared" si="45"/>
        <v>13.839999999999998</v>
      </c>
      <c r="O159" s="411"/>
      <c r="P159" s="485">
        <f t="shared" ca="1" si="46"/>
        <v>0.3580671296296315</v>
      </c>
      <c r="Q159" s="484">
        <f t="shared" ca="1" si="47"/>
        <v>0.35821759259259445</v>
      </c>
      <c r="R159" s="486">
        <v>0.04</v>
      </c>
      <c r="S159" s="486">
        <f t="shared" ca="1" si="36"/>
        <v>0.06</v>
      </c>
      <c r="T159">
        <v>13</v>
      </c>
      <c r="U159" s="469" t="str">
        <f t="shared" si="37"/>
        <v>C7-R33</v>
      </c>
      <c r="V159">
        <v>7</v>
      </c>
      <c r="W159" s="470" t="s">
        <v>493</v>
      </c>
      <c r="X159" s="470" t="s">
        <v>494</v>
      </c>
      <c r="Y159">
        <v>33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11"/>
      <c r="C160" s="404" t="str">
        <f t="shared" si="34"/>
        <v>C7-R35</v>
      </c>
      <c r="D160" s="405">
        <v>0.3584722222222248</v>
      </c>
      <c r="E160" s="405">
        <v>0.35861111111111371</v>
      </c>
      <c r="F160" s="406">
        <f t="shared" si="40"/>
        <v>1.7</v>
      </c>
      <c r="G160" s="468">
        <f t="shared" si="40"/>
        <v>11.6</v>
      </c>
      <c r="H160" s="407">
        <f t="shared" si="40"/>
        <v>1.2</v>
      </c>
      <c r="I160" s="407">
        <f t="shared" si="41"/>
        <v>13.299999999999999</v>
      </c>
      <c r="J160" s="407">
        <f t="shared" si="35"/>
        <v>13.309999999999999</v>
      </c>
      <c r="K160" s="408">
        <f t="shared" si="42"/>
        <v>9.9999999999997868E-3</v>
      </c>
      <c r="L160" s="409">
        <f t="shared" si="43"/>
        <v>0.5</v>
      </c>
      <c r="M160" s="410">
        <f t="shared" si="44"/>
        <v>13.799999999999999</v>
      </c>
      <c r="N160" s="410">
        <f t="shared" si="45"/>
        <v>13.809999999999999</v>
      </c>
      <c r="O160" s="411"/>
      <c r="P160" s="485">
        <f t="shared" ca="1" si="46"/>
        <v>0.35844907407407595</v>
      </c>
      <c r="Q160" s="484">
        <f t="shared" ca="1" si="47"/>
        <v>0.3585995370370389</v>
      </c>
      <c r="R160" s="486">
        <v>0.01</v>
      </c>
      <c r="S160" s="486">
        <f t="shared" ca="1" si="36"/>
        <v>0.04</v>
      </c>
      <c r="T160">
        <v>14</v>
      </c>
      <c r="U160" s="469" t="str">
        <f t="shared" si="37"/>
        <v>C7-R35</v>
      </c>
      <c r="V160">
        <v>7</v>
      </c>
      <c r="W160" s="470" t="s">
        <v>493</v>
      </c>
      <c r="X160" s="470" t="s">
        <v>494</v>
      </c>
      <c r="Y160">
        <v>35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11"/>
      <c r="C161" s="404" t="str">
        <f t="shared" si="34"/>
        <v>C7-R37</v>
      </c>
      <c r="D161" s="405">
        <v>0.35887731481481744</v>
      </c>
      <c r="E161" s="405">
        <v>0.35902777777778039</v>
      </c>
      <c r="F161" s="406">
        <f t="shared" si="40"/>
        <v>1.7</v>
      </c>
      <c r="G161" s="468">
        <f t="shared" si="40"/>
        <v>11.6</v>
      </c>
      <c r="H161" s="407">
        <f t="shared" si="40"/>
        <v>1.2</v>
      </c>
      <c r="I161" s="407">
        <f t="shared" si="41"/>
        <v>13.299999999999999</v>
      </c>
      <c r="J161" s="407">
        <f t="shared" si="35"/>
        <v>13.399999999999999</v>
      </c>
      <c r="K161" s="408">
        <f t="shared" si="42"/>
        <v>9.9999999999999645E-2</v>
      </c>
      <c r="L161" s="409">
        <f t="shared" si="43"/>
        <v>0.5</v>
      </c>
      <c r="M161" s="410">
        <f t="shared" si="44"/>
        <v>13.799999999999999</v>
      </c>
      <c r="N161" s="410">
        <f t="shared" si="45"/>
        <v>13.899999999999999</v>
      </c>
      <c r="O161" s="411"/>
      <c r="P161" s="485">
        <f t="shared" ca="1" si="46"/>
        <v>0.35888888888889076</v>
      </c>
      <c r="Q161" s="484">
        <f t="shared" ca="1" si="47"/>
        <v>0.35902777777777967</v>
      </c>
      <c r="R161" s="486">
        <v>0.1</v>
      </c>
      <c r="S161" s="486">
        <f t="shared" ca="1" si="36"/>
        <v>0.05</v>
      </c>
      <c r="T161">
        <v>15</v>
      </c>
      <c r="U161" s="469" t="str">
        <f t="shared" si="37"/>
        <v>C7-R37</v>
      </c>
      <c r="V161">
        <v>7</v>
      </c>
      <c r="W161" s="470" t="s">
        <v>493</v>
      </c>
      <c r="X161" s="470" t="s">
        <v>494</v>
      </c>
      <c r="Y161">
        <v>37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11"/>
      <c r="C162" s="404" t="str">
        <f t="shared" si="34"/>
        <v>C7-R39</v>
      </c>
      <c r="D162" s="405">
        <v>0.35931712962963225</v>
      </c>
      <c r="E162" s="405">
        <v>0.35947916666666929</v>
      </c>
      <c r="F162" s="406">
        <f t="shared" si="40"/>
        <v>1.7</v>
      </c>
      <c r="G162" s="468">
        <f t="shared" si="40"/>
        <v>11.6</v>
      </c>
      <c r="H162" s="407">
        <f t="shared" si="40"/>
        <v>1.2</v>
      </c>
      <c r="I162" s="407">
        <f t="shared" si="41"/>
        <v>13.299999999999999</v>
      </c>
      <c r="J162" s="407">
        <f t="shared" si="35"/>
        <v>13.309999999999999</v>
      </c>
      <c r="K162" s="408">
        <f t="shared" si="42"/>
        <v>9.9999999999997868E-3</v>
      </c>
      <c r="L162" s="409">
        <f t="shared" si="43"/>
        <v>0.5</v>
      </c>
      <c r="M162" s="410">
        <f t="shared" si="44"/>
        <v>13.799999999999999</v>
      </c>
      <c r="N162" s="410">
        <f t="shared" si="45"/>
        <v>13.809999999999999</v>
      </c>
      <c r="O162" s="411"/>
      <c r="P162" s="485">
        <f t="shared" ca="1" si="46"/>
        <v>0.35931712962963153</v>
      </c>
      <c r="Q162" s="484">
        <f t="shared" ca="1" si="47"/>
        <v>0.35946759259259448</v>
      </c>
      <c r="R162" s="486">
        <v>0.01</v>
      </c>
      <c r="S162" s="486">
        <f t="shared" ca="1" si="36"/>
        <v>7.0000000000000007E-2</v>
      </c>
      <c r="T162">
        <v>16</v>
      </c>
      <c r="U162" s="469" t="str">
        <f t="shared" si="37"/>
        <v>C7-R39</v>
      </c>
      <c r="V162">
        <v>7</v>
      </c>
      <c r="W162" s="470" t="s">
        <v>493</v>
      </c>
      <c r="X162" s="470" t="s">
        <v>494</v>
      </c>
      <c r="Y162">
        <v>39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11"/>
      <c r="C163" s="404" t="str">
        <f t="shared" si="34"/>
        <v>C7-R41</v>
      </c>
      <c r="D163" s="405">
        <v>0.35972222222222483</v>
      </c>
      <c r="E163" s="405">
        <v>0.35988425925926187</v>
      </c>
      <c r="F163" s="406">
        <f t="shared" ref="F163:H178" si="48">F162</f>
        <v>1.7</v>
      </c>
      <c r="G163" s="468">
        <f t="shared" si="48"/>
        <v>11.6</v>
      </c>
      <c r="H163" s="407">
        <f t="shared" si="48"/>
        <v>1.2</v>
      </c>
      <c r="I163" s="407">
        <f t="shared" si="41"/>
        <v>13.299999999999999</v>
      </c>
      <c r="J163" s="407">
        <f t="shared" si="35"/>
        <v>13.409999999999998</v>
      </c>
      <c r="K163" s="408">
        <f t="shared" si="42"/>
        <v>0.10999999999999943</v>
      </c>
      <c r="L163" s="409">
        <f t="shared" si="43"/>
        <v>0.5</v>
      </c>
      <c r="M163" s="410">
        <f t="shared" si="44"/>
        <v>13.799999999999999</v>
      </c>
      <c r="N163" s="410">
        <f t="shared" si="45"/>
        <v>13.909999999999998</v>
      </c>
      <c r="O163" s="411"/>
      <c r="P163" s="485">
        <f t="shared" ca="1" si="46"/>
        <v>0.35969907407407598</v>
      </c>
      <c r="Q163" s="484">
        <f t="shared" ca="1" si="47"/>
        <v>0.35984953703703892</v>
      </c>
      <c r="R163" s="486">
        <v>0.11</v>
      </c>
      <c r="S163" s="486">
        <f t="shared" ca="1" si="36"/>
        <v>0.08</v>
      </c>
      <c r="T163">
        <v>17</v>
      </c>
      <c r="U163" s="469" t="str">
        <f t="shared" si="37"/>
        <v>C7-R41</v>
      </c>
      <c r="V163">
        <v>7</v>
      </c>
      <c r="W163" s="470" t="s">
        <v>493</v>
      </c>
      <c r="X163" s="470" t="s">
        <v>494</v>
      </c>
      <c r="Y163">
        <v>41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11"/>
      <c r="C164" s="404" t="str">
        <f t="shared" si="34"/>
        <v>C7-R43</v>
      </c>
      <c r="D164" s="405">
        <v>0.36012731481481741</v>
      </c>
      <c r="E164" s="405">
        <v>0.36027777777778036</v>
      </c>
      <c r="F164" s="406">
        <f t="shared" si="48"/>
        <v>1.7</v>
      </c>
      <c r="G164" s="468">
        <f t="shared" si="48"/>
        <v>11.6</v>
      </c>
      <c r="H164" s="407">
        <f t="shared" si="48"/>
        <v>1.2</v>
      </c>
      <c r="I164" s="407">
        <f t="shared" si="41"/>
        <v>13.299999999999999</v>
      </c>
      <c r="J164" s="407">
        <f t="shared" si="35"/>
        <v>13.329999999999998</v>
      </c>
      <c r="K164" s="408">
        <f t="shared" si="42"/>
        <v>2.9999999999999361E-2</v>
      </c>
      <c r="L164" s="409">
        <f t="shared" si="43"/>
        <v>0.5</v>
      </c>
      <c r="M164" s="410">
        <f t="shared" si="44"/>
        <v>13.799999999999999</v>
      </c>
      <c r="N164" s="410">
        <f t="shared" si="45"/>
        <v>13.829999999999998</v>
      </c>
      <c r="O164" s="411"/>
      <c r="P164" s="485">
        <f t="shared" ca="1" si="46"/>
        <v>0.36010416666666856</v>
      </c>
      <c r="Q164" s="484">
        <f t="shared" ca="1" si="47"/>
        <v>0.36024305555555747</v>
      </c>
      <c r="R164" s="486">
        <v>0.03</v>
      </c>
      <c r="S164" s="486">
        <f t="shared" ca="1" si="36"/>
        <v>0.09</v>
      </c>
      <c r="T164">
        <v>18</v>
      </c>
      <c r="U164" s="469" t="str">
        <f t="shared" si="37"/>
        <v>C7-R43</v>
      </c>
      <c r="V164">
        <v>7</v>
      </c>
      <c r="W164" s="470" t="s">
        <v>493</v>
      </c>
      <c r="X164" s="470" t="s">
        <v>494</v>
      </c>
      <c r="Y164">
        <v>43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11"/>
      <c r="C165" s="404" t="str">
        <f t="shared" si="34"/>
        <v>C8-R42</v>
      </c>
      <c r="D165" s="405">
        <v>0.36050925925926186</v>
      </c>
      <c r="E165" s="405">
        <v>0.36064814814815077</v>
      </c>
      <c r="F165" s="406">
        <f t="shared" si="48"/>
        <v>1.7</v>
      </c>
      <c r="G165" s="468">
        <f t="shared" si="48"/>
        <v>11.6</v>
      </c>
      <c r="H165" s="407">
        <f t="shared" si="48"/>
        <v>1.2</v>
      </c>
      <c r="I165" s="407">
        <f t="shared" si="41"/>
        <v>13.299999999999999</v>
      </c>
      <c r="J165" s="407">
        <f t="shared" si="35"/>
        <v>13.35</v>
      </c>
      <c r="K165" s="408">
        <f t="shared" si="42"/>
        <v>5.0000000000000711E-2</v>
      </c>
      <c r="L165" s="409">
        <f t="shared" si="43"/>
        <v>0.5</v>
      </c>
      <c r="M165" s="410">
        <f t="shared" si="44"/>
        <v>13.799999999999999</v>
      </c>
      <c r="N165" s="410">
        <f t="shared" si="45"/>
        <v>13.85</v>
      </c>
      <c r="O165" s="411"/>
      <c r="P165" s="485">
        <f t="shared" ca="1" si="46"/>
        <v>0.36047453703703897</v>
      </c>
      <c r="Q165" s="484">
        <f t="shared" ca="1" si="47"/>
        <v>0.36062500000000192</v>
      </c>
      <c r="R165" s="486">
        <v>0.05</v>
      </c>
      <c r="S165" s="486">
        <f t="shared" ca="1" si="36"/>
        <v>0.11</v>
      </c>
      <c r="T165">
        <v>19</v>
      </c>
      <c r="U165" s="469" t="str">
        <f t="shared" si="37"/>
        <v>C8-R42</v>
      </c>
      <c r="V165">
        <v>8</v>
      </c>
      <c r="W165" s="470" t="s">
        <v>493</v>
      </c>
      <c r="X165" s="470" t="s">
        <v>494</v>
      </c>
      <c r="Y165">
        <v>42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11"/>
      <c r="C166" s="404" t="str">
        <f t="shared" si="34"/>
        <v>C8-R40</v>
      </c>
      <c r="D166" s="405">
        <v>0.36087962962963227</v>
      </c>
      <c r="E166" s="405">
        <v>0.36101851851852118</v>
      </c>
      <c r="F166" s="406">
        <f t="shared" si="48"/>
        <v>1.7</v>
      </c>
      <c r="G166" s="468">
        <f t="shared" si="48"/>
        <v>11.6</v>
      </c>
      <c r="H166" s="407">
        <f t="shared" si="48"/>
        <v>1.2</v>
      </c>
      <c r="I166" s="407">
        <f t="shared" si="41"/>
        <v>13.299999999999999</v>
      </c>
      <c r="J166" s="407">
        <f t="shared" si="35"/>
        <v>13.309999999999999</v>
      </c>
      <c r="K166" s="408">
        <f t="shared" si="42"/>
        <v>9.9999999999997868E-3</v>
      </c>
      <c r="L166" s="409">
        <f t="shared" si="43"/>
        <v>0.5</v>
      </c>
      <c r="M166" s="410">
        <f t="shared" si="44"/>
        <v>13.799999999999999</v>
      </c>
      <c r="N166" s="410">
        <f t="shared" si="45"/>
        <v>13.809999999999999</v>
      </c>
      <c r="O166" s="411"/>
      <c r="P166" s="485">
        <f t="shared" ca="1" si="46"/>
        <v>0.36087962962963155</v>
      </c>
      <c r="Q166" s="484">
        <f t="shared" ca="1" si="47"/>
        <v>0.3610300925925945</v>
      </c>
      <c r="R166" s="486">
        <v>0.01</v>
      </c>
      <c r="S166" s="486">
        <f t="shared" ca="1" si="36"/>
        <v>7.0000000000000007E-2</v>
      </c>
      <c r="T166">
        <v>20</v>
      </c>
      <c r="U166" s="469" t="str">
        <f t="shared" si="37"/>
        <v>C8-R40</v>
      </c>
      <c r="V166">
        <v>8</v>
      </c>
      <c r="W166" s="470" t="s">
        <v>493</v>
      </c>
      <c r="X166" s="470" t="s">
        <v>494</v>
      </c>
      <c r="Y166">
        <v>40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11"/>
      <c r="C167" s="404" t="str">
        <f t="shared" si="34"/>
        <v>C8-R38</v>
      </c>
      <c r="D167" s="405">
        <v>0.36130787037037304</v>
      </c>
      <c r="E167" s="405">
        <v>0.36148148148148418</v>
      </c>
      <c r="F167" s="406">
        <f t="shared" si="48"/>
        <v>1.7</v>
      </c>
      <c r="G167" s="468">
        <f t="shared" si="48"/>
        <v>11.6</v>
      </c>
      <c r="H167" s="407">
        <f t="shared" si="48"/>
        <v>1.2</v>
      </c>
      <c r="I167" s="407">
        <f t="shared" si="41"/>
        <v>13.299999999999999</v>
      </c>
      <c r="J167" s="407">
        <f t="shared" si="35"/>
        <v>13.329999999999998</v>
      </c>
      <c r="K167" s="408">
        <f t="shared" si="42"/>
        <v>2.9999999999999361E-2</v>
      </c>
      <c r="L167" s="409">
        <f t="shared" si="43"/>
        <v>0.5</v>
      </c>
      <c r="M167" s="410">
        <f t="shared" si="44"/>
        <v>13.799999999999999</v>
      </c>
      <c r="N167" s="410">
        <f t="shared" si="45"/>
        <v>13.829999999999998</v>
      </c>
      <c r="O167" s="411"/>
      <c r="P167" s="485">
        <f t="shared" ca="1" si="46"/>
        <v>0.36128472222222413</v>
      </c>
      <c r="Q167" s="484">
        <f t="shared" ca="1" si="47"/>
        <v>0.36142361111111304</v>
      </c>
      <c r="R167" s="486">
        <v>0.03</v>
      </c>
      <c r="S167" s="486">
        <f t="shared" ca="1" si="36"/>
        <v>0.09</v>
      </c>
      <c r="T167">
        <v>21</v>
      </c>
      <c r="U167" s="469" t="str">
        <f t="shared" si="37"/>
        <v>C8-R38</v>
      </c>
      <c r="V167">
        <v>8</v>
      </c>
      <c r="W167" s="470" t="s">
        <v>493</v>
      </c>
      <c r="X167" s="470" t="s">
        <v>494</v>
      </c>
      <c r="Y167">
        <v>38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11" t="str">
        <f>D12</f>
        <v>KM10+130, KM10+170</v>
      </c>
      <c r="C168" s="404" t="str">
        <f t="shared" si="34"/>
        <v>C8-R36</v>
      </c>
      <c r="D168" s="405">
        <v>0.36174768518518791</v>
      </c>
      <c r="E168" s="405">
        <v>0.36192129629629904</v>
      </c>
      <c r="F168" s="406">
        <f t="shared" si="48"/>
        <v>1.7</v>
      </c>
      <c r="G168" s="468">
        <f t="shared" si="48"/>
        <v>11.6</v>
      </c>
      <c r="H168" s="407">
        <f t="shared" si="48"/>
        <v>1.2</v>
      </c>
      <c r="I168" s="407">
        <f t="shared" si="41"/>
        <v>13.299999999999999</v>
      </c>
      <c r="J168" s="407">
        <f t="shared" si="35"/>
        <v>13.379999999999999</v>
      </c>
      <c r="K168" s="408">
        <f t="shared" si="42"/>
        <v>8.0000000000000071E-2</v>
      </c>
      <c r="L168" s="409">
        <f t="shared" si="43"/>
        <v>0.5</v>
      </c>
      <c r="M168" s="410">
        <f t="shared" si="44"/>
        <v>13.799999999999999</v>
      </c>
      <c r="N168" s="410">
        <f t="shared" si="45"/>
        <v>13.879999999999999</v>
      </c>
      <c r="O168" s="411"/>
      <c r="P168" s="485">
        <f t="shared" ca="1" si="46"/>
        <v>0.36170138888889081</v>
      </c>
      <c r="Q168" s="484">
        <f t="shared" ca="1" si="47"/>
        <v>0.36186342592592785</v>
      </c>
      <c r="R168" s="486">
        <v>0.08</v>
      </c>
      <c r="S168" s="486">
        <f t="shared" ca="1" si="36"/>
        <v>0.02</v>
      </c>
      <c r="T168">
        <v>22</v>
      </c>
      <c r="U168" s="469" t="str">
        <f t="shared" si="37"/>
        <v>C8-R36</v>
      </c>
      <c r="V168">
        <v>8</v>
      </c>
      <c r="W168" s="470" t="s">
        <v>493</v>
      </c>
      <c r="X168" s="470" t="s">
        <v>494</v>
      </c>
      <c r="Y168">
        <v>36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11"/>
      <c r="C169" s="404" t="str">
        <f t="shared" si="34"/>
        <v>C8-R34</v>
      </c>
      <c r="D169" s="405">
        <v>0.36216435185185458</v>
      </c>
      <c r="E169" s="405">
        <v>0.36233796296296572</v>
      </c>
      <c r="F169" s="406">
        <f t="shared" si="48"/>
        <v>1.7</v>
      </c>
      <c r="G169" s="468">
        <f t="shared" si="48"/>
        <v>11.6</v>
      </c>
      <c r="H169" s="407">
        <f t="shared" si="48"/>
        <v>1.2</v>
      </c>
      <c r="I169" s="407">
        <f t="shared" si="41"/>
        <v>13.299999999999999</v>
      </c>
      <c r="J169" s="407">
        <f t="shared" si="35"/>
        <v>13.399999999999999</v>
      </c>
      <c r="K169" s="408">
        <f t="shared" si="42"/>
        <v>9.9999999999999645E-2</v>
      </c>
      <c r="L169" s="409">
        <f t="shared" si="43"/>
        <v>0.5</v>
      </c>
      <c r="M169" s="410">
        <f t="shared" si="44"/>
        <v>13.799999999999999</v>
      </c>
      <c r="N169" s="410">
        <f t="shared" si="45"/>
        <v>13.899999999999999</v>
      </c>
      <c r="O169" s="411"/>
      <c r="P169" s="485">
        <f t="shared" ca="1" si="46"/>
        <v>0.36211805555555748</v>
      </c>
      <c r="Q169" s="484">
        <f t="shared" ca="1" si="47"/>
        <v>0.36228009259259453</v>
      </c>
      <c r="R169" s="486">
        <v>0.1</v>
      </c>
      <c r="S169" s="486">
        <f t="shared" ca="1" si="36"/>
        <v>0.13</v>
      </c>
      <c r="T169">
        <v>23</v>
      </c>
      <c r="U169" s="469" t="str">
        <f t="shared" si="37"/>
        <v>C8-R34</v>
      </c>
      <c r="V169">
        <v>8</v>
      </c>
      <c r="W169" s="470" t="s">
        <v>493</v>
      </c>
      <c r="X169" s="470" t="s">
        <v>494</v>
      </c>
      <c r="Y169">
        <v>34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11"/>
      <c r="C170" s="404" t="str">
        <f t="shared" si="34"/>
        <v>C8-R32</v>
      </c>
      <c r="D170" s="405">
        <v>0.36256944444444722</v>
      </c>
      <c r="E170" s="405">
        <v>0.36271990740741017</v>
      </c>
      <c r="F170" s="406">
        <f t="shared" si="48"/>
        <v>1.7</v>
      </c>
      <c r="G170" s="468">
        <f t="shared" si="48"/>
        <v>11.6</v>
      </c>
      <c r="H170" s="407">
        <f t="shared" si="48"/>
        <v>1.2</v>
      </c>
      <c r="I170" s="407">
        <f t="shared" si="41"/>
        <v>13.299999999999999</v>
      </c>
      <c r="J170" s="407">
        <f t="shared" si="35"/>
        <v>13.44</v>
      </c>
      <c r="K170" s="408">
        <f t="shared" si="42"/>
        <v>0.14000000000000057</v>
      </c>
      <c r="L170" s="409">
        <f t="shared" si="43"/>
        <v>0.5</v>
      </c>
      <c r="M170" s="410">
        <f t="shared" si="44"/>
        <v>13.799999999999999</v>
      </c>
      <c r="N170" s="410">
        <f t="shared" si="45"/>
        <v>13.94</v>
      </c>
      <c r="O170" s="411"/>
      <c r="P170" s="485">
        <f t="shared" ca="1" si="46"/>
        <v>0.36253472222222416</v>
      </c>
      <c r="Q170" s="484">
        <f t="shared" ca="1" si="47"/>
        <v>0.36268518518518711</v>
      </c>
      <c r="R170" s="486">
        <v>0.14000000000000001</v>
      </c>
      <c r="S170" s="486">
        <f t="shared" ca="1" si="36"/>
        <v>0.03</v>
      </c>
      <c r="T170">
        <v>24</v>
      </c>
      <c r="U170" s="469" t="str">
        <f t="shared" si="37"/>
        <v>C8-R32</v>
      </c>
      <c r="V170">
        <v>8</v>
      </c>
      <c r="W170" s="470" t="s">
        <v>493</v>
      </c>
      <c r="X170" s="470" t="s">
        <v>494</v>
      </c>
      <c r="Y170">
        <v>32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11"/>
      <c r="C171" s="404" t="str">
        <f t="shared" si="34"/>
        <v>C8-R30</v>
      </c>
      <c r="D171" s="405">
        <v>0.36299768518518793</v>
      </c>
      <c r="E171" s="405">
        <v>0.36315972222222498</v>
      </c>
      <c r="F171" s="406">
        <f t="shared" si="48"/>
        <v>1.7</v>
      </c>
      <c r="G171" s="468">
        <f t="shared" si="48"/>
        <v>11.6</v>
      </c>
      <c r="H171" s="407">
        <f t="shared" si="48"/>
        <v>1.2</v>
      </c>
      <c r="I171" s="407">
        <f t="shared" si="41"/>
        <v>13.299999999999999</v>
      </c>
      <c r="J171" s="407">
        <f t="shared" si="35"/>
        <v>13.35</v>
      </c>
      <c r="K171" s="408">
        <f t="shared" si="42"/>
        <v>5.0000000000000711E-2</v>
      </c>
      <c r="L171" s="409">
        <f t="shared" si="43"/>
        <v>0.5</v>
      </c>
      <c r="M171" s="410">
        <f t="shared" si="44"/>
        <v>13.799999999999999</v>
      </c>
      <c r="N171" s="410">
        <f t="shared" si="45"/>
        <v>13.85</v>
      </c>
      <c r="O171" s="411"/>
      <c r="P171" s="485">
        <f t="shared" ca="1" si="46"/>
        <v>0.36296296296296487</v>
      </c>
      <c r="Q171" s="484">
        <f t="shared" ca="1" si="47"/>
        <v>0.36310185185185379</v>
      </c>
      <c r="R171" s="486">
        <v>0.05</v>
      </c>
      <c r="S171" s="486">
        <f t="shared" ca="1" si="36"/>
        <v>7.0000000000000007E-2</v>
      </c>
      <c r="T171">
        <v>25</v>
      </c>
      <c r="U171" s="469" t="str">
        <f t="shared" si="37"/>
        <v>C8-R30</v>
      </c>
      <c r="V171">
        <v>8</v>
      </c>
      <c r="W171" s="470" t="s">
        <v>493</v>
      </c>
      <c r="X171" s="470" t="s">
        <v>494</v>
      </c>
      <c r="Y171">
        <v>30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11"/>
      <c r="C172" s="404" t="str">
        <f t="shared" si="34"/>
        <v>C8-R28</v>
      </c>
      <c r="D172" s="405">
        <v>0.36341435185185461</v>
      </c>
      <c r="E172" s="405">
        <v>0.36356481481481756</v>
      </c>
      <c r="F172" s="406">
        <f t="shared" si="48"/>
        <v>1.7</v>
      </c>
      <c r="G172" s="468">
        <f t="shared" si="48"/>
        <v>11.6</v>
      </c>
      <c r="H172" s="407">
        <f t="shared" si="48"/>
        <v>1.2</v>
      </c>
      <c r="I172" s="407">
        <f t="shared" si="41"/>
        <v>13.299999999999999</v>
      </c>
      <c r="J172" s="407">
        <f t="shared" si="35"/>
        <v>13.36</v>
      </c>
      <c r="K172" s="408">
        <f t="shared" si="42"/>
        <v>6.0000000000000497E-2</v>
      </c>
      <c r="L172" s="409">
        <f t="shared" si="43"/>
        <v>0.5</v>
      </c>
      <c r="M172" s="410">
        <f t="shared" si="44"/>
        <v>13.799999999999999</v>
      </c>
      <c r="N172" s="410">
        <f t="shared" si="45"/>
        <v>13.86</v>
      </c>
      <c r="O172" s="411"/>
      <c r="P172" s="485">
        <f t="shared" ca="1" si="46"/>
        <v>0.36334490740740932</v>
      </c>
      <c r="Q172" s="484">
        <f t="shared" ca="1" si="47"/>
        <v>0.36350694444444637</v>
      </c>
      <c r="R172" s="486">
        <v>0.06</v>
      </c>
      <c r="S172" s="486">
        <f t="shared" ca="1" si="36"/>
        <v>0.09</v>
      </c>
      <c r="T172">
        <v>26</v>
      </c>
      <c r="U172" s="469" t="str">
        <f t="shared" si="37"/>
        <v>C8-R28</v>
      </c>
      <c r="V172">
        <v>8</v>
      </c>
      <c r="W172" s="470" t="s">
        <v>493</v>
      </c>
      <c r="X172" s="470" t="s">
        <v>494</v>
      </c>
      <c r="Y172">
        <v>28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11"/>
      <c r="C173" s="404" t="str">
        <f t="shared" si="34"/>
        <v>C8-R26</v>
      </c>
      <c r="D173" s="405">
        <v>0.36385416666666942</v>
      </c>
      <c r="E173" s="405">
        <v>0.36401620370370646</v>
      </c>
      <c r="F173" s="406">
        <f t="shared" si="48"/>
        <v>1.7</v>
      </c>
      <c r="G173" s="468">
        <f t="shared" si="48"/>
        <v>11.6</v>
      </c>
      <c r="H173" s="407">
        <f t="shared" si="48"/>
        <v>1.2</v>
      </c>
      <c r="I173" s="407">
        <f t="shared" si="41"/>
        <v>13.299999999999999</v>
      </c>
      <c r="J173" s="407">
        <f t="shared" si="35"/>
        <v>13.43</v>
      </c>
      <c r="K173" s="408">
        <f t="shared" si="42"/>
        <v>0.13000000000000078</v>
      </c>
      <c r="L173" s="409">
        <f t="shared" si="43"/>
        <v>0.5</v>
      </c>
      <c r="M173" s="410">
        <f t="shared" si="44"/>
        <v>13.799999999999999</v>
      </c>
      <c r="N173" s="410">
        <f t="shared" si="45"/>
        <v>13.93</v>
      </c>
      <c r="O173" s="411"/>
      <c r="P173" s="485">
        <f t="shared" ca="1" si="46"/>
        <v>0.36378472222222413</v>
      </c>
      <c r="Q173" s="484">
        <f t="shared" ca="1" si="47"/>
        <v>0.36395833333333527</v>
      </c>
      <c r="R173" s="486">
        <v>0.13</v>
      </c>
      <c r="S173" s="486">
        <f t="shared" ca="1" si="36"/>
        <v>0.13</v>
      </c>
      <c r="T173">
        <v>1</v>
      </c>
      <c r="U173" s="469" t="str">
        <f t="shared" si="37"/>
        <v>C8-R26</v>
      </c>
      <c r="V173">
        <v>8</v>
      </c>
      <c r="W173" s="470" t="s">
        <v>493</v>
      </c>
      <c r="X173" s="470" t="s">
        <v>494</v>
      </c>
      <c r="Y173">
        <v>26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11"/>
      <c r="C174" s="404" t="str">
        <f t="shared" si="34"/>
        <v>C8-R24</v>
      </c>
      <c r="D174" s="405">
        <v>0.36429398148148423</v>
      </c>
      <c r="E174" s="405">
        <v>0.36444444444444718</v>
      </c>
      <c r="F174" s="406">
        <f t="shared" si="48"/>
        <v>1.7</v>
      </c>
      <c r="G174" s="468">
        <f t="shared" si="48"/>
        <v>11.6</v>
      </c>
      <c r="H174" s="407">
        <f t="shared" si="48"/>
        <v>1.2</v>
      </c>
      <c r="I174" s="407">
        <f t="shared" si="41"/>
        <v>13.299999999999999</v>
      </c>
      <c r="J174" s="407">
        <f t="shared" si="35"/>
        <v>13.399999999999999</v>
      </c>
      <c r="K174" s="408">
        <f t="shared" si="42"/>
        <v>9.9999999999999645E-2</v>
      </c>
      <c r="L174" s="409">
        <f t="shared" si="43"/>
        <v>0.5</v>
      </c>
      <c r="M174" s="410">
        <f t="shared" si="44"/>
        <v>13.799999999999999</v>
      </c>
      <c r="N174" s="410">
        <f t="shared" si="45"/>
        <v>13.899999999999999</v>
      </c>
      <c r="O174" s="411"/>
      <c r="P174" s="485">
        <f t="shared" ca="1" si="46"/>
        <v>0.364224537037039</v>
      </c>
      <c r="Q174" s="484">
        <f t="shared" ca="1" si="47"/>
        <v>0.36437500000000195</v>
      </c>
      <c r="R174" s="486">
        <v>0.1</v>
      </c>
      <c r="S174" s="486">
        <f t="shared" ca="1" si="36"/>
        <v>0.12</v>
      </c>
      <c r="T174">
        <v>2</v>
      </c>
      <c r="U174" s="469" t="str">
        <f t="shared" si="37"/>
        <v>C8-R24</v>
      </c>
      <c r="V174">
        <v>8</v>
      </c>
      <c r="W174" s="470" t="s">
        <v>493</v>
      </c>
      <c r="X174" s="470" t="s">
        <v>494</v>
      </c>
      <c r="Y174">
        <v>24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11"/>
      <c r="C175" s="404" t="str">
        <f t="shared" si="34"/>
        <v>C8-R22</v>
      </c>
      <c r="D175" s="405">
        <v>0.36467592592592868</v>
      </c>
      <c r="E175" s="405">
        <v>0.36483796296296572</v>
      </c>
      <c r="F175" s="406">
        <f t="shared" si="48"/>
        <v>1.7</v>
      </c>
      <c r="G175" s="468">
        <f t="shared" si="48"/>
        <v>11.6</v>
      </c>
      <c r="H175" s="407">
        <f t="shared" si="48"/>
        <v>1.2</v>
      </c>
      <c r="I175" s="407">
        <f t="shared" si="41"/>
        <v>13.299999999999999</v>
      </c>
      <c r="J175" s="407">
        <f t="shared" si="35"/>
        <v>13.43</v>
      </c>
      <c r="K175" s="408">
        <f t="shared" si="42"/>
        <v>0.13000000000000078</v>
      </c>
      <c r="L175" s="409">
        <f t="shared" si="43"/>
        <v>0.5</v>
      </c>
      <c r="M175" s="410">
        <f t="shared" si="44"/>
        <v>13.799999999999999</v>
      </c>
      <c r="N175" s="410">
        <f t="shared" si="45"/>
        <v>13.93</v>
      </c>
      <c r="O175" s="411"/>
      <c r="P175" s="485">
        <f t="shared" ca="1" si="46"/>
        <v>0.36465277777777971</v>
      </c>
      <c r="Q175" s="484">
        <f t="shared" ca="1" si="47"/>
        <v>0.36482638888889085</v>
      </c>
      <c r="R175" s="486">
        <v>0.13</v>
      </c>
      <c r="S175" s="486">
        <f t="shared" ca="1" si="36"/>
        <v>0.01</v>
      </c>
      <c r="T175">
        <v>3</v>
      </c>
      <c r="U175" s="469" t="str">
        <f t="shared" si="37"/>
        <v>C8-R22</v>
      </c>
      <c r="V175">
        <v>8</v>
      </c>
      <c r="W175" s="470" t="s">
        <v>493</v>
      </c>
      <c r="X175" s="470" t="s">
        <v>494</v>
      </c>
      <c r="Y175">
        <v>22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11"/>
      <c r="C176" s="404" t="str">
        <f t="shared" si="34"/>
        <v>C8-R20</v>
      </c>
      <c r="D176" s="405">
        <v>0.36506944444444722</v>
      </c>
      <c r="E176" s="405">
        <v>0.36524305555555836</v>
      </c>
      <c r="F176" s="406">
        <f t="shared" si="48"/>
        <v>1.7</v>
      </c>
      <c r="G176" s="468">
        <f t="shared" si="48"/>
        <v>11.6</v>
      </c>
      <c r="H176" s="407">
        <f t="shared" si="48"/>
        <v>1.2</v>
      </c>
      <c r="I176" s="407">
        <f t="shared" si="41"/>
        <v>13.299999999999999</v>
      </c>
      <c r="J176" s="407">
        <f t="shared" si="35"/>
        <v>13.45</v>
      </c>
      <c r="K176" s="408">
        <f t="shared" si="42"/>
        <v>0.15000000000000036</v>
      </c>
      <c r="L176" s="409">
        <f t="shared" si="43"/>
        <v>0.5</v>
      </c>
      <c r="M176" s="410">
        <f t="shared" si="44"/>
        <v>13.799999999999999</v>
      </c>
      <c r="N176" s="410">
        <f t="shared" si="45"/>
        <v>13.95</v>
      </c>
      <c r="O176" s="411"/>
      <c r="P176" s="485">
        <f t="shared" ca="1" si="46"/>
        <v>0.36506944444444639</v>
      </c>
      <c r="Q176" s="484">
        <f t="shared" ca="1" si="47"/>
        <v>0.3652083333333353</v>
      </c>
      <c r="R176" s="486">
        <v>0.15</v>
      </c>
      <c r="S176" s="486">
        <f t="shared" ca="1" si="36"/>
        <v>0.12</v>
      </c>
      <c r="T176">
        <v>4</v>
      </c>
      <c r="U176" s="501" t="str">
        <f t="shared" si="37"/>
        <v>C8-R20</v>
      </c>
      <c r="V176">
        <v>8</v>
      </c>
      <c r="W176" s="501" t="s">
        <v>493</v>
      </c>
      <c r="X176" s="470" t="s">
        <v>494</v>
      </c>
      <c r="Y176">
        <v>20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11"/>
      <c r="C177" s="404" t="str">
        <f t="shared" si="34"/>
        <v>C8-R18</v>
      </c>
      <c r="D177" s="405">
        <v>0.36552083333333613</v>
      </c>
      <c r="E177" s="405">
        <v>0.36568287037037317</v>
      </c>
      <c r="F177" s="406">
        <f t="shared" si="48"/>
        <v>1.7</v>
      </c>
      <c r="G177" s="468">
        <f t="shared" si="48"/>
        <v>11.6</v>
      </c>
      <c r="H177" s="407">
        <f t="shared" si="48"/>
        <v>1.2</v>
      </c>
      <c r="I177" s="407">
        <f t="shared" si="41"/>
        <v>13.299999999999999</v>
      </c>
      <c r="J177" s="407">
        <f t="shared" si="35"/>
        <v>13.329999999999998</v>
      </c>
      <c r="K177" s="408">
        <f t="shared" si="42"/>
        <v>2.9999999999999361E-2</v>
      </c>
      <c r="L177" s="409">
        <f t="shared" si="43"/>
        <v>0.5</v>
      </c>
      <c r="M177" s="410">
        <f t="shared" si="44"/>
        <v>13.799999999999999</v>
      </c>
      <c r="N177" s="410">
        <f t="shared" si="45"/>
        <v>13.829999999999998</v>
      </c>
      <c r="O177" s="411"/>
      <c r="P177" s="485">
        <f t="shared" ca="1" si="46"/>
        <v>0.3654398148148168</v>
      </c>
      <c r="Q177" s="484">
        <f t="shared" ca="1" si="47"/>
        <v>0.36560185185185384</v>
      </c>
      <c r="R177" s="486">
        <v>0.03</v>
      </c>
      <c r="S177" s="486">
        <f t="shared" ca="1" si="36"/>
        <v>0.09</v>
      </c>
      <c r="T177">
        <v>5</v>
      </c>
      <c r="U177" s="469" t="str">
        <f t="shared" si="37"/>
        <v>C8-R18</v>
      </c>
      <c r="V177">
        <v>8</v>
      </c>
      <c r="W177" s="470" t="s">
        <v>493</v>
      </c>
      <c r="X177" s="470" t="s">
        <v>494</v>
      </c>
      <c r="Y177">
        <v>18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11"/>
      <c r="C178" s="404" t="str">
        <f t="shared" si="34"/>
        <v>C8-R16</v>
      </c>
      <c r="D178" s="405">
        <v>0.36597222222222503</v>
      </c>
      <c r="E178" s="405">
        <v>0.36612268518518798</v>
      </c>
      <c r="F178" s="406">
        <f t="shared" si="48"/>
        <v>1.7</v>
      </c>
      <c r="G178" s="468">
        <f t="shared" si="48"/>
        <v>11.6</v>
      </c>
      <c r="H178" s="407">
        <f t="shared" si="48"/>
        <v>1.2</v>
      </c>
      <c r="I178" s="407">
        <f t="shared" si="41"/>
        <v>13.299999999999999</v>
      </c>
      <c r="J178" s="407">
        <f t="shared" si="35"/>
        <v>13.45</v>
      </c>
      <c r="K178" s="408">
        <f t="shared" si="42"/>
        <v>0.15000000000000036</v>
      </c>
      <c r="L178" s="409">
        <f t="shared" si="43"/>
        <v>0.5</v>
      </c>
      <c r="M178" s="410">
        <f t="shared" si="44"/>
        <v>13.799999999999999</v>
      </c>
      <c r="N178" s="410">
        <f t="shared" si="45"/>
        <v>13.95</v>
      </c>
      <c r="O178" s="411"/>
      <c r="P178" s="485">
        <f t="shared" ca="1" si="46"/>
        <v>0.36584490740740938</v>
      </c>
      <c r="Q178" s="484">
        <f t="shared" ca="1" si="47"/>
        <v>0.36599537037037233</v>
      </c>
      <c r="R178" s="486">
        <v>0.15</v>
      </c>
      <c r="S178" s="486">
        <f t="shared" ca="1" si="36"/>
        <v>0.15</v>
      </c>
      <c r="T178">
        <v>6</v>
      </c>
      <c r="U178" s="469" t="str">
        <f t="shared" si="37"/>
        <v>C8-R16</v>
      </c>
      <c r="V178">
        <v>8</v>
      </c>
      <c r="W178" s="470" t="s">
        <v>493</v>
      </c>
      <c r="X178" s="470" t="s">
        <v>494</v>
      </c>
      <c r="Y178">
        <v>16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11"/>
      <c r="C179" s="404" t="str">
        <f t="shared" si="34"/>
        <v>C8-R14</v>
      </c>
      <c r="D179" s="405">
        <v>0.36635416666666948</v>
      </c>
      <c r="E179" s="405">
        <v>0.36650462962963243</v>
      </c>
      <c r="F179" s="406">
        <f t="shared" ref="F179:H194" si="49">F178</f>
        <v>1.7</v>
      </c>
      <c r="G179" s="468">
        <f t="shared" si="49"/>
        <v>11.6</v>
      </c>
      <c r="H179" s="407">
        <f t="shared" si="49"/>
        <v>1.2</v>
      </c>
      <c r="I179" s="407">
        <f t="shared" si="41"/>
        <v>13.299999999999999</v>
      </c>
      <c r="J179" s="407">
        <f t="shared" si="35"/>
        <v>13.419999999999998</v>
      </c>
      <c r="K179" s="408">
        <f t="shared" si="42"/>
        <v>0.11999999999999922</v>
      </c>
      <c r="L179" s="409">
        <f t="shared" si="43"/>
        <v>0.5</v>
      </c>
      <c r="M179" s="410">
        <f t="shared" si="44"/>
        <v>13.799999999999999</v>
      </c>
      <c r="N179" s="410">
        <f t="shared" si="45"/>
        <v>13.919999999999998</v>
      </c>
      <c r="O179" s="411"/>
      <c r="P179" s="485">
        <f t="shared" ca="1" si="46"/>
        <v>0.36625000000000196</v>
      </c>
      <c r="Q179" s="484">
        <f t="shared" ca="1" si="47"/>
        <v>0.36641203703703901</v>
      </c>
      <c r="R179" s="486">
        <v>0.12</v>
      </c>
      <c r="S179" s="486">
        <f t="shared" ca="1" si="36"/>
        <v>0.01</v>
      </c>
      <c r="T179">
        <v>7</v>
      </c>
      <c r="U179" s="469" t="str">
        <f t="shared" si="37"/>
        <v>C8-R14</v>
      </c>
      <c r="V179">
        <v>8</v>
      </c>
      <c r="W179" s="470" t="s">
        <v>493</v>
      </c>
      <c r="X179" s="470" t="s">
        <v>494</v>
      </c>
      <c r="Y179">
        <v>14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11"/>
      <c r="C180" s="404" t="str">
        <f t="shared" si="34"/>
        <v>C8-R12</v>
      </c>
      <c r="D180" s="405">
        <v>0.36675925925926206</v>
      </c>
      <c r="E180" s="405">
        <v>0.36689814814815097</v>
      </c>
      <c r="F180" s="406">
        <f t="shared" si="49"/>
        <v>1.7</v>
      </c>
      <c r="G180" s="468">
        <f t="shared" si="49"/>
        <v>11.6</v>
      </c>
      <c r="H180" s="407">
        <f t="shared" si="49"/>
        <v>1.2</v>
      </c>
      <c r="I180" s="407">
        <f t="shared" si="41"/>
        <v>13.299999999999999</v>
      </c>
      <c r="J180" s="407">
        <f t="shared" si="35"/>
        <v>13.389999999999999</v>
      </c>
      <c r="K180" s="408">
        <f t="shared" si="42"/>
        <v>8.9999999999999858E-2</v>
      </c>
      <c r="L180" s="409">
        <f t="shared" si="43"/>
        <v>0.5</v>
      </c>
      <c r="M180" s="410">
        <f t="shared" si="44"/>
        <v>13.799999999999999</v>
      </c>
      <c r="N180" s="410">
        <f t="shared" si="45"/>
        <v>13.889999999999999</v>
      </c>
      <c r="O180" s="411"/>
      <c r="P180" s="485">
        <f t="shared" ca="1" si="46"/>
        <v>0.36665509259259454</v>
      </c>
      <c r="Q180" s="484">
        <f t="shared" ca="1" si="47"/>
        <v>0.36681712962963159</v>
      </c>
      <c r="R180" s="486">
        <v>0.09</v>
      </c>
      <c r="S180" s="486">
        <f t="shared" ca="1" si="36"/>
        <v>0.13</v>
      </c>
      <c r="T180">
        <v>8</v>
      </c>
      <c r="U180" s="469" t="str">
        <f t="shared" si="37"/>
        <v>C8-R12</v>
      </c>
      <c r="V180">
        <v>8</v>
      </c>
      <c r="W180" s="470" t="s">
        <v>493</v>
      </c>
      <c r="X180" s="470" t="s">
        <v>494</v>
      </c>
      <c r="Y180">
        <v>12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11"/>
      <c r="C181" s="404" t="str">
        <f t="shared" si="34"/>
        <v>C8-R10</v>
      </c>
      <c r="D181" s="405">
        <v>0.36718750000000283</v>
      </c>
      <c r="E181" s="405">
        <v>0.36732638888889174</v>
      </c>
      <c r="F181" s="406">
        <f t="shared" si="49"/>
        <v>1.7</v>
      </c>
      <c r="G181" s="468">
        <f t="shared" si="49"/>
        <v>11.6</v>
      </c>
      <c r="H181" s="407">
        <f t="shared" si="49"/>
        <v>1.2</v>
      </c>
      <c r="I181" s="407">
        <f t="shared" si="41"/>
        <v>13.299999999999999</v>
      </c>
      <c r="J181" s="407">
        <f t="shared" si="35"/>
        <v>13.329999999999998</v>
      </c>
      <c r="K181" s="408">
        <f t="shared" si="42"/>
        <v>2.9999999999999361E-2</v>
      </c>
      <c r="L181" s="409">
        <f t="shared" si="43"/>
        <v>0.5</v>
      </c>
      <c r="M181" s="410">
        <f t="shared" si="44"/>
        <v>13.799999999999999</v>
      </c>
      <c r="N181" s="410">
        <f t="shared" si="45"/>
        <v>13.829999999999998</v>
      </c>
      <c r="O181" s="411"/>
      <c r="P181" s="485">
        <f t="shared" ca="1" si="46"/>
        <v>0.36708333333333532</v>
      </c>
      <c r="Q181" s="484">
        <f t="shared" ca="1" si="47"/>
        <v>0.36722222222222423</v>
      </c>
      <c r="R181" s="486">
        <v>0.03</v>
      </c>
      <c r="S181" s="486">
        <f t="shared" ca="1" si="36"/>
        <v>0.03</v>
      </c>
      <c r="T181">
        <v>9</v>
      </c>
      <c r="U181" s="469" t="str">
        <f t="shared" si="37"/>
        <v>C8-R10</v>
      </c>
      <c r="V181">
        <v>8</v>
      </c>
      <c r="W181" s="470" t="s">
        <v>493</v>
      </c>
      <c r="X181" s="470" t="s">
        <v>494</v>
      </c>
      <c r="Y181">
        <v>10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11"/>
      <c r="C182" s="404" t="str">
        <f t="shared" si="34"/>
        <v>C8-R8</v>
      </c>
      <c r="D182" s="405">
        <v>0.36760416666666951</v>
      </c>
      <c r="E182" s="405">
        <v>0.36777777777778065</v>
      </c>
      <c r="F182" s="406">
        <f t="shared" si="49"/>
        <v>1.7</v>
      </c>
      <c r="G182" s="468">
        <f t="shared" si="49"/>
        <v>11.6</v>
      </c>
      <c r="H182" s="407">
        <f t="shared" si="49"/>
        <v>1.2</v>
      </c>
      <c r="I182" s="407">
        <f t="shared" si="41"/>
        <v>13.299999999999999</v>
      </c>
      <c r="J182" s="407">
        <f t="shared" si="35"/>
        <v>13.339999999999998</v>
      </c>
      <c r="K182" s="408">
        <f t="shared" si="42"/>
        <v>3.9999999999999147E-2</v>
      </c>
      <c r="L182" s="409">
        <f t="shared" si="43"/>
        <v>0.5</v>
      </c>
      <c r="M182" s="410">
        <f t="shared" si="44"/>
        <v>13.799999999999999</v>
      </c>
      <c r="N182" s="410">
        <f t="shared" si="45"/>
        <v>13.839999999999998</v>
      </c>
      <c r="O182" s="411"/>
      <c r="P182" s="485">
        <f t="shared" ca="1" si="46"/>
        <v>0.36751157407407609</v>
      </c>
      <c r="Q182" s="484">
        <f t="shared" ca="1" si="47"/>
        <v>0.36766203703703904</v>
      </c>
      <c r="R182" s="486">
        <v>0.04</v>
      </c>
      <c r="S182" s="486">
        <f t="shared" ca="1" si="36"/>
        <v>0.08</v>
      </c>
      <c r="T182">
        <v>10</v>
      </c>
      <c r="U182" s="469" t="str">
        <f t="shared" si="37"/>
        <v>C8-R8</v>
      </c>
      <c r="V182">
        <v>8</v>
      </c>
      <c r="W182" s="470" t="s">
        <v>493</v>
      </c>
      <c r="X182" s="470" t="s">
        <v>494</v>
      </c>
      <c r="Y182">
        <v>8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11"/>
      <c r="C183" s="404" t="str">
        <f t="shared" si="34"/>
        <v>C8-R6</v>
      </c>
      <c r="D183" s="405">
        <v>0.36802083333333618</v>
      </c>
      <c r="E183" s="405">
        <v>0.36817129629629913</v>
      </c>
      <c r="F183" s="406">
        <f t="shared" si="49"/>
        <v>1.7</v>
      </c>
      <c r="G183" s="468">
        <f t="shared" si="49"/>
        <v>11.6</v>
      </c>
      <c r="H183" s="407">
        <f t="shared" si="49"/>
        <v>1.2</v>
      </c>
      <c r="I183" s="407">
        <f t="shared" si="41"/>
        <v>13.299999999999999</v>
      </c>
      <c r="J183" s="407">
        <f t="shared" si="35"/>
        <v>13.37</v>
      </c>
      <c r="K183" s="408">
        <f t="shared" si="42"/>
        <v>7.0000000000000284E-2</v>
      </c>
      <c r="L183" s="409">
        <f t="shared" si="43"/>
        <v>0.5</v>
      </c>
      <c r="M183" s="410">
        <f t="shared" si="44"/>
        <v>13.799999999999999</v>
      </c>
      <c r="N183" s="410">
        <f t="shared" si="45"/>
        <v>13.87</v>
      </c>
      <c r="O183" s="411"/>
      <c r="P183" s="485">
        <f t="shared" ca="1" si="46"/>
        <v>0.3679513888888909</v>
      </c>
      <c r="Q183" s="484">
        <f t="shared" ca="1" si="47"/>
        <v>0.36812500000000203</v>
      </c>
      <c r="R183" s="486">
        <v>7.0000000000000007E-2</v>
      </c>
      <c r="S183" s="486">
        <f t="shared" ca="1" si="36"/>
        <v>0.15</v>
      </c>
      <c r="T183">
        <v>11</v>
      </c>
      <c r="U183" s="469" t="str">
        <f t="shared" si="37"/>
        <v>C8-R6</v>
      </c>
      <c r="V183">
        <v>8</v>
      </c>
      <c r="W183" s="470" t="s">
        <v>493</v>
      </c>
      <c r="X183" s="470" t="s">
        <v>494</v>
      </c>
      <c r="Y183">
        <v>6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11"/>
      <c r="C184" s="404" t="str">
        <f t="shared" si="34"/>
        <v>C8-R4</v>
      </c>
      <c r="D184" s="405">
        <v>0.36846064814815099</v>
      </c>
      <c r="E184" s="405">
        <v>0.36861111111111394</v>
      </c>
      <c r="F184" s="406">
        <f t="shared" si="49"/>
        <v>1.7</v>
      </c>
      <c r="G184" s="468">
        <f t="shared" si="49"/>
        <v>11.6</v>
      </c>
      <c r="H184" s="407">
        <f t="shared" si="49"/>
        <v>1.2</v>
      </c>
      <c r="I184" s="407">
        <f t="shared" si="41"/>
        <v>13.299999999999999</v>
      </c>
      <c r="J184" s="407">
        <f t="shared" si="35"/>
        <v>13.36</v>
      </c>
      <c r="K184" s="408">
        <f t="shared" si="42"/>
        <v>6.0000000000000497E-2</v>
      </c>
      <c r="L184" s="409">
        <f t="shared" si="43"/>
        <v>0.5</v>
      </c>
      <c r="M184" s="410">
        <f t="shared" si="44"/>
        <v>13.799999999999999</v>
      </c>
      <c r="N184" s="410">
        <f t="shared" si="45"/>
        <v>13.86</v>
      </c>
      <c r="O184" s="411"/>
      <c r="P184" s="485">
        <f t="shared" ca="1" si="46"/>
        <v>0.36835648148148353</v>
      </c>
      <c r="Q184" s="484">
        <f t="shared" ca="1" si="47"/>
        <v>0.36851851851852058</v>
      </c>
      <c r="R184" s="486">
        <v>0.06</v>
      </c>
      <c r="S184" s="486">
        <f t="shared" ca="1" si="36"/>
        <v>0.04</v>
      </c>
      <c r="T184">
        <v>12</v>
      </c>
      <c r="U184" s="469" t="str">
        <f t="shared" si="37"/>
        <v>C8-R4</v>
      </c>
      <c r="V184">
        <v>8</v>
      </c>
      <c r="W184" s="470" t="s">
        <v>493</v>
      </c>
      <c r="X184" s="470" t="s">
        <v>494</v>
      </c>
      <c r="Y184">
        <v>4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11"/>
      <c r="C185" s="404" t="str">
        <f t="shared" si="34"/>
        <v>C8-R2</v>
      </c>
      <c r="D185" s="405">
        <v>0.36885416666666948</v>
      </c>
      <c r="E185" s="405">
        <v>0.36902777777778062</v>
      </c>
      <c r="F185" s="406">
        <f t="shared" si="49"/>
        <v>1.7</v>
      </c>
      <c r="G185" s="468">
        <f t="shared" si="49"/>
        <v>11.6</v>
      </c>
      <c r="H185" s="407">
        <f t="shared" si="49"/>
        <v>1.2</v>
      </c>
      <c r="I185" s="407">
        <f t="shared" si="41"/>
        <v>13.299999999999999</v>
      </c>
      <c r="J185" s="407">
        <f t="shared" si="35"/>
        <v>13.389999999999999</v>
      </c>
      <c r="K185" s="408">
        <f t="shared" si="42"/>
        <v>8.9999999999999858E-2</v>
      </c>
      <c r="L185" s="409">
        <f t="shared" si="43"/>
        <v>0.5</v>
      </c>
      <c r="M185" s="410">
        <f t="shared" si="44"/>
        <v>13.799999999999999</v>
      </c>
      <c r="N185" s="410">
        <f t="shared" si="45"/>
        <v>13.889999999999999</v>
      </c>
      <c r="O185" s="411"/>
      <c r="P185" s="485">
        <f t="shared" ca="1" si="46"/>
        <v>0.3687847222222243</v>
      </c>
      <c r="Q185" s="484">
        <f t="shared" ca="1" si="47"/>
        <v>0.36893518518518725</v>
      </c>
      <c r="R185" s="486">
        <v>0.09</v>
      </c>
      <c r="S185" s="486">
        <f t="shared" ca="1" si="36"/>
        <v>0.14000000000000001</v>
      </c>
      <c r="T185">
        <v>13</v>
      </c>
      <c r="U185" s="469" t="str">
        <f t="shared" si="37"/>
        <v>C8-R2</v>
      </c>
      <c r="V185">
        <v>8</v>
      </c>
      <c r="W185" s="470" t="s">
        <v>493</v>
      </c>
      <c r="X185" s="470" t="s">
        <v>494</v>
      </c>
      <c r="Y185">
        <v>2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11"/>
      <c r="C186" s="404" t="str">
        <f t="shared" si="34"/>
        <v>C9-R1</v>
      </c>
      <c r="D186" s="405">
        <v>0.36925925925926212</v>
      </c>
      <c r="E186" s="405">
        <v>0.36939814814815103</v>
      </c>
      <c r="F186" s="406">
        <f t="shared" si="49"/>
        <v>1.7</v>
      </c>
      <c r="G186" s="468">
        <f t="shared" si="49"/>
        <v>11.6</v>
      </c>
      <c r="H186" s="407">
        <f t="shared" si="49"/>
        <v>1.2</v>
      </c>
      <c r="I186" s="407">
        <f t="shared" si="41"/>
        <v>13.299999999999999</v>
      </c>
      <c r="J186" s="407">
        <f t="shared" si="35"/>
        <v>13.319999999999999</v>
      </c>
      <c r="K186" s="408">
        <f t="shared" si="42"/>
        <v>1.9999999999999574E-2</v>
      </c>
      <c r="L186" s="409">
        <f t="shared" si="43"/>
        <v>0.5</v>
      </c>
      <c r="M186" s="410">
        <f t="shared" si="44"/>
        <v>13.799999999999999</v>
      </c>
      <c r="N186" s="410">
        <f t="shared" si="45"/>
        <v>13.819999999999999</v>
      </c>
      <c r="O186" s="411"/>
      <c r="P186" s="485">
        <f t="shared" ca="1" si="46"/>
        <v>0.36916666666666875</v>
      </c>
      <c r="Q186" s="484">
        <f t="shared" ca="1" si="47"/>
        <v>0.36934027777777989</v>
      </c>
      <c r="R186" s="486">
        <v>0.02</v>
      </c>
      <c r="S186" s="486">
        <f t="shared" ca="1" si="36"/>
        <v>0.15</v>
      </c>
      <c r="T186">
        <v>14</v>
      </c>
      <c r="U186" s="469" t="str">
        <f t="shared" si="37"/>
        <v>C9-R1</v>
      </c>
      <c r="V186">
        <v>9</v>
      </c>
      <c r="W186" s="470" t="s">
        <v>493</v>
      </c>
      <c r="X186" s="470" t="s">
        <v>494</v>
      </c>
      <c r="Y186">
        <v>1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11"/>
      <c r="C187" s="404" t="str">
        <f t="shared" si="34"/>
        <v>C9-R3</v>
      </c>
      <c r="D187" s="405">
        <v>0.36965277777778066</v>
      </c>
      <c r="E187" s="405">
        <v>0.36981481481481771</v>
      </c>
      <c r="F187" s="406">
        <f t="shared" si="49"/>
        <v>1.7</v>
      </c>
      <c r="G187" s="468">
        <f t="shared" si="49"/>
        <v>11.6</v>
      </c>
      <c r="H187" s="407">
        <f t="shared" si="49"/>
        <v>1.2</v>
      </c>
      <c r="I187" s="407">
        <f t="shared" si="41"/>
        <v>13.299999999999999</v>
      </c>
      <c r="J187" s="407">
        <f t="shared" si="35"/>
        <v>13.379999999999999</v>
      </c>
      <c r="K187" s="408">
        <f t="shared" si="42"/>
        <v>8.0000000000000071E-2</v>
      </c>
      <c r="L187" s="409">
        <f t="shared" si="43"/>
        <v>0.5</v>
      </c>
      <c r="M187" s="410">
        <f t="shared" si="44"/>
        <v>13.799999999999999</v>
      </c>
      <c r="N187" s="410">
        <f t="shared" si="45"/>
        <v>13.879999999999999</v>
      </c>
      <c r="O187" s="411"/>
      <c r="P187" s="485">
        <f t="shared" ca="1" si="46"/>
        <v>0.36958333333333543</v>
      </c>
      <c r="Q187" s="484">
        <f t="shared" ca="1" si="47"/>
        <v>0.36974537037037247</v>
      </c>
      <c r="R187" s="486">
        <v>0.08</v>
      </c>
      <c r="S187" s="486">
        <f t="shared" ca="1" si="36"/>
        <v>0.04</v>
      </c>
      <c r="T187">
        <v>15</v>
      </c>
      <c r="U187" s="469" t="str">
        <f t="shared" si="37"/>
        <v>C9-R3</v>
      </c>
      <c r="V187">
        <v>9</v>
      </c>
      <c r="W187" s="470" t="s">
        <v>493</v>
      </c>
      <c r="X187" s="470" t="s">
        <v>494</v>
      </c>
      <c r="Y187">
        <v>3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11"/>
      <c r="C188" s="404" t="str">
        <f t="shared" si="34"/>
        <v>C9-R5</v>
      </c>
      <c r="D188" s="405">
        <v>0.37010416666666957</v>
      </c>
      <c r="E188" s="405">
        <v>0.37024305555555848</v>
      </c>
      <c r="F188" s="406">
        <f t="shared" si="49"/>
        <v>1.7</v>
      </c>
      <c r="G188" s="468">
        <f t="shared" si="49"/>
        <v>11.6</v>
      </c>
      <c r="H188" s="407">
        <f t="shared" si="49"/>
        <v>1.2</v>
      </c>
      <c r="I188" s="407">
        <f t="shared" si="41"/>
        <v>13.299999999999999</v>
      </c>
      <c r="J188" s="407">
        <f t="shared" si="35"/>
        <v>13.35</v>
      </c>
      <c r="K188" s="408">
        <f t="shared" si="42"/>
        <v>5.0000000000000711E-2</v>
      </c>
      <c r="L188" s="409">
        <f t="shared" si="43"/>
        <v>0.5</v>
      </c>
      <c r="M188" s="410">
        <f t="shared" si="44"/>
        <v>13.799999999999999</v>
      </c>
      <c r="N188" s="410">
        <f t="shared" si="45"/>
        <v>13.85</v>
      </c>
      <c r="O188" s="411"/>
      <c r="P188" s="485">
        <f t="shared" ca="1" si="46"/>
        <v>0.36998842592592801</v>
      </c>
      <c r="Q188" s="484">
        <f t="shared" ca="1" si="47"/>
        <v>0.37016203703703915</v>
      </c>
      <c r="R188" s="486">
        <v>0.05</v>
      </c>
      <c r="S188" s="486">
        <f t="shared" ca="1" si="36"/>
        <v>0.03</v>
      </c>
      <c r="T188">
        <v>16</v>
      </c>
      <c r="U188" s="469" t="str">
        <f t="shared" si="37"/>
        <v>C9-R5</v>
      </c>
      <c r="V188">
        <v>9</v>
      </c>
      <c r="W188" s="470" t="s">
        <v>493</v>
      </c>
      <c r="X188" s="470" t="s">
        <v>494</v>
      </c>
      <c r="Y188">
        <v>5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11"/>
      <c r="C189" s="404" t="str">
        <f t="shared" si="34"/>
        <v>C9-R7</v>
      </c>
      <c r="D189" s="405">
        <v>0.37048611111111401</v>
      </c>
      <c r="E189" s="405">
        <v>0.37062500000000292</v>
      </c>
      <c r="F189" s="406">
        <f t="shared" si="49"/>
        <v>1.7</v>
      </c>
      <c r="G189" s="468">
        <f t="shared" si="49"/>
        <v>11.6</v>
      </c>
      <c r="H189" s="407">
        <f t="shared" si="49"/>
        <v>1.2</v>
      </c>
      <c r="I189" s="407">
        <f t="shared" si="41"/>
        <v>13.299999999999999</v>
      </c>
      <c r="J189" s="407">
        <f t="shared" si="35"/>
        <v>13.45</v>
      </c>
      <c r="K189" s="408">
        <f t="shared" si="42"/>
        <v>0.15000000000000036</v>
      </c>
      <c r="L189" s="409">
        <f t="shared" si="43"/>
        <v>0.5</v>
      </c>
      <c r="M189" s="410">
        <f t="shared" si="44"/>
        <v>13.799999999999999</v>
      </c>
      <c r="N189" s="410">
        <f t="shared" si="45"/>
        <v>13.95</v>
      </c>
      <c r="O189" s="411"/>
      <c r="P189" s="485">
        <f t="shared" ca="1" si="46"/>
        <v>0.37045138888889101</v>
      </c>
      <c r="Q189" s="484">
        <f t="shared" ca="1" si="47"/>
        <v>0.37062500000000215</v>
      </c>
      <c r="R189" s="486">
        <v>0.15</v>
      </c>
      <c r="S189" s="486">
        <f t="shared" ca="1" si="36"/>
        <v>0.03</v>
      </c>
      <c r="T189">
        <v>17</v>
      </c>
      <c r="U189" s="469" t="str">
        <f t="shared" si="37"/>
        <v>C9-R7</v>
      </c>
      <c r="V189">
        <v>9</v>
      </c>
      <c r="W189" s="470" t="s">
        <v>493</v>
      </c>
      <c r="X189" s="470" t="s">
        <v>494</v>
      </c>
      <c r="Y189">
        <v>7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11"/>
      <c r="C190" s="404" t="str">
        <f t="shared" si="34"/>
        <v>C9-R9</v>
      </c>
      <c r="D190" s="405">
        <v>0.37086805555555846</v>
      </c>
      <c r="E190" s="405">
        <v>0.3710416666666696</v>
      </c>
      <c r="F190" s="406">
        <f t="shared" si="49"/>
        <v>1.7</v>
      </c>
      <c r="G190" s="468">
        <f t="shared" si="49"/>
        <v>11.6</v>
      </c>
      <c r="H190" s="407">
        <f t="shared" si="49"/>
        <v>1.2</v>
      </c>
      <c r="I190" s="407">
        <f t="shared" si="41"/>
        <v>13.299999999999999</v>
      </c>
      <c r="J190" s="407">
        <f t="shared" si="35"/>
        <v>13.44</v>
      </c>
      <c r="K190" s="408">
        <f t="shared" si="42"/>
        <v>0.14000000000000057</v>
      </c>
      <c r="L190" s="409">
        <f t="shared" si="43"/>
        <v>0.5</v>
      </c>
      <c r="M190" s="410">
        <f t="shared" si="44"/>
        <v>13.799999999999999</v>
      </c>
      <c r="N190" s="410">
        <f t="shared" si="45"/>
        <v>13.94</v>
      </c>
      <c r="O190" s="411"/>
      <c r="P190" s="485">
        <f t="shared" ca="1" si="46"/>
        <v>0.37089120370370587</v>
      </c>
      <c r="Q190" s="484">
        <f t="shared" ca="1" si="47"/>
        <v>0.37106481481481701</v>
      </c>
      <c r="R190" s="486">
        <v>0.14000000000000001</v>
      </c>
      <c r="S190" s="486">
        <f t="shared" ca="1" si="36"/>
        <v>0.11</v>
      </c>
      <c r="T190">
        <v>18</v>
      </c>
      <c r="U190" s="469" t="str">
        <f t="shared" si="37"/>
        <v>C9-R9</v>
      </c>
      <c r="V190">
        <v>9</v>
      </c>
      <c r="W190" s="470" t="s">
        <v>493</v>
      </c>
      <c r="X190" s="470" t="s">
        <v>494</v>
      </c>
      <c r="Y190">
        <v>9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11"/>
      <c r="C191" s="404" t="str">
        <f t="shared" si="34"/>
        <v>C9-R11</v>
      </c>
      <c r="D191" s="405">
        <v>0.37130787037037333</v>
      </c>
      <c r="E191" s="405">
        <v>0.37148148148148447</v>
      </c>
      <c r="F191" s="406">
        <f t="shared" si="49"/>
        <v>1.7</v>
      </c>
      <c r="G191" s="468">
        <f t="shared" si="49"/>
        <v>11.6</v>
      </c>
      <c r="H191" s="407">
        <f t="shared" si="49"/>
        <v>1.2</v>
      </c>
      <c r="I191" s="407">
        <f t="shared" si="41"/>
        <v>13.299999999999999</v>
      </c>
      <c r="J191" s="407">
        <f t="shared" si="35"/>
        <v>13.389999999999999</v>
      </c>
      <c r="K191" s="408">
        <f t="shared" si="42"/>
        <v>8.9999999999999858E-2</v>
      </c>
      <c r="L191" s="409">
        <f t="shared" si="43"/>
        <v>0.5</v>
      </c>
      <c r="M191" s="410">
        <f t="shared" si="44"/>
        <v>13.799999999999999</v>
      </c>
      <c r="N191" s="410">
        <f t="shared" si="45"/>
        <v>13.889999999999999</v>
      </c>
      <c r="O191" s="411"/>
      <c r="P191" s="485">
        <f t="shared" ca="1" si="46"/>
        <v>0.37129629629629851</v>
      </c>
      <c r="Q191" s="484">
        <f t="shared" ca="1" si="47"/>
        <v>0.37143518518518742</v>
      </c>
      <c r="R191" s="486">
        <v>0.09</v>
      </c>
      <c r="S191" s="486">
        <f t="shared" ca="1" si="36"/>
        <v>0.09</v>
      </c>
      <c r="T191">
        <v>19</v>
      </c>
      <c r="U191" s="469" t="str">
        <f t="shared" si="37"/>
        <v>C9-R11</v>
      </c>
      <c r="V191">
        <v>9</v>
      </c>
      <c r="W191" s="470" t="s">
        <v>493</v>
      </c>
      <c r="X191" s="470" t="s">
        <v>494</v>
      </c>
      <c r="Y191">
        <v>11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11"/>
      <c r="C192" s="404" t="str">
        <f t="shared" si="34"/>
        <v>C9-R13</v>
      </c>
      <c r="D192" s="405">
        <v>0.3717361111111141</v>
      </c>
      <c r="E192" s="405">
        <v>0.37187500000000301</v>
      </c>
      <c r="F192" s="406">
        <f t="shared" si="49"/>
        <v>1.7</v>
      </c>
      <c r="G192" s="468">
        <f t="shared" si="49"/>
        <v>11.6</v>
      </c>
      <c r="H192" s="407">
        <f t="shared" si="49"/>
        <v>1.2</v>
      </c>
      <c r="I192" s="407">
        <f t="shared" si="41"/>
        <v>13.299999999999999</v>
      </c>
      <c r="J192" s="407">
        <f t="shared" si="35"/>
        <v>13.339999999999998</v>
      </c>
      <c r="K192" s="408">
        <f t="shared" si="42"/>
        <v>3.9999999999999147E-2</v>
      </c>
      <c r="L192" s="409">
        <f t="shared" si="43"/>
        <v>0.5</v>
      </c>
      <c r="M192" s="410">
        <f t="shared" si="44"/>
        <v>13.799999999999999</v>
      </c>
      <c r="N192" s="410">
        <f t="shared" si="45"/>
        <v>13.839999999999998</v>
      </c>
      <c r="O192" s="411"/>
      <c r="P192" s="485">
        <f t="shared" ca="1" si="46"/>
        <v>0.37170138888889115</v>
      </c>
      <c r="Q192" s="484">
        <f t="shared" ca="1" si="47"/>
        <v>0.37184027777778006</v>
      </c>
      <c r="R192" s="486">
        <v>0.04</v>
      </c>
      <c r="S192" s="486">
        <f t="shared" ca="1" si="36"/>
        <v>0.1</v>
      </c>
      <c r="T192">
        <v>20</v>
      </c>
      <c r="U192" s="469" t="str">
        <f t="shared" si="37"/>
        <v>C9-R13</v>
      </c>
      <c r="V192">
        <v>9</v>
      </c>
      <c r="W192" s="470" t="s">
        <v>493</v>
      </c>
      <c r="X192" s="470" t="s">
        <v>494</v>
      </c>
      <c r="Y192">
        <v>13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11"/>
      <c r="C193" s="404" t="str">
        <f t="shared" si="34"/>
        <v>C9-R15</v>
      </c>
      <c r="D193" s="405">
        <v>0.37216435185185487</v>
      </c>
      <c r="E193" s="405">
        <v>0.37230324074074378</v>
      </c>
      <c r="F193" s="406">
        <f t="shared" si="49"/>
        <v>1.7</v>
      </c>
      <c r="G193" s="468">
        <f t="shared" si="49"/>
        <v>11.6</v>
      </c>
      <c r="H193" s="407">
        <f t="shared" si="49"/>
        <v>1.2</v>
      </c>
      <c r="I193" s="407">
        <f t="shared" si="41"/>
        <v>13.299999999999999</v>
      </c>
      <c r="J193" s="407">
        <f t="shared" si="35"/>
        <v>13.44</v>
      </c>
      <c r="K193" s="408">
        <f t="shared" si="42"/>
        <v>0.14000000000000057</v>
      </c>
      <c r="L193" s="409">
        <f t="shared" si="43"/>
        <v>0.5</v>
      </c>
      <c r="M193" s="410">
        <f t="shared" si="44"/>
        <v>13.799999999999999</v>
      </c>
      <c r="N193" s="410">
        <f t="shared" si="45"/>
        <v>13.94</v>
      </c>
      <c r="O193" s="411"/>
      <c r="P193" s="485">
        <f t="shared" ca="1" si="46"/>
        <v>0.3720833333333356</v>
      </c>
      <c r="Q193" s="484">
        <f t="shared" ca="1" si="47"/>
        <v>0.37225694444444674</v>
      </c>
      <c r="R193" s="486">
        <v>0.14000000000000001</v>
      </c>
      <c r="S193" s="486">
        <f t="shared" ca="1" si="36"/>
        <v>0.08</v>
      </c>
      <c r="T193">
        <v>21</v>
      </c>
      <c r="U193" s="469" t="str">
        <f t="shared" si="37"/>
        <v>C9-R15</v>
      </c>
      <c r="V193">
        <v>9</v>
      </c>
      <c r="W193" s="470" t="s">
        <v>493</v>
      </c>
      <c r="X193" s="470" t="s">
        <v>494</v>
      </c>
      <c r="Y193">
        <v>15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11"/>
      <c r="C194" s="404" t="str">
        <f t="shared" si="34"/>
        <v>C9-R17</v>
      </c>
      <c r="D194" s="405">
        <v>0.37254629629629932</v>
      </c>
      <c r="E194" s="405">
        <v>0.37269675925926227</v>
      </c>
      <c r="F194" s="406">
        <f t="shared" si="49"/>
        <v>1.7</v>
      </c>
      <c r="G194" s="468">
        <f t="shared" si="49"/>
        <v>11.6</v>
      </c>
      <c r="H194" s="407">
        <f t="shared" si="49"/>
        <v>1.2</v>
      </c>
      <c r="I194" s="407">
        <f t="shared" si="41"/>
        <v>13.299999999999999</v>
      </c>
      <c r="J194" s="407">
        <f t="shared" si="35"/>
        <v>13.419999999999998</v>
      </c>
      <c r="K194" s="408">
        <f t="shared" si="42"/>
        <v>0.11999999999999922</v>
      </c>
      <c r="L194" s="409">
        <f t="shared" si="43"/>
        <v>0.5</v>
      </c>
      <c r="M194" s="410">
        <f t="shared" si="44"/>
        <v>13.799999999999999</v>
      </c>
      <c r="N194" s="410">
        <f t="shared" si="45"/>
        <v>13.919999999999998</v>
      </c>
      <c r="O194" s="411"/>
      <c r="P194" s="485">
        <f t="shared" ca="1" si="46"/>
        <v>0.3725347222222245</v>
      </c>
      <c r="Q194" s="484">
        <f t="shared" ca="1" si="47"/>
        <v>0.37268518518518745</v>
      </c>
      <c r="R194" s="486">
        <v>0.12</v>
      </c>
      <c r="S194" s="486">
        <f t="shared" ca="1" si="36"/>
        <v>0.12</v>
      </c>
      <c r="T194">
        <v>22</v>
      </c>
      <c r="U194" s="469" t="str">
        <f t="shared" si="37"/>
        <v>C9-R17</v>
      </c>
      <c r="V194">
        <v>9</v>
      </c>
      <c r="W194" s="470" t="s">
        <v>493</v>
      </c>
      <c r="X194" s="470" t="s">
        <v>494</v>
      </c>
      <c r="Y194">
        <v>17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11"/>
      <c r="C195" s="404" t="str">
        <f t="shared" si="34"/>
        <v>C9-R19</v>
      </c>
      <c r="D195" s="405">
        <v>0.37298611111111413</v>
      </c>
      <c r="E195" s="405">
        <v>0.37314814814815117</v>
      </c>
      <c r="F195" s="406">
        <f t="shared" ref="F195:H210" si="50">F194</f>
        <v>1.7</v>
      </c>
      <c r="G195" s="468">
        <f t="shared" si="50"/>
        <v>11.6</v>
      </c>
      <c r="H195" s="407">
        <f t="shared" si="50"/>
        <v>1.2</v>
      </c>
      <c r="I195" s="407">
        <f t="shared" si="41"/>
        <v>13.299999999999999</v>
      </c>
      <c r="J195" s="407">
        <f t="shared" si="35"/>
        <v>13.36</v>
      </c>
      <c r="K195" s="408">
        <f t="shared" si="42"/>
        <v>6.0000000000000497E-2</v>
      </c>
      <c r="L195" s="409">
        <f t="shared" si="43"/>
        <v>0.5</v>
      </c>
      <c r="M195" s="410">
        <f t="shared" si="44"/>
        <v>13.799999999999999</v>
      </c>
      <c r="N195" s="410">
        <f t="shared" si="45"/>
        <v>13.86</v>
      </c>
      <c r="O195" s="411"/>
      <c r="P195" s="485">
        <f t="shared" ca="1" si="46"/>
        <v>0.37296296296296522</v>
      </c>
      <c r="Q195" s="484">
        <f t="shared" ca="1" si="47"/>
        <v>0.37313657407407635</v>
      </c>
      <c r="R195" s="486">
        <v>0.06</v>
      </c>
      <c r="S195" s="486">
        <f t="shared" ca="1" si="36"/>
        <v>0.09</v>
      </c>
      <c r="T195">
        <v>23</v>
      </c>
      <c r="U195" s="469" t="str">
        <f t="shared" si="37"/>
        <v>C9-R19</v>
      </c>
      <c r="V195">
        <v>9</v>
      </c>
      <c r="W195" s="470" t="s">
        <v>493</v>
      </c>
      <c r="X195" s="470" t="s">
        <v>494</v>
      </c>
      <c r="Y195">
        <v>19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11"/>
      <c r="C196" s="404" t="str">
        <f t="shared" si="34"/>
        <v>C9-R21</v>
      </c>
      <c r="D196" s="405">
        <v>0.37343750000000303</v>
      </c>
      <c r="E196" s="405">
        <v>0.37361111111111417</v>
      </c>
      <c r="F196" s="406">
        <f t="shared" si="50"/>
        <v>1.7</v>
      </c>
      <c r="G196" s="468">
        <f t="shared" si="50"/>
        <v>11.6</v>
      </c>
      <c r="H196" s="407">
        <f t="shared" si="50"/>
        <v>1.2</v>
      </c>
      <c r="I196" s="407">
        <f t="shared" si="41"/>
        <v>13.299999999999999</v>
      </c>
      <c r="J196" s="407">
        <f t="shared" si="35"/>
        <v>13.43</v>
      </c>
      <c r="K196" s="408">
        <f t="shared" si="42"/>
        <v>0.13000000000000078</v>
      </c>
      <c r="L196" s="409">
        <f t="shared" si="43"/>
        <v>0.5</v>
      </c>
      <c r="M196" s="410">
        <f t="shared" si="44"/>
        <v>13.799999999999999</v>
      </c>
      <c r="N196" s="410">
        <f t="shared" si="45"/>
        <v>13.93</v>
      </c>
      <c r="O196" s="411"/>
      <c r="P196" s="485">
        <f t="shared" ca="1" si="46"/>
        <v>0.37336805555555785</v>
      </c>
      <c r="Q196" s="484">
        <f t="shared" ca="1" si="47"/>
        <v>0.37354166666666899</v>
      </c>
      <c r="R196" s="486">
        <v>0.13</v>
      </c>
      <c r="S196" s="486">
        <f t="shared" ca="1" si="36"/>
        <v>0.14000000000000001</v>
      </c>
      <c r="T196">
        <v>24</v>
      </c>
      <c r="U196" s="469" t="str">
        <f t="shared" si="37"/>
        <v>C9-R21</v>
      </c>
      <c r="V196">
        <v>9</v>
      </c>
      <c r="W196" s="470" t="s">
        <v>493</v>
      </c>
      <c r="X196" s="470" t="s">
        <v>494</v>
      </c>
      <c r="Y196">
        <v>21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11"/>
      <c r="C197" s="404" t="str">
        <f t="shared" si="34"/>
        <v>C9-R23</v>
      </c>
      <c r="D197" s="405">
        <v>0.37388888888889193</v>
      </c>
      <c r="E197" s="405">
        <v>0.37403935185185488</v>
      </c>
      <c r="F197" s="406">
        <f t="shared" si="50"/>
        <v>1.7</v>
      </c>
      <c r="G197" s="468">
        <f t="shared" si="50"/>
        <v>11.6</v>
      </c>
      <c r="H197" s="407">
        <f t="shared" si="50"/>
        <v>1.2</v>
      </c>
      <c r="I197" s="407">
        <f t="shared" si="41"/>
        <v>13.299999999999999</v>
      </c>
      <c r="J197" s="407">
        <f t="shared" si="35"/>
        <v>13.339999999999998</v>
      </c>
      <c r="K197" s="408">
        <f t="shared" si="42"/>
        <v>3.9999999999999147E-2</v>
      </c>
      <c r="L197" s="409">
        <f t="shared" si="43"/>
        <v>0.5</v>
      </c>
      <c r="M197" s="410">
        <f t="shared" si="44"/>
        <v>13.799999999999999</v>
      </c>
      <c r="N197" s="410">
        <f t="shared" si="45"/>
        <v>13.839999999999998</v>
      </c>
      <c r="O197" s="411"/>
      <c r="P197" s="485">
        <f t="shared" ca="1" si="46"/>
        <v>0.37379629629629862</v>
      </c>
      <c r="Q197" s="484">
        <f t="shared" ca="1" si="47"/>
        <v>0.37395833333333567</v>
      </c>
      <c r="R197" s="486">
        <v>0.04</v>
      </c>
      <c r="S197" s="486">
        <f t="shared" ca="1" si="36"/>
        <v>0.03</v>
      </c>
      <c r="T197">
        <v>25</v>
      </c>
      <c r="U197" s="501" t="str">
        <f t="shared" si="37"/>
        <v>C9-R23</v>
      </c>
      <c r="V197">
        <v>9</v>
      </c>
      <c r="W197" s="501" t="s">
        <v>493</v>
      </c>
      <c r="X197" s="470" t="s">
        <v>494</v>
      </c>
      <c r="Y197">
        <v>23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11"/>
      <c r="C198" s="404" t="str">
        <f t="shared" si="34"/>
        <v>C9-R25</v>
      </c>
      <c r="D198" s="405">
        <v>0.37427083333333638</v>
      </c>
      <c r="E198" s="405">
        <v>0.37440972222222529</v>
      </c>
      <c r="F198" s="406">
        <f t="shared" si="50"/>
        <v>1.7</v>
      </c>
      <c r="G198" s="468">
        <f t="shared" si="50"/>
        <v>11.6</v>
      </c>
      <c r="H198" s="407">
        <f t="shared" si="50"/>
        <v>1.2</v>
      </c>
      <c r="I198" s="407">
        <f t="shared" si="41"/>
        <v>13.299999999999999</v>
      </c>
      <c r="J198" s="407">
        <f t="shared" si="35"/>
        <v>13.44</v>
      </c>
      <c r="K198" s="408">
        <f t="shared" si="42"/>
        <v>0.14000000000000057</v>
      </c>
      <c r="L198" s="409">
        <f t="shared" si="43"/>
        <v>0.5</v>
      </c>
      <c r="M198" s="410">
        <f t="shared" si="44"/>
        <v>13.799999999999999</v>
      </c>
      <c r="N198" s="410">
        <f t="shared" si="45"/>
        <v>13.94</v>
      </c>
      <c r="O198" s="411"/>
      <c r="P198" s="485">
        <f t="shared" ca="1" si="46"/>
        <v>0.37418981481481717</v>
      </c>
      <c r="Q198" s="484">
        <f t="shared" ca="1" si="47"/>
        <v>0.37436342592592831</v>
      </c>
      <c r="R198" s="486">
        <v>0.14000000000000001</v>
      </c>
      <c r="S198" s="486">
        <f t="shared" ca="1" si="36"/>
        <v>0.03</v>
      </c>
      <c r="T198">
        <v>26</v>
      </c>
      <c r="U198" s="501" t="str">
        <f t="shared" si="37"/>
        <v>C9-R25</v>
      </c>
      <c r="V198">
        <v>9</v>
      </c>
      <c r="W198" s="501" t="s">
        <v>493</v>
      </c>
      <c r="X198" s="470" t="s">
        <v>494</v>
      </c>
      <c r="Y198">
        <v>25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11"/>
      <c r="C199" s="404" t="str">
        <f t="shared" si="34"/>
        <v>C9-R27</v>
      </c>
      <c r="D199" s="405">
        <v>0.37466435185185493</v>
      </c>
      <c r="E199" s="405">
        <v>0.37483796296296606</v>
      </c>
      <c r="F199" s="406">
        <f t="shared" si="50"/>
        <v>1.7</v>
      </c>
      <c r="G199" s="468">
        <f t="shared" si="50"/>
        <v>11.6</v>
      </c>
      <c r="H199" s="407">
        <f t="shared" si="50"/>
        <v>1.2</v>
      </c>
      <c r="I199" s="407">
        <f t="shared" si="41"/>
        <v>13.299999999999999</v>
      </c>
      <c r="J199" s="407">
        <f t="shared" si="35"/>
        <v>13.389999999999999</v>
      </c>
      <c r="K199" s="408">
        <f t="shared" si="42"/>
        <v>8.9999999999999858E-2</v>
      </c>
      <c r="L199" s="409">
        <f t="shared" si="43"/>
        <v>0.5</v>
      </c>
      <c r="M199" s="410">
        <f t="shared" si="44"/>
        <v>13.799999999999999</v>
      </c>
      <c r="N199" s="410">
        <f t="shared" si="45"/>
        <v>13.889999999999999</v>
      </c>
      <c r="O199" s="411"/>
      <c r="P199" s="485">
        <f t="shared" ca="1" si="46"/>
        <v>0.37459490740740981</v>
      </c>
      <c r="Q199" s="484">
        <f t="shared" ca="1" si="47"/>
        <v>0.37474537037037275</v>
      </c>
      <c r="R199" s="486">
        <v>0.09</v>
      </c>
      <c r="S199" s="486">
        <f t="shared" ca="1" si="36"/>
        <v>0.09</v>
      </c>
      <c r="T199">
        <v>1</v>
      </c>
      <c r="U199" s="469" t="str">
        <f t="shared" si="37"/>
        <v>C9-R27</v>
      </c>
      <c r="V199">
        <v>9</v>
      </c>
      <c r="W199" s="470" t="s">
        <v>493</v>
      </c>
      <c r="X199" s="470" t="s">
        <v>494</v>
      </c>
      <c r="Y199">
        <v>27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11"/>
      <c r="C200" s="404" t="str">
        <f t="shared" si="34"/>
        <v>C9-R29</v>
      </c>
      <c r="D200" s="405">
        <v>0.37506944444444756</v>
      </c>
      <c r="E200" s="405">
        <v>0.37523148148148461</v>
      </c>
      <c r="F200" s="406">
        <f t="shared" si="50"/>
        <v>1.7</v>
      </c>
      <c r="G200" s="468">
        <f t="shared" si="50"/>
        <v>11.6</v>
      </c>
      <c r="H200" s="407">
        <f t="shared" si="50"/>
        <v>1.2</v>
      </c>
      <c r="I200" s="407">
        <f t="shared" si="41"/>
        <v>13.299999999999999</v>
      </c>
      <c r="J200" s="407">
        <f t="shared" si="35"/>
        <v>13.329999999999998</v>
      </c>
      <c r="K200" s="408">
        <f t="shared" si="42"/>
        <v>2.9999999999999361E-2</v>
      </c>
      <c r="L200" s="409">
        <f t="shared" si="43"/>
        <v>0.5</v>
      </c>
      <c r="M200" s="410">
        <f t="shared" si="44"/>
        <v>13.799999999999999</v>
      </c>
      <c r="N200" s="410">
        <f t="shared" si="45"/>
        <v>13.829999999999998</v>
      </c>
      <c r="O200" s="411"/>
      <c r="P200" s="485">
        <f t="shared" ca="1" si="46"/>
        <v>0.37500000000000239</v>
      </c>
      <c r="Q200" s="484">
        <f t="shared" ca="1" si="47"/>
        <v>0.37515046296296534</v>
      </c>
      <c r="R200" s="486">
        <v>0.03</v>
      </c>
      <c r="S200" s="486">
        <f t="shared" ca="1" si="36"/>
        <v>0.06</v>
      </c>
      <c r="T200">
        <v>2</v>
      </c>
      <c r="U200" s="469" t="str">
        <f t="shared" si="37"/>
        <v>C9-R29</v>
      </c>
      <c r="V200">
        <v>9</v>
      </c>
      <c r="W200" s="470" t="s">
        <v>493</v>
      </c>
      <c r="X200" s="470" t="s">
        <v>494</v>
      </c>
      <c r="Y200">
        <v>29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11"/>
      <c r="C201" s="404" t="str">
        <f t="shared" si="34"/>
        <v>C9-R31</v>
      </c>
      <c r="D201" s="405">
        <v>0.37546296296296611</v>
      </c>
      <c r="E201" s="405">
        <v>0.37561342592592906</v>
      </c>
      <c r="F201" s="406">
        <f t="shared" si="50"/>
        <v>1.7</v>
      </c>
      <c r="G201" s="468">
        <f t="shared" si="50"/>
        <v>11.6</v>
      </c>
      <c r="H201" s="407">
        <f t="shared" si="50"/>
        <v>1.2</v>
      </c>
      <c r="I201" s="407">
        <f t="shared" si="41"/>
        <v>13.299999999999999</v>
      </c>
      <c r="J201" s="407">
        <f t="shared" si="35"/>
        <v>13.35</v>
      </c>
      <c r="K201" s="408">
        <f t="shared" si="42"/>
        <v>5.0000000000000711E-2</v>
      </c>
      <c r="L201" s="409">
        <f t="shared" si="43"/>
        <v>0.5</v>
      </c>
      <c r="M201" s="410">
        <f t="shared" si="44"/>
        <v>13.799999999999999</v>
      </c>
      <c r="N201" s="410">
        <f t="shared" si="45"/>
        <v>13.85</v>
      </c>
      <c r="O201" s="411"/>
      <c r="P201" s="485">
        <f t="shared" ca="1" si="46"/>
        <v>0.37539351851852087</v>
      </c>
      <c r="Q201" s="484">
        <f t="shared" ca="1" si="47"/>
        <v>0.37555555555555792</v>
      </c>
      <c r="R201" s="486">
        <v>0.05</v>
      </c>
      <c r="S201" s="486">
        <f t="shared" ca="1" si="36"/>
        <v>0.05</v>
      </c>
      <c r="T201">
        <v>3</v>
      </c>
      <c r="U201" s="469" t="str">
        <f t="shared" si="37"/>
        <v>C9-R31</v>
      </c>
      <c r="V201">
        <v>9</v>
      </c>
      <c r="W201" s="470" t="s">
        <v>493</v>
      </c>
      <c r="X201" s="470" t="s">
        <v>494</v>
      </c>
      <c r="Y201">
        <v>31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11"/>
      <c r="C202" s="404" t="str">
        <f t="shared" si="34"/>
        <v>C9-R33</v>
      </c>
      <c r="D202" s="405">
        <v>0.37584490740741056</v>
      </c>
      <c r="E202" s="405">
        <v>0.37601851851852169</v>
      </c>
      <c r="F202" s="406">
        <f t="shared" si="50"/>
        <v>1.7</v>
      </c>
      <c r="G202" s="468">
        <f t="shared" si="50"/>
        <v>11.6</v>
      </c>
      <c r="H202" s="407">
        <f t="shared" si="50"/>
        <v>1.2</v>
      </c>
      <c r="I202" s="407">
        <f t="shared" si="41"/>
        <v>13.299999999999999</v>
      </c>
      <c r="J202" s="407">
        <f t="shared" si="35"/>
        <v>13.409999999999998</v>
      </c>
      <c r="K202" s="408">
        <f t="shared" si="42"/>
        <v>0.10999999999999943</v>
      </c>
      <c r="L202" s="409">
        <f t="shared" si="43"/>
        <v>0.5</v>
      </c>
      <c r="M202" s="410">
        <f t="shared" si="44"/>
        <v>13.799999999999999</v>
      </c>
      <c r="N202" s="410">
        <f t="shared" si="45"/>
        <v>13.909999999999998</v>
      </c>
      <c r="O202" s="411"/>
      <c r="P202" s="485">
        <f t="shared" ca="1" si="46"/>
        <v>0.37581018518518755</v>
      </c>
      <c r="Q202" s="484">
        <f t="shared" ca="1" si="47"/>
        <v>0.37598379629629869</v>
      </c>
      <c r="R202" s="486">
        <v>0.11</v>
      </c>
      <c r="S202" s="486">
        <f t="shared" ca="1" si="36"/>
        <v>0.1</v>
      </c>
      <c r="T202">
        <v>4</v>
      </c>
      <c r="U202" s="469" t="str">
        <f t="shared" si="37"/>
        <v>C9-R33</v>
      </c>
      <c r="V202">
        <v>9</v>
      </c>
      <c r="W202" s="470" t="s">
        <v>493</v>
      </c>
      <c r="X202" s="470" t="s">
        <v>494</v>
      </c>
      <c r="Y202">
        <v>33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11"/>
      <c r="C203" s="404" t="str">
        <f t="shared" si="34"/>
        <v>C9-R35</v>
      </c>
      <c r="D203" s="405">
        <v>0.37625000000000319</v>
      </c>
      <c r="E203" s="405">
        <v>0.37640046296296614</v>
      </c>
      <c r="F203" s="406">
        <f t="shared" si="50"/>
        <v>1.7</v>
      </c>
      <c r="G203" s="468">
        <f t="shared" si="50"/>
        <v>11.6</v>
      </c>
      <c r="H203" s="407">
        <f t="shared" si="50"/>
        <v>1.2</v>
      </c>
      <c r="I203" s="407">
        <f t="shared" si="41"/>
        <v>13.299999999999999</v>
      </c>
      <c r="J203" s="407">
        <f t="shared" si="35"/>
        <v>13.379999999999999</v>
      </c>
      <c r="K203" s="408">
        <f t="shared" si="42"/>
        <v>8.0000000000000071E-2</v>
      </c>
      <c r="L203" s="409">
        <f t="shared" si="43"/>
        <v>0.5</v>
      </c>
      <c r="M203" s="410">
        <f t="shared" si="44"/>
        <v>13.799999999999999</v>
      </c>
      <c r="N203" s="410">
        <f t="shared" si="45"/>
        <v>13.879999999999999</v>
      </c>
      <c r="O203" s="411"/>
      <c r="P203" s="485">
        <f t="shared" ca="1" si="46"/>
        <v>0.37627314814815055</v>
      </c>
      <c r="Q203" s="484">
        <f t="shared" ca="1" si="47"/>
        <v>0.37643518518518759</v>
      </c>
      <c r="R203" s="486">
        <v>0.08</v>
      </c>
      <c r="S203" s="486">
        <f t="shared" ca="1" si="36"/>
        <v>0.06</v>
      </c>
      <c r="T203">
        <v>5</v>
      </c>
      <c r="U203" s="469" t="str">
        <f t="shared" si="37"/>
        <v>C9-R35</v>
      </c>
      <c r="V203">
        <v>9</v>
      </c>
      <c r="W203" s="470" t="s">
        <v>493</v>
      </c>
      <c r="X203" s="470" t="s">
        <v>494</v>
      </c>
      <c r="Y203">
        <v>35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11"/>
      <c r="C204" s="404" t="str">
        <f t="shared" si="34"/>
        <v>C9-R37</v>
      </c>
      <c r="D204" s="405">
        <v>0.376689814814818</v>
      </c>
      <c r="E204" s="405">
        <v>0.37682870370370691</v>
      </c>
      <c r="F204" s="406">
        <f t="shared" si="50"/>
        <v>1.7</v>
      </c>
      <c r="G204" s="468">
        <f t="shared" si="50"/>
        <v>11.6</v>
      </c>
      <c r="H204" s="407">
        <f t="shared" si="50"/>
        <v>1.2</v>
      </c>
      <c r="I204" s="407">
        <f t="shared" si="41"/>
        <v>13.299999999999999</v>
      </c>
      <c r="J204" s="407">
        <f t="shared" si="35"/>
        <v>13.43</v>
      </c>
      <c r="K204" s="408">
        <f t="shared" si="42"/>
        <v>0.13000000000000078</v>
      </c>
      <c r="L204" s="409">
        <f t="shared" si="43"/>
        <v>0.5</v>
      </c>
      <c r="M204" s="410">
        <f t="shared" si="44"/>
        <v>13.799999999999999</v>
      </c>
      <c r="N204" s="410">
        <f t="shared" si="45"/>
        <v>13.93</v>
      </c>
      <c r="O204" s="411"/>
      <c r="P204" s="485">
        <f t="shared" ca="1" si="46"/>
        <v>0.37672453703703945</v>
      </c>
      <c r="Q204" s="484">
        <f t="shared" ca="1" si="47"/>
        <v>0.37686342592592836</v>
      </c>
      <c r="R204" s="486">
        <v>0.13</v>
      </c>
      <c r="S204" s="486">
        <f t="shared" ca="1" si="36"/>
        <v>0.06</v>
      </c>
      <c r="T204">
        <v>6</v>
      </c>
      <c r="U204" s="469" t="str">
        <f t="shared" si="37"/>
        <v>C9-R37</v>
      </c>
      <c r="V204">
        <v>9</v>
      </c>
      <c r="W204" s="470" t="s">
        <v>493</v>
      </c>
      <c r="X204" s="470" t="s">
        <v>494</v>
      </c>
      <c r="Y204">
        <v>37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11" t="str">
        <f>D12</f>
        <v>KM10+130, KM10+170</v>
      </c>
      <c r="C205" s="404" t="str">
        <f t="shared" si="34"/>
        <v>C9-R39</v>
      </c>
      <c r="D205" s="405">
        <v>0.37711805555555877</v>
      </c>
      <c r="E205" s="405">
        <v>0.37725694444444768</v>
      </c>
      <c r="F205" s="406">
        <f t="shared" si="50"/>
        <v>1.7</v>
      </c>
      <c r="G205" s="468">
        <f t="shared" si="50"/>
        <v>11.6</v>
      </c>
      <c r="H205" s="407">
        <f t="shared" si="50"/>
        <v>1.2</v>
      </c>
      <c r="I205" s="407">
        <f t="shared" si="41"/>
        <v>13.299999999999999</v>
      </c>
      <c r="J205" s="407">
        <f t="shared" si="35"/>
        <v>13.35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13.799999999999999</v>
      </c>
      <c r="N205" s="410">
        <f t="shared" si="45"/>
        <v>13.85</v>
      </c>
      <c r="O205" s="411"/>
      <c r="P205" s="485">
        <f t="shared" ca="1" si="46"/>
        <v>0.37714120370370613</v>
      </c>
      <c r="Q205" s="484">
        <f t="shared" ca="1" si="47"/>
        <v>0.37729166666666908</v>
      </c>
      <c r="R205" s="486">
        <v>0.05</v>
      </c>
      <c r="S205" s="486">
        <f t="shared" ca="1" si="36"/>
        <v>0.02</v>
      </c>
      <c r="T205">
        <v>7</v>
      </c>
      <c r="U205" s="469" t="str">
        <f t="shared" si="37"/>
        <v>C9-R39</v>
      </c>
      <c r="V205">
        <v>9</v>
      </c>
      <c r="W205" s="470" t="s">
        <v>493</v>
      </c>
      <c r="X205" s="470" t="s">
        <v>494</v>
      </c>
      <c r="Y205">
        <v>39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11"/>
      <c r="C206" s="404" t="str">
        <f t="shared" si="34"/>
        <v>C9-R41</v>
      </c>
      <c r="D206" s="405">
        <v>0.37753472222222545</v>
      </c>
      <c r="E206" s="405">
        <v>0.37767361111111436</v>
      </c>
      <c r="F206" s="406">
        <f t="shared" si="50"/>
        <v>1.7</v>
      </c>
      <c r="G206" s="468">
        <f t="shared" si="50"/>
        <v>11.6</v>
      </c>
      <c r="H206" s="407">
        <f t="shared" si="50"/>
        <v>1.2</v>
      </c>
      <c r="I206" s="407">
        <f t="shared" si="41"/>
        <v>13.299999999999999</v>
      </c>
      <c r="J206" s="407">
        <f t="shared" si="35"/>
        <v>13.36</v>
      </c>
      <c r="K206" s="408">
        <f t="shared" si="42"/>
        <v>6.0000000000000497E-2</v>
      </c>
      <c r="L206" s="409">
        <f t="shared" si="43"/>
        <v>0.5</v>
      </c>
      <c r="M206" s="410">
        <f t="shared" si="44"/>
        <v>13.799999999999999</v>
      </c>
      <c r="N206" s="410">
        <f t="shared" si="45"/>
        <v>13.86</v>
      </c>
      <c r="O206" s="411"/>
      <c r="P206" s="485">
        <f t="shared" ca="1" si="46"/>
        <v>0.37756944444444684</v>
      </c>
      <c r="Q206" s="484">
        <f t="shared" ca="1" si="47"/>
        <v>0.37770833333333576</v>
      </c>
      <c r="R206" s="486">
        <v>0.06</v>
      </c>
      <c r="S206" s="486">
        <f t="shared" ca="1" si="36"/>
        <v>7.0000000000000007E-2</v>
      </c>
      <c r="T206">
        <v>8</v>
      </c>
      <c r="U206" s="469" t="str">
        <f t="shared" si="37"/>
        <v>C9-R41</v>
      </c>
      <c r="V206">
        <v>9</v>
      </c>
      <c r="W206" s="470" t="s">
        <v>493</v>
      </c>
      <c r="X206" s="470" t="s">
        <v>494</v>
      </c>
      <c r="Y206">
        <v>41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11"/>
      <c r="C207" s="404" t="str">
        <f t="shared" si="34"/>
        <v>C10-R42</v>
      </c>
      <c r="D207" s="405">
        <v>0.37796296296296622</v>
      </c>
      <c r="E207" s="405">
        <v>0.37810185185185513</v>
      </c>
      <c r="F207" s="406">
        <f t="shared" si="50"/>
        <v>1.7</v>
      </c>
      <c r="G207" s="468">
        <f t="shared" si="50"/>
        <v>11.6</v>
      </c>
      <c r="H207" s="407">
        <f t="shared" si="50"/>
        <v>1.2</v>
      </c>
      <c r="I207" s="407">
        <f t="shared" si="41"/>
        <v>13.299999999999999</v>
      </c>
      <c r="J207" s="407">
        <f t="shared" si="35"/>
        <v>13.45</v>
      </c>
      <c r="K207" s="408">
        <f t="shared" si="42"/>
        <v>0.15000000000000036</v>
      </c>
      <c r="L207" s="409">
        <f t="shared" si="43"/>
        <v>0.5</v>
      </c>
      <c r="M207" s="410">
        <f t="shared" si="44"/>
        <v>13.799999999999999</v>
      </c>
      <c r="N207" s="410">
        <f t="shared" si="45"/>
        <v>13.95</v>
      </c>
      <c r="O207" s="411"/>
      <c r="P207" s="485">
        <f t="shared" ca="1" si="46"/>
        <v>0.37798611111111352</v>
      </c>
      <c r="Q207" s="484">
        <f t="shared" ca="1" si="47"/>
        <v>0.37814814814815056</v>
      </c>
      <c r="R207" s="486">
        <v>0.15</v>
      </c>
      <c r="S207" s="486">
        <f t="shared" ca="1" si="36"/>
        <v>0.03</v>
      </c>
      <c r="T207">
        <v>9</v>
      </c>
      <c r="U207" s="469" t="str">
        <f t="shared" si="37"/>
        <v>C10-R42</v>
      </c>
      <c r="V207">
        <v>10</v>
      </c>
      <c r="W207" s="470" t="s">
        <v>493</v>
      </c>
      <c r="X207" s="470" t="s">
        <v>494</v>
      </c>
      <c r="Y207">
        <v>42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11"/>
      <c r="C208" s="404" t="str">
        <f t="shared" si="34"/>
        <v>C10-R40</v>
      </c>
      <c r="D208" s="405">
        <v>0.37834490740741067</v>
      </c>
      <c r="E208" s="405">
        <v>0.37848379629629958</v>
      </c>
      <c r="F208" s="406">
        <f t="shared" si="50"/>
        <v>1.7</v>
      </c>
      <c r="G208" s="468">
        <f t="shared" si="50"/>
        <v>11.6</v>
      </c>
      <c r="H208" s="407">
        <f t="shared" si="50"/>
        <v>1.2</v>
      </c>
      <c r="I208" s="407">
        <f t="shared" si="41"/>
        <v>13.299999999999999</v>
      </c>
      <c r="J208" s="407">
        <f t="shared" si="35"/>
        <v>13.389999999999999</v>
      </c>
      <c r="K208" s="408">
        <f t="shared" si="42"/>
        <v>8.9999999999999858E-2</v>
      </c>
      <c r="L208" s="409">
        <f t="shared" si="43"/>
        <v>0.5</v>
      </c>
      <c r="M208" s="410">
        <f t="shared" si="44"/>
        <v>13.799999999999999</v>
      </c>
      <c r="N208" s="410">
        <f t="shared" si="45"/>
        <v>13.889999999999999</v>
      </c>
      <c r="O208" s="411"/>
      <c r="P208" s="485">
        <f t="shared" ca="1" si="46"/>
        <v>0.37837962962963206</v>
      </c>
      <c r="Q208" s="484">
        <f t="shared" ca="1" si="47"/>
        <v>0.37854166666666911</v>
      </c>
      <c r="R208" s="486">
        <v>0.09</v>
      </c>
      <c r="S208" s="486">
        <f t="shared" ca="1" si="36"/>
        <v>0.02</v>
      </c>
      <c r="T208">
        <v>10</v>
      </c>
      <c r="U208" s="469" t="str">
        <f t="shared" si="37"/>
        <v>C10-R40</v>
      </c>
      <c r="V208">
        <v>10</v>
      </c>
      <c r="W208" s="470" t="s">
        <v>493</v>
      </c>
      <c r="X208" s="470" t="s">
        <v>494</v>
      </c>
      <c r="Y208">
        <v>40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11"/>
      <c r="C209" s="404" t="str">
        <f t="shared" si="34"/>
        <v>C10-R38</v>
      </c>
      <c r="D209" s="405">
        <v>0.37877314814815144</v>
      </c>
      <c r="E209" s="405">
        <v>0.37893518518518848</v>
      </c>
      <c r="F209" s="406">
        <f t="shared" si="50"/>
        <v>1.7</v>
      </c>
      <c r="G209" s="468">
        <f t="shared" si="50"/>
        <v>11.6</v>
      </c>
      <c r="H209" s="407">
        <f t="shared" si="50"/>
        <v>1.2</v>
      </c>
      <c r="I209" s="407">
        <f t="shared" si="41"/>
        <v>13.299999999999999</v>
      </c>
      <c r="J209" s="407">
        <f t="shared" si="35"/>
        <v>13.399999999999999</v>
      </c>
      <c r="K209" s="408">
        <f t="shared" si="42"/>
        <v>9.9999999999999645E-2</v>
      </c>
      <c r="L209" s="409">
        <f t="shared" si="43"/>
        <v>0.5</v>
      </c>
      <c r="M209" s="410">
        <f t="shared" si="44"/>
        <v>13.799999999999999</v>
      </c>
      <c r="N209" s="410">
        <f t="shared" si="45"/>
        <v>13.899999999999999</v>
      </c>
      <c r="O209" s="411"/>
      <c r="P209" s="485">
        <f t="shared" ca="1" si="46"/>
        <v>0.37877314814815061</v>
      </c>
      <c r="Q209" s="484">
        <f t="shared" ca="1" si="47"/>
        <v>0.37891203703703952</v>
      </c>
      <c r="R209" s="486">
        <v>0.1</v>
      </c>
      <c r="S209" s="486">
        <f t="shared" ca="1" si="36"/>
        <v>0.13</v>
      </c>
      <c r="T209">
        <v>11</v>
      </c>
      <c r="U209" s="469" t="str">
        <f t="shared" si="37"/>
        <v>C10-R38</v>
      </c>
      <c r="V209">
        <v>10</v>
      </c>
      <c r="W209" s="470" t="s">
        <v>493</v>
      </c>
      <c r="X209" s="470" t="s">
        <v>494</v>
      </c>
      <c r="Y209">
        <v>38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11"/>
      <c r="C210" s="404" t="str">
        <f t="shared" ref="C210:C273" si="51">U210</f>
        <v>C10-R36</v>
      </c>
      <c r="D210" s="405">
        <v>0.37916666666666998</v>
      </c>
      <c r="E210" s="405">
        <v>0.37931712962963293</v>
      </c>
      <c r="F210" s="406">
        <f t="shared" si="50"/>
        <v>1.7</v>
      </c>
      <c r="G210" s="468">
        <f t="shared" si="50"/>
        <v>11.6</v>
      </c>
      <c r="H210" s="407">
        <f t="shared" si="50"/>
        <v>1.2</v>
      </c>
      <c r="I210" s="407">
        <f t="shared" si="41"/>
        <v>13.299999999999999</v>
      </c>
      <c r="J210" s="407">
        <f t="shared" ref="J210:J273" si="52">I210+R210</f>
        <v>13.43</v>
      </c>
      <c r="K210" s="408">
        <f t="shared" si="42"/>
        <v>0.13000000000000078</v>
      </c>
      <c r="L210" s="409">
        <f t="shared" si="43"/>
        <v>0.5</v>
      </c>
      <c r="M210" s="410">
        <f t="shared" si="44"/>
        <v>13.799999999999999</v>
      </c>
      <c r="N210" s="410">
        <f t="shared" si="45"/>
        <v>13.93</v>
      </c>
      <c r="O210" s="411"/>
      <c r="P210" s="485">
        <f t="shared" ca="1" si="46"/>
        <v>0.37920138888889138</v>
      </c>
      <c r="Q210" s="484">
        <f t="shared" ca="1" si="47"/>
        <v>0.37935185185185433</v>
      </c>
      <c r="R210" s="486">
        <v>0.13</v>
      </c>
      <c r="S210" s="486">
        <f t="shared" ref="S210:S273" ca="1" si="53">RANDBETWEEN(1,15)/100</f>
        <v>0.11</v>
      </c>
      <c r="T210">
        <v>12</v>
      </c>
      <c r="U210" s="469" t="str">
        <f t="shared" ref="U210:U273" si="54">W210&amp;V210&amp;"-"&amp;X210&amp;Y210</f>
        <v>C10-R36</v>
      </c>
      <c r="V210">
        <v>10</v>
      </c>
      <c r="W210" s="470" t="s">
        <v>493</v>
      </c>
      <c r="X210" s="470" t="s">
        <v>494</v>
      </c>
      <c r="Y210">
        <v>36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11"/>
      <c r="C211" s="404" t="str">
        <f t="shared" si="51"/>
        <v>C10-R34</v>
      </c>
      <c r="D211" s="405">
        <v>0.37958333333333666</v>
      </c>
      <c r="E211" s="405">
        <v>0.37973379629629961</v>
      </c>
      <c r="F211" s="406">
        <f t="shared" ref="F211:H226" si="57">F210</f>
        <v>1.7</v>
      </c>
      <c r="G211" s="468">
        <f t="shared" si="57"/>
        <v>11.6</v>
      </c>
      <c r="H211" s="407">
        <f t="shared" si="57"/>
        <v>1.2</v>
      </c>
      <c r="I211" s="407">
        <f t="shared" ref="I211:I274" si="58">F211+G211</f>
        <v>13.299999999999999</v>
      </c>
      <c r="J211" s="407">
        <f t="shared" si="52"/>
        <v>13.329999999999998</v>
      </c>
      <c r="K211" s="408">
        <f t="shared" ref="K211:K274" si="59">J211-I211</f>
        <v>2.9999999999999361E-2</v>
      </c>
      <c r="L211" s="409">
        <f t="shared" ref="L211:L274" si="60">L210</f>
        <v>0.5</v>
      </c>
      <c r="M211" s="410">
        <f t="shared" ref="M211:M274" si="61">I211+L211</f>
        <v>13.799999999999999</v>
      </c>
      <c r="N211" s="410">
        <f t="shared" ref="N211:N274" si="62">J211+L211</f>
        <v>13.829999999999998</v>
      </c>
      <c r="O211" s="411"/>
      <c r="P211" s="485">
        <f t="shared" ref="P211:P274" ca="1" si="63">Q210+TIME(0,0,RANDBETWEEN(20,25))</f>
        <v>0.37961805555555805</v>
      </c>
      <c r="Q211" s="484">
        <f t="shared" ref="Q211:Q274" ca="1" si="64">P211+TIME(0,0,RANDBETWEEN(12,15))</f>
        <v>0.37979166666666919</v>
      </c>
      <c r="R211" s="486">
        <v>0.03</v>
      </c>
      <c r="S211" s="486">
        <f t="shared" ca="1" si="53"/>
        <v>0.08</v>
      </c>
      <c r="T211">
        <v>13</v>
      </c>
      <c r="U211" s="469" t="str">
        <f t="shared" si="54"/>
        <v>C10-R34</v>
      </c>
      <c r="V211">
        <v>10</v>
      </c>
      <c r="W211" s="470" t="s">
        <v>493</v>
      </c>
      <c r="X211" s="470" t="s">
        <v>494</v>
      </c>
      <c r="Y211">
        <v>34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11"/>
      <c r="C212" s="404" t="str">
        <f t="shared" si="51"/>
        <v>C10-R32</v>
      </c>
      <c r="D212" s="405">
        <v>0.38000000000000334</v>
      </c>
      <c r="E212" s="405">
        <v>0.38015046296296628</v>
      </c>
      <c r="F212" s="406">
        <f t="shared" si="57"/>
        <v>1.7</v>
      </c>
      <c r="G212" s="468">
        <f t="shared" si="57"/>
        <v>11.6</v>
      </c>
      <c r="H212" s="407">
        <f t="shared" si="57"/>
        <v>1.2</v>
      </c>
      <c r="I212" s="407">
        <f t="shared" si="58"/>
        <v>13.299999999999999</v>
      </c>
      <c r="J212" s="407">
        <f t="shared" si="52"/>
        <v>13.379999999999999</v>
      </c>
      <c r="K212" s="408">
        <f t="shared" si="59"/>
        <v>8.0000000000000071E-2</v>
      </c>
      <c r="L212" s="409">
        <f t="shared" si="60"/>
        <v>0.5</v>
      </c>
      <c r="M212" s="410">
        <f t="shared" si="61"/>
        <v>13.799999999999999</v>
      </c>
      <c r="N212" s="410">
        <f t="shared" si="62"/>
        <v>13.879999999999999</v>
      </c>
      <c r="O212" s="411"/>
      <c r="P212" s="485">
        <f t="shared" ca="1" si="63"/>
        <v>0.38002314814815069</v>
      </c>
      <c r="Q212" s="484">
        <f t="shared" ca="1" si="64"/>
        <v>0.38018518518518774</v>
      </c>
      <c r="R212" s="486">
        <v>0.08</v>
      </c>
      <c r="S212" s="486">
        <f t="shared" ca="1" si="53"/>
        <v>0.1</v>
      </c>
      <c r="T212">
        <v>14</v>
      </c>
      <c r="U212" s="469" t="str">
        <f t="shared" si="54"/>
        <v>C10-R32</v>
      </c>
      <c r="V212">
        <v>10</v>
      </c>
      <c r="W212" s="470" t="s">
        <v>493</v>
      </c>
      <c r="X212" s="470" t="s">
        <v>494</v>
      </c>
      <c r="Y212">
        <v>32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11"/>
      <c r="C213" s="404" t="str">
        <f t="shared" si="51"/>
        <v>C10-R30</v>
      </c>
      <c r="D213" s="405">
        <v>0.38043981481481814</v>
      </c>
      <c r="E213" s="405">
        <v>0.38061342592592928</v>
      </c>
      <c r="F213" s="406">
        <f t="shared" si="57"/>
        <v>1.7</v>
      </c>
      <c r="G213" s="468">
        <f t="shared" si="57"/>
        <v>11.6</v>
      </c>
      <c r="H213" s="407">
        <f t="shared" si="57"/>
        <v>1.2</v>
      </c>
      <c r="I213" s="407">
        <f t="shared" si="58"/>
        <v>13.299999999999999</v>
      </c>
      <c r="J213" s="407">
        <f t="shared" si="52"/>
        <v>13.419999999999998</v>
      </c>
      <c r="K213" s="408">
        <f t="shared" si="59"/>
        <v>0.11999999999999922</v>
      </c>
      <c r="L213" s="409">
        <f t="shared" si="60"/>
        <v>0.5</v>
      </c>
      <c r="M213" s="410">
        <f t="shared" si="61"/>
        <v>13.799999999999999</v>
      </c>
      <c r="N213" s="410">
        <f t="shared" si="62"/>
        <v>13.919999999999998</v>
      </c>
      <c r="O213" s="411"/>
      <c r="P213" s="485">
        <f t="shared" ca="1" si="63"/>
        <v>0.38045138888889146</v>
      </c>
      <c r="Q213" s="484">
        <f t="shared" ca="1" si="64"/>
        <v>0.3806250000000026</v>
      </c>
      <c r="R213" s="486">
        <v>0.12</v>
      </c>
      <c r="S213" s="486">
        <f t="shared" ca="1" si="53"/>
        <v>0.04</v>
      </c>
      <c r="T213">
        <v>15</v>
      </c>
      <c r="U213" s="469" t="str">
        <f t="shared" si="54"/>
        <v>C10-R30</v>
      </c>
      <c r="V213">
        <v>10</v>
      </c>
      <c r="W213" s="470" t="s">
        <v>493</v>
      </c>
      <c r="X213" s="470" t="s">
        <v>494</v>
      </c>
      <c r="Y213">
        <v>30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11"/>
      <c r="C214" s="404" t="str">
        <f t="shared" si="51"/>
        <v>C10-R28</v>
      </c>
      <c r="D214" s="405">
        <v>0.38085648148148482</v>
      </c>
      <c r="E214" s="405">
        <v>0.38100694444444777</v>
      </c>
      <c r="F214" s="406">
        <f t="shared" si="57"/>
        <v>1.7</v>
      </c>
      <c r="G214" s="468">
        <f t="shared" si="57"/>
        <v>11.6</v>
      </c>
      <c r="H214" s="407">
        <f t="shared" si="57"/>
        <v>1.2</v>
      </c>
      <c r="I214" s="407">
        <f t="shared" si="58"/>
        <v>13.299999999999999</v>
      </c>
      <c r="J214" s="407">
        <f t="shared" si="52"/>
        <v>13.409999999999998</v>
      </c>
      <c r="K214" s="408">
        <f t="shared" si="59"/>
        <v>0.10999999999999943</v>
      </c>
      <c r="L214" s="409">
        <f t="shared" si="60"/>
        <v>0.5</v>
      </c>
      <c r="M214" s="410">
        <f t="shared" si="61"/>
        <v>13.799999999999999</v>
      </c>
      <c r="N214" s="410">
        <f t="shared" si="62"/>
        <v>13.909999999999998</v>
      </c>
      <c r="O214" s="411"/>
      <c r="P214" s="485">
        <f t="shared" ca="1" si="63"/>
        <v>0.38091435185185446</v>
      </c>
      <c r="Q214" s="484">
        <f t="shared" ca="1" si="64"/>
        <v>0.3810763888888915</v>
      </c>
      <c r="R214" s="486">
        <v>0.11</v>
      </c>
      <c r="S214" s="486">
        <f t="shared" ca="1" si="53"/>
        <v>0.02</v>
      </c>
      <c r="T214">
        <v>16</v>
      </c>
      <c r="U214" s="469" t="str">
        <f t="shared" si="54"/>
        <v>C10-R28</v>
      </c>
      <c r="V214">
        <v>10</v>
      </c>
      <c r="W214" s="470" t="s">
        <v>493</v>
      </c>
      <c r="X214" s="470" t="s">
        <v>494</v>
      </c>
      <c r="Y214">
        <v>28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11"/>
      <c r="C215" s="404" t="str">
        <f t="shared" si="51"/>
        <v>C10-R26</v>
      </c>
      <c r="D215" s="405">
        <v>0.38123842592592927</v>
      </c>
      <c r="E215" s="405">
        <v>0.38138888888889222</v>
      </c>
      <c r="F215" s="406">
        <f t="shared" si="57"/>
        <v>1.7</v>
      </c>
      <c r="G215" s="468">
        <f t="shared" si="57"/>
        <v>11.6</v>
      </c>
      <c r="H215" s="407">
        <f t="shared" si="57"/>
        <v>1.2</v>
      </c>
      <c r="I215" s="407">
        <f t="shared" si="58"/>
        <v>13.299999999999999</v>
      </c>
      <c r="J215" s="407">
        <f t="shared" si="52"/>
        <v>13.45</v>
      </c>
      <c r="K215" s="408">
        <f t="shared" si="59"/>
        <v>0.15000000000000036</v>
      </c>
      <c r="L215" s="409">
        <f t="shared" si="60"/>
        <v>0.5</v>
      </c>
      <c r="M215" s="410">
        <f t="shared" si="61"/>
        <v>13.799999999999999</v>
      </c>
      <c r="N215" s="410">
        <f t="shared" si="62"/>
        <v>13.95</v>
      </c>
      <c r="O215" s="411"/>
      <c r="P215" s="485">
        <f t="shared" ca="1" si="63"/>
        <v>0.38136574074074336</v>
      </c>
      <c r="Q215" s="484">
        <f t="shared" ca="1" si="64"/>
        <v>0.3815393518518545</v>
      </c>
      <c r="R215" s="486">
        <v>0.15</v>
      </c>
      <c r="S215" s="486">
        <f t="shared" ca="1" si="53"/>
        <v>0.04</v>
      </c>
      <c r="T215">
        <v>17</v>
      </c>
      <c r="U215" s="469" t="str">
        <f t="shared" si="54"/>
        <v>C10-R26</v>
      </c>
      <c r="V215">
        <v>10</v>
      </c>
      <c r="W215" s="470" t="s">
        <v>493</v>
      </c>
      <c r="X215" s="470" t="s">
        <v>494</v>
      </c>
      <c r="Y215">
        <v>26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11"/>
      <c r="C216" s="404" t="str">
        <f t="shared" si="51"/>
        <v>C10-R24</v>
      </c>
      <c r="D216" s="405">
        <v>0.38167824074074408</v>
      </c>
      <c r="E216" s="405">
        <v>0.38182870370370703</v>
      </c>
      <c r="F216" s="406">
        <f t="shared" si="57"/>
        <v>1.7</v>
      </c>
      <c r="G216" s="468">
        <f t="shared" si="57"/>
        <v>11.6</v>
      </c>
      <c r="H216" s="407">
        <f t="shared" si="57"/>
        <v>1.2</v>
      </c>
      <c r="I216" s="407">
        <f t="shared" si="58"/>
        <v>13.299999999999999</v>
      </c>
      <c r="J216" s="407">
        <f t="shared" si="52"/>
        <v>13.329999999999998</v>
      </c>
      <c r="K216" s="408">
        <f t="shared" si="59"/>
        <v>2.9999999999999361E-2</v>
      </c>
      <c r="L216" s="409">
        <f t="shared" si="60"/>
        <v>0.5</v>
      </c>
      <c r="M216" s="410">
        <f t="shared" si="61"/>
        <v>13.799999999999999</v>
      </c>
      <c r="N216" s="410">
        <f t="shared" si="62"/>
        <v>13.829999999999998</v>
      </c>
      <c r="O216" s="411"/>
      <c r="P216" s="485">
        <f t="shared" ca="1" si="63"/>
        <v>0.38178240740741004</v>
      </c>
      <c r="Q216" s="484">
        <f t="shared" ca="1" si="64"/>
        <v>0.38193287037037299</v>
      </c>
      <c r="R216" s="486">
        <v>0.03</v>
      </c>
      <c r="S216" s="486">
        <f t="shared" ca="1" si="53"/>
        <v>0.01</v>
      </c>
      <c r="T216">
        <v>18</v>
      </c>
      <c r="U216" s="469" t="str">
        <f t="shared" si="54"/>
        <v>C10-R24</v>
      </c>
      <c r="V216">
        <v>10</v>
      </c>
      <c r="W216" s="470" t="s">
        <v>493</v>
      </c>
      <c r="X216" s="470" t="s">
        <v>494</v>
      </c>
      <c r="Y216">
        <v>24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11"/>
      <c r="C217" s="404" t="str">
        <f t="shared" si="51"/>
        <v>C10-R22</v>
      </c>
      <c r="D217" s="405">
        <v>0.38209490740741076</v>
      </c>
      <c r="E217" s="405">
        <v>0.3822453703703737</v>
      </c>
      <c r="F217" s="406">
        <f t="shared" si="57"/>
        <v>1.7</v>
      </c>
      <c r="G217" s="468">
        <f t="shared" si="57"/>
        <v>11.6</v>
      </c>
      <c r="H217" s="407">
        <f t="shared" si="57"/>
        <v>1.2</v>
      </c>
      <c r="I217" s="407">
        <f t="shared" si="58"/>
        <v>13.299999999999999</v>
      </c>
      <c r="J217" s="407">
        <f t="shared" si="52"/>
        <v>13.399999999999999</v>
      </c>
      <c r="K217" s="408">
        <f t="shared" si="59"/>
        <v>9.9999999999999645E-2</v>
      </c>
      <c r="L217" s="409">
        <f t="shared" si="60"/>
        <v>0.5</v>
      </c>
      <c r="M217" s="410">
        <f t="shared" si="61"/>
        <v>13.799999999999999</v>
      </c>
      <c r="N217" s="410">
        <f t="shared" si="62"/>
        <v>13.899999999999999</v>
      </c>
      <c r="O217" s="411"/>
      <c r="P217" s="485">
        <f t="shared" ca="1" si="63"/>
        <v>0.38216435185185449</v>
      </c>
      <c r="Q217" s="484">
        <f t="shared" ca="1" si="64"/>
        <v>0.3823032407407434</v>
      </c>
      <c r="R217" s="486">
        <v>0.1</v>
      </c>
      <c r="S217" s="486">
        <f t="shared" ca="1" si="53"/>
        <v>0.03</v>
      </c>
      <c r="T217">
        <v>19</v>
      </c>
      <c r="U217" s="501" t="str">
        <f t="shared" si="54"/>
        <v>C10-R22</v>
      </c>
      <c r="V217">
        <v>10</v>
      </c>
      <c r="W217" s="501" t="s">
        <v>493</v>
      </c>
      <c r="X217" s="470" t="s">
        <v>494</v>
      </c>
      <c r="Y217">
        <v>22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11"/>
      <c r="C218" s="404" t="str">
        <f t="shared" si="51"/>
        <v>C10-R20</v>
      </c>
      <c r="D218" s="405">
        <v>0.38250000000000334</v>
      </c>
      <c r="E218" s="405">
        <v>0.38267361111111448</v>
      </c>
      <c r="F218" s="406">
        <f t="shared" si="57"/>
        <v>1.7</v>
      </c>
      <c r="G218" s="468">
        <f t="shared" si="57"/>
        <v>11.6</v>
      </c>
      <c r="H218" s="407">
        <f t="shared" si="57"/>
        <v>1.2</v>
      </c>
      <c r="I218" s="407">
        <f t="shared" si="58"/>
        <v>13.299999999999999</v>
      </c>
      <c r="J218" s="407">
        <f t="shared" si="52"/>
        <v>13.36</v>
      </c>
      <c r="K218" s="408">
        <f t="shared" si="59"/>
        <v>6.0000000000000497E-2</v>
      </c>
      <c r="L218" s="409">
        <f t="shared" si="60"/>
        <v>0.5</v>
      </c>
      <c r="M218" s="410">
        <f t="shared" si="61"/>
        <v>13.799999999999999</v>
      </c>
      <c r="N218" s="410">
        <f t="shared" si="62"/>
        <v>13.86</v>
      </c>
      <c r="O218" s="411"/>
      <c r="P218" s="485">
        <f t="shared" ca="1" si="63"/>
        <v>0.3825347222222249</v>
      </c>
      <c r="Q218" s="484">
        <f t="shared" ca="1" si="64"/>
        <v>0.38267361111111381</v>
      </c>
      <c r="R218" s="486">
        <v>0.06</v>
      </c>
      <c r="S218" s="486">
        <f t="shared" ca="1" si="53"/>
        <v>0.05</v>
      </c>
      <c r="T218">
        <v>20</v>
      </c>
      <c r="U218" s="469" t="str">
        <f t="shared" si="54"/>
        <v>C10-R20</v>
      </c>
      <c r="V218">
        <v>10</v>
      </c>
      <c r="W218" s="470" t="s">
        <v>493</v>
      </c>
      <c r="X218" s="470" t="s">
        <v>494</v>
      </c>
      <c r="Y218">
        <v>20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11"/>
      <c r="C219" s="404" t="str">
        <f t="shared" si="51"/>
        <v>C10-R18</v>
      </c>
      <c r="D219" s="405">
        <v>0.38292824074074411</v>
      </c>
      <c r="E219" s="405">
        <v>0.38307870370370706</v>
      </c>
      <c r="F219" s="406">
        <f t="shared" si="57"/>
        <v>1.7</v>
      </c>
      <c r="G219" s="468">
        <f t="shared" si="57"/>
        <v>11.6</v>
      </c>
      <c r="H219" s="407">
        <f t="shared" si="57"/>
        <v>1.2</v>
      </c>
      <c r="I219" s="407">
        <f t="shared" si="58"/>
        <v>13.299999999999999</v>
      </c>
      <c r="J219" s="407">
        <f t="shared" si="52"/>
        <v>13.44</v>
      </c>
      <c r="K219" s="408">
        <f t="shared" si="59"/>
        <v>0.14000000000000057</v>
      </c>
      <c r="L219" s="409">
        <f t="shared" si="60"/>
        <v>0.5</v>
      </c>
      <c r="M219" s="410">
        <f t="shared" si="61"/>
        <v>13.799999999999999</v>
      </c>
      <c r="N219" s="410">
        <f t="shared" si="62"/>
        <v>13.94</v>
      </c>
      <c r="O219" s="411"/>
      <c r="P219" s="485">
        <f t="shared" ca="1" si="63"/>
        <v>0.38293981481481754</v>
      </c>
      <c r="Q219" s="484">
        <f t="shared" ca="1" si="64"/>
        <v>0.38311342592592867</v>
      </c>
      <c r="R219" s="486">
        <v>0.14000000000000001</v>
      </c>
      <c r="S219" s="486">
        <f t="shared" ca="1" si="53"/>
        <v>0.09</v>
      </c>
      <c r="T219">
        <v>21</v>
      </c>
      <c r="U219" s="469" t="str">
        <f t="shared" si="54"/>
        <v>C10-R18</v>
      </c>
      <c r="V219">
        <v>10</v>
      </c>
      <c r="W219" s="470" t="s">
        <v>493</v>
      </c>
      <c r="X219" s="470" t="s">
        <v>494</v>
      </c>
      <c r="Y219">
        <v>18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11"/>
      <c r="C220" s="404" t="str">
        <f t="shared" si="51"/>
        <v>C10-R16</v>
      </c>
      <c r="D220" s="405">
        <v>0.38335648148148482</v>
      </c>
      <c r="E220" s="405">
        <v>0.38353009259259596</v>
      </c>
      <c r="F220" s="406">
        <f t="shared" si="57"/>
        <v>1.7</v>
      </c>
      <c r="G220" s="468">
        <f t="shared" si="57"/>
        <v>11.6</v>
      </c>
      <c r="H220" s="407">
        <f t="shared" si="57"/>
        <v>1.2</v>
      </c>
      <c r="I220" s="407">
        <f t="shared" si="58"/>
        <v>13.299999999999999</v>
      </c>
      <c r="J220" s="407">
        <f t="shared" si="52"/>
        <v>13.44</v>
      </c>
      <c r="K220" s="408">
        <f t="shared" si="59"/>
        <v>0.14000000000000057</v>
      </c>
      <c r="L220" s="409">
        <f t="shared" si="60"/>
        <v>0.5</v>
      </c>
      <c r="M220" s="410">
        <f t="shared" si="61"/>
        <v>13.799999999999999</v>
      </c>
      <c r="N220" s="410">
        <f t="shared" si="62"/>
        <v>13.94</v>
      </c>
      <c r="O220" s="411"/>
      <c r="P220" s="485">
        <f t="shared" ca="1" si="63"/>
        <v>0.38334490740741017</v>
      </c>
      <c r="Q220" s="484">
        <f t="shared" ca="1" si="64"/>
        <v>0.38350694444444722</v>
      </c>
      <c r="R220" s="486">
        <v>0.14000000000000001</v>
      </c>
      <c r="S220" s="486">
        <f t="shared" ca="1" si="53"/>
        <v>0.15</v>
      </c>
      <c r="T220">
        <v>22</v>
      </c>
      <c r="U220" s="469" t="str">
        <f t="shared" si="54"/>
        <v>C10-R16</v>
      </c>
      <c r="V220">
        <v>10</v>
      </c>
      <c r="W220" s="470" t="s">
        <v>493</v>
      </c>
      <c r="X220" s="470" t="s">
        <v>494</v>
      </c>
      <c r="Y220">
        <v>16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11"/>
      <c r="C221" s="404" t="str">
        <f t="shared" si="51"/>
        <v>C10-R14</v>
      </c>
      <c r="D221" s="405">
        <v>0.38378472222222559</v>
      </c>
      <c r="E221" s="405">
        <v>0.38394675925926264</v>
      </c>
      <c r="F221" s="406">
        <f t="shared" si="57"/>
        <v>1.7</v>
      </c>
      <c r="G221" s="468">
        <f t="shared" si="57"/>
        <v>11.6</v>
      </c>
      <c r="H221" s="407">
        <f t="shared" si="57"/>
        <v>1.2</v>
      </c>
      <c r="I221" s="407">
        <f t="shared" si="58"/>
        <v>13.299999999999999</v>
      </c>
      <c r="J221" s="407">
        <f t="shared" si="52"/>
        <v>13.37</v>
      </c>
      <c r="K221" s="408">
        <f t="shared" si="59"/>
        <v>7.0000000000000284E-2</v>
      </c>
      <c r="L221" s="409">
        <f t="shared" si="60"/>
        <v>0.5</v>
      </c>
      <c r="M221" s="410">
        <f t="shared" si="61"/>
        <v>13.799999999999999</v>
      </c>
      <c r="N221" s="410">
        <f t="shared" si="62"/>
        <v>13.87</v>
      </c>
      <c r="O221" s="411"/>
      <c r="P221" s="485">
        <f t="shared" ca="1" si="63"/>
        <v>0.38376157407407685</v>
      </c>
      <c r="Q221" s="484">
        <f t="shared" ca="1" si="64"/>
        <v>0.38392361111111389</v>
      </c>
      <c r="R221" s="486">
        <v>7.0000000000000007E-2</v>
      </c>
      <c r="S221" s="486">
        <f t="shared" ca="1" si="53"/>
        <v>0.12</v>
      </c>
      <c r="T221">
        <v>23</v>
      </c>
      <c r="U221" s="469" t="str">
        <f t="shared" si="54"/>
        <v>C10-R14</v>
      </c>
      <c r="V221">
        <v>10</v>
      </c>
      <c r="W221" s="470" t="s">
        <v>493</v>
      </c>
      <c r="X221" s="470" t="s">
        <v>494</v>
      </c>
      <c r="Y221">
        <v>14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11"/>
      <c r="C222" s="404" t="str">
        <f t="shared" si="51"/>
        <v>C10-R12</v>
      </c>
      <c r="D222" s="405">
        <v>0.38417824074074414</v>
      </c>
      <c r="E222" s="405">
        <v>0.38435185185185528</v>
      </c>
      <c r="F222" s="406">
        <f t="shared" si="57"/>
        <v>1.7</v>
      </c>
      <c r="G222" s="468">
        <f t="shared" si="57"/>
        <v>11.6</v>
      </c>
      <c r="H222" s="407">
        <f t="shared" si="57"/>
        <v>1.2</v>
      </c>
      <c r="I222" s="407">
        <f t="shared" si="58"/>
        <v>13.299999999999999</v>
      </c>
      <c r="J222" s="407">
        <f t="shared" si="52"/>
        <v>13.35</v>
      </c>
      <c r="K222" s="408">
        <f t="shared" si="59"/>
        <v>5.0000000000000711E-2</v>
      </c>
      <c r="L222" s="409">
        <f t="shared" si="60"/>
        <v>0.5</v>
      </c>
      <c r="M222" s="410">
        <f t="shared" si="61"/>
        <v>13.799999999999999</v>
      </c>
      <c r="N222" s="410">
        <f t="shared" si="62"/>
        <v>13.85</v>
      </c>
      <c r="O222" s="411"/>
      <c r="P222" s="485">
        <f t="shared" ca="1" si="63"/>
        <v>0.38420138888889166</v>
      </c>
      <c r="Q222" s="484">
        <f t="shared" ca="1" si="64"/>
        <v>0.38434027777778057</v>
      </c>
      <c r="R222" s="486">
        <v>0.05</v>
      </c>
      <c r="S222" s="486">
        <f t="shared" ca="1" si="53"/>
        <v>0.15</v>
      </c>
      <c r="T222">
        <v>24</v>
      </c>
      <c r="U222" s="469" t="str">
        <f t="shared" si="54"/>
        <v>C10-R12</v>
      </c>
      <c r="V222">
        <v>10</v>
      </c>
      <c r="W222" s="470" t="s">
        <v>493</v>
      </c>
      <c r="X222" s="470" t="s">
        <v>494</v>
      </c>
      <c r="Y222">
        <v>12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11"/>
      <c r="C223" s="404" t="str">
        <f t="shared" si="51"/>
        <v>C10-R10</v>
      </c>
      <c r="D223" s="405">
        <v>0.38460648148148491</v>
      </c>
      <c r="E223" s="405">
        <v>0.38476851851852195</v>
      </c>
      <c r="F223" s="406">
        <f t="shared" si="57"/>
        <v>1.7</v>
      </c>
      <c r="G223" s="468">
        <f t="shared" si="57"/>
        <v>11.6</v>
      </c>
      <c r="H223" s="407">
        <f t="shared" si="57"/>
        <v>1.2</v>
      </c>
      <c r="I223" s="407">
        <f t="shared" si="58"/>
        <v>13.299999999999999</v>
      </c>
      <c r="J223" s="407">
        <f t="shared" si="52"/>
        <v>13.329999999999998</v>
      </c>
      <c r="K223" s="408">
        <f t="shared" si="59"/>
        <v>2.9999999999999361E-2</v>
      </c>
      <c r="L223" s="409">
        <f t="shared" si="60"/>
        <v>0.5</v>
      </c>
      <c r="M223" s="410">
        <f t="shared" si="61"/>
        <v>13.799999999999999</v>
      </c>
      <c r="N223" s="410">
        <f t="shared" si="62"/>
        <v>13.829999999999998</v>
      </c>
      <c r="O223" s="411"/>
      <c r="P223" s="485">
        <f t="shared" ca="1" si="63"/>
        <v>0.3845949074074102</v>
      </c>
      <c r="Q223" s="484">
        <f t="shared" ca="1" si="64"/>
        <v>0.38475694444444725</v>
      </c>
      <c r="R223" s="486">
        <v>0.03</v>
      </c>
      <c r="S223" s="486">
        <f t="shared" ca="1" si="53"/>
        <v>0.1</v>
      </c>
      <c r="T223">
        <v>25</v>
      </c>
      <c r="U223" s="469" t="str">
        <f t="shared" si="54"/>
        <v>C10-R10</v>
      </c>
      <c r="V223">
        <v>10</v>
      </c>
      <c r="W223" s="470" t="s">
        <v>493</v>
      </c>
      <c r="X223" s="470" t="s">
        <v>494</v>
      </c>
      <c r="Y223">
        <v>10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11"/>
      <c r="C224" s="404" t="str">
        <f t="shared" si="51"/>
        <v>C10-R8</v>
      </c>
      <c r="D224" s="405">
        <v>0.38501157407407749</v>
      </c>
      <c r="E224" s="405">
        <v>0.38518518518518863</v>
      </c>
      <c r="F224" s="406">
        <f t="shared" si="57"/>
        <v>1.7</v>
      </c>
      <c r="G224" s="468">
        <f t="shared" si="57"/>
        <v>11.6</v>
      </c>
      <c r="H224" s="407">
        <f t="shared" si="57"/>
        <v>1.2</v>
      </c>
      <c r="I224" s="407">
        <f t="shared" si="58"/>
        <v>13.299999999999999</v>
      </c>
      <c r="J224" s="407">
        <f t="shared" si="52"/>
        <v>13.45</v>
      </c>
      <c r="K224" s="408">
        <f t="shared" si="59"/>
        <v>0.15000000000000036</v>
      </c>
      <c r="L224" s="409">
        <f t="shared" si="60"/>
        <v>0.5</v>
      </c>
      <c r="M224" s="410">
        <f t="shared" si="61"/>
        <v>13.799999999999999</v>
      </c>
      <c r="N224" s="410">
        <f t="shared" si="62"/>
        <v>13.95</v>
      </c>
      <c r="O224" s="411"/>
      <c r="P224" s="485">
        <f t="shared" ca="1" si="63"/>
        <v>0.38501157407407688</v>
      </c>
      <c r="Q224" s="484">
        <f t="shared" ca="1" si="64"/>
        <v>0.38516203703703983</v>
      </c>
      <c r="R224" s="486">
        <v>0.15</v>
      </c>
      <c r="S224" s="486">
        <f t="shared" ca="1" si="53"/>
        <v>0.09</v>
      </c>
      <c r="T224">
        <v>26</v>
      </c>
      <c r="U224" s="469" t="str">
        <f t="shared" si="54"/>
        <v>C10-R8</v>
      </c>
      <c r="V224">
        <v>10</v>
      </c>
      <c r="W224" s="470" t="s">
        <v>493</v>
      </c>
      <c r="X224" s="470" t="s">
        <v>494</v>
      </c>
      <c r="Y224">
        <v>8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11"/>
      <c r="C225" s="404" t="str">
        <f t="shared" si="51"/>
        <v>C10-R6</v>
      </c>
      <c r="D225" s="405">
        <v>0.38542824074074417</v>
      </c>
      <c r="E225" s="405">
        <v>0.38556712962963308</v>
      </c>
      <c r="F225" s="406">
        <f t="shared" si="57"/>
        <v>1.7</v>
      </c>
      <c r="G225" s="468">
        <f t="shared" si="57"/>
        <v>11.6</v>
      </c>
      <c r="H225" s="407">
        <f t="shared" si="57"/>
        <v>1.2</v>
      </c>
      <c r="I225" s="407">
        <f t="shared" si="58"/>
        <v>13.299999999999999</v>
      </c>
      <c r="J225" s="407">
        <f t="shared" si="52"/>
        <v>13.45</v>
      </c>
      <c r="K225" s="408">
        <f t="shared" si="59"/>
        <v>0.15000000000000036</v>
      </c>
      <c r="L225" s="409">
        <f t="shared" si="60"/>
        <v>0.5</v>
      </c>
      <c r="M225" s="410">
        <f t="shared" si="61"/>
        <v>13.799999999999999</v>
      </c>
      <c r="N225" s="410">
        <f t="shared" si="62"/>
        <v>13.95</v>
      </c>
      <c r="O225" s="411"/>
      <c r="P225" s="485">
        <f t="shared" ca="1" si="63"/>
        <v>0.38540509259259537</v>
      </c>
      <c r="Q225" s="484">
        <f t="shared" ca="1" si="64"/>
        <v>0.3855787037037065</v>
      </c>
      <c r="R225" s="486">
        <v>0.15</v>
      </c>
      <c r="S225" s="486">
        <f t="shared" ca="1" si="53"/>
        <v>0.12</v>
      </c>
      <c r="T225">
        <v>1</v>
      </c>
      <c r="U225" s="469" t="str">
        <f t="shared" si="54"/>
        <v>C10-R6</v>
      </c>
      <c r="V225">
        <v>10</v>
      </c>
      <c r="W225" s="470" t="s">
        <v>493</v>
      </c>
      <c r="X225" s="470" t="s">
        <v>494</v>
      </c>
      <c r="Y225">
        <v>6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11"/>
      <c r="C226" s="404" t="str">
        <f t="shared" si="51"/>
        <v>C10-R4</v>
      </c>
      <c r="D226" s="405">
        <v>0.38581018518518861</v>
      </c>
      <c r="E226" s="405">
        <v>0.38596064814815156</v>
      </c>
      <c r="F226" s="406">
        <f t="shared" si="57"/>
        <v>1.7</v>
      </c>
      <c r="G226" s="468">
        <f t="shared" si="57"/>
        <v>11.6</v>
      </c>
      <c r="H226" s="407">
        <f t="shared" si="57"/>
        <v>1.2</v>
      </c>
      <c r="I226" s="407">
        <f t="shared" si="58"/>
        <v>13.299999999999999</v>
      </c>
      <c r="J226" s="407">
        <f t="shared" si="52"/>
        <v>13.36</v>
      </c>
      <c r="K226" s="408">
        <f t="shared" si="59"/>
        <v>6.0000000000000497E-2</v>
      </c>
      <c r="L226" s="409">
        <f t="shared" si="60"/>
        <v>0.5</v>
      </c>
      <c r="M226" s="410">
        <f t="shared" si="61"/>
        <v>13.799999999999999</v>
      </c>
      <c r="N226" s="410">
        <f t="shared" si="62"/>
        <v>13.86</v>
      </c>
      <c r="O226" s="411"/>
      <c r="P226" s="485">
        <f t="shared" ca="1" si="63"/>
        <v>0.38586805555555836</v>
      </c>
      <c r="Q226" s="484">
        <f t="shared" ca="1" si="64"/>
        <v>0.38600694444444728</v>
      </c>
      <c r="R226" s="486">
        <v>0.06</v>
      </c>
      <c r="S226" s="486">
        <f t="shared" ca="1" si="53"/>
        <v>0.05</v>
      </c>
      <c r="T226">
        <v>2</v>
      </c>
      <c r="U226" s="469" t="str">
        <f t="shared" si="54"/>
        <v>C10-R4</v>
      </c>
      <c r="V226">
        <v>10</v>
      </c>
      <c r="W226" s="470" t="s">
        <v>493</v>
      </c>
      <c r="X226" s="470" t="s">
        <v>494</v>
      </c>
      <c r="Y226">
        <v>4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11"/>
      <c r="C227" s="404" t="str">
        <f t="shared" si="51"/>
        <v>C10-R2</v>
      </c>
      <c r="D227" s="405">
        <v>0.3862037037037071</v>
      </c>
      <c r="E227" s="405">
        <v>0.38637731481481824</v>
      </c>
      <c r="F227" s="406">
        <f t="shared" ref="F227:H242" si="65">F226</f>
        <v>1.7</v>
      </c>
      <c r="G227" s="468">
        <f t="shared" si="65"/>
        <v>11.6</v>
      </c>
      <c r="H227" s="407">
        <f t="shared" si="65"/>
        <v>1.2</v>
      </c>
      <c r="I227" s="407">
        <f t="shared" si="58"/>
        <v>13.299999999999999</v>
      </c>
      <c r="J227" s="407">
        <f t="shared" si="52"/>
        <v>13.419999999999998</v>
      </c>
      <c r="K227" s="408">
        <f t="shared" si="59"/>
        <v>0.11999999999999922</v>
      </c>
      <c r="L227" s="409">
        <f t="shared" si="60"/>
        <v>0.5</v>
      </c>
      <c r="M227" s="410">
        <f t="shared" si="61"/>
        <v>13.799999999999999</v>
      </c>
      <c r="N227" s="410">
        <f t="shared" si="62"/>
        <v>13.919999999999998</v>
      </c>
      <c r="O227" s="411"/>
      <c r="P227" s="485">
        <f t="shared" ca="1" si="63"/>
        <v>0.38629629629629914</v>
      </c>
      <c r="Q227" s="484">
        <f t="shared" ca="1" si="64"/>
        <v>0.38644675925926208</v>
      </c>
      <c r="R227" s="486">
        <v>0.12</v>
      </c>
      <c r="S227" s="486">
        <f t="shared" ca="1" si="53"/>
        <v>7.0000000000000007E-2</v>
      </c>
      <c r="T227">
        <v>3</v>
      </c>
      <c r="U227" s="469" t="str">
        <f t="shared" si="54"/>
        <v>C10-R2</v>
      </c>
      <c r="V227">
        <v>10</v>
      </c>
      <c r="W227" s="470" t="s">
        <v>493</v>
      </c>
      <c r="X227" s="470" t="s">
        <v>494</v>
      </c>
      <c r="Y227">
        <v>2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11"/>
      <c r="C228" s="404" t="str">
        <f t="shared" si="51"/>
        <v>C11-R1</v>
      </c>
      <c r="D228" s="405">
        <v>0.38660879629629974</v>
      </c>
      <c r="E228" s="405">
        <v>0.38674768518518865</v>
      </c>
      <c r="F228" s="406">
        <f t="shared" si="65"/>
        <v>1.7</v>
      </c>
      <c r="G228" s="468">
        <f t="shared" si="65"/>
        <v>11.6</v>
      </c>
      <c r="H228" s="407">
        <f t="shared" si="65"/>
        <v>1.2</v>
      </c>
      <c r="I228" s="407">
        <f t="shared" si="58"/>
        <v>13.299999999999999</v>
      </c>
      <c r="J228" s="407">
        <f t="shared" si="52"/>
        <v>13.36</v>
      </c>
      <c r="K228" s="408">
        <f t="shared" si="59"/>
        <v>6.0000000000000497E-2</v>
      </c>
      <c r="L228" s="409">
        <f t="shared" si="60"/>
        <v>0.5</v>
      </c>
      <c r="M228" s="410">
        <f t="shared" si="61"/>
        <v>13.799999999999999</v>
      </c>
      <c r="N228" s="410">
        <f t="shared" si="62"/>
        <v>13.86</v>
      </c>
      <c r="O228" s="411"/>
      <c r="P228" s="485">
        <f t="shared" ca="1" si="63"/>
        <v>0.38670138888889172</v>
      </c>
      <c r="Q228" s="484">
        <f t="shared" ca="1" si="64"/>
        <v>0.38687500000000286</v>
      </c>
      <c r="R228" s="486">
        <v>0.06</v>
      </c>
      <c r="S228" s="486">
        <f t="shared" ca="1" si="53"/>
        <v>0.06</v>
      </c>
      <c r="T228">
        <v>4</v>
      </c>
      <c r="U228" s="469" t="str">
        <f t="shared" si="54"/>
        <v>C11-R1</v>
      </c>
      <c r="V228">
        <v>11</v>
      </c>
      <c r="W228" s="470" t="s">
        <v>493</v>
      </c>
      <c r="X228" s="470" t="s">
        <v>494</v>
      </c>
      <c r="Y228">
        <v>1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11"/>
      <c r="C229" s="404" t="str">
        <f t="shared" si="51"/>
        <v>C11-R3</v>
      </c>
      <c r="D229" s="405">
        <v>0.38703703703704051</v>
      </c>
      <c r="E229" s="405">
        <v>0.38718750000000346</v>
      </c>
      <c r="F229" s="406">
        <f t="shared" si="65"/>
        <v>1.7</v>
      </c>
      <c r="G229" s="468">
        <f t="shared" si="65"/>
        <v>11.6</v>
      </c>
      <c r="H229" s="407">
        <f t="shared" si="65"/>
        <v>1.2</v>
      </c>
      <c r="I229" s="407">
        <f t="shared" si="58"/>
        <v>13.299999999999999</v>
      </c>
      <c r="J229" s="407">
        <f t="shared" si="52"/>
        <v>13.329999999999998</v>
      </c>
      <c r="K229" s="408">
        <f t="shared" si="59"/>
        <v>2.9999999999999361E-2</v>
      </c>
      <c r="L229" s="409">
        <f t="shared" si="60"/>
        <v>0.5</v>
      </c>
      <c r="M229" s="410">
        <f t="shared" si="61"/>
        <v>13.799999999999999</v>
      </c>
      <c r="N229" s="410">
        <f t="shared" si="62"/>
        <v>13.829999999999998</v>
      </c>
      <c r="O229" s="411"/>
      <c r="P229" s="485">
        <f t="shared" ca="1" si="63"/>
        <v>0.38711805555555839</v>
      </c>
      <c r="Q229" s="484">
        <f t="shared" ca="1" si="64"/>
        <v>0.38726851851852134</v>
      </c>
      <c r="R229" s="486">
        <v>0.03</v>
      </c>
      <c r="S229" s="486">
        <f t="shared" ca="1" si="53"/>
        <v>0.12</v>
      </c>
      <c r="T229">
        <v>5</v>
      </c>
      <c r="U229" s="469" t="str">
        <f t="shared" si="54"/>
        <v>C11-R3</v>
      </c>
      <c r="V229">
        <v>11</v>
      </c>
      <c r="W229" s="470" t="s">
        <v>493</v>
      </c>
      <c r="X229" s="470" t="s">
        <v>494</v>
      </c>
      <c r="Y229">
        <v>3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11"/>
      <c r="C230" s="404" t="str">
        <f t="shared" si="51"/>
        <v>C11-R5</v>
      </c>
      <c r="D230" s="405">
        <v>0.387430555555559</v>
      </c>
      <c r="E230" s="405">
        <v>0.38759259259259604</v>
      </c>
      <c r="F230" s="406">
        <f t="shared" si="65"/>
        <v>1.7</v>
      </c>
      <c r="G230" s="468">
        <f t="shared" si="65"/>
        <v>11.6</v>
      </c>
      <c r="H230" s="407">
        <f t="shared" si="65"/>
        <v>1.2</v>
      </c>
      <c r="I230" s="407">
        <f t="shared" si="58"/>
        <v>13.299999999999999</v>
      </c>
      <c r="J230" s="407">
        <f t="shared" si="52"/>
        <v>13.35</v>
      </c>
      <c r="K230" s="408">
        <f t="shared" si="59"/>
        <v>5.0000000000000711E-2</v>
      </c>
      <c r="L230" s="409">
        <f t="shared" si="60"/>
        <v>0.5</v>
      </c>
      <c r="M230" s="410">
        <f t="shared" si="61"/>
        <v>13.799999999999999</v>
      </c>
      <c r="N230" s="410">
        <f t="shared" si="62"/>
        <v>13.85</v>
      </c>
      <c r="O230" s="411"/>
      <c r="P230" s="485">
        <f t="shared" ca="1" si="63"/>
        <v>0.38754629629629911</v>
      </c>
      <c r="Q230" s="484">
        <f t="shared" ca="1" si="64"/>
        <v>0.38769675925926206</v>
      </c>
      <c r="R230" s="486">
        <v>0.05</v>
      </c>
      <c r="S230" s="486">
        <f t="shared" ca="1" si="53"/>
        <v>7.0000000000000007E-2</v>
      </c>
      <c r="T230">
        <v>6</v>
      </c>
      <c r="U230" s="469" t="str">
        <f t="shared" si="54"/>
        <v>C11-R5</v>
      </c>
      <c r="V230">
        <v>11</v>
      </c>
      <c r="W230" s="470" t="s">
        <v>493</v>
      </c>
      <c r="X230" s="470" t="s">
        <v>494</v>
      </c>
      <c r="Y230">
        <v>5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11"/>
      <c r="C231" s="404" t="str">
        <f t="shared" si="51"/>
        <v>C11-R7</v>
      </c>
      <c r="D231" s="405">
        <v>0.38784722222222567</v>
      </c>
      <c r="E231" s="405">
        <v>0.38800925925926272</v>
      </c>
      <c r="F231" s="406">
        <f t="shared" si="65"/>
        <v>1.7</v>
      </c>
      <c r="G231" s="468">
        <f t="shared" si="65"/>
        <v>11.6</v>
      </c>
      <c r="H231" s="407">
        <f t="shared" si="65"/>
        <v>1.2</v>
      </c>
      <c r="I231" s="407">
        <f t="shared" si="58"/>
        <v>13.299999999999999</v>
      </c>
      <c r="J231" s="407">
        <f t="shared" si="52"/>
        <v>13.44</v>
      </c>
      <c r="K231" s="408">
        <f t="shared" si="59"/>
        <v>0.14000000000000057</v>
      </c>
      <c r="L231" s="409">
        <f t="shared" si="60"/>
        <v>0.5</v>
      </c>
      <c r="M231" s="410">
        <f t="shared" si="61"/>
        <v>13.799999999999999</v>
      </c>
      <c r="N231" s="410">
        <f t="shared" si="62"/>
        <v>13.94</v>
      </c>
      <c r="O231" s="411"/>
      <c r="P231" s="485">
        <f t="shared" ca="1" si="63"/>
        <v>0.38796296296296578</v>
      </c>
      <c r="Q231" s="484">
        <f t="shared" ca="1" si="64"/>
        <v>0.38812500000000283</v>
      </c>
      <c r="R231" s="486">
        <v>0.14000000000000001</v>
      </c>
      <c r="S231" s="486">
        <f t="shared" ca="1" si="53"/>
        <v>0.14000000000000001</v>
      </c>
      <c r="T231">
        <v>7</v>
      </c>
      <c r="U231" s="469" t="str">
        <f t="shared" si="54"/>
        <v>C11-R7</v>
      </c>
      <c r="V231">
        <v>11</v>
      </c>
      <c r="W231" s="470" t="s">
        <v>493</v>
      </c>
      <c r="X231" s="470" t="s">
        <v>494</v>
      </c>
      <c r="Y231">
        <v>7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11"/>
      <c r="C232" s="404" t="str">
        <f t="shared" si="51"/>
        <v>C11-R9</v>
      </c>
      <c r="D232" s="405">
        <v>0.38825231481481826</v>
      </c>
      <c r="E232" s="405">
        <v>0.3884143518518553</v>
      </c>
      <c r="F232" s="406">
        <f t="shared" si="65"/>
        <v>1.7</v>
      </c>
      <c r="G232" s="468">
        <f t="shared" si="65"/>
        <v>11.6</v>
      </c>
      <c r="H232" s="407">
        <f t="shared" si="65"/>
        <v>1.2</v>
      </c>
      <c r="I232" s="407">
        <f t="shared" si="58"/>
        <v>13.299999999999999</v>
      </c>
      <c r="J232" s="407">
        <f t="shared" si="52"/>
        <v>13.36</v>
      </c>
      <c r="K232" s="408">
        <f t="shared" si="59"/>
        <v>6.0000000000000497E-2</v>
      </c>
      <c r="L232" s="409">
        <f t="shared" si="60"/>
        <v>0.5</v>
      </c>
      <c r="M232" s="410">
        <f t="shared" si="61"/>
        <v>13.799999999999999</v>
      </c>
      <c r="N232" s="410">
        <f t="shared" si="62"/>
        <v>13.86</v>
      </c>
      <c r="O232" s="411"/>
      <c r="P232" s="485">
        <f t="shared" ca="1" si="63"/>
        <v>0.38836805555555837</v>
      </c>
      <c r="Q232" s="484">
        <f t="shared" ca="1" si="64"/>
        <v>0.38850694444444728</v>
      </c>
      <c r="R232" s="486">
        <v>0.06</v>
      </c>
      <c r="S232" s="486">
        <f t="shared" ca="1" si="53"/>
        <v>0.05</v>
      </c>
      <c r="T232">
        <v>8</v>
      </c>
      <c r="U232" s="469" t="str">
        <f t="shared" si="54"/>
        <v>C11-R9</v>
      </c>
      <c r="V232">
        <v>11</v>
      </c>
      <c r="W232" s="470" t="s">
        <v>493</v>
      </c>
      <c r="X232" s="470" t="s">
        <v>494</v>
      </c>
      <c r="Y232">
        <v>9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11"/>
      <c r="C233" s="404" t="str">
        <f t="shared" si="51"/>
        <v>C11-R11</v>
      </c>
      <c r="D233" s="405">
        <v>0.38866898148148493</v>
      </c>
      <c r="E233" s="405">
        <v>0.38881944444444788</v>
      </c>
      <c r="F233" s="406">
        <f t="shared" si="65"/>
        <v>1.7</v>
      </c>
      <c r="G233" s="468">
        <f t="shared" si="65"/>
        <v>11.6</v>
      </c>
      <c r="H233" s="407">
        <f t="shared" si="65"/>
        <v>1.2</v>
      </c>
      <c r="I233" s="407">
        <f t="shared" si="58"/>
        <v>13.299999999999999</v>
      </c>
      <c r="J233" s="407">
        <f t="shared" si="52"/>
        <v>13.36</v>
      </c>
      <c r="K233" s="408">
        <f t="shared" si="59"/>
        <v>6.0000000000000497E-2</v>
      </c>
      <c r="L233" s="409">
        <f t="shared" si="60"/>
        <v>0.5</v>
      </c>
      <c r="M233" s="410">
        <f t="shared" si="61"/>
        <v>13.799999999999999</v>
      </c>
      <c r="N233" s="410">
        <f t="shared" si="62"/>
        <v>13.86</v>
      </c>
      <c r="O233" s="411"/>
      <c r="P233" s="485">
        <f t="shared" ca="1" si="63"/>
        <v>0.38876157407407691</v>
      </c>
      <c r="Q233" s="484">
        <f t="shared" ca="1" si="64"/>
        <v>0.38892361111111395</v>
      </c>
      <c r="R233" s="486">
        <v>0.06</v>
      </c>
      <c r="S233" s="486">
        <f t="shared" ca="1" si="53"/>
        <v>0.04</v>
      </c>
      <c r="T233">
        <v>9</v>
      </c>
      <c r="U233" s="469" t="str">
        <f t="shared" si="54"/>
        <v>C11-R11</v>
      </c>
      <c r="V233">
        <v>11</v>
      </c>
      <c r="W233" s="470" t="s">
        <v>493</v>
      </c>
      <c r="X233" s="470" t="s">
        <v>494</v>
      </c>
      <c r="Y233">
        <v>11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11"/>
      <c r="C234" s="404" t="str">
        <f t="shared" si="51"/>
        <v>C11-R13</v>
      </c>
      <c r="D234" s="405">
        <v>0.38906250000000342</v>
      </c>
      <c r="E234" s="405">
        <v>0.38922453703704046</v>
      </c>
      <c r="F234" s="406">
        <f t="shared" si="65"/>
        <v>1.7</v>
      </c>
      <c r="G234" s="468">
        <f t="shared" si="65"/>
        <v>11.6</v>
      </c>
      <c r="H234" s="407">
        <f t="shared" si="65"/>
        <v>1.2</v>
      </c>
      <c r="I234" s="407">
        <f t="shared" si="58"/>
        <v>13.299999999999999</v>
      </c>
      <c r="J234" s="407">
        <f t="shared" si="52"/>
        <v>13.45</v>
      </c>
      <c r="K234" s="408">
        <f t="shared" si="59"/>
        <v>0.15000000000000036</v>
      </c>
      <c r="L234" s="409">
        <f t="shared" si="60"/>
        <v>0.5</v>
      </c>
      <c r="M234" s="410">
        <f t="shared" si="61"/>
        <v>13.799999999999999</v>
      </c>
      <c r="N234" s="410">
        <f t="shared" si="62"/>
        <v>13.95</v>
      </c>
      <c r="O234" s="411"/>
      <c r="P234" s="485">
        <f t="shared" ca="1" si="63"/>
        <v>0.38921296296296581</v>
      </c>
      <c r="Q234" s="484">
        <f t="shared" ca="1" si="64"/>
        <v>0.38935185185185472</v>
      </c>
      <c r="R234" s="486">
        <v>0.15</v>
      </c>
      <c r="S234" s="486">
        <f t="shared" ca="1" si="53"/>
        <v>0.04</v>
      </c>
      <c r="T234">
        <v>10</v>
      </c>
      <c r="U234" s="469" t="str">
        <f t="shared" si="54"/>
        <v>C11-R13</v>
      </c>
      <c r="V234">
        <v>11</v>
      </c>
      <c r="W234" s="470" t="s">
        <v>493</v>
      </c>
      <c r="X234" s="470" t="s">
        <v>494</v>
      </c>
      <c r="Y234">
        <v>13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11"/>
      <c r="C235" s="404" t="str">
        <f t="shared" si="51"/>
        <v>C11-R15</v>
      </c>
      <c r="D235" s="405">
        <v>0.3894791666666701</v>
      </c>
      <c r="E235" s="405">
        <v>0.38961805555555901</v>
      </c>
      <c r="F235" s="406">
        <f t="shared" si="65"/>
        <v>1.7</v>
      </c>
      <c r="G235" s="468">
        <f t="shared" si="65"/>
        <v>11.6</v>
      </c>
      <c r="H235" s="407">
        <f t="shared" si="65"/>
        <v>1.2</v>
      </c>
      <c r="I235" s="407">
        <f t="shared" si="58"/>
        <v>13.299999999999999</v>
      </c>
      <c r="J235" s="407">
        <f t="shared" si="52"/>
        <v>13.36</v>
      </c>
      <c r="K235" s="408">
        <f t="shared" si="59"/>
        <v>6.0000000000000497E-2</v>
      </c>
      <c r="L235" s="409">
        <f t="shared" si="60"/>
        <v>0.5</v>
      </c>
      <c r="M235" s="410">
        <f t="shared" si="61"/>
        <v>13.799999999999999</v>
      </c>
      <c r="N235" s="410">
        <f t="shared" si="62"/>
        <v>13.86</v>
      </c>
      <c r="O235" s="411"/>
      <c r="P235" s="485">
        <f t="shared" ca="1" si="63"/>
        <v>0.38964120370370658</v>
      </c>
      <c r="Q235" s="484">
        <f t="shared" ca="1" si="64"/>
        <v>0.3897800925925955</v>
      </c>
      <c r="R235" s="486">
        <v>0.06</v>
      </c>
      <c r="S235" s="486">
        <f t="shared" ca="1" si="53"/>
        <v>0.02</v>
      </c>
      <c r="T235">
        <v>11</v>
      </c>
      <c r="U235" s="469" t="str">
        <f t="shared" si="54"/>
        <v>C11-R15</v>
      </c>
      <c r="V235">
        <v>11</v>
      </c>
      <c r="W235" s="470" t="s">
        <v>493</v>
      </c>
      <c r="X235" s="470" t="s">
        <v>494</v>
      </c>
      <c r="Y235">
        <v>15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11"/>
      <c r="C236" s="404" t="str">
        <f t="shared" si="51"/>
        <v>C11-R17</v>
      </c>
      <c r="D236" s="405">
        <v>0.38987268518518864</v>
      </c>
      <c r="E236" s="405">
        <v>0.39004629629629978</v>
      </c>
      <c r="F236" s="406">
        <f t="shared" si="65"/>
        <v>1.7</v>
      </c>
      <c r="G236" s="468">
        <f t="shared" si="65"/>
        <v>11.6</v>
      </c>
      <c r="H236" s="407">
        <f t="shared" si="65"/>
        <v>1.2</v>
      </c>
      <c r="I236" s="407">
        <f t="shared" si="58"/>
        <v>13.299999999999999</v>
      </c>
      <c r="J236" s="407">
        <f t="shared" si="52"/>
        <v>13.409999999999998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13.799999999999999</v>
      </c>
      <c r="N236" s="410">
        <f t="shared" si="62"/>
        <v>13.909999999999998</v>
      </c>
      <c r="O236" s="411"/>
      <c r="P236" s="485">
        <f t="shared" ca="1" si="63"/>
        <v>0.39005787037037326</v>
      </c>
      <c r="Q236" s="484">
        <f t="shared" ca="1" si="64"/>
        <v>0.3902314814814844</v>
      </c>
      <c r="R236" s="486">
        <v>0.11</v>
      </c>
      <c r="S236" s="486">
        <f t="shared" ca="1" si="53"/>
        <v>0.1</v>
      </c>
      <c r="T236">
        <v>12</v>
      </c>
      <c r="U236" s="469" t="str">
        <f t="shared" si="54"/>
        <v>C11-R17</v>
      </c>
      <c r="V236">
        <v>11</v>
      </c>
      <c r="W236" s="470" t="s">
        <v>493</v>
      </c>
      <c r="X236" s="470" t="s">
        <v>494</v>
      </c>
      <c r="Y236">
        <v>17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11"/>
      <c r="C237" s="404" t="str">
        <f t="shared" si="51"/>
        <v>C11-R19</v>
      </c>
      <c r="D237" s="405">
        <v>0.39033564814815164</v>
      </c>
      <c r="E237" s="405">
        <v>0.39047453703704055</v>
      </c>
      <c r="F237" s="406">
        <f t="shared" si="65"/>
        <v>1.7</v>
      </c>
      <c r="G237" s="468">
        <f t="shared" si="65"/>
        <v>11.6</v>
      </c>
      <c r="H237" s="407">
        <f t="shared" si="65"/>
        <v>1.2</v>
      </c>
      <c r="I237" s="407">
        <f t="shared" si="58"/>
        <v>13.299999999999999</v>
      </c>
      <c r="J237" s="407">
        <f t="shared" si="52"/>
        <v>13.379999999999999</v>
      </c>
      <c r="K237" s="408">
        <f t="shared" si="59"/>
        <v>8.0000000000000071E-2</v>
      </c>
      <c r="L237" s="409">
        <f t="shared" si="60"/>
        <v>0.5</v>
      </c>
      <c r="M237" s="410">
        <f t="shared" si="61"/>
        <v>13.799999999999999</v>
      </c>
      <c r="N237" s="410">
        <f t="shared" si="62"/>
        <v>13.879999999999999</v>
      </c>
      <c r="O237" s="411"/>
      <c r="P237" s="485">
        <f t="shared" ca="1" si="63"/>
        <v>0.39049768518518813</v>
      </c>
      <c r="Q237" s="484">
        <f t="shared" ca="1" si="64"/>
        <v>0.39063657407407704</v>
      </c>
      <c r="R237" s="486">
        <v>0.08</v>
      </c>
      <c r="S237" s="486">
        <f t="shared" ca="1" si="53"/>
        <v>0.1</v>
      </c>
      <c r="T237">
        <v>13</v>
      </c>
      <c r="U237" s="469" t="str">
        <f t="shared" si="54"/>
        <v>C11-R19</v>
      </c>
      <c r="V237">
        <v>11</v>
      </c>
      <c r="W237" s="470" t="s">
        <v>493</v>
      </c>
      <c r="X237" s="470" t="s">
        <v>494</v>
      </c>
      <c r="Y237">
        <v>19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11"/>
      <c r="C238" s="404" t="str">
        <f t="shared" si="51"/>
        <v>C11-R21</v>
      </c>
      <c r="D238" s="405">
        <v>0.39076388888889241</v>
      </c>
      <c r="E238" s="405">
        <v>0.39092592592592945</v>
      </c>
      <c r="F238" s="406">
        <f t="shared" si="65"/>
        <v>1.7</v>
      </c>
      <c r="G238" s="468">
        <f t="shared" si="65"/>
        <v>11.6</v>
      </c>
      <c r="H238" s="407">
        <f t="shared" si="65"/>
        <v>1.2</v>
      </c>
      <c r="I238" s="407">
        <f t="shared" si="58"/>
        <v>13.299999999999999</v>
      </c>
      <c r="J238" s="407">
        <f t="shared" si="52"/>
        <v>13.389999999999999</v>
      </c>
      <c r="K238" s="408">
        <f t="shared" si="59"/>
        <v>8.9999999999999858E-2</v>
      </c>
      <c r="L238" s="409">
        <f t="shared" si="60"/>
        <v>0.5</v>
      </c>
      <c r="M238" s="410">
        <f t="shared" si="61"/>
        <v>13.799999999999999</v>
      </c>
      <c r="N238" s="410">
        <f t="shared" si="62"/>
        <v>13.889999999999999</v>
      </c>
      <c r="O238" s="411"/>
      <c r="P238" s="485">
        <f t="shared" ca="1" si="63"/>
        <v>0.39087962962963257</v>
      </c>
      <c r="Q238" s="484">
        <f t="shared" ca="1" si="64"/>
        <v>0.39103009259259552</v>
      </c>
      <c r="R238" s="486">
        <v>0.09</v>
      </c>
      <c r="S238" s="486">
        <f t="shared" ca="1" si="53"/>
        <v>0.05</v>
      </c>
      <c r="T238">
        <v>14</v>
      </c>
      <c r="U238" s="501" t="str">
        <f t="shared" si="54"/>
        <v>C11-R21</v>
      </c>
      <c r="V238">
        <v>11</v>
      </c>
      <c r="W238" s="501" t="s">
        <v>493</v>
      </c>
      <c r="X238" s="470" t="s">
        <v>494</v>
      </c>
      <c r="Y238">
        <v>21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11"/>
      <c r="C239" s="404" t="str">
        <f t="shared" si="51"/>
        <v>C11-R23</v>
      </c>
      <c r="D239" s="405">
        <v>0.39118055555555908</v>
      </c>
      <c r="E239" s="405">
        <v>0.39135416666667022</v>
      </c>
      <c r="F239" s="406">
        <f t="shared" si="65"/>
        <v>1.7</v>
      </c>
      <c r="G239" s="468">
        <f t="shared" si="65"/>
        <v>11.6</v>
      </c>
      <c r="H239" s="407">
        <f t="shared" si="65"/>
        <v>1.2</v>
      </c>
      <c r="I239" s="407">
        <f t="shared" si="58"/>
        <v>13.299999999999999</v>
      </c>
      <c r="J239" s="407">
        <f t="shared" si="52"/>
        <v>13.319999999999999</v>
      </c>
      <c r="K239" s="408">
        <f t="shared" si="59"/>
        <v>1.9999999999999574E-2</v>
      </c>
      <c r="L239" s="409">
        <f t="shared" si="60"/>
        <v>0.5</v>
      </c>
      <c r="M239" s="410">
        <f t="shared" si="61"/>
        <v>13.799999999999999</v>
      </c>
      <c r="N239" s="410">
        <f t="shared" si="62"/>
        <v>13.819999999999999</v>
      </c>
      <c r="O239" s="411"/>
      <c r="P239" s="485">
        <f t="shared" ca="1" si="63"/>
        <v>0.39130787037037329</v>
      </c>
      <c r="Q239" s="484">
        <f t="shared" ca="1" si="64"/>
        <v>0.39146990740741033</v>
      </c>
      <c r="R239" s="486">
        <v>0.02</v>
      </c>
      <c r="S239" s="486">
        <f t="shared" ca="1" si="53"/>
        <v>0.06</v>
      </c>
      <c r="T239">
        <v>15</v>
      </c>
      <c r="U239" s="469" t="str">
        <f t="shared" si="54"/>
        <v>C11-R23</v>
      </c>
      <c r="V239">
        <v>11</v>
      </c>
      <c r="W239" s="470" t="s">
        <v>493</v>
      </c>
      <c r="X239" s="470" t="s">
        <v>494</v>
      </c>
      <c r="Y239">
        <v>23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11"/>
      <c r="C240" s="404" t="str">
        <f t="shared" si="51"/>
        <v>C11-R25</v>
      </c>
      <c r="D240" s="405">
        <v>0.39160879629629985</v>
      </c>
      <c r="E240" s="405">
        <v>0.3917708333333369</v>
      </c>
      <c r="F240" s="406">
        <f t="shared" si="65"/>
        <v>1.7</v>
      </c>
      <c r="G240" s="468">
        <f t="shared" si="65"/>
        <v>11.6</v>
      </c>
      <c r="H240" s="407">
        <f t="shared" si="65"/>
        <v>1.2</v>
      </c>
      <c r="I240" s="407">
        <f t="shared" si="58"/>
        <v>13.299999999999999</v>
      </c>
      <c r="J240" s="407">
        <f t="shared" si="52"/>
        <v>13.409999999999998</v>
      </c>
      <c r="K240" s="408">
        <f t="shared" si="59"/>
        <v>0.10999999999999943</v>
      </c>
      <c r="L240" s="409">
        <f t="shared" si="60"/>
        <v>0.5</v>
      </c>
      <c r="M240" s="410">
        <f t="shared" si="61"/>
        <v>13.799999999999999</v>
      </c>
      <c r="N240" s="410">
        <f t="shared" si="62"/>
        <v>13.909999999999998</v>
      </c>
      <c r="O240" s="411"/>
      <c r="P240" s="485">
        <f t="shared" ca="1" si="63"/>
        <v>0.39172453703703997</v>
      </c>
      <c r="Q240" s="484">
        <f t="shared" ca="1" si="64"/>
        <v>0.39186342592592888</v>
      </c>
      <c r="R240" s="486">
        <v>0.11</v>
      </c>
      <c r="S240" s="486">
        <f t="shared" ca="1" si="53"/>
        <v>0.03</v>
      </c>
      <c r="T240">
        <v>16</v>
      </c>
      <c r="U240" s="469" t="str">
        <f t="shared" si="54"/>
        <v>C11-R25</v>
      </c>
      <c r="V240">
        <v>11</v>
      </c>
      <c r="W240" s="470" t="s">
        <v>493</v>
      </c>
      <c r="X240" s="470" t="s">
        <v>494</v>
      </c>
      <c r="Y240">
        <v>25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11"/>
      <c r="C241" s="404" t="str">
        <f t="shared" si="51"/>
        <v>C11-R27</v>
      </c>
      <c r="D241" s="405">
        <v>0.3920023148148184</v>
      </c>
      <c r="E241" s="405">
        <v>0.39214120370370731</v>
      </c>
      <c r="F241" s="406">
        <f t="shared" si="65"/>
        <v>1.7</v>
      </c>
      <c r="G241" s="468">
        <f t="shared" si="65"/>
        <v>11.6</v>
      </c>
      <c r="H241" s="407">
        <f t="shared" si="65"/>
        <v>1.2</v>
      </c>
      <c r="I241" s="407">
        <f t="shared" si="58"/>
        <v>13.299999999999999</v>
      </c>
      <c r="J241" s="407">
        <f t="shared" si="52"/>
        <v>13.45</v>
      </c>
      <c r="K241" s="408">
        <f t="shared" si="59"/>
        <v>0.15000000000000036</v>
      </c>
      <c r="L241" s="409">
        <f t="shared" si="60"/>
        <v>0.5</v>
      </c>
      <c r="M241" s="410">
        <f t="shared" si="61"/>
        <v>13.799999999999999</v>
      </c>
      <c r="N241" s="410">
        <f t="shared" si="62"/>
        <v>13.95</v>
      </c>
      <c r="O241" s="411"/>
      <c r="P241" s="485">
        <f t="shared" ca="1" si="63"/>
        <v>0.39210648148148441</v>
      </c>
      <c r="Q241" s="484">
        <f t="shared" ca="1" si="64"/>
        <v>0.39228009259259555</v>
      </c>
      <c r="R241" s="486">
        <v>0.15</v>
      </c>
      <c r="S241" s="486">
        <f t="shared" ca="1" si="53"/>
        <v>7.0000000000000007E-2</v>
      </c>
      <c r="T241">
        <v>17</v>
      </c>
      <c r="U241" s="469" t="str">
        <f t="shared" si="54"/>
        <v>C11-R27</v>
      </c>
      <c r="V241">
        <v>11</v>
      </c>
      <c r="W241" s="470" t="s">
        <v>493</v>
      </c>
      <c r="X241" s="470" t="s">
        <v>494</v>
      </c>
      <c r="Y241">
        <v>27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11" t="str">
        <f>D12</f>
        <v>KM10+130, KM10+170</v>
      </c>
      <c r="C242" s="404" t="str">
        <f t="shared" si="51"/>
        <v>C11-R29</v>
      </c>
      <c r="D242" s="405">
        <v>0.39241898148148507</v>
      </c>
      <c r="E242" s="405">
        <v>0.39255787037037398</v>
      </c>
      <c r="F242" s="406">
        <f t="shared" si="65"/>
        <v>1.7</v>
      </c>
      <c r="G242" s="468">
        <f t="shared" si="65"/>
        <v>11.6</v>
      </c>
      <c r="H242" s="407">
        <f t="shared" si="65"/>
        <v>1.2</v>
      </c>
      <c r="I242" s="407">
        <f t="shared" si="58"/>
        <v>13.299999999999999</v>
      </c>
      <c r="J242" s="407">
        <f t="shared" si="52"/>
        <v>13.319999999999999</v>
      </c>
      <c r="K242" s="408">
        <f t="shared" si="59"/>
        <v>1.9999999999999574E-2</v>
      </c>
      <c r="L242" s="409">
        <f t="shared" si="60"/>
        <v>0.5</v>
      </c>
      <c r="M242" s="410">
        <f t="shared" si="61"/>
        <v>13.799999999999999</v>
      </c>
      <c r="N242" s="410">
        <f t="shared" si="62"/>
        <v>13.819999999999999</v>
      </c>
      <c r="O242" s="411"/>
      <c r="P242" s="485">
        <f t="shared" ca="1" si="63"/>
        <v>0.39252314814815109</v>
      </c>
      <c r="Q242" s="484">
        <f t="shared" ca="1" si="64"/>
        <v>0.39269675925926223</v>
      </c>
      <c r="R242" s="486">
        <v>0.02</v>
      </c>
      <c r="S242" s="486">
        <f t="shared" ca="1" si="53"/>
        <v>0.15</v>
      </c>
      <c r="T242">
        <v>18</v>
      </c>
      <c r="U242" s="469" t="str">
        <f t="shared" si="54"/>
        <v>C11-R29</v>
      </c>
      <c r="V242">
        <v>11</v>
      </c>
      <c r="W242" s="470" t="s">
        <v>493</v>
      </c>
      <c r="X242" s="470" t="s">
        <v>494</v>
      </c>
      <c r="Y242">
        <v>29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11"/>
      <c r="C243" s="404" t="str">
        <f t="shared" si="51"/>
        <v>C11-R31</v>
      </c>
      <c r="D243" s="405">
        <v>0.39283564814815175</v>
      </c>
      <c r="E243" s="405">
        <v>0.3929861111111147</v>
      </c>
      <c r="F243" s="406">
        <f t="shared" ref="F243:H258" si="66">F242</f>
        <v>1.7</v>
      </c>
      <c r="G243" s="468">
        <f t="shared" si="66"/>
        <v>11.6</v>
      </c>
      <c r="H243" s="407">
        <f t="shared" si="66"/>
        <v>1.2</v>
      </c>
      <c r="I243" s="407">
        <f t="shared" si="58"/>
        <v>13.299999999999999</v>
      </c>
      <c r="J243" s="407">
        <f t="shared" si="52"/>
        <v>13.409999999999998</v>
      </c>
      <c r="K243" s="408">
        <f t="shared" si="59"/>
        <v>0.10999999999999943</v>
      </c>
      <c r="L243" s="409">
        <f t="shared" si="60"/>
        <v>0.5</v>
      </c>
      <c r="M243" s="410">
        <f t="shared" si="61"/>
        <v>13.799999999999999</v>
      </c>
      <c r="N243" s="410">
        <f t="shared" si="62"/>
        <v>13.909999999999998</v>
      </c>
      <c r="O243" s="411"/>
      <c r="P243" s="485">
        <f t="shared" ca="1" si="63"/>
        <v>0.39298611111111409</v>
      </c>
      <c r="Q243" s="484">
        <f t="shared" ca="1" si="64"/>
        <v>0.39315972222222523</v>
      </c>
      <c r="R243" s="486">
        <v>0.11</v>
      </c>
      <c r="S243" s="486">
        <f t="shared" ca="1" si="53"/>
        <v>0.03</v>
      </c>
      <c r="T243">
        <v>19</v>
      </c>
      <c r="U243" s="469" t="str">
        <f t="shared" si="54"/>
        <v>C11-R31</v>
      </c>
      <c r="V243">
        <v>11</v>
      </c>
      <c r="W243" s="470" t="s">
        <v>493</v>
      </c>
      <c r="X243" s="470" t="s">
        <v>494</v>
      </c>
      <c r="Y243">
        <v>31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11"/>
      <c r="C244" s="404" t="str">
        <f t="shared" si="51"/>
        <v>C11-R33</v>
      </c>
      <c r="D244" s="405">
        <v>0.39327546296296656</v>
      </c>
      <c r="E244" s="405">
        <v>0.3934375000000036</v>
      </c>
      <c r="F244" s="406">
        <f t="shared" si="66"/>
        <v>1.7</v>
      </c>
      <c r="G244" s="468">
        <f t="shared" si="66"/>
        <v>11.6</v>
      </c>
      <c r="H244" s="407">
        <f t="shared" si="66"/>
        <v>1.2</v>
      </c>
      <c r="I244" s="407">
        <f t="shared" si="58"/>
        <v>13.299999999999999</v>
      </c>
      <c r="J244" s="407">
        <f t="shared" si="52"/>
        <v>13.389999999999999</v>
      </c>
      <c r="K244" s="408">
        <f t="shared" si="59"/>
        <v>8.9999999999999858E-2</v>
      </c>
      <c r="L244" s="409">
        <f t="shared" si="60"/>
        <v>0.5</v>
      </c>
      <c r="M244" s="410">
        <f t="shared" si="61"/>
        <v>13.799999999999999</v>
      </c>
      <c r="N244" s="410">
        <f t="shared" si="62"/>
        <v>13.889999999999999</v>
      </c>
      <c r="O244" s="411"/>
      <c r="P244" s="485">
        <f t="shared" ca="1" si="63"/>
        <v>0.39341435185185486</v>
      </c>
      <c r="Q244" s="484">
        <f t="shared" ca="1" si="64"/>
        <v>0.39355324074074377</v>
      </c>
      <c r="R244" s="486">
        <v>0.09</v>
      </c>
      <c r="S244" s="486">
        <f t="shared" ca="1" si="53"/>
        <v>7.0000000000000007E-2</v>
      </c>
      <c r="T244">
        <v>20</v>
      </c>
      <c r="U244" s="469" t="str">
        <f t="shared" si="54"/>
        <v>C11-R33</v>
      </c>
      <c r="V244">
        <v>11</v>
      </c>
      <c r="W244" s="470" t="s">
        <v>493</v>
      </c>
      <c r="X244" s="470" t="s">
        <v>494</v>
      </c>
      <c r="Y244">
        <v>33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11"/>
      <c r="C245" s="404" t="str">
        <f t="shared" si="51"/>
        <v>C11-R35</v>
      </c>
      <c r="D245" s="405">
        <v>0.39370370370370733</v>
      </c>
      <c r="E245" s="405">
        <v>0.39385416666667028</v>
      </c>
      <c r="F245" s="406">
        <f t="shared" si="66"/>
        <v>1.7</v>
      </c>
      <c r="G245" s="468">
        <f t="shared" si="66"/>
        <v>11.6</v>
      </c>
      <c r="H245" s="407">
        <f t="shared" si="66"/>
        <v>1.2</v>
      </c>
      <c r="I245" s="407">
        <f t="shared" si="58"/>
        <v>13.299999999999999</v>
      </c>
      <c r="J245" s="407">
        <f t="shared" si="52"/>
        <v>13.309999999999999</v>
      </c>
      <c r="K245" s="408">
        <f t="shared" si="59"/>
        <v>9.9999999999997868E-3</v>
      </c>
      <c r="L245" s="409">
        <f t="shared" si="60"/>
        <v>0.5</v>
      </c>
      <c r="M245" s="410">
        <f t="shared" si="61"/>
        <v>13.799999999999999</v>
      </c>
      <c r="N245" s="410">
        <f t="shared" si="62"/>
        <v>13.809999999999999</v>
      </c>
      <c r="O245" s="411"/>
      <c r="P245" s="485">
        <f t="shared" ca="1" si="63"/>
        <v>0.3938078703703734</v>
      </c>
      <c r="Q245" s="484">
        <f t="shared" ca="1" si="64"/>
        <v>0.39394675925926231</v>
      </c>
      <c r="R245" s="486">
        <v>0.01</v>
      </c>
      <c r="S245" s="486">
        <f t="shared" ca="1" si="53"/>
        <v>0.08</v>
      </c>
      <c r="T245">
        <v>21</v>
      </c>
      <c r="U245" s="469" t="str">
        <f t="shared" si="54"/>
        <v>C11-R35</v>
      </c>
      <c r="V245">
        <v>11</v>
      </c>
      <c r="W245" s="470" t="s">
        <v>493</v>
      </c>
      <c r="X245" s="470" t="s">
        <v>494</v>
      </c>
      <c r="Y245">
        <v>35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11"/>
      <c r="C246" s="404" t="str">
        <f t="shared" si="51"/>
        <v>C11-R37</v>
      </c>
      <c r="D246" s="405">
        <v>0.39408564814815178</v>
      </c>
      <c r="E246" s="405">
        <v>0.39422453703704069</v>
      </c>
      <c r="F246" s="406">
        <f t="shared" si="66"/>
        <v>1.7</v>
      </c>
      <c r="G246" s="468">
        <f t="shared" si="66"/>
        <v>11.6</v>
      </c>
      <c r="H246" s="407">
        <f t="shared" si="66"/>
        <v>1.2</v>
      </c>
      <c r="I246" s="407">
        <f t="shared" si="58"/>
        <v>13.299999999999999</v>
      </c>
      <c r="J246" s="407">
        <f t="shared" si="52"/>
        <v>13.409999999999998</v>
      </c>
      <c r="K246" s="408">
        <f t="shared" si="59"/>
        <v>0.10999999999999943</v>
      </c>
      <c r="L246" s="409">
        <f t="shared" si="60"/>
        <v>0.5</v>
      </c>
      <c r="M246" s="410">
        <f t="shared" si="61"/>
        <v>13.799999999999999</v>
      </c>
      <c r="N246" s="410">
        <f t="shared" si="62"/>
        <v>13.909999999999998</v>
      </c>
      <c r="O246" s="411"/>
      <c r="P246" s="485">
        <f t="shared" ca="1" si="63"/>
        <v>0.39421296296296604</v>
      </c>
      <c r="Q246" s="484">
        <f t="shared" ca="1" si="64"/>
        <v>0.39437500000000308</v>
      </c>
      <c r="R246" s="486">
        <v>0.11</v>
      </c>
      <c r="S246" s="486">
        <f t="shared" ca="1" si="53"/>
        <v>0.04</v>
      </c>
      <c r="T246">
        <v>22</v>
      </c>
      <c r="U246" s="469" t="str">
        <f t="shared" si="54"/>
        <v>C11-R37</v>
      </c>
      <c r="V246">
        <v>11</v>
      </c>
      <c r="W246" s="470" t="s">
        <v>493</v>
      </c>
      <c r="X246" s="470" t="s">
        <v>494</v>
      </c>
      <c r="Y246">
        <v>37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11"/>
      <c r="C247" s="404" t="str">
        <f t="shared" si="51"/>
        <v>C11-R39</v>
      </c>
      <c r="D247" s="405">
        <v>0.39449074074074442</v>
      </c>
      <c r="E247" s="405">
        <v>0.39465277777778146</v>
      </c>
      <c r="F247" s="406">
        <f t="shared" si="66"/>
        <v>1.7</v>
      </c>
      <c r="G247" s="468">
        <f t="shared" si="66"/>
        <v>11.6</v>
      </c>
      <c r="H247" s="407">
        <f t="shared" si="66"/>
        <v>1.2</v>
      </c>
      <c r="I247" s="407">
        <f t="shared" si="58"/>
        <v>13.299999999999999</v>
      </c>
      <c r="J247" s="407">
        <f t="shared" si="52"/>
        <v>13.44</v>
      </c>
      <c r="K247" s="408">
        <f t="shared" si="59"/>
        <v>0.14000000000000057</v>
      </c>
      <c r="L247" s="409">
        <f t="shared" si="60"/>
        <v>0.5</v>
      </c>
      <c r="M247" s="410">
        <f t="shared" si="61"/>
        <v>13.799999999999999</v>
      </c>
      <c r="N247" s="410">
        <f t="shared" si="62"/>
        <v>13.94</v>
      </c>
      <c r="O247" s="411"/>
      <c r="P247" s="485">
        <f t="shared" ca="1" si="63"/>
        <v>0.39462962962963272</v>
      </c>
      <c r="Q247" s="484">
        <f t="shared" ca="1" si="64"/>
        <v>0.39480324074074385</v>
      </c>
      <c r="R247" s="486">
        <v>0.14000000000000001</v>
      </c>
      <c r="S247" s="486">
        <f t="shared" ca="1" si="53"/>
        <v>0.12</v>
      </c>
      <c r="T247">
        <v>23</v>
      </c>
      <c r="U247" s="469" t="str">
        <f t="shared" si="54"/>
        <v>C11-R39</v>
      </c>
      <c r="V247">
        <v>11</v>
      </c>
      <c r="W247" s="470" t="s">
        <v>493</v>
      </c>
      <c r="X247" s="470" t="s">
        <v>494</v>
      </c>
      <c r="Y247">
        <v>39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11"/>
      <c r="C248" s="404" t="str">
        <f t="shared" si="51"/>
        <v>C11-R41</v>
      </c>
      <c r="D248" s="405">
        <v>0.39488425925926296</v>
      </c>
      <c r="E248" s="405">
        <v>0.3950462962963</v>
      </c>
      <c r="F248" s="406">
        <f t="shared" si="66"/>
        <v>1.7</v>
      </c>
      <c r="G248" s="468">
        <f t="shared" si="66"/>
        <v>11.6</v>
      </c>
      <c r="H248" s="407">
        <f t="shared" si="66"/>
        <v>1.2</v>
      </c>
      <c r="I248" s="407">
        <f t="shared" si="58"/>
        <v>13.299999999999999</v>
      </c>
      <c r="J248" s="407">
        <f t="shared" si="52"/>
        <v>13.36</v>
      </c>
      <c r="K248" s="408">
        <f t="shared" si="59"/>
        <v>6.0000000000000497E-2</v>
      </c>
      <c r="L248" s="409">
        <f t="shared" si="60"/>
        <v>0.5</v>
      </c>
      <c r="M248" s="410">
        <f t="shared" si="61"/>
        <v>13.799999999999999</v>
      </c>
      <c r="N248" s="410">
        <f t="shared" si="62"/>
        <v>13.86</v>
      </c>
      <c r="O248" s="411"/>
      <c r="P248" s="485">
        <f t="shared" ca="1" si="63"/>
        <v>0.39505787037037349</v>
      </c>
      <c r="Q248" s="484">
        <f t="shared" ca="1" si="64"/>
        <v>0.39521990740741053</v>
      </c>
      <c r="R248" s="486">
        <v>0.06</v>
      </c>
      <c r="S248" s="486">
        <f t="shared" ca="1" si="53"/>
        <v>0.06</v>
      </c>
      <c r="T248">
        <v>24</v>
      </c>
      <c r="U248" s="469" t="str">
        <f t="shared" si="54"/>
        <v>C11-R41</v>
      </c>
      <c r="V248">
        <v>11</v>
      </c>
      <c r="W248" s="470" t="s">
        <v>493</v>
      </c>
      <c r="X248" s="470" t="s">
        <v>494</v>
      </c>
      <c r="Y248">
        <v>41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11"/>
      <c r="C249" s="404" t="str">
        <f t="shared" si="51"/>
        <v>C11-R43</v>
      </c>
      <c r="D249" s="405">
        <v>0.39530092592592964</v>
      </c>
      <c r="E249" s="405">
        <v>0.39545138888889259</v>
      </c>
      <c r="F249" s="406">
        <f t="shared" si="66"/>
        <v>1.7</v>
      </c>
      <c r="G249" s="468">
        <f t="shared" si="66"/>
        <v>11.6</v>
      </c>
      <c r="H249" s="407">
        <f t="shared" si="66"/>
        <v>1.2</v>
      </c>
      <c r="I249" s="407">
        <f t="shared" si="58"/>
        <v>13.299999999999999</v>
      </c>
      <c r="J249" s="407">
        <f t="shared" si="52"/>
        <v>13.399999999999999</v>
      </c>
      <c r="K249" s="408">
        <f t="shared" si="59"/>
        <v>9.9999999999999645E-2</v>
      </c>
      <c r="L249" s="409">
        <f t="shared" si="60"/>
        <v>0.5</v>
      </c>
      <c r="M249" s="410">
        <f t="shared" si="61"/>
        <v>13.799999999999999</v>
      </c>
      <c r="N249" s="410">
        <f t="shared" si="62"/>
        <v>13.899999999999999</v>
      </c>
      <c r="O249" s="411"/>
      <c r="P249" s="485">
        <f t="shared" ca="1" si="63"/>
        <v>0.3954976851851883</v>
      </c>
      <c r="Q249" s="484">
        <f t="shared" ca="1" si="64"/>
        <v>0.39564814814815125</v>
      </c>
      <c r="R249" s="486">
        <v>0.1</v>
      </c>
      <c r="S249" s="486">
        <f t="shared" ca="1" si="53"/>
        <v>0.02</v>
      </c>
      <c r="T249">
        <v>25</v>
      </c>
      <c r="U249" s="469" t="str">
        <f t="shared" si="54"/>
        <v>C11-R43</v>
      </c>
      <c r="V249">
        <v>11</v>
      </c>
      <c r="W249" s="470" t="s">
        <v>493</v>
      </c>
      <c r="X249" s="470" t="s">
        <v>494</v>
      </c>
      <c r="Y249">
        <v>43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11"/>
      <c r="C250" s="404" t="str">
        <f t="shared" si="51"/>
        <v>C12-R42</v>
      </c>
      <c r="D250" s="405">
        <v>0.39571759259259631</v>
      </c>
      <c r="E250" s="405">
        <v>0.39589120370370745</v>
      </c>
      <c r="F250" s="406">
        <f t="shared" si="66"/>
        <v>1.7</v>
      </c>
      <c r="G250" s="468">
        <f t="shared" si="66"/>
        <v>11.6</v>
      </c>
      <c r="H250" s="407">
        <f t="shared" si="66"/>
        <v>1.2</v>
      </c>
      <c r="I250" s="407">
        <f t="shared" si="58"/>
        <v>13.299999999999999</v>
      </c>
      <c r="J250" s="407">
        <f t="shared" si="52"/>
        <v>13.329999999999998</v>
      </c>
      <c r="K250" s="408">
        <f t="shared" si="59"/>
        <v>2.9999999999999361E-2</v>
      </c>
      <c r="L250" s="409">
        <f t="shared" si="60"/>
        <v>0.5</v>
      </c>
      <c r="M250" s="410">
        <f t="shared" si="61"/>
        <v>13.799999999999999</v>
      </c>
      <c r="N250" s="410">
        <f t="shared" si="62"/>
        <v>13.829999999999998</v>
      </c>
      <c r="O250" s="411"/>
      <c r="P250" s="485">
        <f t="shared" ca="1" si="63"/>
        <v>0.39593750000000311</v>
      </c>
      <c r="Q250" s="484">
        <f t="shared" ca="1" si="64"/>
        <v>0.39608796296296606</v>
      </c>
      <c r="R250" s="486">
        <v>0.03</v>
      </c>
      <c r="S250" s="486">
        <f t="shared" ca="1" si="53"/>
        <v>0.05</v>
      </c>
      <c r="T250">
        <v>26</v>
      </c>
      <c r="U250" s="469" t="str">
        <f t="shared" si="54"/>
        <v>C12-R42</v>
      </c>
      <c r="V250">
        <v>12</v>
      </c>
      <c r="W250" s="470" t="s">
        <v>493</v>
      </c>
      <c r="X250" s="470" t="s">
        <v>494</v>
      </c>
      <c r="Y250">
        <v>42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11"/>
      <c r="C251" s="404" t="str">
        <f t="shared" si="51"/>
        <v>C12-R40</v>
      </c>
      <c r="D251" s="405">
        <v>0.39612268518518895</v>
      </c>
      <c r="E251" s="405">
        <v>0.39628472222222599</v>
      </c>
      <c r="F251" s="406">
        <f t="shared" si="66"/>
        <v>1.7</v>
      </c>
      <c r="G251" s="468">
        <f t="shared" si="66"/>
        <v>11.6</v>
      </c>
      <c r="H251" s="407">
        <f t="shared" si="66"/>
        <v>1.2</v>
      </c>
      <c r="I251" s="407">
        <f t="shared" si="58"/>
        <v>13.299999999999999</v>
      </c>
      <c r="J251" s="407">
        <f t="shared" si="52"/>
        <v>13.35</v>
      </c>
      <c r="K251" s="408">
        <f t="shared" si="59"/>
        <v>5.0000000000000711E-2</v>
      </c>
      <c r="L251" s="409">
        <f t="shared" si="60"/>
        <v>0.5</v>
      </c>
      <c r="M251" s="410">
        <f t="shared" si="61"/>
        <v>13.799999999999999</v>
      </c>
      <c r="N251" s="410">
        <f t="shared" si="62"/>
        <v>13.85</v>
      </c>
      <c r="O251" s="411"/>
      <c r="P251" s="485">
        <f t="shared" ca="1" si="63"/>
        <v>0.39635416666666978</v>
      </c>
      <c r="Q251" s="484">
        <f t="shared" ca="1" si="64"/>
        <v>0.39649305555555869</v>
      </c>
      <c r="R251" s="486">
        <v>0.05</v>
      </c>
      <c r="S251" s="486">
        <f t="shared" ca="1" si="53"/>
        <v>7.0000000000000007E-2</v>
      </c>
      <c r="T251">
        <v>1</v>
      </c>
      <c r="U251" s="469" t="str">
        <f t="shared" si="54"/>
        <v>C12-R40</v>
      </c>
      <c r="V251">
        <v>12</v>
      </c>
      <c r="W251" s="470" t="s">
        <v>493</v>
      </c>
      <c r="X251" s="470" t="s">
        <v>494</v>
      </c>
      <c r="Y251">
        <v>40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11"/>
      <c r="C252" s="404" t="str">
        <f t="shared" si="51"/>
        <v>C12-R38</v>
      </c>
      <c r="D252" s="405">
        <v>0.39655092592592972</v>
      </c>
      <c r="E252" s="405">
        <v>0.39668981481481863</v>
      </c>
      <c r="F252" s="406">
        <f t="shared" si="66"/>
        <v>1.7</v>
      </c>
      <c r="G252" s="468">
        <f t="shared" si="66"/>
        <v>11.6</v>
      </c>
      <c r="H252" s="407">
        <f t="shared" si="66"/>
        <v>1.2</v>
      </c>
      <c r="I252" s="407">
        <f t="shared" si="58"/>
        <v>13.299999999999999</v>
      </c>
      <c r="J252" s="407">
        <f t="shared" si="52"/>
        <v>13.36</v>
      </c>
      <c r="K252" s="408">
        <f t="shared" si="59"/>
        <v>6.0000000000000497E-2</v>
      </c>
      <c r="L252" s="409">
        <f t="shared" si="60"/>
        <v>0.5</v>
      </c>
      <c r="M252" s="410">
        <f t="shared" si="61"/>
        <v>13.799999999999999</v>
      </c>
      <c r="N252" s="410">
        <f t="shared" si="62"/>
        <v>13.86</v>
      </c>
      <c r="O252" s="411"/>
      <c r="P252" s="485">
        <f t="shared" ca="1" si="63"/>
        <v>0.39672453703704019</v>
      </c>
      <c r="Q252" s="484">
        <f t="shared" ca="1" si="64"/>
        <v>0.39688657407407724</v>
      </c>
      <c r="R252" s="486">
        <v>0.06</v>
      </c>
      <c r="S252" s="486">
        <f t="shared" ca="1" si="53"/>
        <v>0.05</v>
      </c>
      <c r="T252">
        <v>2</v>
      </c>
      <c r="U252" s="469" t="str">
        <f t="shared" si="54"/>
        <v>C12-R38</v>
      </c>
      <c r="V252">
        <v>12</v>
      </c>
      <c r="W252" s="470" t="s">
        <v>493</v>
      </c>
      <c r="X252" s="470" t="s">
        <v>494</v>
      </c>
      <c r="Y252">
        <v>38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11"/>
      <c r="C253" s="404" t="str">
        <f t="shared" si="51"/>
        <v>C12-R36</v>
      </c>
      <c r="D253" s="405">
        <v>0.3969675925925964</v>
      </c>
      <c r="E253" s="405">
        <v>0.39711805555555935</v>
      </c>
      <c r="F253" s="406">
        <f t="shared" si="66"/>
        <v>1.7</v>
      </c>
      <c r="G253" s="468">
        <f t="shared" si="66"/>
        <v>11.6</v>
      </c>
      <c r="H253" s="407">
        <f t="shared" si="66"/>
        <v>1.2</v>
      </c>
      <c r="I253" s="407">
        <f t="shared" si="58"/>
        <v>13.299999999999999</v>
      </c>
      <c r="J253" s="407">
        <f t="shared" si="52"/>
        <v>13.339999999999998</v>
      </c>
      <c r="K253" s="408">
        <f t="shared" si="59"/>
        <v>3.9999999999999147E-2</v>
      </c>
      <c r="L253" s="409">
        <f t="shared" si="60"/>
        <v>0.5</v>
      </c>
      <c r="M253" s="410">
        <f t="shared" si="61"/>
        <v>13.799999999999999</v>
      </c>
      <c r="N253" s="410">
        <f t="shared" si="62"/>
        <v>13.839999999999998</v>
      </c>
      <c r="O253" s="411"/>
      <c r="P253" s="485">
        <f t="shared" ca="1" si="63"/>
        <v>0.39711805555555874</v>
      </c>
      <c r="Q253" s="484">
        <f t="shared" ca="1" si="64"/>
        <v>0.39729166666666987</v>
      </c>
      <c r="R253" s="486">
        <v>0.04</v>
      </c>
      <c r="S253" s="486">
        <f t="shared" ca="1" si="53"/>
        <v>0.14000000000000001</v>
      </c>
      <c r="T253">
        <v>3</v>
      </c>
      <c r="U253" s="469" t="str">
        <f t="shared" si="54"/>
        <v>C12-R36</v>
      </c>
      <c r="V253">
        <v>12</v>
      </c>
      <c r="W253" s="470" t="s">
        <v>493</v>
      </c>
      <c r="X253" s="470" t="s">
        <v>494</v>
      </c>
      <c r="Y253">
        <v>36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11"/>
      <c r="C254" s="404" t="str">
        <f t="shared" si="51"/>
        <v>C12-R34</v>
      </c>
      <c r="D254" s="405">
        <v>0.39734953703704085</v>
      </c>
      <c r="E254" s="405">
        <v>0.39750000000000379</v>
      </c>
      <c r="F254" s="406">
        <f t="shared" si="66"/>
        <v>1.7</v>
      </c>
      <c r="G254" s="468">
        <f t="shared" si="66"/>
        <v>11.6</v>
      </c>
      <c r="H254" s="407">
        <f t="shared" si="66"/>
        <v>1.2</v>
      </c>
      <c r="I254" s="407">
        <f t="shared" si="58"/>
        <v>13.299999999999999</v>
      </c>
      <c r="J254" s="407">
        <f t="shared" si="52"/>
        <v>13.389999999999999</v>
      </c>
      <c r="K254" s="408">
        <f t="shared" si="59"/>
        <v>8.9999999999999858E-2</v>
      </c>
      <c r="L254" s="409">
        <f t="shared" si="60"/>
        <v>0.5</v>
      </c>
      <c r="M254" s="410">
        <f t="shared" si="61"/>
        <v>13.799999999999999</v>
      </c>
      <c r="N254" s="410">
        <f t="shared" si="62"/>
        <v>13.889999999999999</v>
      </c>
      <c r="O254" s="411"/>
      <c r="P254" s="485">
        <f t="shared" ca="1" si="63"/>
        <v>0.39753472222222541</v>
      </c>
      <c r="Q254" s="484">
        <f t="shared" ca="1" si="64"/>
        <v>0.39768518518518836</v>
      </c>
      <c r="R254" s="486">
        <v>0.09</v>
      </c>
      <c r="S254" s="486">
        <f t="shared" ca="1" si="53"/>
        <v>0.09</v>
      </c>
      <c r="T254">
        <v>4</v>
      </c>
      <c r="U254" s="469" t="str">
        <f t="shared" si="54"/>
        <v>C12-R34</v>
      </c>
      <c r="V254">
        <v>12</v>
      </c>
      <c r="W254" s="470" t="s">
        <v>493</v>
      </c>
      <c r="X254" s="470" t="s">
        <v>494</v>
      </c>
      <c r="Y254">
        <v>34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11"/>
      <c r="C255" s="404" t="str">
        <f t="shared" si="51"/>
        <v>C12-R32</v>
      </c>
      <c r="D255" s="405">
        <v>0.39776620370370752</v>
      </c>
      <c r="E255" s="405">
        <v>0.39790509259259643</v>
      </c>
      <c r="F255" s="406">
        <f t="shared" si="66"/>
        <v>1.7</v>
      </c>
      <c r="G255" s="468">
        <f t="shared" si="66"/>
        <v>11.6</v>
      </c>
      <c r="H255" s="407">
        <f t="shared" si="66"/>
        <v>1.2</v>
      </c>
      <c r="I255" s="407">
        <f t="shared" si="58"/>
        <v>13.299999999999999</v>
      </c>
      <c r="J255" s="407">
        <f t="shared" si="52"/>
        <v>13.35</v>
      </c>
      <c r="K255" s="408">
        <f t="shared" si="59"/>
        <v>5.0000000000000711E-2</v>
      </c>
      <c r="L255" s="409">
        <f t="shared" si="60"/>
        <v>0.5</v>
      </c>
      <c r="M255" s="410">
        <f t="shared" si="61"/>
        <v>13.799999999999999</v>
      </c>
      <c r="N255" s="410">
        <f t="shared" si="62"/>
        <v>13.85</v>
      </c>
      <c r="O255" s="411"/>
      <c r="P255" s="485">
        <f t="shared" ca="1" si="63"/>
        <v>0.39796296296296613</v>
      </c>
      <c r="Q255" s="484">
        <f t="shared" ca="1" si="64"/>
        <v>0.39812500000000317</v>
      </c>
      <c r="R255" s="486">
        <v>0.05</v>
      </c>
      <c r="S255" s="486">
        <f t="shared" ca="1" si="53"/>
        <v>0.14000000000000001</v>
      </c>
      <c r="T255">
        <v>5</v>
      </c>
      <c r="U255" s="469" t="str">
        <f t="shared" si="54"/>
        <v>C12-R32</v>
      </c>
      <c r="V255">
        <v>12</v>
      </c>
      <c r="W255" s="470" t="s">
        <v>493</v>
      </c>
      <c r="X255" s="470" t="s">
        <v>494</v>
      </c>
      <c r="Y255">
        <v>32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11"/>
      <c r="C256" s="404" t="str">
        <f t="shared" si="51"/>
        <v>C12-R30</v>
      </c>
      <c r="D256" s="405">
        <v>0.3981828703703742</v>
      </c>
      <c r="E256" s="405">
        <v>0.39834490740741124</v>
      </c>
      <c r="F256" s="406">
        <f t="shared" si="66"/>
        <v>1.7</v>
      </c>
      <c r="G256" s="468">
        <f t="shared" si="66"/>
        <v>11.6</v>
      </c>
      <c r="H256" s="407">
        <f t="shared" si="66"/>
        <v>1.2</v>
      </c>
      <c r="I256" s="407">
        <f t="shared" si="58"/>
        <v>13.299999999999999</v>
      </c>
      <c r="J256" s="407">
        <f t="shared" si="52"/>
        <v>13.419999999999998</v>
      </c>
      <c r="K256" s="408">
        <f t="shared" si="59"/>
        <v>0.11999999999999922</v>
      </c>
      <c r="L256" s="409">
        <f t="shared" si="60"/>
        <v>0.5</v>
      </c>
      <c r="M256" s="410">
        <f t="shared" si="61"/>
        <v>13.799999999999999</v>
      </c>
      <c r="N256" s="410">
        <f t="shared" si="62"/>
        <v>13.919999999999998</v>
      </c>
      <c r="O256" s="411"/>
      <c r="P256" s="485">
        <f t="shared" ca="1" si="63"/>
        <v>0.39841435185185503</v>
      </c>
      <c r="Q256" s="484">
        <f t="shared" ca="1" si="64"/>
        <v>0.39857638888889207</v>
      </c>
      <c r="R256" s="486">
        <v>0.12</v>
      </c>
      <c r="S256" s="486">
        <f t="shared" ca="1" si="53"/>
        <v>0.02</v>
      </c>
      <c r="T256">
        <v>6</v>
      </c>
      <c r="U256" s="469" t="str">
        <f t="shared" si="54"/>
        <v>C12-R30</v>
      </c>
      <c r="V256">
        <v>12</v>
      </c>
      <c r="W256" s="470" t="s">
        <v>493</v>
      </c>
      <c r="X256" s="470" t="s">
        <v>494</v>
      </c>
      <c r="Y256">
        <v>30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11"/>
      <c r="C257" s="404" t="str">
        <f t="shared" si="51"/>
        <v>C12-R28</v>
      </c>
      <c r="D257" s="405">
        <v>0.39857638888889274</v>
      </c>
      <c r="E257" s="405">
        <v>0.39875000000000388</v>
      </c>
      <c r="F257" s="406">
        <f t="shared" si="66"/>
        <v>1.7</v>
      </c>
      <c r="G257" s="468">
        <f t="shared" si="66"/>
        <v>11.6</v>
      </c>
      <c r="H257" s="407">
        <f t="shared" si="66"/>
        <v>1.2</v>
      </c>
      <c r="I257" s="407">
        <f t="shared" si="58"/>
        <v>13.299999999999999</v>
      </c>
      <c r="J257" s="407">
        <f t="shared" si="52"/>
        <v>13.37</v>
      </c>
      <c r="K257" s="408">
        <f t="shared" si="59"/>
        <v>7.0000000000000284E-2</v>
      </c>
      <c r="L257" s="409">
        <f t="shared" si="60"/>
        <v>0.5</v>
      </c>
      <c r="M257" s="410">
        <f t="shared" si="61"/>
        <v>13.799999999999999</v>
      </c>
      <c r="N257" s="410">
        <f t="shared" si="62"/>
        <v>13.87</v>
      </c>
      <c r="O257" s="411"/>
      <c r="P257" s="485">
        <f t="shared" ca="1" si="63"/>
        <v>0.39886574074074393</v>
      </c>
      <c r="Q257" s="484">
        <f t="shared" ca="1" si="64"/>
        <v>0.39902777777778098</v>
      </c>
      <c r="R257" s="486">
        <v>7.0000000000000007E-2</v>
      </c>
      <c r="S257" s="486">
        <f t="shared" ca="1" si="53"/>
        <v>0.11</v>
      </c>
      <c r="T257">
        <v>7</v>
      </c>
      <c r="U257" s="469" t="str">
        <f t="shared" si="54"/>
        <v>C12-R28</v>
      </c>
      <c r="V257">
        <v>12</v>
      </c>
      <c r="W257" s="470" t="s">
        <v>493</v>
      </c>
      <c r="X257" s="470" t="s">
        <v>494</v>
      </c>
      <c r="Y257">
        <v>28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11"/>
      <c r="C258" s="404" t="str">
        <f t="shared" si="51"/>
        <v>C12-R26</v>
      </c>
      <c r="D258" s="405">
        <v>0.39902777777778164</v>
      </c>
      <c r="E258" s="405">
        <v>0.39916666666667056</v>
      </c>
      <c r="F258" s="406">
        <f t="shared" si="66"/>
        <v>1.7</v>
      </c>
      <c r="G258" s="468">
        <f t="shared" si="66"/>
        <v>11.6</v>
      </c>
      <c r="H258" s="407">
        <f t="shared" si="66"/>
        <v>1.2</v>
      </c>
      <c r="I258" s="407">
        <f t="shared" si="58"/>
        <v>13.299999999999999</v>
      </c>
      <c r="J258" s="407">
        <f t="shared" si="52"/>
        <v>13.419999999999998</v>
      </c>
      <c r="K258" s="408">
        <f t="shared" si="59"/>
        <v>0.11999999999999922</v>
      </c>
      <c r="L258" s="409">
        <f t="shared" si="60"/>
        <v>0.5</v>
      </c>
      <c r="M258" s="410">
        <f t="shared" si="61"/>
        <v>13.799999999999999</v>
      </c>
      <c r="N258" s="410">
        <f t="shared" si="62"/>
        <v>13.919999999999998</v>
      </c>
      <c r="O258" s="411"/>
      <c r="P258" s="485">
        <f t="shared" ca="1" si="63"/>
        <v>0.39930555555555874</v>
      </c>
      <c r="Q258" s="484">
        <f t="shared" ca="1" si="64"/>
        <v>0.39947916666666988</v>
      </c>
      <c r="R258" s="486">
        <v>0.12</v>
      </c>
      <c r="S258" s="486">
        <f t="shared" ca="1" si="53"/>
        <v>0.08</v>
      </c>
      <c r="T258">
        <v>8</v>
      </c>
      <c r="U258" s="501" t="str">
        <f t="shared" si="54"/>
        <v>C12-R26</v>
      </c>
      <c r="V258">
        <v>12</v>
      </c>
      <c r="W258" s="501" t="s">
        <v>493</v>
      </c>
      <c r="X258" s="470" t="s">
        <v>494</v>
      </c>
      <c r="Y258">
        <v>26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11"/>
      <c r="C259" s="404" t="str">
        <f t="shared" si="51"/>
        <v>C12-R24</v>
      </c>
      <c r="D259" s="405">
        <v>0.39945601851852242</v>
      </c>
      <c r="E259" s="405">
        <v>0.39959490740741133</v>
      </c>
      <c r="F259" s="406">
        <f t="shared" ref="F259:H274" si="67">F258</f>
        <v>1.7</v>
      </c>
      <c r="G259" s="468">
        <f t="shared" si="67"/>
        <v>11.6</v>
      </c>
      <c r="H259" s="407">
        <f t="shared" si="67"/>
        <v>1.2</v>
      </c>
      <c r="I259" s="407">
        <f t="shared" si="58"/>
        <v>13.299999999999999</v>
      </c>
      <c r="J259" s="407">
        <f t="shared" si="52"/>
        <v>13.419999999999998</v>
      </c>
      <c r="K259" s="408">
        <f t="shared" si="59"/>
        <v>0.11999999999999922</v>
      </c>
      <c r="L259" s="409">
        <f t="shared" si="60"/>
        <v>0.5</v>
      </c>
      <c r="M259" s="410">
        <f t="shared" si="61"/>
        <v>13.799999999999999</v>
      </c>
      <c r="N259" s="410">
        <f t="shared" si="62"/>
        <v>13.919999999999998</v>
      </c>
      <c r="O259" s="411"/>
      <c r="P259" s="485">
        <f t="shared" ca="1" si="63"/>
        <v>0.39971064814815138</v>
      </c>
      <c r="Q259" s="484">
        <f t="shared" ca="1" si="64"/>
        <v>0.39987268518518843</v>
      </c>
      <c r="R259" s="486">
        <v>0.12</v>
      </c>
      <c r="S259" s="486">
        <f t="shared" ca="1" si="53"/>
        <v>0.05</v>
      </c>
      <c r="T259">
        <v>9</v>
      </c>
      <c r="U259" s="469" t="str">
        <f t="shared" si="54"/>
        <v>C12-R24</v>
      </c>
      <c r="V259">
        <v>12</v>
      </c>
      <c r="W259" s="470" t="s">
        <v>493</v>
      </c>
      <c r="X259" s="470" t="s">
        <v>494</v>
      </c>
      <c r="Y259">
        <v>24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11"/>
      <c r="C260" s="404" t="str">
        <f t="shared" si="51"/>
        <v>C12-R22</v>
      </c>
      <c r="D260" s="405">
        <v>0.39983796296296686</v>
      </c>
      <c r="E260" s="405">
        <v>0.40000000000000391</v>
      </c>
      <c r="F260" s="406">
        <f t="shared" si="67"/>
        <v>1.7</v>
      </c>
      <c r="G260" s="468">
        <f t="shared" si="67"/>
        <v>11.6</v>
      </c>
      <c r="H260" s="407">
        <f t="shared" si="67"/>
        <v>1.2</v>
      </c>
      <c r="I260" s="407">
        <f t="shared" si="58"/>
        <v>13.299999999999999</v>
      </c>
      <c r="J260" s="407">
        <f t="shared" si="52"/>
        <v>13.36</v>
      </c>
      <c r="K260" s="408">
        <f t="shared" si="59"/>
        <v>6.0000000000000497E-2</v>
      </c>
      <c r="L260" s="409">
        <f t="shared" si="60"/>
        <v>0.5</v>
      </c>
      <c r="M260" s="410">
        <f t="shared" si="61"/>
        <v>13.799999999999999</v>
      </c>
      <c r="N260" s="410">
        <f t="shared" si="62"/>
        <v>13.86</v>
      </c>
      <c r="O260" s="411"/>
      <c r="P260" s="485">
        <f t="shared" ca="1" si="63"/>
        <v>0.40012731481481806</v>
      </c>
      <c r="Q260" s="484">
        <f t="shared" ca="1" si="64"/>
        <v>0.40026620370370697</v>
      </c>
      <c r="R260" s="486">
        <v>0.06</v>
      </c>
      <c r="S260" s="486">
        <f t="shared" ca="1" si="53"/>
        <v>0.09</v>
      </c>
      <c r="T260">
        <v>10</v>
      </c>
      <c r="U260" s="469" t="str">
        <f t="shared" si="54"/>
        <v>C12-R22</v>
      </c>
      <c r="V260">
        <v>12</v>
      </c>
      <c r="W260" s="470" t="s">
        <v>493</v>
      </c>
      <c r="X260" s="470" t="s">
        <v>494</v>
      </c>
      <c r="Y260">
        <v>22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11"/>
      <c r="C261" s="404" t="str">
        <f t="shared" si="51"/>
        <v>C12-R20</v>
      </c>
      <c r="D261" s="405">
        <v>0.40025462962963354</v>
      </c>
      <c r="E261" s="405">
        <v>0.40041666666667058</v>
      </c>
      <c r="F261" s="406">
        <f t="shared" si="67"/>
        <v>1.7</v>
      </c>
      <c r="G261" s="468">
        <f t="shared" si="67"/>
        <v>11.6</v>
      </c>
      <c r="H261" s="407">
        <f t="shared" si="67"/>
        <v>1.2</v>
      </c>
      <c r="I261" s="407">
        <f t="shared" si="58"/>
        <v>13.299999999999999</v>
      </c>
      <c r="J261" s="407">
        <f t="shared" si="52"/>
        <v>13.43</v>
      </c>
      <c r="K261" s="408">
        <f t="shared" si="59"/>
        <v>0.13000000000000078</v>
      </c>
      <c r="L261" s="409">
        <f t="shared" si="60"/>
        <v>0.5</v>
      </c>
      <c r="M261" s="410">
        <f t="shared" si="61"/>
        <v>13.799999999999999</v>
      </c>
      <c r="N261" s="410">
        <f t="shared" si="62"/>
        <v>13.93</v>
      </c>
      <c r="O261" s="411"/>
      <c r="P261" s="485">
        <f t="shared" ca="1" si="63"/>
        <v>0.40054398148148473</v>
      </c>
      <c r="Q261" s="484">
        <f t="shared" ca="1" si="64"/>
        <v>0.40071759259259587</v>
      </c>
      <c r="R261" s="486">
        <v>0.13</v>
      </c>
      <c r="S261" s="486">
        <f t="shared" ca="1" si="53"/>
        <v>0.11</v>
      </c>
      <c r="T261">
        <v>11</v>
      </c>
      <c r="U261" s="469" t="str">
        <f t="shared" si="54"/>
        <v>C12-R20</v>
      </c>
      <c r="V261">
        <v>12</v>
      </c>
      <c r="W261" s="470" t="s">
        <v>493</v>
      </c>
      <c r="X261" s="470" t="s">
        <v>494</v>
      </c>
      <c r="Y261">
        <v>20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11"/>
      <c r="C262" s="404" t="str">
        <f t="shared" si="51"/>
        <v>C12-R18</v>
      </c>
      <c r="D262" s="405">
        <v>0.40069444444444835</v>
      </c>
      <c r="E262" s="405">
        <v>0.40086805555555949</v>
      </c>
      <c r="F262" s="406">
        <f t="shared" si="67"/>
        <v>1.7</v>
      </c>
      <c r="G262" s="468">
        <f t="shared" si="67"/>
        <v>11.6</v>
      </c>
      <c r="H262" s="407">
        <f t="shared" si="67"/>
        <v>1.2</v>
      </c>
      <c r="I262" s="407">
        <f t="shared" si="58"/>
        <v>13.299999999999999</v>
      </c>
      <c r="J262" s="407">
        <f t="shared" si="52"/>
        <v>13.379999999999999</v>
      </c>
      <c r="K262" s="408">
        <f t="shared" si="59"/>
        <v>8.0000000000000071E-2</v>
      </c>
      <c r="L262" s="409">
        <f t="shared" si="60"/>
        <v>0.5</v>
      </c>
      <c r="M262" s="410">
        <f t="shared" si="61"/>
        <v>13.799999999999999</v>
      </c>
      <c r="N262" s="410">
        <f t="shared" si="62"/>
        <v>13.879999999999999</v>
      </c>
      <c r="O262" s="411"/>
      <c r="P262" s="485">
        <f t="shared" ca="1" si="63"/>
        <v>0.40099537037037364</v>
      </c>
      <c r="Q262" s="484">
        <f t="shared" ca="1" si="64"/>
        <v>0.40113425925926255</v>
      </c>
      <c r="R262" s="486">
        <v>0.08</v>
      </c>
      <c r="S262" s="486">
        <f t="shared" ca="1" si="53"/>
        <v>0.02</v>
      </c>
      <c r="T262">
        <v>12</v>
      </c>
      <c r="U262" s="469" t="str">
        <f t="shared" si="54"/>
        <v>C12-R18</v>
      </c>
      <c r="V262">
        <v>12</v>
      </c>
      <c r="W262" s="470" t="s">
        <v>493</v>
      </c>
      <c r="X262" s="470" t="s">
        <v>494</v>
      </c>
      <c r="Y262">
        <v>18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11"/>
      <c r="C263" s="404" t="str">
        <f t="shared" si="51"/>
        <v>C12-R16</v>
      </c>
      <c r="D263" s="405">
        <v>0.40113425925926322</v>
      </c>
      <c r="E263" s="405">
        <v>0.40129629629630026</v>
      </c>
      <c r="F263" s="406">
        <f t="shared" si="67"/>
        <v>1.7</v>
      </c>
      <c r="G263" s="468">
        <f t="shared" si="67"/>
        <v>11.6</v>
      </c>
      <c r="H263" s="407">
        <f t="shared" si="67"/>
        <v>1.2</v>
      </c>
      <c r="I263" s="407">
        <f t="shared" si="58"/>
        <v>13.299999999999999</v>
      </c>
      <c r="J263" s="407">
        <f t="shared" si="52"/>
        <v>13.45</v>
      </c>
      <c r="K263" s="408">
        <f t="shared" si="59"/>
        <v>0.15000000000000036</v>
      </c>
      <c r="L263" s="409">
        <f t="shared" si="60"/>
        <v>0.5</v>
      </c>
      <c r="M263" s="410">
        <f t="shared" si="61"/>
        <v>13.799999999999999</v>
      </c>
      <c r="N263" s="410">
        <f t="shared" si="62"/>
        <v>13.95</v>
      </c>
      <c r="O263" s="411"/>
      <c r="P263" s="485">
        <f t="shared" ca="1" si="63"/>
        <v>0.40140046296296628</v>
      </c>
      <c r="Q263" s="484">
        <f t="shared" ca="1" si="64"/>
        <v>0.40156250000000332</v>
      </c>
      <c r="R263" s="486">
        <v>0.15</v>
      </c>
      <c r="S263" s="486">
        <f t="shared" ca="1" si="53"/>
        <v>7.0000000000000007E-2</v>
      </c>
      <c r="T263">
        <v>13</v>
      </c>
      <c r="U263" s="469" t="str">
        <f t="shared" si="54"/>
        <v>C12-R16</v>
      </c>
      <c r="V263">
        <v>12</v>
      </c>
      <c r="W263" s="470" t="s">
        <v>493</v>
      </c>
      <c r="X263" s="470" t="s">
        <v>494</v>
      </c>
      <c r="Y263">
        <v>16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11"/>
      <c r="C264" s="404" t="str">
        <f t="shared" si="51"/>
        <v>C12-R14</v>
      </c>
      <c r="D264" s="405">
        <v>0.4015393518518558</v>
      </c>
      <c r="E264" s="405">
        <v>0.40168981481481875</v>
      </c>
      <c r="F264" s="406">
        <f t="shared" si="67"/>
        <v>1.7</v>
      </c>
      <c r="G264" s="468">
        <f t="shared" si="67"/>
        <v>11.6</v>
      </c>
      <c r="H264" s="407">
        <f t="shared" si="67"/>
        <v>1.2</v>
      </c>
      <c r="I264" s="407">
        <f t="shared" si="58"/>
        <v>13.299999999999999</v>
      </c>
      <c r="J264" s="407">
        <f t="shared" si="52"/>
        <v>13.419999999999998</v>
      </c>
      <c r="K264" s="408">
        <f t="shared" si="59"/>
        <v>0.11999999999999922</v>
      </c>
      <c r="L264" s="409">
        <f t="shared" si="60"/>
        <v>0.5</v>
      </c>
      <c r="M264" s="410">
        <f t="shared" si="61"/>
        <v>13.799999999999999</v>
      </c>
      <c r="N264" s="410">
        <f t="shared" si="62"/>
        <v>13.919999999999998</v>
      </c>
      <c r="O264" s="411"/>
      <c r="P264" s="485">
        <f t="shared" ca="1" si="63"/>
        <v>0.40182870370370705</v>
      </c>
      <c r="Q264" s="484">
        <f t="shared" ca="1" si="64"/>
        <v>0.40197916666667</v>
      </c>
      <c r="R264" s="486">
        <v>0.12</v>
      </c>
      <c r="S264" s="486">
        <f t="shared" ca="1" si="53"/>
        <v>0.13</v>
      </c>
      <c r="T264">
        <v>14</v>
      </c>
      <c r="U264" s="469" t="str">
        <f t="shared" si="54"/>
        <v>C12-R14</v>
      </c>
      <c r="V264">
        <v>12</v>
      </c>
      <c r="W264" s="470" t="s">
        <v>493</v>
      </c>
      <c r="X264" s="470" t="s">
        <v>494</v>
      </c>
      <c r="Y264">
        <v>14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11"/>
      <c r="C265" s="404" t="str">
        <f t="shared" si="51"/>
        <v>C12-R12</v>
      </c>
      <c r="D265" s="405">
        <v>0.40195601851852247</v>
      </c>
      <c r="E265" s="405">
        <v>0.40210648148148542</v>
      </c>
      <c r="F265" s="406">
        <f t="shared" si="67"/>
        <v>1.7</v>
      </c>
      <c r="G265" s="468">
        <f t="shared" si="67"/>
        <v>11.6</v>
      </c>
      <c r="H265" s="407">
        <f t="shared" si="67"/>
        <v>1.2</v>
      </c>
      <c r="I265" s="407">
        <f t="shared" si="58"/>
        <v>13.299999999999999</v>
      </c>
      <c r="J265" s="407">
        <f t="shared" si="52"/>
        <v>13.45</v>
      </c>
      <c r="K265" s="408">
        <f t="shared" si="59"/>
        <v>0.15000000000000036</v>
      </c>
      <c r="L265" s="409">
        <f t="shared" si="60"/>
        <v>0.5</v>
      </c>
      <c r="M265" s="410">
        <f t="shared" si="61"/>
        <v>13.799999999999999</v>
      </c>
      <c r="N265" s="410">
        <f t="shared" si="62"/>
        <v>13.95</v>
      </c>
      <c r="O265" s="411"/>
      <c r="P265" s="485">
        <f t="shared" ca="1" si="63"/>
        <v>0.40224537037037372</v>
      </c>
      <c r="Q265" s="484">
        <f t="shared" ca="1" si="64"/>
        <v>0.40241898148148486</v>
      </c>
      <c r="R265" s="486">
        <v>0.15</v>
      </c>
      <c r="S265" s="486">
        <f t="shared" ca="1" si="53"/>
        <v>0.05</v>
      </c>
      <c r="T265">
        <v>15</v>
      </c>
      <c r="U265" s="469" t="str">
        <f t="shared" si="54"/>
        <v>C12-R12</v>
      </c>
      <c r="V265">
        <v>12</v>
      </c>
      <c r="W265" s="470" t="s">
        <v>493</v>
      </c>
      <c r="X265" s="470" t="s">
        <v>494</v>
      </c>
      <c r="Y265">
        <v>12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11"/>
      <c r="C266" s="404" t="str">
        <f t="shared" si="51"/>
        <v>C12-R10</v>
      </c>
      <c r="D266" s="405">
        <v>0.40233796296296692</v>
      </c>
      <c r="E266" s="405">
        <v>0.40250000000000397</v>
      </c>
      <c r="F266" s="406">
        <f t="shared" si="67"/>
        <v>1.7</v>
      </c>
      <c r="G266" s="468">
        <f t="shared" si="67"/>
        <v>11.6</v>
      </c>
      <c r="H266" s="407">
        <f t="shared" si="67"/>
        <v>1.2</v>
      </c>
      <c r="I266" s="407">
        <f t="shared" si="58"/>
        <v>13.299999999999999</v>
      </c>
      <c r="J266" s="407">
        <f t="shared" si="52"/>
        <v>13.419999999999998</v>
      </c>
      <c r="K266" s="408">
        <f t="shared" si="59"/>
        <v>0.11999999999999922</v>
      </c>
      <c r="L266" s="409">
        <f t="shared" si="60"/>
        <v>0.5</v>
      </c>
      <c r="M266" s="410">
        <f t="shared" si="61"/>
        <v>13.799999999999999</v>
      </c>
      <c r="N266" s="410">
        <f t="shared" si="62"/>
        <v>13.919999999999998</v>
      </c>
      <c r="O266" s="411"/>
      <c r="P266" s="485">
        <f t="shared" ca="1" si="63"/>
        <v>0.40269675925926263</v>
      </c>
      <c r="Q266" s="484">
        <f t="shared" ca="1" si="64"/>
        <v>0.40285879629629967</v>
      </c>
      <c r="R266" s="486">
        <v>0.12</v>
      </c>
      <c r="S266" s="486">
        <f t="shared" ca="1" si="53"/>
        <v>7.0000000000000007E-2</v>
      </c>
      <c r="T266">
        <v>16</v>
      </c>
      <c r="U266" s="469" t="str">
        <f t="shared" si="54"/>
        <v>C12-R10</v>
      </c>
      <c r="V266">
        <v>12</v>
      </c>
      <c r="W266" s="470" t="s">
        <v>493</v>
      </c>
      <c r="X266" s="470" t="s">
        <v>494</v>
      </c>
      <c r="Y266">
        <v>10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11"/>
      <c r="C267" s="404" t="str">
        <f t="shared" si="51"/>
        <v>C12-R8</v>
      </c>
      <c r="D267" s="405">
        <v>0.4027546296296336</v>
      </c>
      <c r="E267" s="405">
        <v>0.40290509259259655</v>
      </c>
      <c r="F267" s="406">
        <f t="shared" si="67"/>
        <v>1.7</v>
      </c>
      <c r="G267" s="468">
        <f t="shared" si="67"/>
        <v>11.6</v>
      </c>
      <c r="H267" s="407">
        <f t="shared" si="67"/>
        <v>1.2</v>
      </c>
      <c r="I267" s="407">
        <f t="shared" si="58"/>
        <v>13.299999999999999</v>
      </c>
      <c r="J267" s="407">
        <f t="shared" si="52"/>
        <v>13.309999999999999</v>
      </c>
      <c r="K267" s="408">
        <f t="shared" si="59"/>
        <v>9.9999999999997868E-3</v>
      </c>
      <c r="L267" s="409">
        <f t="shared" si="60"/>
        <v>0.5</v>
      </c>
      <c r="M267" s="410">
        <f t="shared" si="61"/>
        <v>13.799999999999999</v>
      </c>
      <c r="N267" s="410">
        <f t="shared" si="62"/>
        <v>13.809999999999999</v>
      </c>
      <c r="O267" s="411"/>
      <c r="P267" s="485">
        <f t="shared" ca="1" si="63"/>
        <v>0.4031134259259293</v>
      </c>
      <c r="Q267" s="484">
        <f t="shared" ca="1" si="64"/>
        <v>0.40326388888889225</v>
      </c>
      <c r="R267" s="486">
        <v>0.01</v>
      </c>
      <c r="S267" s="486">
        <f t="shared" ca="1" si="53"/>
        <v>0.11</v>
      </c>
      <c r="T267">
        <v>17</v>
      </c>
      <c r="U267" s="469" t="str">
        <f t="shared" si="54"/>
        <v>C12-R8</v>
      </c>
      <c r="V267">
        <v>12</v>
      </c>
      <c r="W267" s="470" t="s">
        <v>493</v>
      </c>
      <c r="X267" s="470" t="s">
        <v>494</v>
      </c>
      <c r="Y267">
        <v>8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11"/>
      <c r="C268" s="404" t="str">
        <f t="shared" si="51"/>
        <v>C12-R6</v>
      </c>
      <c r="D268" s="405">
        <v>0.40317129629630027</v>
      </c>
      <c r="E268" s="405">
        <v>0.40332175925926322</v>
      </c>
      <c r="F268" s="406">
        <f t="shared" si="67"/>
        <v>1.7</v>
      </c>
      <c r="G268" s="468">
        <f t="shared" si="67"/>
        <v>11.6</v>
      </c>
      <c r="H268" s="407">
        <f t="shared" si="67"/>
        <v>1.2</v>
      </c>
      <c r="I268" s="407">
        <f t="shared" si="58"/>
        <v>13.299999999999999</v>
      </c>
      <c r="J268" s="407">
        <f t="shared" si="52"/>
        <v>13.37</v>
      </c>
      <c r="K268" s="408">
        <f t="shared" si="59"/>
        <v>7.0000000000000284E-2</v>
      </c>
      <c r="L268" s="409">
        <f t="shared" si="60"/>
        <v>0.5</v>
      </c>
      <c r="M268" s="410">
        <f t="shared" si="61"/>
        <v>13.799999999999999</v>
      </c>
      <c r="N268" s="410">
        <f t="shared" si="62"/>
        <v>13.87</v>
      </c>
      <c r="O268" s="411"/>
      <c r="P268" s="485">
        <f t="shared" ca="1" si="63"/>
        <v>0.40354166666667002</v>
      </c>
      <c r="Q268" s="484">
        <f t="shared" ca="1" si="64"/>
        <v>0.40369212962963297</v>
      </c>
      <c r="R268" s="486">
        <v>7.0000000000000007E-2</v>
      </c>
      <c r="S268" s="486">
        <f t="shared" ca="1" si="53"/>
        <v>7.0000000000000007E-2</v>
      </c>
      <c r="T268">
        <v>18</v>
      </c>
      <c r="U268" s="469" t="str">
        <f t="shared" si="54"/>
        <v>C12-R6</v>
      </c>
      <c r="V268">
        <v>12</v>
      </c>
      <c r="W268" s="470" t="s">
        <v>493</v>
      </c>
      <c r="X268" s="470" t="s">
        <v>494</v>
      </c>
      <c r="Y268">
        <v>6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11"/>
      <c r="C269" s="404" t="str">
        <f t="shared" si="51"/>
        <v>C12-R4</v>
      </c>
      <c r="D269" s="405">
        <v>0.40361111111111508</v>
      </c>
      <c r="E269" s="405">
        <v>0.40378472222222622</v>
      </c>
      <c r="F269" s="406">
        <f t="shared" si="67"/>
        <v>1.7</v>
      </c>
      <c r="G269" s="468">
        <f t="shared" si="67"/>
        <v>11.6</v>
      </c>
      <c r="H269" s="407">
        <f t="shared" si="67"/>
        <v>1.2</v>
      </c>
      <c r="I269" s="407">
        <f t="shared" si="58"/>
        <v>13.299999999999999</v>
      </c>
      <c r="J269" s="407">
        <f t="shared" si="52"/>
        <v>13.36</v>
      </c>
      <c r="K269" s="408">
        <f t="shared" si="59"/>
        <v>6.0000000000000497E-2</v>
      </c>
      <c r="L269" s="409">
        <f t="shared" si="60"/>
        <v>0.5</v>
      </c>
      <c r="M269" s="410">
        <f t="shared" si="61"/>
        <v>13.799999999999999</v>
      </c>
      <c r="N269" s="410">
        <f t="shared" si="62"/>
        <v>13.86</v>
      </c>
      <c r="O269" s="411"/>
      <c r="P269" s="485">
        <f t="shared" ca="1" si="63"/>
        <v>0.40392361111111447</v>
      </c>
      <c r="Q269" s="484">
        <f t="shared" ca="1" si="64"/>
        <v>0.40406250000000338</v>
      </c>
      <c r="R269" s="486">
        <v>0.06</v>
      </c>
      <c r="S269" s="486">
        <f t="shared" ca="1" si="53"/>
        <v>0.08</v>
      </c>
      <c r="T269">
        <v>19</v>
      </c>
      <c r="U269" s="469" t="str">
        <f t="shared" si="54"/>
        <v>C12-R4</v>
      </c>
      <c r="V269">
        <v>12</v>
      </c>
      <c r="W269" s="470" t="s">
        <v>493</v>
      </c>
      <c r="X269" s="470" t="s">
        <v>494</v>
      </c>
      <c r="Y269">
        <v>4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11"/>
      <c r="C270" s="404" t="str">
        <f t="shared" si="51"/>
        <v>C12-R2</v>
      </c>
      <c r="D270" s="405">
        <v>0.40405092592592995</v>
      </c>
      <c r="E270" s="405">
        <v>0.40421296296296699</v>
      </c>
      <c r="F270" s="406">
        <f t="shared" si="67"/>
        <v>1.7</v>
      </c>
      <c r="G270" s="468">
        <f t="shared" si="67"/>
        <v>11.6</v>
      </c>
      <c r="H270" s="407">
        <f t="shared" si="67"/>
        <v>1.2</v>
      </c>
      <c r="I270" s="407">
        <f t="shared" si="58"/>
        <v>13.299999999999999</v>
      </c>
      <c r="J270" s="407">
        <f t="shared" si="52"/>
        <v>13.319999999999999</v>
      </c>
      <c r="K270" s="408">
        <f t="shared" si="59"/>
        <v>1.9999999999999574E-2</v>
      </c>
      <c r="L270" s="409">
        <f t="shared" si="60"/>
        <v>0.5</v>
      </c>
      <c r="M270" s="410">
        <f t="shared" si="61"/>
        <v>13.799999999999999</v>
      </c>
      <c r="N270" s="410">
        <f t="shared" si="62"/>
        <v>13.819999999999999</v>
      </c>
      <c r="O270" s="411"/>
      <c r="P270" s="485">
        <f t="shared" ca="1" si="63"/>
        <v>0.4043287037037071</v>
      </c>
      <c r="Q270" s="484">
        <f t="shared" ca="1" si="64"/>
        <v>0.40447916666667005</v>
      </c>
      <c r="R270" s="486">
        <v>0.02</v>
      </c>
      <c r="S270" s="486">
        <f t="shared" ca="1" si="53"/>
        <v>7.0000000000000007E-2</v>
      </c>
      <c r="T270">
        <v>20</v>
      </c>
      <c r="U270" s="469" t="str">
        <f t="shared" si="54"/>
        <v>C12-R2</v>
      </c>
      <c r="V270">
        <v>12</v>
      </c>
      <c r="W270" s="470" t="s">
        <v>493</v>
      </c>
      <c r="X270" s="470" t="s">
        <v>494</v>
      </c>
      <c r="Y270">
        <v>2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11"/>
      <c r="C271" s="404" t="str">
        <f t="shared" si="51"/>
        <v>C13-R1</v>
      </c>
      <c r="D271" s="405">
        <v>0.40450231481481885</v>
      </c>
      <c r="E271" s="405">
        <v>0.4046643518518559</v>
      </c>
      <c r="F271" s="406">
        <f t="shared" si="67"/>
        <v>1.7</v>
      </c>
      <c r="G271" s="468">
        <f t="shared" si="67"/>
        <v>11.6</v>
      </c>
      <c r="H271" s="407">
        <f t="shared" si="67"/>
        <v>1.2</v>
      </c>
      <c r="I271" s="407">
        <f t="shared" si="58"/>
        <v>13.299999999999999</v>
      </c>
      <c r="J271" s="407">
        <f t="shared" si="52"/>
        <v>13.329999999999998</v>
      </c>
      <c r="K271" s="408">
        <f t="shared" si="59"/>
        <v>2.9999999999999361E-2</v>
      </c>
      <c r="L271" s="409">
        <f t="shared" si="60"/>
        <v>0.5</v>
      </c>
      <c r="M271" s="410">
        <f t="shared" si="61"/>
        <v>13.799999999999999</v>
      </c>
      <c r="N271" s="410">
        <f t="shared" si="62"/>
        <v>13.829999999999998</v>
      </c>
      <c r="O271" s="411"/>
      <c r="P271" s="485">
        <f t="shared" ca="1" si="63"/>
        <v>0.40471064814815155</v>
      </c>
      <c r="Q271" s="484">
        <f t="shared" ca="1" si="64"/>
        <v>0.4048611111111145</v>
      </c>
      <c r="R271" s="486">
        <v>0.03</v>
      </c>
      <c r="S271" s="486">
        <f t="shared" ca="1" si="53"/>
        <v>0.15</v>
      </c>
      <c r="T271">
        <v>21</v>
      </c>
      <c r="U271" s="469" t="str">
        <f t="shared" si="54"/>
        <v>C13-R1</v>
      </c>
      <c r="V271">
        <v>13</v>
      </c>
      <c r="W271" s="470" t="s">
        <v>493</v>
      </c>
      <c r="X271" s="470" t="s">
        <v>494</v>
      </c>
      <c r="Y271">
        <v>1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11"/>
      <c r="C272" s="404" t="str">
        <f t="shared" si="51"/>
        <v>C13-R3</v>
      </c>
      <c r="D272" s="405">
        <v>0.4048958333333374</v>
      </c>
      <c r="E272" s="405">
        <v>0.40506944444444853</v>
      </c>
      <c r="F272" s="406">
        <f t="shared" si="67"/>
        <v>1.7</v>
      </c>
      <c r="G272" s="468">
        <f t="shared" si="67"/>
        <v>11.6</v>
      </c>
      <c r="H272" s="407">
        <f t="shared" si="67"/>
        <v>1.2</v>
      </c>
      <c r="I272" s="407">
        <f t="shared" si="58"/>
        <v>13.299999999999999</v>
      </c>
      <c r="J272" s="407">
        <f t="shared" si="52"/>
        <v>13.36</v>
      </c>
      <c r="K272" s="408">
        <f t="shared" si="59"/>
        <v>6.0000000000000497E-2</v>
      </c>
      <c r="L272" s="409">
        <f t="shared" si="60"/>
        <v>0.5</v>
      </c>
      <c r="M272" s="410">
        <f t="shared" si="61"/>
        <v>13.799999999999999</v>
      </c>
      <c r="N272" s="410">
        <f t="shared" si="62"/>
        <v>13.86</v>
      </c>
      <c r="O272" s="411"/>
      <c r="P272" s="485">
        <f t="shared" ca="1" si="63"/>
        <v>0.40510416666667004</v>
      </c>
      <c r="Q272" s="484">
        <f t="shared" ca="1" si="64"/>
        <v>0.40527777777778118</v>
      </c>
      <c r="R272" s="486">
        <v>0.06</v>
      </c>
      <c r="S272" s="486">
        <f t="shared" ca="1" si="53"/>
        <v>0.06</v>
      </c>
      <c r="T272">
        <v>22</v>
      </c>
      <c r="U272" s="469" t="str">
        <f t="shared" si="54"/>
        <v>C13-R3</v>
      </c>
      <c r="V272">
        <v>13</v>
      </c>
      <c r="W272" s="470" t="s">
        <v>493</v>
      </c>
      <c r="X272" s="470" t="s">
        <v>494</v>
      </c>
      <c r="Y272">
        <v>3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11"/>
      <c r="C273" s="404" t="str">
        <f t="shared" si="51"/>
        <v>C13-R5</v>
      </c>
      <c r="D273" s="405">
        <v>0.40533564814815226</v>
      </c>
      <c r="E273" s="405">
        <v>0.40548611111111521</v>
      </c>
      <c r="F273" s="406">
        <f t="shared" si="67"/>
        <v>1.7</v>
      </c>
      <c r="G273" s="468">
        <f t="shared" si="67"/>
        <v>11.6</v>
      </c>
      <c r="H273" s="407">
        <f t="shared" si="67"/>
        <v>1.2</v>
      </c>
      <c r="I273" s="407">
        <f t="shared" si="58"/>
        <v>13.299999999999999</v>
      </c>
      <c r="J273" s="407">
        <f t="shared" si="52"/>
        <v>13.419999999999998</v>
      </c>
      <c r="K273" s="408">
        <f t="shared" si="59"/>
        <v>0.11999999999999922</v>
      </c>
      <c r="L273" s="409">
        <f t="shared" si="60"/>
        <v>0.5</v>
      </c>
      <c r="M273" s="410">
        <f t="shared" si="61"/>
        <v>13.799999999999999</v>
      </c>
      <c r="N273" s="410">
        <f t="shared" si="62"/>
        <v>13.919999999999998</v>
      </c>
      <c r="O273" s="411"/>
      <c r="P273" s="485">
        <f t="shared" ca="1" si="63"/>
        <v>0.40553240740741081</v>
      </c>
      <c r="Q273" s="484">
        <f t="shared" ca="1" si="64"/>
        <v>0.40567129629629972</v>
      </c>
      <c r="R273" s="486">
        <v>0.12</v>
      </c>
      <c r="S273" s="486">
        <f t="shared" ca="1" si="53"/>
        <v>0.06</v>
      </c>
      <c r="T273">
        <v>23</v>
      </c>
      <c r="U273" s="469" t="str">
        <f t="shared" si="54"/>
        <v>C13-R5</v>
      </c>
      <c r="V273">
        <v>13</v>
      </c>
      <c r="W273" s="470" t="s">
        <v>493</v>
      </c>
      <c r="X273" s="470" t="s">
        <v>494</v>
      </c>
      <c r="Y273">
        <v>5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11"/>
      <c r="C274" s="404" t="str">
        <f t="shared" ref="C274:C337" si="68">U274</f>
        <v>C13-R7</v>
      </c>
      <c r="D274" s="405">
        <v>0.40574074074074484</v>
      </c>
      <c r="E274" s="405">
        <v>0.40587962962963375</v>
      </c>
      <c r="F274" s="406">
        <f t="shared" si="67"/>
        <v>1.7</v>
      </c>
      <c r="G274" s="468">
        <f t="shared" si="67"/>
        <v>11.6</v>
      </c>
      <c r="H274" s="407">
        <f t="shared" si="67"/>
        <v>1.2</v>
      </c>
      <c r="I274" s="407">
        <f t="shared" si="58"/>
        <v>13.299999999999999</v>
      </c>
      <c r="J274" s="407">
        <f t="shared" ref="J274:J337" si="69">I274+R274</f>
        <v>13.45</v>
      </c>
      <c r="K274" s="408">
        <f t="shared" si="59"/>
        <v>0.15000000000000036</v>
      </c>
      <c r="L274" s="409">
        <f t="shared" si="60"/>
        <v>0.5</v>
      </c>
      <c r="M274" s="410">
        <f t="shared" si="61"/>
        <v>13.799999999999999</v>
      </c>
      <c r="N274" s="410">
        <f t="shared" si="62"/>
        <v>13.95</v>
      </c>
      <c r="O274" s="411"/>
      <c r="P274" s="485">
        <f t="shared" ca="1" si="63"/>
        <v>0.40591435185185526</v>
      </c>
      <c r="Q274" s="484">
        <f t="shared" ca="1" si="64"/>
        <v>0.40606481481481821</v>
      </c>
      <c r="R274" s="486">
        <v>0.15</v>
      </c>
      <c r="S274" s="486">
        <f t="shared" ref="S274:S337" ca="1" si="70">RANDBETWEEN(1,15)/100</f>
        <v>0.09</v>
      </c>
      <c r="T274">
        <v>24</v>
      </c>
      <c r="U274" s="469" t="str">
        <f t="shared" ref="U274:U337" si="71">W274&amp;V274&amp;"-"&amp;X274&amp;Y274</f>
        <v>C13-R7</v>
      </c>
      <c r="V274">
        <v>13</v>
      </c>
      <c r="W274" s="470" t="s">
        <v>493</v>
      </c>
      <c r="X274" s="470" t="s">
        <v>494</v>
      </c>
      <c r="Y274">
        <v>7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11"/>
      <c r="C275" s="404" t="str">
        <f t="shared" si="68"/>
        <v>C13-R9</v>
      </c>
      <c r="D275" s="405">
        <v>0.40616898148148561</v>
      </c>
      <c r="E275" s="405">
        <v>0.40634259259259675</v>
      </c>
      <c r="F275" s="406">
        <f t="shared" ref="F275:H290" si="74">F274</f>
        <v>1.7</v>
      </c>
      <c r="G275" s="468">
        <f t="shared" si="74"/>
        <v>11.6</v>
      </c>
      <c r="H275" s="407">
        <f t="shared" si="74"/>
        <v>1.2</v>
      </c>
      <c r="I275" s="407">
        <f t="shared" ref="I275:I338" si="75">F275+G275</f>
        <v>13.299999999999999</v>
      </c>
      <c r="J275" s="407">
        <f t="shared" si="69"/>
        <v>13.44</v>
      </c>
      <c r="K275" s="408">
        <f t="shared" ref="K275:K338" si="76">J275-I275</f>
        <v>0.14000000000000057</v>
      </c>
      <c r="L275" s="409">
        <f t="shared" ref="L275:L338" si="77">L274</f>
        <v>0.5</v>
      </c>
      <c r="M275" s="410">
        <f t="shared" ref="M275:M338" si="78">I275+L275</f>
        <v>13.799999999999999</v>
      </c>
      <c r="N275" s="410">
        <f t="shared" ref="N275:N338" si="79">J275+L275</f>
        <v>13.94</v>
      </c>
      <c r="O275" s="411"/>
      <c r="P275" s="485">
        <f t="shared" ref="P275:P338" ca="1" si="80">Q274+TIME(0,0,RANDBETWEEN(20,25))</f>
        <v>0.40630787037037375</v>
      </c>
      <c r="Q275" s="484">
        <f t="shared" ref="Q275:Q338" ca="1" si="81">P275+TIME(0,0,RANDBETWEEN(12,15))</f>
        <v>0.40644675925926266</v>
      </c>
      <c r="R275" s="486">
        <v>0.14000000000000001</v>
      </c>
      <c r="S275" s="486">
        <f t="shared" ca="1" si="70"/>
        <v>0.04</v>
      </c>
      <c r="T275">
        <v>25</v>
      </c>
      <c r="U275" s="469" t="str">
        <f t="shared" si="71"/>
        <v>C13-R9</v>
      </c>
      <c r="V275">
        <v>13</v>
      </c>
      <c r="W275" s="470" t="s">
        <v>493</v>
      </c>
      <c r="X275" s="470" t="s">
        <v>494</v>
      </c>
      <c r="Y275">
        <v>9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11"/>
      <c r="C276" s="404" t="str">
        <f t="shared" si="68"/>
        <v>C13-R11</v>
      </c>
      <c r="D276" s="405">
        <v>0.40657407407407825</v>
      </c>
      <c r="E276" s="405">
        <v>0.40673611111111529</v>
      </c>
      <c r="F276" s="406">
        <f t="shared" si="74"/>
        <v>1.7</v>
      </c>
      <c r="G276" s="468">
        <f t="shared" si="74"/>
        <v>11.6</v>
      </c>
      <c r="H276" s="407">
        <f t="shared" si="74"/>
        <v>1.2</v>
      </c>
      <c r="I276" s="407">
        <f t="shared" si="75"/>
        <v>13.299999999999999</v>
      </c>
      <c r="J276" s="407">
        <f t="shared" si="69"/>
        <v>13.339999999999998</v>
      </c>
      <c r="K276" s="408">
        <f t="shared" si="76"/>
        <v>3.9999999999999147E-2</v>
      </c>
      <c r="L276" s="409">
        <f t="shared" si="77"/>
        <v>0.5</v>
      </c>
      <c r="M276" s="410">
        <f t="shared" si="78"/>
        <v>13.799999999999999</v>
      </c>
      <c r="N276" s="410">
        <f t="shared" si="79"/>
        <v>13.839999999999998</v>
      </c>
      <c r="O276" s="411"/>
      <c r="P276" s="485">
        <f t="shared" ca="1" si="80"/>
        <v>0.40670138888889229</v>
      </c>
      <c r="Q276" s="484">
        <f t="shared" ca="1" si="81"/>
        <v>0.40685185185185524</v>
      </c>
      <c r="R276" s="486">
        <v>0.04</v>
      </c>
      <c r="S276" s="486">
        <f t="shared" ca="1" si="70"/>
        <v>7.0000000000000007E-2</v>
      </c>
      <c r="T276">
        <v>26</v>
      </c>
      <c r="U276" s="469" t="str">
        <f t="shared" si="71"/>
        <v>C13-R11</v>
      </c>
      <c r="V276">
        <v>13</v>
      </c>
      <c r="W276" s="470" t="s">
        <v>493</v>
      </c>
      <c r="X276" s="470" t="s">
        <v>494</v>
      </c>
      <c r="Y276">
        <v>11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11"/>
      <c r="C277" s="404" t="str">
        <f t="shared" si="68"/>
        <v>C13-R13</v>
      </c>
      <c r="D277" s="405">
        <v>0.40700231481481902</v>
      </c>
      <c r="E277" s="405">
        <v>0.40715277777778197</v>
      </c>
      <c r="F277" s="406">
        <f t="shared" si="74"/>
        <v>1.7</v>
      </c>
      <c r="G277" s="468">
        <f t="shared" si="74"/>
        <v>11.6</v>
      </c>
      <c r="H277" s="407">
        <f t="shared" si="74"/>
        <v>1.2</v>
      </c>
      <c r="I277" s="407">
        <f t="shared" si="75"/>
        <v>13.299999999999999</v>
      </c>
      <c r="J277" s="407">
        <f t="shared" si="69"/>
        <v>13.379999999999999</v>
      </c>
      <c r="K277" s="408">
        <f t="shared" si="76"/>
        <v>8.0000000000000071E-2</v>
      </c>
      <c r="L277" s="409">
        <f t="shared" si="77"/>
        <v>0.5</v>
      </c>
      <c r="M277" s="410">
        <f t="shared" si="78"/>
        <v>13.799999999999999</v>
      </c>
      <c r="N277" s="410">
        <f t="shared" si="79"/>
        <v>13.879999999999999</v>
      </c>
      <c r="O277" s="411"/>
      <c r="P277" s="485">
        <f t="shared" ca="1" si="80"/>
        <v>0.40708333333333674</v>
      </c>
      <c r="Q277" s="484">
        <f t="shared" ca="1" si="81"/>
        <v>0.40722222222222565</v>
      </c>
      <c r="R277" s="486">
        <v>0.08</v>
      </c>
      <c r="S277" s="486">
        <f t="shared" ca="1" si="70"/>
        <v>0.01</v>
      </c>
      <c r="T277">
        <v>1</v>
      </c>
      <c r="U277" s="469" t="str">
        <f t="shared" si="71"/>
        <v>C13-R13</v>
      </c>
      <c r="V277">
        <v>13</v>
      </c>
      <c r="W277" s="470" t="s">
        <v>493</v>
      </c>
      <c r="X277" s="470" t="s">
        <v>494</v>
      </c>
      <c r="Y277">
        <v>13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11"/>
      <c r="C278" s="404" t="str">
        <f t="shared" si="68"/>
        <v>C13-R15</v>
      </c>
      <c r="D278" s="405">
        <v>0.40743055555555974</v>
      </c>
      <c r="E278" s="405">
        <v>0.40759259259259678</v>
      </c>
      <c r="F278" s="406">
        <f t="shared" si="74"/>
        <v>1.7</v>
      </c>
      <c r="G278" s="468">
        <f t="shared" si="74"/>
        <v>11.6</v>
      </c>
      <c r="H278" s="407">
        <f t="shared" si="74"/>
        <v>1.2</v>
      </c>
      <c r="I278" s="407">
        <f t="shared" si="75"/>
        <v>13.299999999999999</v>
      </c>
      <c r="J278" s="407">
        <f t="shared" si="69"/>
        <v>13.44</v>
      </c>
      <c r="K278" s="408">
        <f t="shared" si="76"/>
        <v>0.14000000000000057</v>
      </c>
      <c r="L278" s="409">
        <f t="shared" si="77"/>
        <v>0.5</v>
      </c>
      <c r="M278" s="410">
        <f t="shared" si="78"/>
        <v>13.799999999999999</v>
      </c>
      <c r="N278" s="410">
        <f t="shared" si="79"/>
        <v>13.94</v>
      </c>
      <c r="O278" s="411"/>
      <c r="P278" s="485">
        <f t="shared" ca="1" si="80"/>
        <v>0.40745370370370715</v>
      </c>
      <c r="Q278" s="484">
        <f t="shared" ca="1" si="81"/>
        <v>0.40759259259259606</v>
      </c>
      <c r="R278" s="486">
        <v>0.14000000000000001</v>
      </c>
      <c r="S278" s="486">
        <f t="shared" ca="1" si="70"/>
        <v>7.0000000000000007E-2</v>
      </c>
      <c r="T278">
        <v>2</v>
      </c>
      <c r="U278" s="469" t="str">
        <f t="shared" si="71"/>
        <v>C13-R15</v>
      </c>
      <c r="V278">
        <v>13</v>
      </c>
      <c r="W278" s="470" t="s">
        <v>493</v>
      </c>
      <c r="X278" s="470" t="s">
        <v>494</v>
      </c>
      <c r="Y278">
        <v>15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11" t="str">
        <f>D12</f>
        <v>KM10+130, KM10+170</v>
      </c>
      <c r="C279" s="404" t="str">
        <f t="shared" si="68"/>
        <v>C13-R17</v>
      </c>
      <c r="D279" s="405">
        <v>0.40782407407407828</v>
      </c>
      <c r="E279" s="405">
        <v>0.40799768518518942</v>
      </c>
      <c r="F279" s="406">
        <f t="shared" si="74"/>
        <v>1.7</v>
      </c>
      <c r="G279" s="468">
        <f t="shared" si="74"/>
        <v>11.6</v>
      </c>
      <c r="H279" s="407">
        <f t="shared" si="74"/>
        <v>1.2</v>
      </c>
      <c r="I279" s="407">
        <f t="shared" si="75"/>
        <v>13.299999999999999</v>
      </c>
      <c r="J279" s="407">
        <f t="shared" si="69"/>
        <v>13.44</v>
      </c>
      <c r="K279" s="408">
        <f t="shared" si="76"/>
        <v>0.14000000000000057</v>
      </c>
      <c r="L279" s="409">
        <f t="shared" si="77"/>
        <v>0.5</v>
      </c>
      <c r="M279" s="410">
        <f t="shared" si="78"/>
        <v>13.799999999999999</v>
      </c>
      <c r="N279" s="410">
        <f t="shared" si="79"/>
        <v>13.94</v>
      </c>
      <c r="O279" s="411"/>
      <c r="P279" s="485">
        <f t="shared" ca="1" si="80"/>
        <v>0.40788194444444792</v>
      </c>
      <c r="Q279" s="484">
        <f t="shared" ca="1" si="81"/>
        <v>0.40802083333333683</v>
      </c>
      <c r="R279" s="486">
        <v>0.14000000000000001</v>
      </c>
      <c r="S279" s="486">
        <f t="shared" ca="1" si="70"/>
        <v>0.1</v>
      </c>
      <c r="T279">
        <v>3</v>
      </c>
      <c r="U279" s="501" t="str">
        <f t="shared" si="71"/>
        <v>C13-R17</v>
      </c>
      <c r="V279">
        <v>13</v>
      </c>
      <c r="W279" s="501" t="s">
        <v>493</v>
      </c>
      <c r="X279" s="470" t="s">
        <v>494</v>
      </c>
      <c r="Y279">
        <v>17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11"/>
      <c r="C280" s="404" t="str">
        <f t="shared" si="68"/>
        <v>C13-R19</v>
      </c>
      <c r="D280" s="405">
        <v>0.40827546296296718</v>
      </c>
      <c r="E280" s="405">
        <v>0.40844907407407832</v>
      </c>
      <c r="F280" s="406">
        <f t="shared" si="74"/>
        <v>1.7</v>
      </c>
      <c r="G280" s="468">
        <f t="shared" si="74"/>
        <v>11.6</v>
      </c>
      <c r="H280" s="407">
        <f t="shared" si="74"/>
        <v>1.2</v>
      </c>
      <c r="I280" s="407">
        <f t="shared" si="75"/>
        <v>13.299999999999999</v>
      </c>
      <c r="J280" s="407">
        <f t="shared" si="69"/>
        <v>13.329999999999998</v>
      </c>
      <c r="K280" s="408">
        <f t="shared" si="76"/>
        <v>2.9999999999999361E-2</v>
      </c>
      <c r="L280" s="409">
        <f t="shared" si="77"/>
        <v>0.5</v>
      </c>
      <c r="M280" s="410">
        <f t="shared" si="78"/>
        <v>13.799999999999999</v>
      </c>
      <c r="N280" s="410">
        <f t="shared" si="79"/>
        <v>13.829999999999998</v>
      </c>
      <c r="O280" s="411"/>
      <c r="P280" s="485">
        <f t="shared" ca="1" si="80"/>
        <v>0.40828703703704056</v>
      </c>
      <c r="Q280" s="484">
        <f t="shared" ca="1" si="81"/>
        <v>0.40842592592592947</v>
      </c>
      <c r="R280" s="486">
        <v>0.03</v>
      </c>
      <c r="S280" s="486">
        <f t="shared" ca="1" si="70"/>
        <v>0.06</v>
      </c>
      <c r="T280">
        <v>4</v>
      </c>
      <c r="U280" s="469" t="str">
        <f t="shared" si="71"/>
        <v>C13-R19</v>
      </c>
      <c r="V280">
        <v>13</v>
      </c>
      <c r="W280" s="470" t="s">
        <v>493</v>
      </c>
      <c r="X280" s="470" t="s">
        <v>494</v>
      </c>
      <c r="Y280">
        <v>19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11"/>
      <c r="C281" s="404" t="str">
        <f t="shared" si="68"/>
        <v>C13-R21</v>
      </c>
      <c r="D281" s="405">
        <v>0.40869212962963386</v>
      </c>
      <c r="E281" s="405">
        <v>0.40884259259259681</v>
      </c>
      <c r="F281" s="406">
        <f t="shared" si="74"/>
        <v>1.7</v>
      </c>
      <c r="G281" s="468">
        <f t="shared" si="74"/>
        <v>11.6</v>
      </c>
      <c r="H281" s="407">
        <f t="shared" si="74"/>
        <v>1.2</v>
      </c>
      <c r="I281" s="407">
        <f t="shared" si="75"/>
        <v>13.299999999999999</v>
      </c>
      <c r="J281" s="407">
        <f t="shared" si="69"/>
        <v>13.329999999999998</v>
      </c>
      <c r="K281" s="408">
        <f t="shared" si="76"/>
        <v>2.9999999999999361E-2</v>
      </c>
      <c r="L281" s="409">
        <f t="shared" si="77"/>
        <v>0.5</v>
      </c>
      <c r="M281" s="410">
        <f t="shared" si="78"/>
        <v>13.799999999999999</v>
      </c>
      <c r="N281" s="410">
        <f t="shared" si="79"/>
        <v>13.829999999999998</v>
      </c>
      <c r="O281" s="411"/>
      <c r="P281" s="485">
        <f t="shared" ca="1" si="80"/>
        <v>0.4086805555555591</v>
      </c>
      <c r="Q281" s="484">
        <f t="shared" ca="1" si="81"/>
        <v>0.40881944444444801</v>
      </c>
      <c r="R281" s="486">
        <v>0.03</v>
      </c>
      <c r="S281" s="486">
        <f t="shared" ca="1" si="70"/>
        <v>0.01</v>
      </c>
      <c r="T281">
        <v>5</v>
      </c>
      <c r="U281" s="469" t="str">
        <f t="shared" si="71"/>
        <v>C13-R21</v>
      </c>
      <c r="V281">
        <v>13</v>
      </c>
      <c r="W281" s="470" t="s">
        <v>493</v>
      </c>
      <c r="X281" s="470" t="s">
        <v>494</v>
      </c>
      <c r="Y281">
        <v>21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11"/>
      <c r="C282" s="404" t="str">
        <f t="shared" si="68"/>
        <v>C13-R23</v>
      </c>
      <c r="D282" s="405">
        <v>0.40912037037037458</v>
      </c>
      <c r="E282" s="405">
        <v>0.40929398148148571</v>
      </c>
      <c r="F282" s="406">
        <f t="shared" si="74"/>
        <v>1.7</v>
      </c>
      <c r="G282" s="468">
        <f t="shared" si="74"/>
        <v>11.6</v>
      </c>
      <c r="H282" s="407">
        <f t="shared" si="74"/>
        <v>1.2</v>
      </c>
      <c r="I282" s="407">
        <f t="shared" si="75"/>
        <v>13.299999999999999</v>
      </c>
      <c r="J282" s="407">
        <f t="shared" si="69"/>
        <v>13.329999999999998</v>
      </c>
      <c r="K282" s="408">
        <f t="shared" si="76"/>
        <v>2.9999999999999361E-2</v>
      </c>
      <c r="L282" s="409">
        <f t="shared" si="77"/>
        <v>0.5</v>
      </c>
      <c r="M282" s="410">
        <f t="shared" si="78"/>
        <v>13.799999999999999</v>
      </c>
      <c r="N282" s="410">
        <f t="shared" si="79"/>
        <v>13.829999999999998</v>
      </c>
      <c r="O282" s="411"/>
      <c r="P282" s="485">
        <f t="shared" ca="1" si="80"/>
        <v>0.40908564814815174</v>
      </c>
      <c r="Q282" s="484">
        <f t="shared" ca="1" si="81"/>
        <v>0.40925925925926288</v>
      </c>
      <c r="R282" s="486">
        <v>0.03</v>
      </c>
      <c r="S282" s="486">
        <f t="shared" ca="1" si="70"/>
        <v>0.08</v>
      </c>
      <c r="T282">
        <v>6</v>
      </c>
      <c r="U282" s="469" t="str">
        <f t="shared" si="71"/>
        <v>C13-R23</v>
      </c>
      <c r="V282">
        <v>13</v>
      </c>
      <c r="W282" s="470" t="s">
        <v>493</v>
      </c>
      <c r="X282" s="470" t="s">
        <v>494</v>
      </c>
      <c r="Y282">
        <v>23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11"/>
      <c r="C283" s="404" t="str">
        <f t="shared" si="68"/>
        <v>C13-R25</v>
      </c>
      <c r="D283" s="405">
        <v>0.40956018518518944</v>
      </c>
      <c r="E283" s="405">
        <v>0.40969907407407835</v>
      </c>
      <c r="F283" s="406">
        <f t="shared" si="74"/>
        <v>1.7</v>
      </c>
      <c r="G283" s="468">
        <f t="shared" si="74"/>
        <v>11.6</v>
      </c>
      <c r="H283" s="407">
        <f t="shared" si="74"/>
        <v>1.2</v>
      </c>
      <c r="I283" s="407">
        <f t="shared" si="75"/>
        <v>13.299999999999999</v>
      </c>
      <c r="J283" s="407">
        <f t="shared" si="69"/>
        <v>13.329999999999998</v>
      </c>
      <c r="K283" s="408">
        <f t="shared" si="76"/>
        <v>2.9999999999999361E-2</v>
      </c>
      <c r="L283" s="409">
        <f t="shared" si="77"/>
        <v>0.5</v>
      </c>
      <c r="M283" s="410">
        <f t="shared" si="78"/>
        <v>13.799999999999999</v>
      </c>
      <c r="N283" s="410">
        <f t="shared" si="79"/>
        <v>13.829999999999998</v>
      </c>
      <c r="O283" s="411"/>
      <c r="P283" s="485">
        <f t="shared" ca="1" si="80"/>
        <v>0.40951388888889251</v>
      </c>
      <c r="Q283" s="484">
        <f t="shared" ca="1" si="81"/>
        <v>0.40966435185185546</v>
      </c>
      <c r="R283" s="486">
        <v>0.03</v>
      </c>
      <c r="S283" s="486">
        <f t="shared" ca="1" si="70"/>
        <v>0.06</v>
      </c>
      <c r="T283">
        <v>7</v>
      </c>
      <c r="U283" s="469" t="str">
        <f t="shared" si="71"/>
        <v>C13-R25</v>
      </c>
      <c r="V283">
        <v>13</v>
      </c>
      <c r="W283" s="470" t="s">
        <v>493</v>
      </c>
      <c r="X283" s="470" t="s">
        <v>494</v>
      </c>
      <c r="Y283">
        <v>25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11"/>
      <c r="C284" s="404" t="str">
        <f t="shared" si="68"/>
        <v>C13-R27</v>
      </c>
      <c r="D284" s="405">
        <v>0.40998842592593021</v>
      </c>
      <c r="E284" s="405">
        <v>0.41015046296296725</v>
      </c>
      <c r="F284" s="406">
        <f t="shared" si="74"/>
        <v>1.7</v>
      </c>
      <c r="G284" s="468">
        <f t="shared" si="74"/>
        <v>11.6</v>
      </c>
      <c r="H284" s="407">
        <f t="shared" si="74"/>
        <v>1.2</v>
      </c>
      <c r="I284" s="407">
        <f t="shared" si="75"/>
        <v>13.299999999999999</v>
      </c>
      <c r="J284" s="407">
        <f t="shared" si="69"/>
        <v>13.43</v>
      </c>
      <c r="K284" s="408">
        <f t="shared" si="76"/>
        <v>0.13000000000000078</v>
      </c>
      <c r="L284" s="409">
        <f t="shared" si="77"/>
        <v>0.5</v>
      </c>
      <c r="M284" s="410">
        <f t="shared" si="78"/>
        <v>13.799999999999999</v>
      </c>
      <c r="N284" s="410">
        <f t="shared" si="79"/>
        <v>13.93</v>
      </c>
      <c r="O284" s="411"/>
      <c r="P284" s="485">
        <f t="shared" ca="1" si="80"/>
        <v>0.40995370370370732</v>
      </c>
      <c r="Q284" s="484">
        <f t="shared" ca="1" si="81"/>
        <v>0.41011574074074436</v>
      </c>
      <c r="R284" s="486">
        <v>0.13</v>
      </c>
      <c r="S284" s="486">
        <f t="shared" ca="1" si="70"/>
        <v>0.04</v>
      </c>
      <c r="T284">
        <v>8</v>
      </c>
      <c r="U284" s="469" t="str">
        <f t="shared" si="71"/>
        <v>C13-R27</v>
      </c>
      <c r="V284">
        <v>13</v>
      </c>
      <c r="W284" s="470" t="s">
        <v>493</v>
      </c>
      <c r="X284" s="470" t="s">
        <v>494</v>
      </c>
      <c r="Y284">
        <v>27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11"/>
      <c r="C285" s="404" t="str">
        <f t="shared" si="68"/>
        <v>C13-R29</v>
      </c>
      <c r="D285" s="405">
        <v>0.41039351851852279</v>
      </c>
      <c r="E285" s="405">
        <v>0.41054398148148574</v>
      </c>
      <c r="F285" s="406">
        <f t="shared" si="74"/>
        <v>1.7</v>
      </c>
      <c r="G285" s="468">
        <f t="shared" si="74"/>
        <v>11.6</v>
      </c>
      <c r="H285" s="407">
        <f t="shared" si="74"/>
        <v>1.2</v>
      </c>
      <c r="I285" s="407">
        <f t="shared" si="75"/>
        <v>13.299999999999999</v>
      </c>
      <c r="J285" s="407">
        <f t="shared" si="69"/>
        <v>13.339999999999998</v>
      </c>
      <c r="K285" s="408">
        <f t="shared" si="76"/>
        <v>3.9999999999999147E-2</v>
      </c>
      <c r="L285" s="409">
        <f t="shared" si="77"/>
        <v>0.5</v>
      </c>
      <c r="M285" s="410">
        <f t="shared" si="78"/>
        <v>13.799999999999999</v>
      </c>
      <c r="N285" s="410">
        <f t="shared" si="79"/>
        <v>13.839999999999998</v>
      </c>
      <c r="O285" s="411"/>
      <c r="P285" s="485">
        <f t="shared" ca="1" si="80"/>
        <v>0.41038194444444809</v>
      </c>
      <c r="Q285" s="484">
        <f t="shared" ca="1" si="81"/>
        <v>0.410520833333337</v>
      </c>
      <c r="R285" s="486">
        <v>0.04</v>
      </c>
      <c r="S285" s="486">
        <f t="shared" ca="1" si="70"/>
        <v>0.11</v>
      </c>
      <c r="T285">
        <v>9</v>
      </c>
      <c r="U285" s="469" t="str">
        <f t="shared" si="71"/>
        <v>C13-R29</v>
      </c>
      <c r="V285">
        <v>13</v>
      </c>
      <c r="W285" s="470" t="s">
        <v>493</v>
      </c>
      <c r="X285" s="470" t="s">
        <v>494</v>
      </c>
      <c r="Y285">
        <v>29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11"/>
      <c r="C286" s="404" t="str">
        <f t="shared" si="68"/>
        <v>C13-R31</v>
      </c>
      <c r="D286" s="405">
        <v>0.41079861111111537</v>
      </c>
      <c r="E286" s="405">
        <v>0.41093750000000429</v>
      </c>
      <c r="F286" s="406">
        <f t="shared" si="74"/>
        <v>1.7</v>
      </c>
      <c r="G286" s="468">
        <f t="shared" si="74"/>
        <v>11.6</v>
      </c>
      <c r="H286" s="407">
        <f t="shared" si="74"/>
        <v>1.2</v>
      </c>
      <c r="I286" s="407">
        <f t="shared" si="75"/>
        <v>13.299999999999999</v>
      </c>
      <c r="J286" s="407">
        <f t="shared" si="69"/>
        <v>13.44</v>
      </c>
      <c r="K286" s="408">
        <f t="shared" si="76"/>
        <v>0.14000000000000057</v>
      </c>
      <c r="L286" s="409">
        <f t="shared" si="77"/>
        <v>0.5</v>
      </c>
      <c r="M286" s="410">
        <f t="shared" si="78"/>
        <v>13.799999999999999</v>
      </c>
      <c r="N286" s="410">
        <f t="shared" si="79"/>
        <v>13.94</v>
      </c>
      <c r="O286" s="411"/>
      <c r="P286" s="485">
        <f t="shared" ca="1" si="80"/>
        <v>0.4107523148148185</v>
      </c>
      <c r="Q286" s="484">
        <f t="shared" ca="1" si="81"/>
        <v>0.41090277777778145</v>
      </c>
      <c r="R286" s="486">
        <v>0.14000000000000001</v>
      </c>
      <c r="S286" s="486">
        <f t="shared" ca="1" si="70"/>
        <v>0.08</v>
      </c>
      <c r="T286">
        <v>10</v>
      </c>
      <c r="U286" s="469" t="str">
        <f t="shared" si="71"/>
        <v>C13-R31</v>
      </c>
      <c r="V286">
        <v>13</v>
      </c>
      <c r="W286" s="470" t="s">
        <v>493</v>
      </c>
      <c r="X286" s="470" t="s">
        <v>494</v>
      </c>
      <c r="Y286">
        <v>31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11"/>
      <c r="C287" s="404" t="str">
        <f t="shared" si="68"/>
        <v>C13-R33</v>
      </c>
      <c r="D287" s="405">
        <v>0.41116898148148578</v>
      </c>
      <c r="E287" s="405">
        <v>0.41133101851852283</v>
      </c>
      <c r="F287" s="406">
        <f t="shared" si="74"/>
        <v>1.7</v>
      </c>
      <c r="G287" s="468">
        <f t="shared" si="74"/>
        <v>11.6</v>
      </c>
      <c r="H287" s="407">
        <f t="shared" si="74"/>
        <v>1.2</v>
      </c>
      <c r="I287" s="407">
        <f t="shared" si="75"/>
        <v>13.299999999999999</v>
      </c>
      <c r="J287" s="407">
        <f t="shared" si="69"/>
        <v>13.379999999999999</v>
      </c>
      <c r="K287" s="408">
        <f t="shared" si="76"/>
        <v>8.0000000000000071E-2</v>
      </c>
      <c r="L287" s="409">
        <f t="shared" si="77"/>
        <v>0.5</v>
      </c>
      <c r="M287" s="410">
        <f t="shared" si="78"/>
        <v>13.799999999999999</v>
      </c>
      <c r="N287" s="410">
        <f t="shared" si="79"/>
        <v>13.879999999999999</v>
      </c>
      <c r="O287" s="411"/>
      <c r="P287" s="485">
        <f t="shared" ca="1" si="80"/>
        <v>0.41113425925926295</v>
      </c>
      <c r="Q287" s="484">
        <f t="shared" ca="1" si="81"/>
        <v>0.41127314814815186</v>
      </c>
      <c r="R287" s="486">
        <v>0.08</v>
      </c>
      <c r="S287" s="486">
        <f t="shared" ca="1" si="70"/>
        <v>0.15</v>
      </c>
      <c r="T287">
        <v>11</v>
      </c>
      <c r="U287" s="469" t="str">
        <f t="shared" si="71"/>
        <v>C13-R33</v>
      </c>
      <c r="V287">
        <v>13</v>
      </c>
      <c r="W287" s="470" t="s">
        <v>493</v>
      </c>
      <c r="X287" s="470" t="s">
        <v>494</v>
      </c>
      <c r="Y287">
        <v>33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11"/>
      <c r="C288" s="404" t="str">
        <f t="shared" si="68"/>
        <v>C13-R35</v>
      </c>
      <c r="D288" s="405">
        <v>0.41160879629630059</v>
      </c>
      <c r="E288" s="405">
        <v>0.41177083333333764</v>
      </c>
      <c r="F288" s="406">
        <f t="shared" si="74"/>
        <v>1.7</v>
      </c>
      <c r="G288" s="468">
        <f t="shared" si="74"/>
        <v>11.6</v>
      </c>
      <c r="H288" s="407">
        <f t="shared" si="74"/>
        <v>1.2</v>
      </c>
      <c r="I288" s="407">
        <f t="shared" si="75"/>
        <v>13.299999999999999</v>
      </c>
      <c r="J288" s="407">
        <f t="shared" si="69"/>
        <v>13.36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13.799999999999999</v>
      </c>
      <c r="N288" s="410">
        <f t="shared" si="79"/>
        <v>13.86</v>
      </c>
      <c r="O288" s="411"/>
      <c r="P288" s="485">
        <f t="shared" ca="1" si="80"/>
        <v>0.41151620370370739</v>
      </c>
      <c r="Q288" s="484">
        <f t="shared" ca="1" si="81"/>
        <v>0.41167824074074444</v>
      </c>
      <c r="R288" s="486">
        <v>0.06</v>
      </c>
      <c r="S288" s="486">
        <f t="shared" ca="1" si="70"/>
        <v>0.05</v>
      </c>
      <c r="T288">
        <v>12</v>
      </c>
      <c r="U288" s="469" t="str">
        <f t="shared" si="71"/>
        <v>C13-R35</v>
      </c>
      <c r="V288">
        <v>13</v>
      </c>
      <c r="W288" s="470" t="s">
        <v>493</v>
      </c>
      <c r="X288" s="470" t="s">
        <v>494</v>
      </c>
      <c r="Y288">
        <v>35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11"/>
      <c r="C289" s="404" t="str">
        <f t="shared" si="68"/>
        <v>C13-R37</v>
      </c>
      <c r="D289" s="405">
        <v>0.41203703703704136</v>
      </c>
      <c r="E289" s="405">
        <v>0.41218750000000431</v>
      </c>
      <c r="F289" s="406">
        <f t="shared" si="74"/>
        <v>1.7</v>
      </c>
      <c r="G289" s="468">
        <f t="shared" si="74"/>
        <v>11.6</v>
      </c>
      <c r="H289" s="407">
        <f t="shared" si="74"/>
        <v>1.2</v>
      </c>
      <c r="I289" s="407">
        <f t="shared" si="75"/>
        <v>13.299999999999999</v>
      </c>
      <c r="J289" s="407">
        <f t="shared" si="69"/>
        <v>13.35</v>
      </c>
      <c r="K289" s="408">
        <f t="shared" si="76"/>
        <v>5.0000000000000711E-2</v>
      </c>
      <c r="L289" s="409">
        <f t="shared" si="77"/>
        <v>0.5</v>
      </c>
      <c r="M289" s="410">
        <f t="shared" si="78"/>
        <v>13.799999999999999</v>
      </c>
      <c r="N289" s="410">
        <f t="shared" si="79"/>
        <v>13.85</v>
      </c>
      <c r="O289" s="411"/>
      <c r="P289" s="485">
        <f t="shared" ca="1" si="80"/>
        <v>0.4119560185185222</v>
      </c>
      <c r="Q289" s="484">
        <f t="shared" ca="1" si="81"/>
        <v>0.41209490740741112</v>
      </c>
      <c r="R289" s="486">
        <v>0.05</v>
      </c>
      <c r="S289" s="486">
        <f t="shared" ca="1" si="70"/>
        <v>0.06</v>
      </c>
      <c r="T289">
        <v>13</v>
      </c>
      <c r="U289" s="469" t="str">
        <f t="shared" si="71"/>
        <v>C13-R37</v>
      </c>
      <c r="V289">
        <v>13</v>
      </c>
      <c r="W289" s="470" t="s">
        <v>493</v>
      </c>
      <c r="X289" s="470" t="s">
        <v>494</v>
      </c>
      <c r="Y289">
        <v>37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11"/>
      <c r="C290" s="404" t="str">
        <f t="shared" si="68"/>
        <v>C13-R39</v>
      </c>
      <c r="D290" s="405">
        <v>0.41246527777778208</v>
      </c>
      <c r="E290" s="405">
        <v>0.41263888888889322</v>
      </c>
      <c r="F290" s="406">
        <f t="shared" si="74"/>
        <v>1.7</v>
      </c>
      <c r="G290" s="468">
        <f t="shared" si="74"/>
        <v>11.6</v>
      </c>
      <c r="H290" s="407">
        <f t="shared" si="74"/>
        <v>1.2</v>
      </c>
      <c r="I290" s="407">
        <f t="shared" si="75"/>
        <v>13.299999999999999</v>
      </c>
      <c r="J290" s="407">
        <f t="shared" si="69"/>
        <v>13.339999999999998</v>
      </c>
      <c r="K290" s="408">
        <f t="shared" si="76"/>
        <v>3.9999999999999147E-2</v>
      </c>
      <c r="L290" s="409">
        <f t="shared" si="77"/>
        <v>0.5</v>
      </c>
      <c r="M290" s="410">
        <f t="shared" si="78"/>
        <v>13.799999999999999</v>
      </c>
      <c r="N290" s="410">
        <f t="shared" si="79"/>
        <v>13.839999999999998</v>
      </c>
      <c r="O290" s="411"/>
      <c r="P290" s="485">
        <f t="shared" ca="1" si="80"/>
        <v>0.41236111111111484</v>
      </c>
      <c r="Q290" s="484">
        <f t="shared" ca="1" si="81"/>
        <v>0.41251157407407779</v>
      </c>
      <c r="R290" s="486">
        <v>0.04</v>
      </c>
      <c r="S290" s="486">
        <f t="shared" ca="1" si="70"/>
        <v>0.08</v>
      </c>
      <c r="T290">
        <v>14</v>
      </c>
      <c r="U290" s="469" t="str">
        <f t="shared" si="71"/>
        <v>C13-R39</v>
      </c>
      <c r="V290">
        <v>13</v>
      </c>
      <c r="W290" s="470" t="s">
        <v>493</v>
      </c>
      <c r="X290" s="470" t="s">
        <v>494</v>
      </c>
      <c r="Y290">
        <v>39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11"/>
      <c r="C291" s="404" t="str">
        <f t="shared" si="68"/>
        <v>C13-R41</v>
      </c>
      <c r="D291" s="405">
        <v>0.41287037037037472</v>
      </c>
      <c r="E291" s="405">
        <v>0.41302083333333767</v>
      </c>
      <c r="F291" s="406">
        <f t="shared" ref="F291:H306" si="82">F290</f>
        <v>1.7</v>
      </c>
      <c r="G291" s="468">
        <f t="shared" si="82"/>
        <v>11.6</v>
      </c>
      <c r="H291" s="407">
        <f t="shared" si="82"/>
        <v>1.2</v>
      </c>
      <c r="I291" s="407">
        <f t="shared" si="75"/>
        <v>13.299999999999999</v>
      </c>
      <c r="J291" s="407">
        <f t="shared" si="69"/>
        <v>13.389999999999999</v>
      </c>
      <c r="K291" s="408">
        <f t="shared" si="76"/>
        <v>8.9999999999999858E-2</v>
      </c>
      <c r="L291" s="409">
        <f t="shared" si="77"/>
        <v>0.5</v>
      </c>
      <c r="M291" s="410">
        <f t="shared" si="78"/>
        <v>13.799999999999999</v>
      </c>
      <c r="N291" s="410">
        <f t="shared" si="79"/>
        <v>13.889999999999999</v>
      </c>
      <c r="O291" s="411"/>
      <c r="P291" s="485">
        <f t="shared" ca="1" si="80"/>
        <v>0.41276620370370742</v>
      </c>
      <c r="Q291" s="484">
        <f t="shared" ca="1" si="81"/>
        <v>0.41292824074074447</v>
      </c>
      <c r="R291" s="486">
        <v>0.09</v>
      </c>
      <c r="S291" s="486">
        <f t="shared" ca="1" si="70"/>
        <v>0.05</v>
      </c>
      <c r="T291">
        <v>15</v>
      </c>
      <c r="U291" s="469" t="str">
        <f t="shared" si="71"/>
        <v>C13-R41</v>
      </c>
      <c r="V291">
        <v>13</v>
      </c>
      <c r="W291" s="470" t="s">
        <v>493</v>
      </c>
      <c r="X291" s="470" t="s">
        <v>494</v>
      </c>
      <c r="Y291">
        <v>41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11"/>
      <c r="C292" s="404" t="str">
        <f t="shared" si="68"/>
        <v>C13-R43</v>
      </c>
      <c r="D292" s="405">
        <v>0.41329861111111543</v>
      </c>
      <c r="E292" s="405">
        <v>0.41344907407407838</v>
      </c>
      <c r="F292" s="406">
        <f t="shared" si="82"/>
        <v>1.7</v>
      </c>
      <c r="G292" s="468">
        <f t="shared" si="82"/>
        <v>11.6</v>
      </c>
      <c r="H292" s="407">
        <f t="shared" si="82"/>
        <v>1.2</v>
      </c>
      <c r="I292" s="407">
        <f t="shared" si="75"/>
        <v>13.299999999999999</v>
      </c>
      <c r="J292" s="407">
        <f t="shared" si="69"/>
        <v>13.409999999999998</v>
      </c>
      <c r="K292" s="408">
        <f t="shared" si="76"/>
        <v>0.10999999999999943</v>
      </c>
      <c r="L292" s="409">
        <f t="shared" si="77"/>
        <v>0.5</v>
      </c>
      <c r="M292" s="410">
        <f t="shared" si="78"/>
        <v>13.799999999999999</v>
      </c>
      <c r="N292" s="410">
        <f t="shared" si="79"/>
        <v>13.909999999999998</v>
      </c>
      <c r="O292" s="411"/>
      <c r="P292" s="485">
        <f t="shared" ca="1" si="80"/>
        <v>0.41317129629630001</v>
      </c>
      <c r="Q292" s="484">
        <f t="shared" ca="1" si="81"/>
        <v>0.41334490740741114</v>
      </c>
      <c r="R292" s="486">
        <v>0.11</v>
      </c>
      <c r="S292" s="486">
        <f t="shared" ca="1" si="70"/>
        <v>0.06</v>
      </c>
      <c r="T292">
        <v>16</v>
      </c>
      <c r="U292" s="469" t="str">
        <f t="shared" si="71"/>
        <v>C13-R43</v>
      </c>
      <c r="V292">
        <v>13</v>
      </c>
      <c r="W292" s="470" t="s">
        <v>493</v>
      </c>
      <c r="X292" s="470" t="s">
        <v>494</v>
      </c>
      <c r="Y292">
        <v>43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11"/>
      <c r="C293" s="404" t="str">
        <f t="shared" si="68"/>
        <v>C14-R44</v>
      </c>
      <c r="D293" s="405">
        <v>0.41371527777778211</v>
      </c>
      <c r="E293" s="405">
        <v>0.41386574074074506</v>
      </c>
      <c r="F293" s="406">
        <f t="shared" si="82"/>
        <v>1.7</v>
      </c>
      <c r="G293" s="468">
        <f t="shared" si="82"/>
        <v>11.6</v>
      </c>
      <c r="H293" s="407">
        <f t="shared" si="82"/>
        <v>1.2</v>
      </c>
      <c r="I293" s="407">
        <f t="shared" si="75"/>
        <v>13.299999999999999</v>
      </c>
      <c r="J293" s="407">
        <f t="shared" si="69"/>
        <v>13.37</v>
      </c>
      <c r="K293" s="408">
        <f t="shared" si="76"/>
        <v>7.0000000000000284E-2</v>
      </c>
      <c r="L293" s="409">
        <f t="shared" si="77"/>
        <v>0.5</v>
      </c>
      <c r="M293" s="410">
        <f t="shared" si="78"/>
        <v>13.799999999999999</v>
      </c>
      <c r="N293" s="410">
        <f t="shared" si="79"/>
        <v>13.87</v>
      </c>
      <c r="O293" s="411"/>
      <c r="P293" s="485">
        <f t="shared" ca="1" si="80"/>
        <v>0.41357638888889264</v>
      </c>
      <c r="Q293" s="484">
        <f t="shared" ca="1" si="81"/>
        <v>0.41373842592592969</v>
      </c>
      <c r="R293" s="486">
        <v>7.0000000000000007E-2</v>
      </c>
      <c r="S293" s="486">
        <f t="shared" ca="1" si="70"/>
        <v>0.15</v>
      </c>
      <c r="T293">
        <v>17</v>
      </c>
      <c r="U293" s="469" t="str">
        <f t="shared" si="71"/>
        <v>C14-R44</v>
      </c>
      <c r="V293">
        <v>14</v>
      </c>
      <c r="W293" s="470" t="s">
        <v>493</v>
      </c>
      <c r="X293" s="470" t="s">
        <v>494</v>
      </c>
      <c r="Y293">
        <v>44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11"/>
      <c r="C294" s="404" t="str">
        <f t="shared" si="68"/>
        <v>C14-R42</v>
      </c>
      <c r="D294" s="405">
        <v>0.41414351851852282</v>
      </c>
      <c r="E294" s="405">
        <v>0.41431712962963396</v>
      </c>
      <c r="F294" s="406">
        <f t="shared" si="82"/>
        <v>1.7</v>
      </c>
      <c r="G294" s="468">
        <f t="shared" si="82"/>
        <v>11.6</v>
      </c>
      <c r="H294" s="407">
        <f t="shared" si="82"/>
        <v>1.2</v>
      </c>
      <c r="I294" s="407">
        <f t="shared" si="75"/>
        <v>13.299999999999999</v>
      </c>
      <c r="J294" s="407">
        <f t="shared" si="69"/>
        <v>13.329999999999998</v>
      </c>
      <c r="K294" s="408">
        <f t="shared" si="76"/>
        <v>2.9999999999999361E-2</v>
      </c>
      <c r="L294" s="409">
        <f t="shared" si="77"/>
        <v>0.5</v>
      </c>
      <c r="M294" s="410">
        <f t="shared" si="78"/>
        <v>13.799999999999999</v>
      </c>
      <c r="N294" s="410">
        <f t="shared" si="79"/>
        <v>13.829999999999998</v>
      </c>
      <c r="O294" s="411"/>
      <c r="P294" s="485">
        <f t="shared" ca="1" si="80"/>
        <v>0.41399305555555932</v>
      </c>
      <c r="Q294" s="484">
        <f t="shared" ca="1" si="81"/>
        <v>0.41413194444444823</v>
      </c>
      <c r="R294" s="486">
        <v>0.03</v>
      </c>
      <c r="S294" s="486">
        <f t="shared" ca="1" si="70"/>
        <v>0.05</v>
      </c>
      <c r="T294">
        <v>18</v>
      </c>
      <c r="U294" s="469" t="str">
        <f t="shared" si="71"/>
        <v>C14-R42</v>
      </c>
      <c r="V294">
        <v>14</v>
      </c>
      <c r="W294" s="470" t="s">
        <v>493</v>
      </c>
      <c r="X294" s="470" t="s">
        <v>494</v>
      </c>
      <c r="Y294">
        <v>42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11"/>
      <c r="C295" s="404" t="str">
        <f t="shared" si="68"/>
        <v>C14-R40</v>
      </c>
      <c r="D295" s="405">
        <v>0.41454861111111546</v>
      </c>
      <c r="E295" s="405">
        <v>0.41468750000000437</v>
      </c>
      <c r="F295" s="406">
        <f t="shared" si="82"/>
        <v>1.7</v>
      </c>
      <c r="G295" s="468">
        <f t="shared" si="82"/>
        <v>11.6</v>
      </c>
      <c r="H295" s="407">
        <f t="shared" si="82"/>
        <v>1.2</v>
      </c>
      <c r="I295" s="407">
        <f t="shared" si="75"/>
        <v>13.299999999999999</v>
      </c>
      <c r="J295" s="407">
        <f t="shared" si="69"/>
        <v>13.37</v>
      </c>
      <c r="K295" s="408">
        <f t="shared" si="76"/>
        <v>7.0000000000000284E-2</v>
      </c>
      <c r="L295" s="409">
        <f t="shared" si="77"/>
        <v>0.5</v>
      </c>
      <c r="M295" s="410">
        <f t="shared" si="78"/>
        <v>13.799999999999999</v>
      </c>
      <c r="N295" s="410">
        <f t="shared" si="79"/>
        <v>13.87</v>
      </c>
      <c r="O295" s="411"/>
      <c r="P295" s="485">
        <f t="shared" ca="1" si="80"/>
        <v>0.41439814814815196</v>
      </c>
      <c r="Q295" s="484">
        <f t="shared" ca="1" si="81"/>
        <v>0.41454861111111491</v>
      </c>
      <c r="R295" s="486">
        <v>7.0000000000000007E-2</v>
      </c>
      <c r="S295" s="486">
        <f t="shared" ca="1" si="70"/>
        <v>0.05</v>
      </c>
      <c r="T295">
        <v>19</v>
      </c>
      <c r="U295" s="469" t="str">
        <f t="shared" si="71"/>
        <v>C14-R40</v>
      </c>
      <c r="V295">
        <v>14</v>
      </c>
      <c r="W295" s="470" t="s">
        <v>493</v>
      </c>
      <c r="X295" s="470" t="s">
        <v>494</v>
      </c>
      <c r="Y295">
        <v>40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11"/>
      <c r="C296" s="404" t="str">
        <f t="shared" si="68"/>
        <v>C14-R38</v>
      </c>
      <c r="D296" s="405">
        <v>0.414942129629634</v>
      </c>
      <c r="E296" s="405">
        <v>0.41511574074074514</v>
      </c>
      <c r="F296" s="406">
        <f t="shared" si="82"/>
        <v>1.7</v>
      </c>
      <c r="G296" s="468">
        <f t="shared" si="82"/>
        <v>11.6</v>
      </c>
      <c r="H296" s="407">
        <f t="shared" si="82"/>
        <v>1.2</v>
      </c>
      <c r="I296" s="407">
        <f t="shared" si="75"/>
        <v>13.299999999999999</v>
      </c>
      <c r="J296" s="407">
        <f t="shared" si="69"/>
        <v>13.319999999999999</v>
      </c>
      <c r="K296" s="408">
        <f t="shared" si="76"/>
        <v>1.9999999999999574E-2</v>
      </c>
      <c r="L296" s="409">
        <f t="shared" si="77"/>
        <v>0.5</v>
      </c>
      <c r="M296" s="410">
        <f t="shared" si="78"/>
        <v>13.799999999999999</v>
      </c>
      <c r="N296" s="410">
        <f t="shared" si="79"/>
        <v>13.819999999999999</v>
      </c>
      <c r="O296" s="411"/>
      <c r="P296" s="485">
        <f t="shared" ca="1" si="80"/>
        <v>0.41478009259259641</v>
      </c>
      <c r="Q296" s="484">
        <f t="shared" ca="1" si="81"/>
        <v>0.41495370370370754</v>
      </c>
      <c r="R296" s="486">
        <v>0.02</v>
      </c>
      <c r="S296" s="486">
        <f t="shared" ca="1" si="70"/>
        <v>0.1</v>
      </c>
      <c r="T296">
        <v>20</v>
      </c>
      <c r="U296" s="469" t="str">
        <f t="shared" si="71"/>
        <v>C14-R38</v>
      </c>
      <c r="V296">
        <v>14</v>
      </c>
      <c r="W296" s="470" t="s">
        <v>493</v>
      </c>
      <c r="X296" s="470" t="s">
        <v>494</v>
      </c>
      <c r="Y296">
        <v>38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11"/>
      <c r="C297" s="404" t="str">
        <f t="shared" si="68"/>
        <v>C14-R36</v>
      </c>
      <c r="D297" s="405">
        <v>0.41538194444444887</v>
      </c>
      <c r="E297" s="405">
        <v>0.41552083333333778</v>
      </c>
      <c r="F297" s="406">
        <f t="shared" si="82"/>
        <v>1.7</v>
      </c>
      <c r="G297" s="468">
        <f t="shared" si="82"/>
        <v>11.6</v>
      </c>
      <c r="H297" s="407">
        <f t="shared" si="82"/>
        <v>1.2</v>
      </c>
      <c r="I297" s="407">
        <f t="shared" si="75"/>
        <v>13.299999999999999</v>
      </c>
      <c r="J297" s="407">
        <f t="shared" si="69"/>
        <v>13.399999999999999</v>
      </c>
      <c r="K297" s="408">
        <f t="shared" si="76"/>
        <v>9.9999999999999645E-2</v>
      </c>
      <c r="L297" s="409">
        <f t="shared" si="77"/>
        <v>0.5</v>
      </c>
      <c r="M297" s="410">
        <f t="shared" si="78"/>
        <v>13.799999999999999</v>
      </c>
      <c r="N297" s="410">
        <f t="shared" si="79"/>
        <v>13.899999999999999</v>
      </c>
      <c r="O297" s="411"/>
      <c r="P297" s="485">
        <f t="shared" ca="1" si="80"/>
        <v>0.41518518518518904</v>
      </c>
      <c r="Q297" s="484">
        <f t="shared" ca="1" si="81"/>
        <v>0.41533564814815199</v>
      </c>
      <c r="R297" s="486">
        <v>0.1</v>
      </c>
      <c r="S297" s="486">
        <f t="shared" ca="1" si="70"/>
        <v>0.14000000000000001</v>
      </c>
      <c r="T297">
        <v>21</v>
      </c>
      <c r="U297" s="469" t="str">
        <f t="shared" si="71"/>
        <v>C14-R36</v>
      </c>
      <c r="V297">
        <v>14</v>
      </c>
      <c r="W297" s="470" t="s">
        <v>493</v>
      </c>
      <c r="X297" s="470" t="s">
        <v>494</v>
      </c>
      <c r="Y297">
        <v>36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11"/>
      <c r="C298" s="404" t="str">
        <f t="shared" si="68"/>
        <v>C14-R34</v>
      </c>
      <c r="D298" s="405">
        <v>0.41577546296296741</v>
      </c>
      <c r="E298" s="405">
        <v>0.41594907407407855</v>
      </c>
      <c r="F298" s="406">
        <f t="shared" si="82"/>
        <v>1.7</v>
      </c>
      <c r="G298" s="468">
        <f t="shared" si="82"/>
        <v>11.6</v>
      </c>
      <c r="H298" s="407">
        <f t="shared" si="82"/>
        <v>1.2</v>
      </c>
      <c r="I298" s="407">
        <f t="shared" si="75"/>
        <v>13.299999999999999</v>
      </c>
      <c r="J298" s="407">
        <f t="shared" si="69"/>
        <v>13.419999999999998</v>
      </c>
      <c r="K298" s="408">
        <f t="shared" si="76"/>
        <v>0.11999999999999922</v>
      </c>
      <c r="L298" s="409">
        <f t="shared" si="77"/>
        <v>0.5</v>
      </c>
      <c r="M298" s="410">
        <f t="shared" si="78"/>
        <v>13.799999999999999</v>
      </c>
      <c r="N298" s="410">
        <f t="shared" si="79"/>
        <v>13.919999999999998</v>
      </c>
      <c r="O298" s="411"/>
      <c r="P298" s="485">
        <f t="shared" ca="1" si="80"/>
        <v>0.41557870370370753</v>
      </c>
      <c r="Q298" s="484">
        <f t="shared" ca="1" si="81"/>
        <v>0.41575231481481867</v>
      </c>
      <c r="R298" s="486">
        <v>0.12</v>
      </c>
      <c r="S298" s="486">
        <f t="shared" ca="1" si="70"/>
        <v>0.15</v>
      </c>
      <c r="T298">
        <v>22</v>
      </c>
      <c r="U298" s="469" t="str">
        <f t="shared" si="71"/>
        <v>C14-R34</v>
      </c>
      <c r="V298">
        <v>14</v>
      </c>
      <c r="W298" s="470" t="s">
        <v>493</v>
      </c>
      <c r="X298" s="470" t="s">
        <v>494</v>
      </c>
      <c r="Y298">
        <v>34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11"/>
      <c r="C299" s="404" t="str">
        <f t="shared" si="68"/>
        <v>C14-R32</v>
      </c>
      <c r="D299" s="405">
        <v>0.41618055555556005</v>
      </c>
      <c r="E299" s="405">
        <v>0.41635416666667119</v>
      </c>
      <c r="F299" s="406">
        <f t="shared" si="82"/>
        <v>1.7</v>
      </c>
      <c r="G299" s="468">
        <f t="shared" si="82"/>
        <v>11.6</v>
      </c>
      <c r="H299" s="407">
        <f t="shared" si="82"/>
        <v>1.2</v>
      </c>
      <c r="I299" s="407">
        <f t="shared" si="75"/>
        <v>13.299999999999999</v>
      </c>
      <c r="J299" s="407">
        <f t="shared" si="69"/>
        <v>13.37</v>
      </c>
      <c r="K299" s="408">
        <f t="shared" si="76"/>
        <v>7.0000000000000284E-2</v>
      </c>
      <c r="L299" s="409">
        <f t="shared" si="77"/>
        <v>0.5</v>
      </c>
      <c r="M299" s="410">
        <f t="shared" si="78"/>
        <v>13.799999999999999</v>
      </c>
      <c r="N299" s="410">
        <f t="shared" si="79"/>
        <v>13.87</v>
      </c>
      <c r="O299" s="411"/>
      <c r="P299" s="485">
        <f t="shared" ca="1" si="80"/>
        <v>0.41598379629630017</v>
      </c>
      <c r="Q299" s="484">
        <f t="shared" ca="1" si="81"/>
        <v>0.41613425925926312</v>
      </c>
      <c r="R299" s="486">
        <v>7.0000000000000007E-2</v>
      </c>
      <c r="S299" s="486">
        <f t="shared" ca="1" si="70"/>
        <v>0.09</v>
      </c>
      <c r="T299">
        <v>23</v>
      </c>
      <c r="U299" s="501" t="str">
        <f t="shared" si="71"/>
        <v>C14-R32</v>
      </c>
      <c r="V299">
        <v>14</v>
      </c>
      <c r="W299" s="501" t="s">
        <v>493</v>
      </c>
      <c r="X299" s="470" t="s">
        <v>494</v>
      </c>
      <c r="Y299">
        <v>32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11"/>
      <c r="C300" s="404" t="str">
        <f t="shared" si="68"/>
        <v>C14-R30</v>
      </c>
      <c r="D300" s="405">
        <v>0.41662037037037492</v>
      </c>
      <c r="E300" s="405">
        <v>0.41678240740741196</v>
      </c>
      <c r="F300" s="406">
        <f t="shared" si="82"/>
        <v>1.7</v>
      </c>
      <c r="G300" s="468">
        <f t="shared" si="82"/>
        <v>11.6</v>
      </c>
      <c r="H300" s="407">
        <f t="shared" si="82"/>
        <v>1.2</v>
      </c>
      <c r="I300" s="407">
        <f t="shared" si="75"/>
        <v>13.299999999999999</v>
      </c>
      <c r="J300" s="407">
        <f t="shared" si="69"/>
        <v>13.409999999999998</v>
      </c>
      <c r="K300" s="408">
        <f t="shared" si="76"/>
        <v>0.10999999999999943</v>
      </c>
      <c r="L300" s="409">
        <f t="shared" si="77"/>
        <v>0.5</v>
      </c>
      <c r="M300" s="410">
        <f t="shared" si="78"/>
        <v>13.799999999999999</v>
      </c>
      <c r="N300" s="410">
        <f t="shared" si="79"/>
        <v>13.909999999999998</v>
      </c>
      <c r="O300" s="411"/>
      <c r="P300" s="485">
        <f t="shared" ca="1" si="80"/>
        <v>0.41642361111111498</v>
      </c>
      <c r="Q300" s="484">
        <f t="shared" ca="1" si="81"/>
        <v>0.41658564814815202</v>
      </c>
      <c r="R300" s="486">
        <v>0.11</v>
      </c>
      <c r="S300" s="486">
        <f t="shared" ca="1" si="70"/>
        <v>7.0000000000000007E-2</v>
      </c>
      <c r="T300">
        <v>24</v>
      </c>
      <c r="U300" s="469" t="str">
        <f t="shared" si="71"/>
        <v>C14-R30</v>
      </c>
      <c r="V300">
        <v>14</v>
      </c>
      <c r="W300" s="470" t="s">
        <v>493</v>
      </c>
      <c r="X300" s="470" t="s">
        <v>494</v>
      </c>
      <c r="Y300">
        <v>30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11"/>
      <c r="C301" s="404" t="str">
        <f t="shared" si="68"/>
        <v>C14-R28</v>
      </c>
      <c r="D301" s="405">
        <v>0.41703703703704159</v>
      </c>
      <c r="E301" s="405">
        <v>0.41721064814815273</v>
      </c>
      <c r="F301" s="406">
        <f t="shared" si="82"/>
        <v>1.7</v>
      </c>
      <c r="G301" s="468">
        <f t="shared" si="82"/>
        <v>11.6</v>
      </c>
      <c r="H301" s="407">
        <f t="shared" si="82"/>
        <v>1.2</v>
      </c>
      <c r="I301" s="407">
        <f t="shared" si="75"/>
        <v>13.299999999999999</v>
      </c>
      <c r="J301" s="407">
        <f t="shared" si="69"/>
        <v>13.45</v>
      </c>
      <c r="K301" s="408">
        <f t="shared" si="76"/>
        <v>0.15000000000000036</v>
      </c>
      <c r="L301" s="409">
        <f t="shared" si="77"/>
        <v>0.5</v>
      </c>
      <c r="M301" s="410">
        <f t="shared" si="78"/>
        <v>13.799999999999999</v>
      </c>
      <c r="N301" s="410">
        <f t="shared" si="79"/>
        <v>13.95</v>
      </c>
      <c r="O301" s="411"/>
      <c r="P301" s="485">
        <f t="shared" ca="1" si="80"/>
        <v>0.41682870370370756</v>
      </c>
      <c r="Q301" s="484">
        <f t="shared" ca="1" si="81"/>
        <v>0.4170023148148187</v>
      </c>
      <c r="R301" s="486">
        <v>0.15</v>
      </c>
      <c r="S301" s="486">
        <f t="shared" ca="1" si="70"/>
        <v>7.0000000000000007E-2</v>
      </c>
      <c r="T301">
        <v>25</v>
      </c>
      <c r="U301" s="469" t="str">
        <f t="shared" si="71"/>
        <v>C14-R28</v>
      </c>
      <c r="V301">
        <v>14</v>
      </c>
      <c r="W301" s="470" t="s">
        <v>493</v>
      </c>
      <c r="X301" s="470" t="s">
        <v>494</v>
      </c>
      <c r="Y301">
        <v>28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11"/>
      <c r="C302" s="404" t="str">
        <f t="shared" si="68"/>
        <v>C14-R26</v>
      </c>
      <c r="D302" s="405">
        <v>0.41750000000000459</v>
      </c>
      <c r="E302" s="405">
        <v>0.41767361111111573</v>
      </c>
      <c r="F302" s="406">
        <f t="shared" si="82"/>
        <v>1.7</v>
      </c>
      <c r="G302" s="468">
        <f t="shared" si="82"/>
        <v>11.6</v>
      </c>
      <c r="H302" s="407">
        <f t="shared" si="82"/>
        <v>1.2</v>
      </c>
      <c r="I302" s="407">
        <f t="shared" si="75"/>
        <v>13.299999999999999</v>
      </c>
      <c r="J302" s="407">
        <f t="shared" si="69"/>
        <v>13.389999999999999</v>
      </c>
      <c r="K302" s="408">
        <f t="shared" si="76"/>
        <v>8.9999999999999858E-2</v>
      </c>
      <c r="L302" s="409">
        <f t="shared" si="77"/>
        <v>0.5</v>
      </c>
      <c r="M302" s="410">
        <f t="shared" si="78"/>
        <v>13.799999999999999</v>
      </c>
      <c r="N302" s="410">
        <f t="shared" si="79"/>
        <v>13.889999999999999</v>
      </c>
      <c r="O302" s="411"/>
      <c r="P302" s="485">
        <f t="shared" ca="1" si="80"/>
        <v>0.41729166666667056</v>
      </c>
      <c r="Q302" s="484">
        <f t="shared" ca="1" si="81"/>
        <v>0.4174652777777817</v>
      </c>
      <c r="R302" s="486">
        <v>0.09</v>
      </c>
      <c r="S302" s="486">
        <f t="shared" ca="1" si="70"/>
        <v>0.04</v>
      </c>
      <c r="T302">
        <v>26</v>
      </c>
      <c r="U302" s="469" t="str">
        <f t="shared" si="71"/>
        <v>C14-R26</v>
      </c>
      <c r="V302">
        <v>14</v>
      </c>
      <c r="W302" s="470" t="s">
        <v>493</v>
      </c>
      <c r="X302" s="470" t="s">
        <v>494</v>
      </c>
      <c r="Y302">
        <v>26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11"/>
      <c r="C303" s="404" t="str">
        <f t="shared" si="68"/>
        <v>C14-R24</v>
      </c>
      <c r="D303" s="405">
        <v>0.41791666666667127</v>
      </c>
      <c r="E303" s="405">
        <v>0.41806712962963422</v>
      </c>
      <c r="F303" s="406">
        <f t="shared" si="82"/>
        <v>1.7</v>
      </c>
      <c r="G303" s="468">
        <f t="shared" si="82"/>
        <v>11.6</v>
      </c>
      <c r="H303" s="407">
        <f t="shared" si="82"/>
        <v>1.2</v>
      </c>
      <c r="I303" s="407">
        <f t="shared" si="75"/>
        <v>13.299999999999999</v>
      </c>
      <c r="J303" s="407">
        <f t="shared" si="69"/>
        <v>13.419999999999998</v>
      </c>
      <c r="K303" s="408">
        <f t="shared" si="76"/>
        <v>0.11999999999999922</v>
      </c>
      <c r="L303" s="409">
        <f t="shared" si="77"/>
        <v>0.5</v>
      </c>
      <c r="M303" s="410">
        <f t="shared" si="78"/>
        <v>13.799999999999999</v>
      </c>
      <c r="N303" s="410">
        <f t="shared" si="79"/>
        <v>13.919999999999998</v>
      </c>
      <c r="O303" s="411"/>
      <c r="P303" s="485">
        <f t="shared" ca="1" si="80"/>
        <v>0.41773148148148542</v>
      </c>
      <c r="Q303" s="484">
        <f t="shared" ca="1" si="81"/>
        <v>0.41788194444444837</v>
      </c>
      <c r="R303" s="486">
        <v>0.12</v>
      </c>
      <c r="S303" s="486">
        <f t="shared" ca="1" si="70"/>
        <v>0.02</v>
      </c>
      <c r="T303">
        <v>1</v>
      </c>
      <c r="U303" s="469" t="str">
        <f t="shared" si="71"/>
        <v>C14-R24</v>
      </c>
      <c r="V303">
        <v>14</v>
      </c>
      <c r="W303" s="470" t="s">
        <v>493</v>
      </c>
      <c r="X303" s="470" t="s">
        <v>494</v>
      </c>
      <c r="Y303">
        <v>24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11"/>
      <c r="C304" s="404" t="str">
        <f t="shared" si="68"/>
        <v>C14-R22</v>
      </c>
      <c r="D304" s="405">
        <v>0.41832175925926385</v>
      </c>
      <c r="E304" s="405">
        <v>0.41848379629630089</v>
      </c>
      <c r="F304" s="406">
        <f t="shared" si="82"/>
        <v>1.7</v>
      </c>
      <c r="G304" s="468">
        <f t="shared" si="82"/>
        <v>11.6</v>
      </c>
      <c r="H304" s="407">
        <f t="shared" si="82"/>
        <v>1.2</v>
      </c>
      <c r="I304" s="407">
        <f t="shared" si="75"/>
        <v>13.299999999999999</v>
      </c>
      <c r="J304" s="407">
        <f t="shared" si="69"/>
        <v>13.329999999999998</v>
      </c>
      <c r="K304" s="408">
        <f t="shared" si="76"/>
        <v>2.9999999999999361E-2</v>
      </c>
      <c r="L304" s="409">
        <f t="shared" si="77"/>
        <v>0.5</v>
      </c>
      <c r="M304" s="410">
        <f t="shared" si="78"/>
        <v>13.799999999999999</v>
      </c>
      <c r="N304" s="410">
        <f t="shared" si="79"/>
        <v>13.829999999999998</v>
      </c>
      <c r="O304" s="411"/>
      <c r="P304" s="485">
        <f t="shared" ca="1" si="80"/>
        <v>0.41811342592592987</v>
      </c>
      <c r="Q304" s="484">
        <f t="shared" ca="1" si="81"/>
        <v>0.41825231481481878</v>
      </c>
      <c r="R304" s="486">
        <v>0.03</v>
      </c>
      <c r="S304" s="486">
        <f t="shared" ca="1" si="70"/>
        <v>0.08</v>
      </c>
      <c r="T304">
        <v>2</v>
      </c>
      <c r="U304" s="469" t="str">
        <f t="shared" si="71"/>
        <v>C14-R22</v>
      </c>
      <c r="V304">
        <v>14</v>
      </c>
      <c r="W304" s="470" t="s">
        <v>493</v>
      </c>
      <c r="X304" s="470" t="s">
        <v>494</v>
      </c>
      <c r="Y304">
        <v>22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11"/>
      <c r="C305" s="404" t="str">
        <f t="shared" si="68"/>
        <v>C14-R20</v>
      </c>
      <c r="D305" s="405">
        <v>0.41873842592593052</v>
      </c>
      <c r="E305" s="405">
        <v>0.41887731481481943</v>
      </c>
      <c r="F305" s="406">
        <f t="shared" si="82"/>
        <v>1.7</v>
      </c>
      <c r="G305" s="468">
        <f t="shared" si="82"/>
        <v>11.6</v>
      </c>
      <c r="H305" s="407">
        <f t="shared" si="82"/>
        <v>1.2</v>
      </c>
      <c r="I305" s="407">
        <f t="shared" si="75"/>
        <v>13.299999999999999</v>
      </c>
      <c r="J305" s="407">
        <f t="shared" si="69"/>
        <v>13.319999999999999</v>
      </c>
      <c r="K305" s="408">
        <f t="shared" si="76"/>
        <v>1.9999999999999574E-2</v>
      </c>
      <c r="L305" s="409">
        <f t="shared" si="77"/>
        <v>0.5</v>
      </c>
      <c r="M305" s="410">
        <f t="shared" si="78"/>
        <v>13.799999999999999</v>
      </c>
      <c r="N305" s="410">
        <f t="shared" si="79"/>
        <v>13.819999999999999</v>
      </c>
      <c r="O305" s="411"/>
      <c r="P305" s="485">
        <f t="shared" ca="1" si="80"/>
        <v>0.41853009259259655</v>
      </c>
      <c r="Q305" s="484">
        <f t="shared" ca="1" si="81"/>
        <v>0.41869212962963359</v>
      </c>
      <c r="R305" s="486">
        <v>0.02</v>
      </c>
      <c r="S305" s="486">
        <f t="shared" ca="1" si="70"/>
        <v>0.01</v>
      </c>
      <c r="T305">
        <v>3</v>
      </c>
      <c r="U305" s="469" t="str">
        <f t="shared" si="71"/>
        <v>C14-R20</v>
      </c>
      <c r="V305">
        <v>14</v>
      </c>
      <c r="W305" s="470" t="s">
        <v>493</v>
      </c>
      <c r="X305" s="470" t="s">
        <v>494</v>
      </c>
      <c r="Y305">
        <v>20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11"/>
      <c r="C306" s="404" t="str">
        <f t="shared" si="68"/>
        <v>C14-R18</v>
      </c>
      <c r="D306" s="405">
        <v>0.4191550925925972</v>
      </c>
      <c r="E306" s="405">
        <v>0.41930555555556015</v>
      </c>
      <c r="F306" s="406">
        <f t="shared" si="82"/>
        <v>1.7</v>
      </c>
      <c r="G306" s="468">
        <f t="shared" si="82"/>
        <v>11.6</v>
      </c>
      <c r="H306" s="407">
        <f t="shared" si="82"/>
        <v>1.2</v>
      </c>
      <c r="I306" s="407">
        <f t="shared" si="75"/>
        <v>13.299999999999999</v>
      </c>
      <c r="J306" s="407">
        <f t="shared" si="69"/>
        <v>13.45</v>
      </c>
      <c r="K306" s="408">
        <f t="shared" si="76"/>
        <v>0.15000000000000036</v>
      </c>
      <c r="L306" s="409">
        <f t="shared" si="77"/>
        <v>0.5</v>
      </c>
      <c r="M306" s="410">
        <f t="shared" si="78"/>
        <v>13.799999999999999</v>
      </c>
      <c r="N306" s="410">
        <f t="shared" si="79"/>
        <v>13.95</v>
      </c>
      <c r="O306" s="411"/>
      <c r="P306" s="485">
        <f t="shared" ca="1" si="80"/>
        <v>0.41894675925926322</v>
      </c>
      <c r="Q306" s="484">
        <f t="shared" ca="1" si="81"/>
        <v>0.41909722222222617</v>
      </c>
      <c r="R306" s="486">
        <v>0.15</v>
      </c>
      <c r="S306" s="486">
        <f t="shared" ca="1" si="70"/>
        <v>0.02</v>
      </c>
      <c r="T306">
        <v>4</v>
      </c>
      <c r="U306" s="469" t="str">
        <f t="shared" si="71"/>
        <v>C14-R18</v>
      </c>
      <c r="V306">
        <v>14</v>
      </c>
      <c r="W306" s="470" t="s">
        <v>493</v>
      </c>
      <c r="X306" s="470" t="s">
        <v>494</v>
      </c>
      <c r="Y306">
        <v>18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11"/>
      <c r="C307" s="404" t="str">
        <f t="shared" si="68"/>
        <v>C14-R16</v>
      </c>
      <c r="D307" s="405">
        <v>0.41954861111111569</v>
      </c>
      <c r="E307" s="405">
        <v>0.41969907407407864</v>
      </c>
      <c r="F307" s="406">
        <f t="shared" ref="F307:H322" si="83">F306</f>
        <v>1.7</v>
      </c>
      <c r="G307" s="468">
        <f t="shared" si="83"/>
        <v>11.6</v>
      </c>
      <c r="H307" s="407">
        <f t="shared" si="83"/>
        <v>1.2</v>
      </c>
      <c r="I307" s="407">
        <f t="shared" si="75"/>
        <v>13.299999999999999</v>
      </c>
      <c r="J307" s="407">
        <f t="shared" si="69"/>
        <v>13.389999999999999</v>
      </c>
      <c r="K307" s="408">
        <f t="shared" si="76"/>
        <v>8.9999999999999858E-2</v>
      </c>
      <c r="L307" s="409">
        <f t="shared" si="77"/>
        <v>0.5</v>
      </c>
      <c r="M307" s="410">
        <f t="shared" si="78"/>
        <v>13.799999999999999</v>
      </c>
      <c r="N307" s="410">
        <f t="shared" si="79"/>
        <v>13.889999999999999</v>
      </c>
      <c r="O307" s="411"/>
      <c r="P307" s="485">
        <f t="shared" ca="1" si="80"/>
        <v>0.41935185185185581</v>
      </c>
      <c r="Q307" s="484">
        <f t="shared" ca="1" si="81"/>
        <v>0.41951388888889285</v>
      </c>
      <c r="R307" s="486">
        <v>0.09</v>
      </c>
      <c r="S307" s="486">
        <f t="shared" ca="1" si="70"/>
        <v>0.09</v>
      </c>
      <c r="T307">
        <v>5</v>
      </c>
      <c r="U307" s="469" t="str">
        <f t="shared" si="71"/>
        <v>C14-R16</v>
      </c>
      <c r="V307">
        <v>14</v>
      </c>
      <c r="W307" s="470" t="s">
        <v>493</v>
      </c>
      <c r="X307" s="470" t="s">
        <v>494</v>
      </c>
      <c r="Y307">
        <v>16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11"/>
      <c r="C308" s="404" t="str">
        <f t="shared" si="68"/>
        <v>C14-R14</v>
      </c>
      <c r="D308" s="405">
        <v>0.4199768518518564</v>
      </c>
      <c r="E308" s="405">
        <v>0.42013888888889345</v>
      </c>
      <c r="F308" s="406">
        <f t="shared" si="83"/>
        <v>1.7</v>
      </c>
      <c r="G308" s="468">
        <f t="shared" si="83"/>
        <v>11.6</v>
      </c>
      <c r="H308" s="407">
        <f t="shared" si="83"/>
        <v>1.2</v>
      </c>
      <c r="I308" s="407">
        <f t="shared" si="75"/>
        <v>13.299999999999999</v>
      </c>
      <c r="J308" s="407">
        <f t="shared" si="69"/>
        <v>13.36</v>
      </c>
      <c r="K308" s="408">
        <f t="shared" si="76"/>
        <v>6.0000000000000497E-2</v>
      </c>
      <c r="L308" s="409">
        <f t="shared" si="77"/>
        <v>0.5</v>
      </c>
      <c r="M308" s="410">
        <f t="shared" si="78"/>
        <v>13.799999999999999</v>
      </c>
      <c r="N308" s="410">
        <f t="shared" si="79"/>
        <v>13.86</v>
      </c>
      <c r="O308" s="411"/>
      <c r="P308" s="485">
        <f t="shared" ca="1" si="80"/>
        <v>0.41976851851852248</v>
      </c>
      <c r="Q308" s="484">
        <f t="shared" ca="1" si="81"/>
        <v>0.41990740740741139</v>
      </c>
      <c r="R308" s="486">
        <v>0.06</v>
      </c>
      <c r="S308" s="486">
        <f t="shared" ca="1" si="70"/>
        <v>0.14000000000000001</v>
      </c>
      <c r="T308">
        <v>6</v>
      </c>
      <c r="U308" s="469" t="str">
        <f t="shared" si="71"/>
        <v>C14-R14</v>
      </c>
      <c r="V308">
        <v>14</v>
      </c>
      <c r="W308" s="470" t="s">
        <v>493</v>
      </c>
      <c r="X308" s="470" t="s">
        <v>494</v>
      </c>
      <c r="Y308">
        <v>14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11"/>
      <c r="C309" s="404" t="str">
        <f t="shared" si="68"/>
        <v>C14-R12</v>
      </c>
      <c r="D309" s="405">
        <v>0.42038194444444899</v>
      </c>
      <c r="E309" s="405">
        <v>0.42053240740741193</v>
      </c>
      <c r="F309" s="406">
        <f t="shared" si="83"/>
        <v>1.7</v>
      </c>
      <c r="G309" s="468">
        <f t="shared" si="83"/>
        <v>11.6</v>
      </c>
      <c r="H309" s="407">
        <f t="shared" si="83"/>
        <v>1.2</v>
      </c>
      <c r="I309" s="407">
        <f t="shared" si="75"/>
        <v>13.299999999999999</v>
      </c>
      <c r="J309" s="407">
        <f t="shared" si="69"/>
        <v>13.36</v>
      </c>
      <c r="K309" s="408">
        <f t="shared" si="76"/>
        <v>6.0000000000000497E-2</v>
      </c>
      <c r="L309" s="409">
        <f t="shared" si="77"/>
        <v>0.5</v>
      </c>
      <c r="M309" s="410">
        <f t="shared" si="78"/>
        <v>13.799999999999999</v>
      </c>
      <c r="N309" s="410">
        <f t="shared" si="79"/>
        <v>13.86</v>
      </c>
      <c r="O309" s="411"/>
      <c r="P309" s="485">
        <f t="shared" ca="1" si="80"/>
        <v>0.42017361111111512</v>
      </c>
      <c r="Q309" s="484">
        <f t="shared" ca="1" si="81"/>
        <v>0.42034722222222626</v>
      </c>
      <c r="R309" s="486">
        <v>0.06</v>
      </c>
      <c r="S309" s="486">
        <f t="shared" ca="1" si="70"/>
        <v>0.01</v>
      </c>
      <c r="T309">
        <v>7</v>
      </c>
      <c r="U309" s="469" t="str">
        <f t="shared" si="71"/>
        <v>C14-R12</v>
      </c>
      <c r="V309">
        <v>14</v>
      </c>
      <c r="W309" s="470" t="s">
        <v>493</v>
      </c>
      <c r="X309" s="470" t="s">
        <v>494</v>
      </c>
      <c r="Y309">
        <v>12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11"/>
      <c r="C310" s="404" t="str">
        <f t="shared" si="68"/>
        <v>C14-R10</v>
      </c>
      <c r="D310" s="405">
        <v>0.42077546296296747</v>
      </c>
      <c r="E310" s="405">
        <v>0.42094907407407861</v>
      </c>
      <c r="F310" s="406">
        <f t="shared" si="83"/>
        <v>1.7</v>
      </c>
      <c r="G310" s="468">
        <f t="shared" si="83"/>
        <v>11.6</v>
      </c>
      <c r="H310" s="407">
        <f t="shared" si="83"/>
        <v>1.2</v>
      </c>
      <c r="I310" s="407">
        <f t="shared" si="75"/>
        <v>13.299999999999999</v>
      </c>
      <c r="J310" s="407">
        <f t="shared" si="69"/>
        <v>13.44</v>
      </c>
      <c r="K310" s="408">
        <f t="shared" si="76"/>
        <v>0.14000000000000057</v>
      </c>
      <c r="L310" s="409">
        <f t="shared" si="77"/>
        <v>0.5</v>
      </c>
      <c r="M310" s="410">
        <f t="shared" si="78"/>
        <v>13.799999999999999</v>
      </c>
      <c r="N310" s="410">
        <f t="shared" si="79"/>
        <v>13.94</v>
      </c>
      <c r="O310" s="411"/>
      <c r="P310" s="485">
        <f t="shared" ca="1" si="80"/>
        <v>0.4205902777777818</v>
      </c>
      <c r="Q310" s="484">
        <f t="shared" ca="1" si="81"/>
        <v>0.42075231481481884</v>
      </c>
      <c r="R310" s="486">
        <v>0.14000000000000001</v>
      </c>
      <c r="S310" s="486">
        <f t="shared" ca="1" si="70"/>
        <v>0.15</v>
      </c>
      <c r="T310">
        <v>8</v>
      </c>
      <c r="U310" s="469" t="str">
        <f t="shared" si="71"/>
        <v>C14-R10</v>
      </c>
      <c r="V310">
        <v>14</v>
      </c>
      <c r="W310" s="470" t="s">
        <v>493</v>
      </c>
      <c r="X310" s="470" t="s">
        <v>494</v>
      </c>
      <c r="Y310">
        <v>10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11"/>
      <c r="C311" s="404" t="str">
        <f t="shared" si="68"/>
        <v>C14-R8</v>
      </c>
      <c r="D311" s="405">
        <v>0.42120370370370824</v>
      </c>
      <c r="E311" s="405">
        <v>0.42134259259259715</v>
      </c>
      <c r="F311" s="406">
        <f t="shared" si="83"/>
        <v>1.7</v>
      </c>
      <c r="G311" s="468">
        <f t="shared" si="83"/>
        <v>11.6</v>
      </c>
      <c r="H311" s="407">
        <f t="shared" si="83"/>
        <v>1.2</v>
      </c>
      <c r="I311" s="407">
        <f t="shared" si="75"/>
        <v>13.299999999999999</v>
      </c>
      <c r="J311" s="407">
        <f t="shared" si="69"/>
        <v>13.44</v>
      </c>
      <c r="K311" s="408">
        <f t="shared" si="76"/>
        <v>0.14000000000000057</v>
      </c>
      <c r="L311" s="409">
        <f t="shared" si="77"/>
        <v>0.5</v>
      </c>
      <c r="M311" s="410">
        <f t="shared" si="78"/>
        <v>13.799999999999999</v>
      </c>
      <c r="N311" s="410">
        <f t="shared" si="79"/>
        <v>13.94</v>
      </c>
      <c r="O311" s="411"/>
      <c r="P311" s="485">
        <f t="shared" ca="1" si="80"/>
        <v>0.42099537037037438</v>
      </c>
      <c r="Q311" s="484">
        <f t="shared" ca="1" si="81"/>
        <v>0.42115740740741142</v>
      </c>
      <c r="R311" s="486">
        <v>0.14000000000000001</v>
      </c>
      <c r="S311" s="486">
        <f t="shared" ca="1" si="70"/>
        <v>0.12</v>
      </c>
      <c r="T311">
        <v>9</v>
      </c>
      <c r="U311" s="469" t="str">
        <f t="shared" si="71"/>
        <v>C14-R8</v>
      </c>
      <c r="V311">
        <v>14</v>
      </c>
      <c r="W311" s="470" t="s">
        <v>493</v>
      </c>
      <c r="X311" s="470" t="s">
        <v>494</v>
      </c>
      <c r="Y311">
        <v>8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11"/>
      <c r="C312" s="404" t="str">
        <f t="shared" si="68"/>
        <v>C14-R6</v>
      </c>
      <c r="D312" s="405">
        <v>0.42158564814815269</v>
      </c>
      <c r="E312" s="405">
        <v>0.42174768518518974</v>
      </c>
      <c r="F312" s="406">
        <f t="shared" si="83"/>
        <v>1.7</v>
      </c>
      <c r="G312" s="468">
        <f t="shared" si="83"/>
        <v>11.6</v>
      </c>
      <c r="H312" s="407">
        <f t="shared" si="83"/>
        <v>1.2</v>
      </c>
      <c r="I312" s="407">
        <f t="shared" si="75"/>
        <v>13.299999999999999</v>
      </c>
      <c r="J312" s="407">
        <f t="shared" si="69"/>
        <v>13.35</v>
      </c>
      <c r="K312" s="408">
        <f t="shared" si="76"/>
        <v>5.0000000000000711E-2</v>
      </c>
      <c r="L312" s="409">
        <f t="shared" si="77"/>
        <v>0.5</v>
      </c>
      <c r="M312" s="410">
        <f t="shared" si="78"/>
        <v>13.799999999999999</v>
      </c>
      <c r="N312" s="410">
        <f t="shared" si="79"/>
        <v>13.85</v>
      </c>
      <c r="O312" s="411"/>
      <c r="P312" s="485">
        <f t="shared" ca="1" si="80"/>
        <v>0.42142361111111515</v>
      </c>
      <c r="Q312" s="484">
        <f t="shared" ca="1" si="81"/>
        <v>0.42159722222222629</v>
      </c>
      <c r="R312" s="486">
        <v>0.05</v>
      </c>
      <c r="S312" s="486">
        <f t="shared" ca="1" si="70"/>
        <v>0.02</v>
      </c>
      <c r="T312">
        <v>10</v>
      </c>
      <c r="U312" s="469" t="str">
        <f t="shared" si="71"/>
        <v>C14-R6</v>
      </c>
      <c r="V312">
        <v>14</v>
      </c>
      <c r="W312" s="470" t="s">
        <v>493</v>
      </c>
      <c r="X312" s="470" t="s">
        <v>494</v>
      </c>
      <c r="Y312">
        <v>6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11"/>
      <c r="C313" s="404" t="str">
        <f t="shared" si="68"/>
        <v>C14-R4</v>
      </c>
      <c r="D313" s="405">
        <v>0.4220254629629675</v>
      </c>
      <c r="E313" s="405">
        <v>0.42218750000000455</v>
      </c>
      <c r="F313" s="406">
        <f t="shared" si="83"/>
        <v>1.7</v>
      </c>
      <c r="G313" s="468">
        <f t="shared" si="83"/>
        <v>11.6</v>
      </c>
      <c r="H313" s="407">
        <f t="shared" si="83"/>
        <v>1.2</v>
      </c>
      <c r="I313" s="407">
        <f t="shared" si="75"/>
        <v>13.299999999999999</v>
      </c>
      <c r="J313" s="407">
        <f t="shared" si="69"/>
        <v>13.37</v>
      </c>
      <c r="K313" s="408">
        <f t="shared" si="76"/>
        <v>7.0000000000000284E-2</v>
      </c>
      <c r="L313" s="409">
        <f t="shared" si="77"/>
        <v>0.5</v>
      </c>
      <c r="M313" s="410">
        <f t="shared" si="78"/>
        <v>13.799999999999999</v>
      </c>
      <c r="N313" s="410">
        <f t="shared" si="79"/>
        <v>13.87</v>
      </c>
      <c r="O313" s="411"/>
      <c r="P313" s="485">
        <f t="shared" ca="1" si="80"/>
        <v>0.42182870370370779</v>
      </c>
      <c r="Q313" s="484">
        <f t="shared" ca="1" si="81"/>
        <v>0.4219675925925967</v>
      </c>
      <c r="R313" s="486">
        <v>7.0000000000000007E-2</v>
      </c>
      <c r="S313" s="486">
        <f t="shared" ca="1" si="70"/>
        <v>7.0000000000000007E-2</v>
      </c>
      <c r="T313">
        <v>11</v>
      </c>
      <c r="U313" s="469" t="str">
        <f t="shared" si="71"/>
        <v>C14-R4</v>
      </c>
      <c r="V313">
        <v>14</v>
      </c>
      <c r="W313" s="470" t="s">
        <v>493</v>
      </c>
      <c r="X313" s="470" t="s">
        <v>494</v>
      </c>
      <c r="Y313">
        <v>4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11"/>
      <c r="C314" s="404" t="str">
        <f t="shared" si="68"/>
        <v>C14-R2</v>
      </c>
      <c r="D314" s="405">
        <v>0.42243055555556008</v>
      </c>
      <c r="E314" s="405">
        <v>0.42260416666667122</v>
      </c>
      <c r="F314" s="406">
        <f t="shared" si="83"/>
        <v>1.7</v>
      </c>
      <c r="G314" s="468">
        <f t="shared" si="83"/>
        <v>11.6</v>
      </c>
      <c r="H314" s="407">
        <f t="shared" si="83"/>
        <v>1.2</v>
      </c>
      <c r="I314" s="407">
        <f t="shared" si="75"/>
        <v>13.299999999999999</v>
      </c>
      <c r="J314" s="407">
        <f t="shared" si="69"/>
        <v>13.35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13.799999999999999</v>
      </c>
      <c r="N314" s="410">
        <f t="shared" si="79"/>
        <v>13.85</v>
      </c>
      <c r="O314" s="411"/>
      <c r="P314" s="485">
        <f t="shared" ca="1" si="80"/>
        <v>0.4221990740740782</v>
      </c>
      <c r="Q314" s="484">
        <f t="shared" ca="1" si="81"/>
        <v>0.42236111111111524</v>
      </c>
      <c r="R314" s="486">
        <v>0.05</v>
      </c>
      <c r="S314" s="486">
        <f t="shared" ca="1" si="70"/>
        <v>0.03</v>
      </c>
      <c r="T314">
        <v>12</v>
      </c>
      <c r="U314" s="469" t="str">
        <f t="shared" si="71"/>
        <v>C14-R2</v>
      </c>
      <c r="V314">
        <v>14</v>
      </c>
      <c r="W314" s="470" t="s">
        <v>493</v>
      </c>
      <c r="X314" s="470" t="s">
        <v>494</v>
      </c>
      <c r="Y314">
        <v>2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11"/>
      <c r="C315" s="404" t="str">
        <f t="shared" si="68"/>
        <v>C15-R1</v>
      </c>
      <c r="D315" s="405">
        <v>0.42287037037037495</v>
      </c>
      <c r="E315" s="405">
        <v>0.4230208333333379</v>
      </c>
      <c r="F315" s="406">
        <f t="shared" si="83"/>
        <v>1.7</v>
      </c>
      <c r="G315" s="468">
        <f t="shared" si="83"/>
        <v>11.6</v>
      </c>
      <c r="H315" s="407">
        <f t="shared" si="83"/>
        <v>1.2</v>
      </c>
      <c r="I315" s="407">
        <f t="shared" si="75"/>
        <v>13.299999999999999</v>
      </c>
      <c r="J315" s="407">
        <f t="shared" si="69"/>
        <v>13.379999999999999</v>
      </c>
      <c r="K315" s="408">
        <f t="shared" si="76"/>
        <v>8.0000000000000071E-2</v>
      </c>
      <c r="L315" s="409">
        <f t="shared" si="77"/>
        <v>0.5</v>
      </c>
      <c r="M315" s="410">
        <f t="shared" si="78"/>
        <v>13.799999999999999</v>
      </c>
      <c r="N315" s="410">
        <f t="shared" si="79"/>
        <v>13.879999999999999</v>
      </c>
      <c r="O315" s="411"/>
      <c r="P315" s="485">
        <f t="shared" ca="1" si="80"/>
        <v>0.42261574074074487</v>
      </c>
      <c r="Q315" s="484">
        <f t="shared" ca="1" si="81"/>
        <v>0.42276620370370782</v>
      </c>
      <c r="R315" s="486">
        <v>0.08</v>
      </c>
      <c r="S315" s="486">
        <f t="shared" ca="1" si="70"/>
        <v>0.04</v>
      </c>
      <c r="T315">
        <v>13</v>
      </c>
      <c r="U315" s="469" t="str">
        <f t="shared" si="71"/>
        <v>C15-R1</v>
      </c>
      <c r="V315">
        <v>15</v>
      </c>
      <c r="W315" s="470" t="s">
        <v>493</v>
      </c>
      <c r="X315" s="470" t="s">
        <v>494</v>
      </c>
      <c r="Y315">
        <v>1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11" t="str">
        <f>D12</f>
        <v>KM10+130, KM10+170</v>
      </c>
      <c r="C316" s="404" t="str">
        <f t="shared" si="68"/>
        <v>C15-R3</v>
      </c>
      <c r="D316" s="405">
        <v>0.42326388888889344</v>
      </c>
      <c r="E316" s="405">
        <v>0.42342592592593048</v>
      </c>
      <c r="F316" s="406">
        <f t="shared" si="83"/>
        <v>1.7</v>
      </c>
      <c r="G316" s="468">
        <f t="shared" si="83"/>
        <v>11.6</v>
      </c>
      <c r="H316" s="407">
        <f t="shared" si="83"/>
        <v>1.2</v>
      </c>
      <c r="I316" s="407">
        <f t="shared" si="75"/>
        <v>13.299999999999999</v>
      </c>
      <c r="J316" s="407">
        <f t="shared" si="69"/>
        <v>13.409999999999998</v>
      </c>
      <c r="K316" s="408">
        <f t="shared" si="76"/>
        <v>0.10999999999999943</v>
      </c>
      <c r="L316" s="409">
        <f t="shared" si="77"/>
        <v>0.5</v>
      </c>
      <c r="M316" s="410">
        <f t="shared" si="78"/>
        <v>13.799999999999999</v>
      </c>
      <c r="N316" s="410">
        <f t="shared" si="79"/>
        <v>13.909999999999998</v>
      </c>
      <c r="O316" s="411"/>
      <c r="P316" s="485">
        <f t="shared" ca="1" si="80"/>
        <v>0.42299768518518932</v>
      </c>
      <c r="Q316" s="484">
        <f t="shared" ca="1" si="81"/>
        <v>0.42313657407407823</v>
      </c>
      <c r="R316" s="486">
        <v>0.11</v>
      </c>
      <c r="S316" s="486">
        <f t="shared" ca="1" si="70"/>
        <v>0.06</v>
      </c>
      <c r="T316">
        <v>14</v>
      </c>
      <c r="U316" s="469" t="str">
        <f t="shared" si="71"/>
        <v>C15-R3</v>
      </c>
      <c r="V316">
        <v>15</v>
      </c>
      <c r="W316" s="470" t="s">
        <v>493</v>
      </c>
      <c r="X316" s="470" t="s">
        <v>494</v>
      </c>
      <c r="Y316">
        <v>3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11"/>
      <c r="C317" s="404" t="str">
        <f t="shared" si="68"/>
        <v>C15-R5</v>
      </c>
      <c r="D317" s="405">
        <v>0.42368055555556011</v>
      </c>
      <c r="E317" s="405">
        <v>0.42384259259259716</v>
      </c>
      <c r="F317" s="406">
        <f t="shared" si="83"/>
        <v>1.7</v>
      </c>
      <c r="G317" s="468">
        <f t="shared" si="83"/>
        <v>11.6</v>
      </c>
      <c r="H317" s="407">
        <f t="shared" si="83"/>
        <v>1.2</v>
      </c>
      <c r="I317" s="407">
        <f t="shared" si="75"/>
        <v>13.299999999999999</v>
      </c>
      <c r="J317" s="407">
        <f t="shared" si="69"/>
        <v>13.399999999999999</v>
      </c>
      <c r="K317" s="408">
        <f t="shared" si="76"/>
        <v>9.9999999999999645E-2</v>
      </c>
      <c r="L317" s="409">
        <f t="shared" si="77"/>
        <v>0.5</v>
      </c>
      <c r="M317" s="410">
        <f t="shared" si="78"/>
        <v>13.799999999999999</v>
      </c>
      <c r="N317" s="410">
        <f t="shared" si="79"/>
        <v>13.899999999999999</v>
      </c>
      <c r="O317" s="411"/>
      <c r="P317" s="485">
        <f t="shared" ca="1" si="80"/>
        <v>0.423414351851856</v>
      </c>
      <c r="Q317" s="484">
        <f t="shared" ca="1" si="81"/>
        <v>0.42355324074074491</v>
      </c>
      <c r="R317" s="486">
        <v>0.1</v>
      </c>
      <c r="S317" s="486">
        <f t="shared" ca="1" si="70"/>
        <v>0.03</v>
      </c>
      <c r="T317">
        <v>15</v>
      </c>
      <c r="U317" s="469" t="str">
        <f t="shared" si="71"/>
        <v>C15-R5</v>
      </c>
      <c r="V317">
        <v>15</v>
      </c>
      <c r="W317" s="470" t="s">
        <v>493</v>
      </c>
      <c r="X317" s="470" t="s">
        <v>494</v>
      </c>
      <c r="Y317">
        <v>5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11"/>
      <c r="C318" s="404" t="str">
        <f t="shared" si="68"/>
        <v>C15-R7</v>
      </c>
      <c r="D318" s="405">
        <v>0.42407407407407866</v>
      </c>
      <c r="E318" s="405">
        <v>0.4242361111111157</v>
      </c>
      <c r="F318" s="406">
        <f t="shared" si="83"/>
        <v>1.7</v>
      </c>
      <c r="G318" s="468">
        <f t="shared" si="83"/>
        <v>11.6</v>
      </c>
      <c r="H318" s="407">
        <f t="shared" si="83"/>
        <v>1.2</v>
      </c>
      <c r="I318" s="407">
        <f t="shared" si="75"/>
        <v>13.299999999999999</v>
      </c>
      <c r="J318" s="407">
        <f t="shared" si="69"/>
        <v>13.339999999999998</v>
      </c>
      <c r="K318" s="408">
        <f t="shared" si="76"/>
        <v>3.9999999999999147E-2</v>
      </c>
      <c r="L318" s="409">
        <f t="shared" si="77"/>
        <v>0.5</v>
      </c>
      <c r="M318" s="410">
        <f t="shared" si="78"/>
        <v>13.799999999999999</v>
      </c>
      <c r="N318" s="410">
        <f t="shared" si="79"/>
        <v>13.839999999999998</v>
      </c>
      <c r="O318" s="411"/>
      <c r="P318" s="485">
        <f t="shared" ca="1" si="80"/>
        <v>0.42378472222222641</v>
      </c>
      <c r="Q318" s="484">
        <f t="shared" ca="1" si="81"/>
        <v>0.42395833333333754</v>
      </c>
      <c r="R318" s="486">
        <v>0.04</v>
      </c>
      <c r="S318" s="486">
        <f t="shared" ca="1" si="70"/>
        <v>0.14000000000000001</v>
      </c>
      <c r="T318">
        <v>16</v>
      </c>
      <c r="U318" s="469" t="str">
        <f t="shared" si="71"/>
        <v>C15-R7</v>
      </c>
      <c r="V318">
        <v>15</v>
      </c>
      <c r="W318" s="470" t="s">
        <v>493</v>
      </c>
      <c r="X318" s="470" t="s">
        <v>494</v>
      </c>
      <c r="Y318">
        <v>7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11"/>
      <c r="C319" s="404" t="str">
        <f t="shared" si="68"/>
        <v>C15-R9</v>
      </c>
      <c r="D319" s="405">
        <v>0.42450231481481943</v>
      </c>
      <c r="E319" s="405">
        <v>0.42465277777778238</v>
      </c>
      <c r="F319" s="406">
        <f t="shared" si="83"/>
        <v>1.7</v>
      </c>
      <c r="G319" s="468">
        <f t="shared" si="83"/>
        <v>11.6</v>
      </c>
      <c r="H319" s="407">
        <f t="shared" si="83"/>
        <v>1.2</v>
      </c>
      <c r="I319" s="407">
        <f t="shared" si="75"/>
        <v>13.299999999999999</v>
      </c>
      <c r="J319" s="407">
        <f t="shared" si="69"/>
        <v>13.309999999999999</v>
      </c>
      <c r="K319" s="408">
        <f t="shared" si="76"/>
        <v>9.9999999999997868E-3</v>
      </c>
      <c r="L319" s="409">
        <f t="shared" si="77"/>
        <v>0.5</v>
      </c>
      <c r="M319" s="410">
        <f t="shared" si="78"/>
        <v>13.799999999999999</v>
      </c>
      <c r="N319" s="410">
        <f t="shared" si="79"/>
        <v>13.809999999999999</v>
      </c>
      <c r="O319" s="411"/>
      <c r="P319" s="485">
        <f t="shared" ca="1" si="80"/>
        <v>0.4242476851851894</v>
      </c>
      <c r="Q319" s="484">
        <f t="shared" ca="1" si="81"/>
        <v>0.42439814814815235</v>
      </c>
      <c r="R319" s="486">
        <v>0.01</v>
      </c>
      <c r="S319" s="486">
        <f t="shared" ca="1" si="70"/>
        <v>0.11</v>
      </c>
      <c r="T319">
        <v>17</v>
      </c>
      <c r="U319" s="469" t="str">
        <f t="shared" si="71"/>
        <v>C15-R9</v>
      </c>
      <c r="V319">
        <v>15</v>
      </c>
      <c r="W319" s="470" t="s">
        <v>493</v>
      </c>
      <c r="X319" s="470" t="s">
        <v>494</v>
      </c>
      <c r="Y319">
        <v>9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11"/>
      <c r="C320" s="404" t="str">
        <f t="shared" si="68"/>
        <v>C15-R11</v>
      </c>
      <c r="D320" s="405">
        <v>0.42488425925926387</v>
      </c>
      <c r="E320" s="405">
        <v>0.42505787037037501</v>
      </c>
      <c r="F320" s="406">
        <f t="shared" si="83"/>
        <v>1.7</v>
      </c>
      <c r="G320" s="468">
        <f t="shared" si="83"/>
        <v>11.6</v>
      </c>
      <c r="H320" s="407">
        <f t="shared" si="83"/>
        <v>1.2</v>
      </c>
      <c r="I320" s="407">
        <f t="shared" si="75"/>
        <v>13.299999999999999</v>
      </c>
      <c r="J320" s="407">
        <f t="shared" si="69"/>
        <v>13.409999999999998</v>
      </c>
      <c r="K320" s="408">
        <f t="shared" si="76"/>
        <v>0.10999999999999943</v>
      </c>
      <c r="L320" s="409">
        <f t="shared" si="77"/>
        <v>0.5</v>
      </c>
      <c r="M320" s="410">
        <f t="shared" si="78"/>
        <v>13.799999999999999</v>
      </c>
      <c r="N320" s="410">
        <f t="shared" si="79"/>
        <v>13.909999999999998</v>
      </c>
      <c r="O320" s="411"/>
      <c r="P320" s="485">
        <f t="shared" ca="1" si="80"/>
        <v>0.42464120370370789</v>
      </c>
      <c r="Q320" s="484">
        <f t="shared" ca="1" si="81"/>
        <v>0.42481481481481903</v>
      </c>
      <c r="R320" s="486">
        <v>0.11</v>
      </c>
      <c r="S320" s="486">
        <f t="shared" ca="1" si="70"/>
        <v>0.15</v>
      </c>
      <c r="T320">
        <v>18</v>
      </c>
      <c r="U320" s="501" t="str">
        <f t="shared" si="71"/>
        <v>C15-R11</v>
      </c>
      <c r="V320">
        <v>15</v>
      </c>
      <c r="W320" s="501" t="s">
        <v>493</v>
      </c>
      <c r="X320" s="470" t="s">
        <v>494</v>
      </c>
      <c r="Y320">
        <v>11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11"/>
      <c r="C321" s="404" t="str">
        <f t="shared" si="68"/>
        <v>C15-R13</v>
      </c>
      <c r="D321" s="405">
        <v>0.42533564814815278</v>
      </c>
      <c r="E321" s="405">
        <v>0.42547453703704169</v>
      </c>
      <c r="F321" s="406">
        <f t="shared" si="83"/>
        <v>1.7</v>
      </c>
      <c r="G321" s="468">
        <f t="shared" si="83"/>
        <v>11.6</v>
      </c>
      <c r="H321" s="407">
        <f t="shared" si="83"/>
        <v>1.2</v>
      </c>
      <c r="I321" s="407">
        <f t="shared" si="75"/>
        <v>13.299999999999999</v>
      </c>
      <c r="J321" s="407">
        <f t="shared" si="69"/>
        <v>13.45</v>
      </c>
      <c r="K321" s="408">
        <f t="shared" si="76"/>
        <v>0.15000000000000036</v>
      </c>
      <c r="L321" s="409">
        <f t="shared" si="77"/>
        <v>0.5</v>
      </c>
      <c r="M321" s="410">
        <f t="shared" si="78"/>
        <v>13.799999999999999</v>
      </c>
      <c r="N321" s="410">
        <f t="shared" si="79"/>
        <v>13.95</v>
      </c>
      <c r="O321" s="411"/>
      <c r="P321" s="485">
        <f t="shared" ca="1" si="80"/>
        <v>0.42508101851852276</v>
      </c>
      <c r="Q321" s="484">
        <f t="shared" ca="1" si="81"/>
        <v>0.42521990740741167</v>
      </c>
      <c r="R321" s="486">
        <v>0.15</v>
      </c>
      <c r="S321" s="486">
        <f t="shared" ca="1" si="70"/>
        <v>0.06</v>
      </c>
      <c r="T321">
        <v>19</v>
      </c>
      <c r="U321" s="469" t="str">
        <f t="shared" si="71"/>
        <v>C15-R13</v>
      </c>
      <c r="V321">
        <v>15</v>
      </c>
      <c r="W321" s="470" t="s">
        <v>493</v>
      </c>
      <c r="X321" s="470" t="s">
        <v>494</v>
      </c>
      <c r="Y321">
        <v>13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11"/>
      <c r="C322" s="404" t="str">
        <f t="shared" si="68"/>
        <v>C15-R15</v>
      </c>
      <c r="D322" s="405">
        <v>0.42575231481481945</v>
      </c>
      <c r="E322" s="405">
        <v>0.4259027777777824</v>
      </c>
      <c r="F322" s="406">
        <f t="shared" si="83"/>
        <v>1.7</v>
      </c>
      <c r="G322" s="468">
        <f t="shared" si="83"/>
        <v>11.6</v>
      </c>
      <c r="H322" s="407">
        <f t="shared" si="83"/>
        <v>1.2</v>
      </c>
      <c r="I322" s="407">
        <f t="shared" si="75"/>
        <v>13.299999999999999</v>
      </c>
      <c r="J322" s="407">
        <f t="shared" si="69"/>
        <v>13.43</v>
      </c>
      <c r="K322" s="408">
        <f t="shared" si="76"/>
        <v>0.13000000000000078</v>
      </c>
      <c r="L322" s="409">
        <f t="shared" si="77"/>
        <v>0.5</v>
      </c>
      <c r="M322" s="410">
        <f t="shared" si="78"/>
        <v>13.799999999999999</v>
      </c>
      <c r="N322" s="410">
        <f t="shared" si="79"/>
        <v>13.93</v>
      </c>
      <c r="O322" s="411"/>
      <c r="P322" s="485">
        <f t="shared" ca="1" si="80"/>
        <v>0.42549768518518943</v>
      </c>
      <c r="Q322" s="484">
        <f t="shared" ca="1" si="81"/>
        <v>0.42567129629630057</v>
      </c>
      <c r="R322" s="486">
        <v>0.13</v>
      </c>
      <c r="S322" s="486">
        <f t="shared" ca="1" si="70"/>
        <v>0.02</v>
      </c>
      <c r="T322">
        <v>20</v>
      </c>
      <c r="U322" s="469" t="str">
        <f t="shared" si="71"/>
        <v>C15-R15</v>
      </c>
      <c r="V322">
        <v>15</v>
      </c>
      <c r="W322" s="470" t="s">
        <v>493</v>
      </c>
      <c r="X322" s="470" t="s">
        <v>494</v>
      </c>
      <c r="Y322">
        <v>15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11"/>
      <c r="C323" s="404" t="str">
        <f t="shared" si="68"/>
        <v>C15-R17</v>
      </c>
      <c r="D323" s="405">
        <v>0.42614583333333794</v>
      </c>
      <c r="E323" s="405">
        <v>0.42630787037037499</v>
      </c>
      <c r="F323" s="406">
        <f t="shared" ref="F323:H338" si="84">F322</f>
        <v>1.7</v>
      </c>
      <c r="G323" s="468">
        <f t="shared" si="84"/>
        <v>11.6</v>
      </c>
      <c r="H323" s="407">
        <f t="shared" si="84"/>
        <v>1.2</v>
      </c>
      <c r="I323" s="407">
        <f t="shared" si="75"/>
        <v>13.299999999999999</v>
      </c>
      <c r="J323" s="407">
        <f t="shared" si="69"/>
        <v>13.419999999999998</v>
      </c>
      <c r="K323" s="408">
        <f t="shared" si="76"/>
        <v>0.11999999999999922</v>
      </c>
      <c r="L323" s="409">
        <f t="shared" si="77"/>
        <v>0.5</v>
      </c>
      <c r="M323" s="410">
        <f t="shared" si="78"/>
        <v>13.799999999999999</v>
      </c>
      <c r="N323" s="410">
        <f t="shared" si="79"/>
        <v>13.919999999999998</v>
      </c>
      <c r="O323" s="411"/>
      <c r="P323" s="485">
        <f t="shared" ca="1" si="80"/>
        <v>0.42596064814815243</v>
      </c>
      <c r="Q323" s="484">
        <f t="shared" ca="1" si="81"/>
        <v>0.42609953703704134</v>
      </c>
      <c r="R323" s="486">
        <v>0.12</v>
      </c>
      <c r="S323" s="486">
        <f t="shared" ca="1" si="70"/>
        <v>0.12</v>
      </c>
      <c r="T323">
        <v>21</v>
      </c>
      <c r="U323" s="469" t="str">
        <f t="shared" si="71"/>
        <v>C15-R17</v>
      </c>
      <c r="V323">
        <v>15</v>
      </c>
      <c r="W323" s="470" t="s">
        <v>493</v>
      </c>
      <c r="X323" s="470" t="s">
        <v>494</v>
      </c>
      <c r="Y323">
        <v>17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11"/>
      <c r="C324" s="404" t="str">
        <f t="shared" si="68"/>
        <v>C15-R19</v>
      </c>
      <c r="D324" s="405">
        <v>0.42657407407407871</v>
      </c>
      <c r="E324" s="405">
        <v>0.42673611111111576</v>
      </c>
      <c r="F324" s="406">
        <f t="shared" si="84"/>
        <v>1.7</v>
      </c>
      <c r="G324" s="468">
        <f t="shared" si="84"/>
        <v>11.6</v>
      </c>
      <c r="H324" s="407">
        <f t="shared" si="84"/>
        <v>1.2</v>
      </c>
      <c r="I324" s="407">
        <f t="shared" si="75"/>
        <v>13.299999999999999</v>
      </c>
      <c r="J324" s="407">
        <f t="shared" si="69"/>
        <v>13.35</v>
      </c>
      <c r="K324" s="408">
        <f t="shared" si="76"/>
        <v>5.0000000000000711E-2</v>
      </c>
      <c r="L324" s="409">
        <f t="shared" si="77"/>
        <v>0.5</v>
      </c>
      <c r="M324" s="410">
        <f t="shared" si="78"/>
        <v>13.799999999999999</v>
      </c>
      <c r="N324" s="410">
        <f t="shared" si="79"/>
        <v>13.85</v>
      </c>
      <c r="O324" s="411"/>
      <c r="P324" s="485">
        <f t="shared" ca="1" si="80"/>
        <v>0.4263888888888932</v>
      </c>
      <c r="Q324" s="484">
        <f t="shared" ca="1" si="81"/>
        <v>0.42655092592593025</v>
      </c>
      <c r="R324" s="486">
        <v>0.05</v>
      </c>
      <c r="S324" s="486">
        <f t="shared" ca="1" si="70"/>
        <v>0.01</v>
      </c>
      <c r="T324">
        <v>22</v>
      </c>
      <c r="U324" s="469" t="str">
        <f t="shared" si="71"/>
        <v>C15-R19</v>
      </c>
      <c r="V324">
        <v>15</v>
      </c>
      <c r="W324" s="470" t="s">
        <v>493</v>
      </c>
      <c r="X324" s="470" t="s">
        <v>494</v>
      </c>
      <c r="Y324">
        <v>19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11"/>
      <c r="C325" s="404" t="str">
        <f t="shared" si="68"/>
        <v>C15-R21</v>
      </c>
      <c r="D325" s="405">
        <v>0.42699074074074539</v>
      </c>
      <c r="E325" s="405">
        <v>0.42714120370370834</v>
      </c>
      <c r="F325" s="406">
        <f t="shared" si="84"/>
        <v>1.7</v>
      </c>
      <c r="G325" s="468">
        <f t="shared" si="84"/>
        <v>11.6</v>
      </c>
      <c r="H325" s="407">
        <f t="shared" si="84"/>
        <v>1.2</v>
      </c>
      <c r="I325" s="407">
        <f t="shared" si="75"/>
        <v>13.299999999999999</v>
      </c>
      <c r="J325" s="407">
        <f t="shared" si="69"/>
        <v>13.399999999999999</v>
      </c>
      <c r="K325" s="408">
        <f t="shared" si="76"/>
        <v>9.9999999999999645E-2</v>
      </c>
      <c r="L325" s="409">
        <f t="shared" si="77"/>
        <v>0.5</v>
      </c>
      <c r="M325" s="410">
        <f t="shared" si="78"/>
        <v>13.799999999999999</v>
      </c>
      <c r="N325" s="410">
        <f t="shared" si="79"/>
        <v>13.899999999999999</v>
      </c>
      <c r="O325" s="411"/>
      <c r="P325" s="485">
        <f t="shared" ca="1" si="80"/>
        <v>0.42681712962963397</v>
      </c>
      <c r="Q325" s="484">
        <f t="shared" ca="1" si="81"/>
        <v>0.42696759259259692</v>
      </c>
      <c r="R325" s="486">
        <v>0.1</v>
      </c>
      <c r="S325" s="486">
        <f t="shared" ca="1" si="70"/>
        <v>0.03</v>
      </c>
      <c r="T325">
        <v>23</v>
      </c>
      <c r="U325" s="469" t="str">
        <f t="shared" si="71"/>
        <v>C15-R21</v>
      </c>
      <c r="V325">
        <v>15</v>
      </c>
      <c r="W325" s="470" t="s">
        <v>493</v>
      </c>
      <c r="X325" s="470" t="s">
        <v>494</v>
      </c>
      <c r="Y325">
        <v>21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11"/>
      <c r="C326" s="404" t="str">
        <f t="shared" si="68"/>
        <v>C15-R23</v>
      </c>
      <c r="D326" s="405">
        <v>0.42739583333333797</v>
      </c>
      <c r="E326" s="405">
        <v>0.42756944444444911</v>
      </c>
      <c r="F326" s="406">
        <f t="shared" si="84"/>
        <v>1.7</v>
      </c>
      <c r="G326" s="468">
        <f t="shared" si="84"/>
        <v>11.6</v>
      </c>
      <c r="H326" s="407">
        <f t="shared" si="84"/>
        <v>1.2</v>
      </c>
      <c r="I326" s="407">
        <f t="shared" si="75"/>
        <v>13.299999999999999</v>
      </c>
      <c r="J326" s="407">
        <f t="shared" si="69"/>
        <v>13.35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13.799999999999999</v>
      </c>
      <c r="N326" s="410">
        <f t="shared" si="79"/>
        <v>13.85</v>
      </c>
      <c r="O326" s="411"/>
      <c r="P326" s="485">
        <f t="shared" ca="1" si="80"/>
        <v>0.42725694444444878</v>
      </c>
      <c r="Q326" s="484">
        <f t="shared" ca="1" si="81"/>
        <v>0.42743055555555992</v>
      </c>
      <c r="R326" s="486">
        <v>0.05</v>
      </c>
      <c r="S326" s="486">
        <f t="shared" ca="1" si="70"/>
        <v>0.06</v>
      </c>
      <c r="T326">
        <v>24</v>
      </c>
      <c r="U326" s="469" t="str">
        <f t="shared" si="71"/>
        <v>C15-R23</v>
      </c>
      <c r="V326">
        <v>15</v>
      </c>
      <c r="W326" s="470" t="s">
        <v>493</v>
      </c>
      <c r="X326" s="470" t="s">
        <v>494</v>
      </c>
      <c r="Y326">
        <v>23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11"/>
      <c r="C327" s="404" t="str">
        <f t="shared" si="68"/>
        <v>C15-R25</v>
      </c>
      <c r="D327" s="405">
        <v>0.42783564814815284</v>
      </c>
      <c r="E327" s="405">
        <v>0.42800925925926397</v>
      </c>
      <c r="F327" s="406">
        <f t="shared" si="84"/>
        <v>1.7</v>
      </c>
      <c r="G327" s="468">
        <f t="shared" si="84"/>
        <v>11.6</v>
      </c>
      <c r="H327" s="407">
        <f t="shared" si="84"/>
        <v>1.2</v>
      </c>
      <c r="I327" s="407">
        <f t="shared" si="75"/>
        <v>13.299999999999999</v>
      </c>
      <c r="J327" s="407">
        <f t="shared" si="69"/>
        <v>13.45</v>
      </c>
      <c r="K327" s="408">
        <f t="shared" si="76"/>
        <v>0.15000000000000036</v>
      </c>
      <c r="L327" s="409">
        <f t="shared" si="77"/>
        <v>0.5</v>
      </c>
      <c r="M327" s="410">
        <f t="shared" si="78"/>
        <v>13.799999999999999</v>
      </c>
      <c r="N327" s="410">
        <f t="shared" si="79"/>
        <v>13.95</v>
      </c>
      <c r="O327" s="411"/>
      <c r="P327" s="485">
        <f t="shared" ca="1" si="80"/>
        <v>0.42771990740741178</v>
      </c>
      <c r="Q327" s="484">
        <f t="shared" ca="1" si="81"/>
        <v>0.42787037037037473</v>
      </c>
      <c r="R327" s="486">
        <v>0.15</v>
      </c>
      <c r="S327" s="486">
        <f t="shared" ca="1" si="70"/>
        <v>0.02</v>
      </c>
      <c r="T327">
        <v>25</v>
      </c>
      <c r="U327" s="469" t="str">
        <f t="shared" si="71"/>
        <v>C15-R25</v>
      </c>
      <c r="V327">
        <v>15</v>
      </c>
      <c r="W327" s="470" t="s">
        <v>493</v>
      </c>
      <c r="X327" s="470" t="s">
        <v>494</v>
      </c>
      <c r="Y327">
        <v>25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11"/>
      <c r="C328" s="404" t="str">
        <f t="shared" si="68"/>
        <v>C15-R27</v>
      </c>
      <c r="D328" s="405">
        <v>0.42829861111111583</v>
      </c>
      <c r="E328" s="405">
        <v>0.42844907407407878</v>
      </c>
      <c r="F328" s="406">
        <f t="shared" si="84"/>
        <v>1.7</v>
      </c>
      <c r="G328" s="468">
        <f t="shared" si="84"/>
        <v>11.6</v>
      </c>
      <c r="H328" s="407">
        <f t="shared" si="84"/>
        <v>1.2</v>
      </c>
      <c r="I328" s="407">
        <f t="shared" si="75"/>
        <v>13.299999999999999</v>
      </c>
      <c r="J328" s="407">
        <f t="shared" si="69"/>
        <v>13.43</v>
      </c>
      <c r="K328" s="408">
        <f t="shared" si="76"/>
        <v>0.13000000000000078</v>
      </c>
      <c r="L328" s="409">
        <f t="shared" si="77"/>
        <v>0.5</v>
      </c>
      <c r="M328" s="410">
        <f t="shared" si="78"/>
        <v>13.799999999999999</v>
      </c>
      <c r="N328" s="410">
        <f t="shared" si="79"/>
        <v>13.93</v>
      </c>
      <c r="O328" s="411"/>
      <c r="P328" s="485">
        <f t="shared" ca="1" si="80"/>
        <v>0.42813657407407846</v>
      </c>
      <c r="Q328" s="484">
        <f t="shared" ca="1" si="81"/>
        <v>0.4283101851851896</v>
      </c>
      <c r="R328" s="486">
        <v>0.13</v>
      </c>
      <c r="S328" s="486">
        <f t="shared" ca="1" si="70"/>
        <v>0.11</v>
      </c>
      <c r="T328">
        <v>26</v>
      </c>
      <c r="U328" s="469" t="str">
        <f t="shared" si="71"/>
        <v>C15-R27</v>
      </c>
      <c r="V328">
        <v>15</v>
      </c>
      <c r="W328" s="470" t="s">
        <v>493</v>
      </c>
      <c r="X328" s="470" t="s">
        <v>494</v>
      </c>
      <c r="Y328">
        <v>27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11"/>
      <c r="C329" s="404" t="str">
        <f t="shared" si="68"/>
        <v>C15-R29</v>
      </c>
      <c r="D329" s="405">
        <v>0.42870370370370842</v>
      </c>
      <c r="E329" s="405">
        <v>0.42885416666667137</v>
      </c>
      <c r="F329" s="406">
        <f t="shared" si="84"/>
        <v>1.7</v>
      </c>
      <c r="G329" s="468">
        <f t="shared" si="84"/>
        <v>11.6</v>
      </c>
      <c r="H329" s="407">
        <f t="shared" si="84"/>
        <v>1.2</v>
      </c>
      <c r="I329" s="407">
        <f t="shared" si="75"/>
        <v>13.299999999999999</v>
      </c>
      <c r="J329" s="407">
        <f t="shared" si="69"/>
        <v>13.419999999999998</v>
      </c>
      <c r="K329" s="408">
        <f t="shared" si="76"/>
        <v>0.11999999999999922</v>
      </c>
      <c r="L329" s="409">
        <f t="shared" si="77"/>
        <v>0.5</v>
      </c>
      <c r="M329" s="410">
        <f t="shared" si="78"/>
        <v>13.799999999999999</v>
      </c>
      <c r="N329" s="410">
        <f t="shared" si="79"/>
        <v>13.919999999999998</v>
      </c>
      <c r="O329" s="411"/>
      <c r="P329" s="485">
        <f t="shared" ca="1" si="80"/>
        <v>0.42858796296296736</v>
      </c>
      <c r="Q329" s="484">
        <f t="shared" ca="1" si="81"/>
        <v>0.4287615740740785</v>
      </c>
      <c r="R329" s="486">
        <v>0.12</v>
      </c>
      <c r="S329" s="486">
        <f t="shared" ca="1" si="70"/>
        <v>0.01</v>
      </c>
      <c r="T329">
        <v>1</v>
      </c>
      <c r="U329" s="469" t="str">
        <f t="shared" si="71"/>
        <v>C15-R29</v>
      </c>
      <c r="V329">
        <v>15</v>
      </c>
      <c r="W329" s="470" t="s">
        <v>493</v>
      </c>
      <c r="X329" s="470" t="s">
        <v>494</v>
      </c>
      <c r="Y329">
        <v>29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11"/>
      <c r="C330" s="404" t="str">
        <f t="shared" si="68"/>
        <v>C15-R31</v>
      </c>
      <c r="D330" s="405">
        <v>0.42912037037037509</v>
      </c>
      <c r="E330" s="405">
        <v>0.42928240740741214</v>
      </c>
      <c r="F330" s="406">
        <f t="shared" si="84"/>
        <v>1.7</v>
      </c>
      <c r="G330" s="468">
        <f t="shared" si="84"/>
        <v>11.6</v>
      </c>
      <c r="H330" s="407">
        <f t="shared" si="84"/>
        <v>1.2</v>
      </c>
      <c r="I330" s="407">
        <f t="shared" si="75"/>
        <v>13.299999999999999</v>
      </c>
      <c r="J330" s="407">
        <f t="shared" si="69"/>
        <v>13.339999999999998</v>
      </c>
      <c r="K330" s="408">
        <f t="shared" si="76"/>
        <v>3.9999999999999147E-2</v>
      </c>
      <c r="L330" s="409">
        <f t="shared" si="77"/>
        <v>0.5</v>
      </c>
      <c r="M330" s="410">
        <f t="shared" si="78"/>
        <v>13.799999999999999</v>
      </c>
      <c r="N330" s="410">
        <f t="shared" si="79"/>
        <v>13.839999999999998</v>
      </c>
      <c r="O330" s="411"/>
      <c r="P330" s="485">
        <f t="shared" ca="1" si="80"/>
        <v>0.42901620370370813</v>
      </c>
      <c r="Q330" s="484">
        <f t="shared" ca="1" si="81"/>
        <v>0.42917824074074518</v>
      </c>
      <c r="R330" s="486">
        <v>0.04</v>
      </c>
      <c r="S330" s="486">
        <f t="shared" ca="1" si="70"/>
        <v>7.0000000000000007E-2</v>
      </c>
      <c r="T330">
        <v>2</v>
      </c>
      <c r="U330" s="469" t="str">
        <f t="shared" si="71"/>
        <v>C15-R31</v>
      </c>
      <c r="V330">
        <v>15</v>
      </c>
      <c r="W330" s="470" t="s">
        <v>493</v>
      </c>
      <c r="X330" s="470" t="s">
        <v>494</v>
      </c>
      <c r="Y330">
        <v>31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11"/>
      <c r="C331" s="404" t="str">
        <f t="shared" si="68"/>
        <v>C15-R33</v>
      </c>
      <c r="D331" s="405">
        <v>0.4295601851851899</v>
      </c>
      <c r="E331" s="405">
        <v>0.42971064814815285</v>
      </c>
      <c r="F331" s="406">
        <f t="shared" si="84"/>
        <v>1.7</v>
      </c>
      <c r="G331" s="468">
        <f t="shared" si="84"/>
        <v>11.6</v>
      </c>
      <c r="H331" s="407">
        <f t="shared" si="84"/>
        <v>1.2</v>
      </c>
      <c r="I331" s="407">
        <f t="shared" si="75"/>
        <v>13.299999999999999</v>
      </c>
      <c r="J331" s="407">
        <f t="shared" si="69"/>
        <v>13.339999999999998</v>
      </c>
      <c r="K331" s="408">
        <f t="shared" si="76"/>
        <v>3.9999999999999147E-2</v>
      </c>
      <c r="L331" s="409">
        <f t="shared" si="77"/>
        <v>0.5</v>
      </c>
      <c r="M331" s="410">
        <f t="shared" si="78"/>
        <v>13.799999999999999</v>
      </c>
      <c r="N331" s="410">
        <f t="shared" si="79"/>
        <v>13.839999999999998</v>
      </c>
      <c r="O331" s="411"/>
      <c r="P331" s="485">
        <f t="shared" ca="1" si="80"/>
        <v>0.4294444444444489</v>
      </c>
      <c r="Q331" s="484">
        <f t="shared" ca="1" si="81"/>
        <v>0.42959490740741185</v>
      </c>
      <c r="R331" s="486">
        <v>0.04</v>
      </c>
      <c r="S331" s="486">
        <f t="shared" ca="1" si="70"/>
        <v>0.1</v>
      </c>
      <c r="T331">
        <v>3</v>
      </c>
      <c r="U331" s="469" t="str">
        <f t="shared" si="71"/>
        <v>C15-R33</v>
      </c>
      <c r="V331">
        <v>15</v>
      </c>
      <c r="W331" s="470" t="s">
        <v>493</v>
      </c>
      <c r="X331" s="470" t="s">
        <v>494</v>
      </c>
      <c r="Y331">
        <v>33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11"/>
      <c r="C332" s="404" t="str">
        <f t="shared" si="68"/>
        <v>C15-R35</v>
      </c>
      <c r="D332" s="405">
        <v>0.42994212962963435</v>
      </c>
      <c r="E332" s="405">
        <v>0.43008101851852326</v>
      </c>
      <c r="F332" s="406">
        <f t="shared" si="84"/>
        <v>1.7</v>
      </c>
      <c r="G332" s="468">
        <f t="shared" si="84"/>
        <v>11.6</v>
      </c>
      <c r="H332" s="407">
        <f t="shared" si="84"/>
        <v>1.2</v>
      </c>
      <c r="I332" s="407">
        <f t="shared" si="75"/>
        <v>13.299999999999999</v>
      </c>
      <c r="J332" s="407">
        <f t="shared" si="69"/>
        <v>13.399999999999999</v>
      </c>
      <c r="K332" s="408">
        <f t="shared" si="76"/>
        <v>9.9999999999999645E-2</v>
      </c>
      <c r="L332" s="409">
        <f t="shared" si="77"/>
        <v>0.5</v>
      </c>
      <c r="M332" s="410">
        <f t="shared" si="78"/>
        <v>13.799999999999999</v>
      </c>
      <c r="N332" s="410">
        <f t="shared" si="79"/>
        <v>13.899999999999999</v>
      </c>
      <c r="O332" s="411"/>
      <c r="P332" s="485">
        <f t="shared" ca="1" si="80"/>
        <v>0.42987268518518962</v>
      </c>
      <c r="Q332" s="484">
        <f t="shared" ca="1" si="81"/>
        <v>0.43002314814815257</v>
      </c>
      <c r="R332" s="486">
        <v>0.1</v>
      </c>
      <c r="S332" s="486">
        <f t="shared" ca="1" si="70"/>
        <v>0.06</v>
      </c>
      <c r="T332">
        <v>4</v>
      </c>
      <c r="U332" s="469" t="str">
        <f t="shared" si="71"/>
        <v>C15-R35</v>
      </c>
      <c r="V332">
        <v>15</v>
      </c>
      <c r="W332" s="470" t="s">
        <v>493</v>
      </c>
      <c r="X332" s="470" t="s">
        <v>494</v>
      </c>
      <c r="Y332">
        <v>35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11"/>
      <c r="C333" s="404" t="str">
        <f t="shared" si="68"/>
        <v>C15-R37</v>
      </c>
      <c r="D333" s="405">
        <v>0.43033564814815289</v>
      </c>
      <c r="E333" s="405">
        <v>0.43049768518518994</v>
      </c>
      <c r="F333" s="406">
        <f t="shared" si="84"/>
        <v>1.7</v>
      </c>
      <c r="G333" s="468">
        <f t="shared" si="84"/>
        <v>11.6</v>
      </c>
      <c r="H333" s="407">
        <f t="shared" si="84"/>
        <v>1.2</v>
      </c>
      <c r="I333" s="407">
        <f t="shared" si="75"/>
        <v>13.299999999999999</v>
      </c>
      <c r="J333" s="407">
        <f t="shared" si="69"/>
        <v>13.379999999999999</v>
      </c>
      <c r="K333" s="408">
        <f t="shared" si="76"/>
        <v>8.0000000000000071E-2</v>
      </c>
      <c r="L333" s="409">
        <f t="shared" si="77"/>
        <v>0.5</v>
      </c>
      <c r="M333" s="410">
        <f t="shared" si="78"/>
        <v>13.799999999999999</v>
      </c>
      <c r="N333" s="410">
        <f t="shared" si="79"/>
        <v>13.879999999999999</v>
      </c>
      <c r="O333" s="411"/>
      <c r="P333" s="485">
        <f t="shared" ca="1" si="80"/>
        <v>0.43028935185185629</v>
      </c>
      <c r="Q333" s="484">
        <f t="shared" ca="1" si="81"/>
        <v>0.43046296296296743</v>
      </c>
      <c r="R333" s="486">
        <v>0.08</v>
      </c>
      <c r="S333" s="486">
        <f t="shared" ca="1" si="70"/>
        <v>0.1</v>
      </c>
      <c r="T333">
        <v>5</v>
      </c>
      <c r="U333" s="469" t="str">
        <f t="shared" si="71"/>
        <v>C15-R37</v>
      </c>
      <c r="V333">
        <v>15</v>
      </c>
      <c r="W333" s="470" t="s">
        <v>493</v>
      </c>
      <c r="X333" s="470" t="s">
        <v>494</v>
      </c>
      <c r="Y333">
        <v>37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11"/>
      <c r="C334" s="404" t="str">
        <f t="shared" si="68"/>
        <v>C15-R39</v>
      </c>
      <c r="D334" s="405">
        <v>0.43076388888889366</v>
      </c>
      <c r="E334" s="405">
        <v>0.43090277777778258</v>
      </c>
      <c r="F334" s="406">
        <f t="shared" si="84"/>
        <v>1.7</v>
      </c>
      <c r="G334" s="468">
        <f t="shared" si="84"/>
        <v>11.6</v>
      </c>
      <c r="H334" s="407">
        <f t="shared" si="84"/>
        <v>1.2</v>
      </c>
      <c r="I334" s="407">
        <f t="shared" si="75"/>
        <v>13.299999999999999</v>
      </c>
      <c r="J334" s="407">
        <f t="shared" si="69"/>
        <v>13.319999999999999</v>
      </c>
      <c r="K334" s="408">
        <f t="shared" si="76"/>
        <v>1.9999999999999574E-2</v>
      </c>
      <c r="L334" s="409">
        <f t="shared" si="77"/>
        <v>0.5</v>
      </c>
      <c r="M334" s="410">
        <f t="shared" si="78"/>
        <v>13.799999999999999</v>
      </c>
      <c r="N334" s="410">
        <f t="shared" si="79"/>
        <v>13.819999999999999</v>
      </c>
      <c r="O334" s="411"/>
      <c r="P334" s="485">
        <f t="shared" ca="1" si="80"/>
        <v>0.43071759259259706</v>
      </c>
      <c r="Q334" s="484">
        <f t="shared" ca="1" si="81"/>
        <v>0.43087962962963411</v>
      </c>
      <c r="R334" s="486">
        <v>0.02</v>
      </c>
      <c r="S334" s="486">
        <f t="shared" ca="1" si="70"/>
        <v>0.1</v>
      </c>
      <c r="T334">
        <v>6</v>
      </c>
      <c r="U334" s="469" t="str">
        <f t="shared" si="71"/>
        <v>C15-R39</v>
      </c>
      <c r="V334">
        <v>15</v>
      </c>
      <c r="W334" s="470" t="s">
        <v>493</v>
      </c>
      <c r="X334" s="470" t="s">
        <v>494</v>
      </c>
      <c r="Y334">
        <v>39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11"/>
      <c r="C335" s="404" t="str">
        <f t="shared" si="68"/>
        <v>C15-R41</v>
      </c>
      <c r="D335" s="405">
        <v>0.43119212962963444</v>
      </c>
      <c r="E335" s="405">
        <v>0.43135416666667148</v>
      </c>
      <c r="F335" s="406">
        <f t="shared" si="84"/>
        <v>1.7</v>
      </c>
      <c r="G335" s="468">
        <f t="shared" si="84"/>
        <v>11.6</v>
      </c>
      <c r="H335" s="407">
        <f t="shared" si="84"/>
        <v>1.2</v>
      </c>
      <c r="I335" s="407">
        <f t="shared" si="75"/>
        <v>13.299999999999999</v>
      </c>
      <c r="J335" s="407">
        <f t="shared" si="69"/>
        <v>13.43</v>
      </c>
      <c r="K335" s="408">
        <f t="shared" si="76"/>
        <v>0.13000000000000078</v>
      </c>
      <c r="L335" s="409">
        <f t="shared" si="77"/>
        <v>0.5</v>
      </c>
      <c r="M335" s="410">
        <f t="shared" si="78"/>
        <v>13.799999999999999</v>
      </c>
      <c r="N335" s="410">
        <f t="shared" si="79"/>
        <v>13.93</v>
      </c>
      <c r="O335" s="411"/>
      <c r="P335" s="485">
        <f t="shared" ca="1" si="80"/>
        <v>0.43115740740741187</v>
      </c>
      <c r="Q335" s="484">
        <f t="shared" ca="1" si="81"/>
        <v>0.43130787037037482</v>
      </c>
      <c r="R335" s="486">
        <v>0.13</v>
      </c>
      <c r="S335" s="486">
        <f t="shared" ca="1" si="70"/>
        <v>0.01</v>
      </c>
      <c r="T335">
        <v>7</v>
      </c>
      <c r="U335" s="469" t="str">
        <f t="shared" si="71"/>
        <v>C15-R41</v>
      </c>
      <c r="V335">
        <v>15</v>
      </c>
      <c r="W335" s="470" t="s">
        <v>493</v>
      </c>
      <c r="X335" s="470" t="s">
        <v>494</v>
      </c>
      <c r="Y335">
        <v>41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11"/>
      <c r="C336" s="404" t="str">
        <f t="shared" si="68"/>
        <v>C15-R43</v>
      </c>
      <c r="D336" s="405">
        <v>0.43162037037037521</v>
      </c>
      <c r="E336" s="405">
        <v>0.43178240740741225</v>
      </c>
      <c r="F336" s="406">
        <f t="shared" si="84"/>
        <v>1.7</v>
      </c>
      <c r="G336" s="468">
        <f t="shared" si="84"/>
        <v>11.6</v>
      </c>
      <c r="H336" s="407">
        <f t="shared" si="84"/>
        <v>1.2</v>
      </c>
      <c r="I336" s="407">
        <f t="shared" si="75"/>
        <v>13.299999999999999</v>
      </c>
      <c r="J336" s="407">
        <f t="shared" si="69"/>
        <v>13.44</v>
      </c>
      <c r="K336" s="408">
        <f t="shared" si="76"/>
        <v>0.14000000000000057</v>
      </c>
      <c r="L336" s="409">
        <f t="shared" si="77"/>
        <v>0.5</v>
      </c>
      <c r="M336" s="410">
        <f t="shared" si="78"/>
        <v>13.799999999999999</v>
      </c>
      <c r="N336" s="410">
        <f t="shared" si="79"/>
        <v>13.94</v>
      </c>
      <c r="O336" s="411"/>
      <c r="P336" s="485">
        <f t="shared" ca="1" si="80"/>
        <v>0.43155092592593036</v>
      </c>
      <c r="Q336" s="484">
        <f t="shared" ca="1" si="81"/>
        <v>0.43168981481481927</v>
      </c>
      <c r="R336" s="486">
        <v>0.14000000000000001</v>
      </c>
      <c r="S336" s="486">
        <f t="shared" ca="1" si="70"/>
        <v>0.15</v>
      </c>
      <c r="T336">
        <v>8</v>
      </c>
      <c r="U336" s="469" t="str">
        <f t="shared" si="71"/>
        <v>C15-R43</v>
      </c>
      <c r="V336">
        <v>15</v>
      </c>
      <c r="W336" s="470" t="s">
        <v>493</v>
      </c>
      <c r="X336" s="470" t="s">
        <v>494</v>
      </c>
      <c r="Y336">
        <v>43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11"/>
      <c r="C337" s="404" t="str">
        <f t="shared" si="68"/>
        <v>C16-R44</v>
      </c>
      <c r="D337" s="405">
        <v>0.43204861111111598</v>
      </c>
      <c r="E337" s="405">
        <v>0.43222222222222711</v>
      </c>
      <c r="F337" s="406">
        <f t="shared" si="84"/>
        <v>1.7</v>
      </c>
      <c r="G337" s="468">
        <f t="shared" si="84"/>
        <v>11.6</v>
      </c>
      <c r="H337" s="407">
        <f t="shared" si="84"/>
        <v>1.2</v>
      </c>
      <c r="I337" s="407">
        <f t="shared" si="75"/>
        <v>13.299999999999999</v>
      </c>
      <c r="J337" s="407">
        <f t="shared" si="69"/>
        <v>13.409999999999998</v>
      </c>
      <c r="K337" s="408">
        <f t="shared" si="76"/>
        <v>0.10999999999999943</v>
      </c>
      <c r="L337" s="409">
        <f t="shared" si="77"/>
        <v>0.5</v>
      </c>
      <c r="M337" s="410">
        <f t="shared" si="78"/>
        <v>13.799999999999999</v>
      </c>
      <c r="N337" s="410">
        <f t="shared" si="79"/>
        <v>13.909999999999998</v>
      </c>
      <c r="O337" s="411"/>
      <c r="P337" s="485">
        <f t="shared" ca="1" si="80"/>
        <v>0.43193287037037481</v>
      </c>
      <c r="Q337" s="484">
        <f t="shared" ca="1" si="81"/>
        <v>0.43207175925926372</v>
      </c>
      <c r="R337" s="486">
        <v>0.11</v>
      </c>
      <c r="S337" s="486">
        <f t="shared" ca="1" si="70"/>
        <v>0.1</v>
      </c>
      <c r="T337">
        <v>9</v>
      </c>
      <c r="U337" s="469" t="str">
        <f t="shared" si="71"/>
        <v>C16-R44</v>
      </c>
      <c r="V337">
        <v>16</v>
      </c>
      <c r="W337" s="470" t="s">
        <v>493</v>
      </c>
      <c r="X337" s="470" t="s">
        <v>494</v>
      </c>
      <c r="Y337">
        <v>44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11"/>
      <c r="C338" s="404" t="str">
        <f t="shared" ref="C338:C401" si="85">U338</f>
        <v>C16-R42</v>
      </c>
      <c r="D338" s="405">
        <v>0.43250000000000488</v>
      </c>
      <c r="E338" s="405">
        <v>0.43267361111111602</v>
      </c>
      <c r="F338" s="406">
        <f t="shared" si="84"/>
        <v>1.7</v>
      </c>
      <c r="G338" s="468">
        <f t="shared" si="84"/>
        <v>11.6</v>
      </c>
      <c r="H338" s="407">
        <f t="shared" si="84"/>
        <v>1.2</v>
      </c>
      <c r="I338" s="407">
        <f t="shared" si="75"/>
        <v>13.299999999999999</v>
      </c>
      <c r="J338" s="407">
        <f t="shared" ref="J338:J401" si="86">I338+R338</f>
        <v>13.45</v>
      </c>
      <c r="K338" s="408">
        <f t="shared" si="76"/>
        <v>0.15000000000000036</v>
      </c>
      <c r="L338" s="409">
        <f t="shared" si="77"/>
        <v>0.5</v>
      </c>
      <c r="M338" s="410">
        <f t="shared" si="78"/>
        <v>13.799999999999999</v>
      </c>
      <c r="N338" s="410">
        <f t="shared" si="79"/>
        <v>13.95</v>
      </c>
      <c r="O338" s="411"/>
      <c r="P338" s="485">
        <f t="shared" ca="1" si="80"/>
        <v>0.43231481481481926</v>
      </c>
      <c r="Q338" s="484">
        <f t="shared" ca="1" si="81"/>
        <v>0.43246527777778221</v>
      </c>
      <c r="R338" s="486">
        <v>0.15</v>
      </c>
      <c r="S338" s="486">
        <f t="shared" ref="S338:S401" ca="1" si="87">RANDBETWEEN(1,15)/100</f>
        <v>0.08</v>
      </c>
      <c r="T338">
        <v>10</v>
      </c>
      <c r="U338" s="469" t="str">
        <f t="shared" ref="U338:U401" si="88">W338&amp;V338&amp;"-"&amp;X338&amp;Y338</f>
        <v>C16-R42</v>
      </c>
      <c r="V338">
        <v>16</v>
      </c>
      <c r="W338" s="470" t="s">
        <v>493</v>
      </c>
      <c r="X338" s="470" t="s">
        <v>494</v>
      </c>
      <c r="Y338">
        <v>42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11"/>
      <c r="C339" s="404" t="str">
        <f t="shared" si="85"/>
        <v>C16-R40</v>
      </c>
      <c r="D339" s="405">
        <v>0.43293981481481975</v>
      </c>
      <c r="E339" s="405">
        <v>0.43310185185185679</v>
      </c>
      <c r="F339" s="406">
        <f t="shared" ref="F339:H354" si="91">F338</f>
        <v>1.7</v>
      </c>
      <c r="G339" s="468">
        <f t="shared" si="91"/>
        <v>11.6</v>
      </c>
      <c r="H339" s="407">
        <f t="shared" si="91"/>
        <v>1.2</v>
      </c>
      <c r="I339" s="407">
        <f t="shared" ref="I339:I402" si="92">F339+G339</f>
        <v>13.299999999999999</v>
      </c>
      <c r="J339" s="407">
        <f t="shared" si="86"/>
        <v>13.43</v>
      </c>
      <c r="K339" s="408">
        <f t="shared" ref="K339:K402" si="93">J339-I339</f>
        <v>0.13000000000000078</v>
      </c>
      <c r="L339" s="409">
        <f t="shared" ref="L339:L402" si="94">L338</f>
        <v>0.5</v>
      </c>
      <c r="M339" s="410">
        <f t="shared" ref="M339:M402" si="95">I339+L339</f>
        <v>13.799999999999999</v>
      </c>
      <c r="N339" s="410">
        <f t="shared" ref="N339:N402" si="96">J339+L339</f>
        <v>13.93</v>
      </c>
      <c r="O339" s="411"/>
      <c r="P339" s="485">
        <f t="shared" ref="P339:P402" ca="1" si="97">Q338+TIME(0,0,RANDBETWEEN(20,25))</f>
        <v>0.43271990740741184</v>
      </c>
      <c r="Q339" s="484">
        <f t="shared" ref="Q339:Q402" ca="1" si="98">P339+TIME(0,0,RANDBETWEEN(12,15))</f>
        <v>0.43285879629630075</v>
      </c>
      <c r="R339" s="486">
        <v>0.13</v>
      </c>
      <c r="S339" s="486">
        <f t="shared" ca="1" si="87"/>
        <v>0.08</v>
      </c>
      <c r="T339">
        <v>11</v>
      </c>
      <c r="U339" s="469" t="str">
        <f t="shared" si="88"/>
        <v>C16-R40</v>
      </c>
      <c r="V339">
        <v>16</v>
      </c>
      <c r="W339" s="470" t="s">
        <v>493</v>
      </c>
      <c r="X339" s="470" t="s">
        <v>494</v>
      </c>
      <c r="Y339">
        <v>40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11"/>
      <c r="C340" s="404" t="str">
        <f t="shared" si="85"/>
        <v>C16-R38</v>
      </c>
      <c r="D340" s="405">
        <v>0.43339120370370865</v>
      </c>
      <c r="E340" s="405">
        <v>0.43355324074074569</v>
      </c>
      <c r="F340" s="406">
        <f t="shared" si="91"/>
        <v>1.7</v>
      </c>
      <c r="G340" s="468">
        <f t="shared" si="91"/>
        <v>11.6</v>
      </c>
      <c r="H340" s="407">
        <f t="shared" si="91"/>
        <v>1.2</v>
      </c>
      <c r="I340" s="407">
        <f t="shared" si="92"/>
        <v>13.299999999999999</v>
      </c>
      <c r="J340" s="407">
        <f t="shared" si="86"/>
        <v>13.379999999999999</v>
      </c>
      <c r="K340" s="408">
        <f t="shared" si="93"/>
        <v>8.0000000000000071E-2</v>
      </c>
      <c r="L340" s="409">
        <f t="shared" si="94"/>
        <v>0.5</v>
      </c>
      <c r="M340" s="410">
        <f t="shared" si="95"/>
        <v>13.799999999999999</v>
      </c>
      <c r="N340" s="410">
        <f t="shared" si="96"/>
        <v>13.879999999999999</v>
      </c>
      <c r="O340" s="411"/>
      <c r="P340" s="485">
        <f t="shared" ca="1" si="97"/>
        <v>0.43314814814815261</v>
      </c>
      <c r="Q340" s="484">
        <f t="shared" ca="1" si="98"/>
        <v>0.43332175925926375</v>
      </c>
      <c r="R340" s="486">
        <v>0.08</v>
      </c>
      <c r="S340" s="486">
        <f t="shared" ca="1" si="87"/>
        <v>0.01</v>
      </c>
      <c r="T340">
        <v>12</v>
      </c>
      <c r="U340" s="469" t="str">
        <f t="shared" si="88"/>
        <v>C16-R38</v>
      </c>
      <c r="V340">
        <v>16</v>
      </c>
      <c r="W340" s="470" t="s">
        <v>493</v>
      </c>
      <c r="X340" s="470" t="s">
        <v>494</v>
      </c>
      <c r="Y340">
        <v>38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11"/>
      <c r="C341" s="404" t="str">
        <f t="shared" si="85"/>
        <v>C16-R36</v>
      </c>
      <c r="D341" s="405">
        <v>0.43383101851852346</v>
      </c>
      <c r="E341" s="405">
        <v>0.43398148148148641</v>
      </c>
      <c r="F341" s="406">
        <f t="shared" si="91"/>
        <v>1.7</v>
      </c>
      <c r="G341" s="468">
        <f t="shared" si="91"/>
        <v>11.6</v>
      </c>
      <c r="H341" s="407">
        <f t="shared" si="91"/>
        <v>1.2</v>
      </c>
      <c r="I341" s="407">
        <f t="shared" si="92"/>
        <v>13.299999999999999</v>
      </c>
      <c r="J341" s="407">
        <f t="shared" si="86"/>
        <v>13.43</v>
      </c>
      <c r="K341" s="408">
        <f t="shared" si="93"/>
        <v>0.13000000000000078</v>
      </c>
      <c r="L341" s="409">
        <f t="shared" si="94"/>
        <v>0.5</v>
      </c>
      <c r="M341" s="410">
        <f t="shared" si="95"/>
        <v>13.799999999999999</v>
      </c>
      <c r="N341" s="410">
        <f t="shared" si="96"/>
        <v>13.93</v>
      </c>
      <c r="O341" s="411"/>
      <c r="P341" s="485">
        <f t="shared" ca="1" si="97"/>
        <v>0.43361111111111561</v>
      </c>
      <c r="Q341" s="484">
        <f t="shared" ca="1" si="98"/>
        <v>0.43376157407407856</v>
      </c>
      <c r="R341" s="486">
        <v>0.13</v>
      </c>
      <c r="S341" s="486">
        <f t="shared" ca="1" si="87"/>
        <v>7.0000000000000007E-2</v>
      </c>
      <c r="T341">
        <v>13</v>
      </c>
      <c r="U341" s="469" t="str">
        <f t="shared" si="88"/>
        <v>C16-R36</v>
      </c>
      <c r="V341">
        <v>16</v>
      </c>
      <c r="W341" s="470" t="s">
        <v>493</v>
      </c>
      <c r="X341" s="470" t="s">
        <v>494</v>
      </c>
      <c r="Y341">
        <v>36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11"/>
      <c r="C342" s="404" t="str">
        <f t="shared" si="85"/>
        <v>C16-R34</v>
      </c>
      <c r="D342" s="405">
        <v>0.43422453703704195</v>
      </c>
      <c r="E342" s="405">
        <v>0.43438657407407899</v>
      </c>
      <c r="F342" s="406">
        <f t="shared" si="91"/>
        <v>1.7</v>
      </c>
      <c r="G342" s="468">
        <f t="shared" si="91"/>
        <v>11.6</v>
      </c>
      <c r="H342" s="407">
        <f t="shared" si="91"/>
        <v>1.2</v>
      </c>
      <c r="I342" s="407">
        <f t="shared" si="92"/>
        <v>13.299999999999999</v>
      </c>
      <c r="J342" s="407">
        <f t="shared" si="86"/>
        <v>13.409999999999998</v>
      </c>
      <c r="K342" s="408">
        <f t="shared" si="93"/>
        <v>0.10999999999999943</v>
      </c>
      <c r="L342" s="409">
        <f t="shared" si="94"/>
        <v>0.5</v>
      </c>
      <c r="M342" s="410">
        <f t="shared" si="95"/>
        <v>13.799999999999999</v>
      </c>
      <c r="N342" s="410">
        <f t="shared" si="96"/>
        <v>13.909999999999998</v>
      </c>
      <c r="O342" s="411"/>
      <c r="P342" s="485">
        <f t="shared" ca="1" si="97"/>
        <v>0.43403935185185633</v>
      </c>
      <c r="Q342" s="484">
        <f t="shared" ca="1" si="98"/>
        <v>0.43417824074074524</v>
      </c>
      <c r="R342" s="486">
        <v>0.11</v>
      </c>
      <c r="S342" s="486">
        <f t="shared" ca="1" si="87"/>
        <v>0.06</v>
      </c>
      <c r="T342">
        <v>14</v>
      </c>
      <c r="U342" s="469" t="str">
        <f t="shared" si="88"/>
        <v>C16-R34</v>
      </c>
      <c r="V342">
        <v>16</v>
      </c>
      <c r="W342" s="470" t="s">
        <v>493</v>
      </c>
      <c r="X342" s="470" t="s">
        <v>494</v>
      </c>
      <c r="Y342">
        <v>34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11"/>
      <c r="C343" s="404" t="str">
        <f t="shared" si="85"/>
        <v>C16-R32</v>
      </c>
      <c r="D343" s="405">
        <v>0.43464120370370862</v>
      </c>
      <c r="E343" s="405">
        <v>0.43478009259259753</v>
      </c>
      <c r="F343" s="406">
        <f t="shared" si="91"/>
        <v>1.7</v>
      </c>
      <c r="G343" s="468">
        <f t="shared" si="91"/>
        <v>11.6</v>
      </c>
      <c r="H343" s="407">
        <f t="shared" si="91"/>
        <v>1.2</v>
      </c>
      <c r="I343" s="407">
        <f t="shared" si="92"/>
        <v>13.299999999999999</v>
      </c>
      <c r="J343" s="407">
        <f t="shared" si="86"/>
        <v>13.379999999999999</v>
      </c>
      <c r="K343" s="408">
        <f t="shared" si="93"/>
        <v>8.0000000000000071E-2</v>
      </c>
      <c r="L343" s="409">
        <f t="shared" si="94"/>
        <v>0.5</v>
      </c>
      <c r="M343" s="410">
        <f t="shared" si="95"/>
        <v>13.799999999999999</v>
      </c>
      <c r="N343" s="410">
        <f t="shared" si="96"/>
        <v>13.879999999999999</v>
      </c>
      <c r="O343" s="411"/>
      <c r="P343" s="485">
        <f t="shared" ca="1" si="97"/>
        <v>0.43442129629630077</v>
      </c>
      <c r="Q343" s="484">
        <f t="shared" ca="1" si="98"/>
        <v>0.43458333333333782</v>
      </c>
      <c r="R343" s="486">
        <v>0.08</v>
      </c>
      <c r="S343" s="486">
        <f t="shared" ca="1" si="87"/>
        <v>7.0000000000000007E-2</v>
      </c>
      <c r="T343">
        <v>15</v>
      </c>
      <c r="U343" s="469" t="str">
        <f t="shared" si="88"/>
        <v>C16-R32</v>
      </c>
      <c r="V343">
        <v>16</v>
      </c>
      <c r="W343" s="470" t="s">
        <v>493</v>
      </c>
      <c r="X343" s="470" t="s">
        <v>494</v>
      </c>
      <c r="Y343">
        <v>32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11"/>
      <c r="C344" s="404" t="str">
        <f t="shared" si="85"/>
        <v>C16-R30</v>
      </c>
      <c r="D344" s="405">
        <v>0.43502314814815307</v>
      </c>
      <c r="E344" s="405">
        <v>0.43518518518519012</v>
      </c>
      <c r="F344" s="406">
        <f t="shared" si="91"/>
        <v>1.7</v>
      </c>
      <c r="G344" s="468">
        <f t="shared" si="91"/>
        <v>11.6</v>
      </c>
      <c r="H344" s="407">
        <f t="shared" si="91"/>
        <v>1.2</v>
      </c>
      <c r="I344" s="407">
        <f t="shared" si="92"/>
        <v>13.299999999999999</v>
      </c>
      <c r="J344" s="407">
        <f t="shared" si="86"/>
        <v>13.45</v>
      </c>
      <c r="K344" s="408">
        <f t="shared" si="93"/>
        <v>0.15000000000000036</v>
      </c>
      <c r="L344" s="409">
        <f t="shared" si="94"/>
        <v>0.5</v>
      </c>
      <c r="M344" s="410">
        <f t="shared" si="95"/>
        <v>13.799999999999999</v>
      </c>
      <c r="N344" s="410">
        <f t="shared" si="96"/>
        <v>13.95</v>
      </c>
      <c r="O344" s="411"/>
      <c r="P344" s="485">
        <f t="shared" ca="1" si="97"/>
        <v>0.43481481481481932</v>
      </c>
      <c r="Q344" s="484">
        <f t="shared" ca="1" si="98"/>
        <v>0.43498842592593046</v>
      </c>
      <c r="R344" s="486">
        <v>0.15</v>
      </c>
      <c r="S344" s="486">
        <f t="shared" ca="1" si="87"/>
        <v>0.11</v>
      </c>
      <c r="T344">
        <v>16</v>
      </c>
      <c r="U344" s="469" t="str">
        <f t="shared" si="88"/>
        <v>C16-R30</v>
      </c>
      <c r="V344">
        <v>16</v>
      </c>
      <c r="W344" s="470" t="s">
        <v>493</v>
      </c>
      <c r="X344" s="470" t="s">
        <v>494</v>
      </c>
      <c r="Y344">
        <v>30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11"/>
      <c r="C345" s="404" t="str">
        <f t="shared" si="85"/>
        <v>C16-R28</v>
      </c>
      <c r="D345" s="405">
        <v>0.43545138888889384</v>
      </c>
      <c r="E345" s="405">
        <v>0.43559027777778275</v>
      </c>
      <c r="F345" s="406">
        <f t="shared" si="91"/>
        <v>1.7</v>
      </c>
      <c r="G345" s="468">
        <f t="shared" si="91"/>
        <v>11.6</v>
      </c>
      <c r="H345" s="407">
        <f t="shared" si="91"/>
        <v>1.2</v>
      </c>
      <c r="I345" s="407">
        <f t="shared" si="92"/>
        <v>13.299999999999999</v>
      </c>
      <c r="J345" s="407">
        <f t="shared" si="86"/>
        <v>13.36</v>
      </c>
      <c r="K345" s="408">
        <f t="shared" si="93"/>
        <v>6.0000000000000497E-2</v>
      </c>
      <c r="L345" s="409">
        <f t="shared" si="94"/>
        <v>0.5</v>
      </c>
      <c r="M345" s="410">
        <f t="shared" si="95"/>
        <v>13.799999999999999</v>
      </c>
      <c r="N345" s="410">
        <f t="shared" si="96"/>
        <v>13.86</v>
      </c>
      <c r="O345" s="411"/>
      <c r="P345" s="485">
        <f t="shared" ca="1" si="97"/>
        <v>0.43526620370370822</v>
      </c>
      <c r="Q345" s="484">
        <f t="shared" ca="1" si="98"/>
        <v>0.43543981481481936</v>
      </c>
      <c r="R345" s="486">
        <v>0.06</v>
      </c>
      <c r="S345" s="486">
        <f t="shared" ca="1" si="87"/>
        <v>0.08</v>
      </c>
      <c r="T345">
        <v>17</v>
      </c>
      <c r="U345" s="469" t="str">
        <f t="shared" si="88"/>
        <v>C16-R28</v>
      </c>
      <c r="V345">
        <v>16</v>
      </c>
      <c r="W345" s="470" t="s">
        <v>493</v>
      </c>
      <c r="X345" s="470" t="s">
        <v>494</v>
      </c>
      <c r="Y345">
        <v>28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11"/>
      <c r="C346" s="404" t="str">
        <f t="shared" si="85"/>
        <v>C16-R26</v>
      </c>
      <c r="D346" s="405">
        <v>0.43582175925926425</v>
      </c>
      <c r="E346" s="405">
        <v>0.43596064814815316</v>
      </c>
      <c r="F346" s="406">
        <f t="shared" si="91"/>
        <v>1.7</v>
      </c>
      <c r="G346" s="468">
        <f t="shared" si="91"/>
        <v>11.6</v>
      </c>
      <c r="H346" s="407">
        <f t="shared" si="91"/>
        <v>1.2</v>
      </c>
      <c r="I346" s="407">
        <f t="shared" si="92"/>
        <v>13.299999999999999</v>
      </c>
      <c r="J346" s="407">
        <f t="shared" si="86"/>
        <v>13.36</v>
      </c>
      <c r="K346" s="408">
        <f t="shared" si="93"/>
        <v>6.0000000000000497E-2</v>
      </c>
      <c r="L346" s="409">
        <f t="shared" si="94"/>
        <v>0.5</v>
      </c>
      <c r="M346" s="410">
        <f t="shared" si="95"/>
        <v>13.799999999999999</v>
      </c>
      <c r="N346" s="410">
        <f t="shared" si="96"/>
        <v>13.86</v>
      </c>
      <c r="O346" s="411"/>
      <c r="P346" s="485">
        <f t="shared" ca="1" si="97"/>
        <v>0.43572916666667122</v>
      </c>
      <c r="Q346" s="484">
        <f t="shared" ca="1" si="98"/>
        <v>0.43589120370370826</v>
      </c>
      <c r="R346" s="486">
        <v>0.06</v>
      </c>
      <c r="S346" s="486">
        <f t="shared" ca="1" si="87"/>
        <v>0.04</v>
      </c>
      <c r="T346">
        <v>18</v>
      </c>
      <c r="U346" s="469" t="str">
        <f t="shared" si="88"/>
        <v>C16-R26</v>
      </c>
      <c r="V346">
        <v>16</v>
      </c>
      <c r="W346" s="470" t="s">
        <v>493</v>
      </c>
      <c r="X346" s="470" t="s">
        <v>494</v>
      </c>
      <c r="Y346">
        <v>26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11"/>
      <c r="C347" s="404" t="str">
        <f t="shared" si="85"/>
        <v>C16-R24</v>
      </c>
      <c r="D347" s="405">
        <v>0.43623842592593093</v>
      </c>
      <c r="E347" s="405">
        <v>0.43641203703704207</v>
      </c>
      <c r="F347" s="406">
        <f t="shared" si="91"/>
        <v>1.7</v>
      </c>
      <c r="G347" s="468">
        <f t="shared" si="91"/>
        <v>11.6</v>
      </c>
      <c r="H347" s="407">
        <f t="shared" si="91"/>
        <v>1.2</v>
      </c>
      <c r="I347" s="407">
        <f t="shared" si="92"/>
        <v>13.299999999999999</v>
      </c>
      <c r="J347" s="407">
        <f t="shared" si="86"/>
        <v>13.45</v>
      </c>
      <c r="K347" s="408">
        <f t="shared" si="93"/>
        <v>0.15000000000000036</v>
      </c>
      <c r="L347" s="409">
        <f t="shared" si="94"/>
        <v>0.5</v>
      </c>
      <c r="M347" s="410">
        <f t="shared" si="95"/>
        <v>13.799999999999999</v>
      </c>
      <c r="N347" s="410">
        <f t="shared" si="96"/>
        <v>13.95</v>
      </c>
      <c r="O347" s="411"/>
      <c r="P347" s="485">
        <f t="shared" ca="1" si="97"/>
        <v>0.43618055555556012</v>
      </c>
      <c r="Q347" s="484">
        <f t="shared" ca="1" si="98"/>
        <v>0.43634259259259717</v>
      </c>
      <c r="R347" s="486">
        <v>0.15</v>
      </c>
      <c r="S347" s="486">
        <f t="shared" ca="1" si="87"/>
        <v>0.09</v>
      </c>
      <c r="T347">
        <v>19</v>
      </c>
      <c r="U347" s="469" t="str">
        <f t="shared" si="88"/>
        <v>C16-R24</v>
      </c>
      <c r="V347">
        <v>16</v>
      </c>
      <c r="W347" s="470" t="s">
        <v>493</v>
      </c>
      <c r="X347" s="470" t="s">
        <v>494</v>
      </c>
      <c r="Y347">
        <v>24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11"/>
      <c r="C348" s="404" t="str">
        <f t="shared" si="85"/>
        <v>C16-R22</v>
      </c>
      <c r="D348" s="405">
        <v>0.43667824074074579</v>
      </c>
      <c r="E348" s="405">
        <v>0.4368171296296347</v>
      </c>
      <c r="F348" s="406">
        <f t="shared" si="91"/>
        <v>1.7</v>
      </c>
      <c r="G348" s="468">
        <f t="shared" si="91"/>
        <v>11.6</v>
      </c>
      <c r="H348" s="407">
        <f t="shared" si="91"/>
        <v>1.2</v>
      </c>
      <c r="I348" s="407">
        <f t="shared" si="92"/>
        <v>13.299999999999999</v>
      </c>
      <c r="J348" s="407">
        <f t="shared" si="86"/>
        <v>13.399999999999999</v>
      </c>
      <c r="K348" s="408">
        <f t="shared" si="93"/>
        <v>9.9999999999999645E-2</v>
      </c>
      <c r="L348" s="409">
        <f t="shared" si="94"/>
        <v>0.5</v>
      </c>
      <c r="M348" s="410">
        <f t="shared" si="95"/>
        <v>13.799999999999999</v>
      </c>
      <c r="N348" s="410">
        <f t="shared" si="96"/>
        <v>13.899999999999999</v>
      </c>
      <c r="O348" s="411"/>
      <c r="P348" s="485">
        <f t="shared" ca="1" si="97"/>
        <v>0.43658564814815271</v>
      </c>
      <c r="Q348" s="484">
        <f t="shared" ca="1" si="98"/>
        <v>0.43673611111111565</v>
      </c>
      <c r="R348" s="486">
        <v>0.1</v>
      </c>
      <c r="S348" s="486">
        <f t="shared" ca="1" si="87"/>
        <v>0.01</v>
      </c>
      <c r="T348">
        <v>20</v>
      </c>
      <c r="U348" s="469" t="str">
        <f t="shared" si="88"/>
        <v>C16-R22</v>
      </c>
      <c r="V348">
        <v>16</v>
      </c>
      <c r="W348" s="470" t="s">
        <v>493</v>
      </c>
      <c r="X348" s="470" t="s">
        <v>494</v>
      </c>
      <c r="Y348">
        <v>22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11"/>
      <c r="C349" s="404" t="str">
        <f t="shared" si="85"/>
        <v>C16-R20</v>
      </c>
      <c r="D349" s="405">
        <v>0.43706018518519024</v>
      </c>
      <c r="E349" s="405">
        <v>0.43719907407407915</v>
      </c>
      <c r="F349" s="406">
        <f t="shared" si="91"/>
        <v>1.7</v>
      </c>
      <c r="G349" s="468">
        <f t="shared" si="91"/>
        <v>11.6</v>
      </c>
      <c r="H349" s="407">
        <f t="shared" si="91"/>
        <v>1.2</v>
      </c>
      <c r="I349" s="407">
        <f t="shared" si="92"/>
        <v>13.299999999999999</v>
      </c>
      <c r="J349" s="407">
        <f t="shared" si="86"/>
        <v>13.43</v>
      </c>
      <c r="K349" s="408">
        <f t="shared" si="93"/>
        <v>0.13000000000000078</v>
      </c>
      <c r="L349" s="409">
        <f t="shared" si="94"/>
        <v>0.5</v>
      </c>
      <c r="M349" s="410">
        <f t="shared" si="95"/>
        <v>13.799999999999999</v>
      </c>
      <c r="N349" s="410">
        <f t="shared" si="96"/>
        <v>13.93</v>
      </c>
      <c r="O349" s="411"/>
      <c r="P349" s="485">
        <f t="shared" ca="1" si="97"/>
        <v>0.43702546296296751</v>
      </c>
      <c r="Q349" s="484">
        <f t="shared" ca="1" si="98"/>
        <v>0.43716435185185643</v>
      </c>
      <c r="R349" s="486">
        <v>0.13</v>
      </c>
      <c r="S349" s="486">
        <f t="shared" ca="1" si="87"/>
        <v>0.13</v>
      </c>
      <c r="T349">
        <v>21</v>
      </c>
      <c r="U349" s="501" t="str">
        <f t="shared" si="88"/>
        <v>C16-R20</v>
      </c>
      <c r="V349">
        <v>16</v>
      </c>
      <c r="W349" s="501" t="s">
        <v>493</v>
      </c>
      <c r="X349" s="470" t="s">
        <v>494</v>
      </c>
      <c r="Y349">
        <v>20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11"/>
      <c r="C350" s="404" t="str">
        <f t="shared" si="85"/>
        <v>C16-R18</v>
      </c>
      <c r="D350" s="405">
        <v>0.43743055555556065</v>
      </c>
      <c r="E350" s="405">
        <v>0.4375810185185236</v>
      </c>
      <c r="F350" s="406">
        <f t="shared" si="91"/>
        <v>1.7</v>
      </c>
      <c r="G350" s="468">
        <f t="shared" si="91"/>
        <v>11.6</v>
      </c>
      <c r="H350" s="407">
        <f t="shared" si="91"/>
        <v>1.2</v>
      </c>
      <c r="I350" s="407">
        <f t="shared" si="92"/>
        <v>13.299999999999999</v>
      </c>
      <c r="J350" s="407">
        <f t="shared" si="86"/>
        <v>13.43</v>
      </c>
      <c r="K350" s="408">
        <f t="shared" si="93"/>
        <v>0.13000000000000078</v>
      </c>
      <c r="L350" s="409">
        <f t="shared" si="94"/>
        <v>0.5</v>
      </c>
      <c r="M350" s="410">
        <f t="shared" si="95"/>
        <v>13.799999999999999</v>
      </c>
      <c r="N350" s="410">
        <f t="shared" si="96"/>
        <v>13.93</v>
      </c>
      <c r="O350" s="411"/>
      <c r="P350" s="485">
        <f t="shared" ca="1" si="97"/>
        <v>0.43743055555556015</v>
      </c>
      <c r="Q350" s="484">
        <f t="shared" ca="1" si="98"/>
        <v>0.43760416666667129</v>
      </c>
      <c r="R350" s="486">
        <v>0.13</v>
      </c>
      <c r="S350" s="486">
        <f t="shared" ca="1" si="87"/>
        <v>0.15</v>
      </c>
      <c r="T350">
        <v>22</v>
      </c>
      <c r="U350" s="469" t="str">
        <f t="shared" si="88"/>
        <v>C16-R18</v>
      </c>
      <c r="V350">
        <v>16</v>
      </c>
      <c r="W350" s="470" t="s">
        <v>493</v>
      </c>
      <c r="X350" s="470" t="s">
        <v>494</v>
      </c>
      <c r="Y350">
        <v>18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11"/>
      <c r="C351" s="404" t="str">
        <f t="shared" si="85"/>
        <v>C16-R16</v>
      </c>
      <c r="D351" s="405">
        <v>0.43784722222222733</v>
      </c>
      <c r="E351" s="405">
        <v>0.43799768518519028</v>
      </c>
      <c r="F351" s="406">
        <f t="shared" si="91"/>
        <v>1.7</v>
      </c>
      <c r="G351" s="468">
        <f t="shared" si="91"/>
        <v>11.6</v>
      </c>
      <c r="H351" s="407">
        <f t="shared" si="91"/>
        <v>1.2</v>
      </c>
      <c r="I351" s="407">
        <f t="shared" si="92"/>
        <v>13.299999999999999</v>
      </c>
      <c r="J351" s="407">
        <f t="shared" si="86"/>
        <v>13.35</v>
      </c>
      <c r="K351" s="408">
        <f t="shared" si="93"/>
        <v>5.0000000000000711E-2</v>
      </c>
      <c r="L351" s="409">
        <f t="shared" si="94"/>
        <v>0.5</v>
      </c>
      <c r="M351" s="410">
        <f t="shared" si="95"/>
        <v>13.799999999999999</v>
      </c>
      <c r="N351" s="410">
        <f t="shared" si="96"/>
        <v>13.85</v>
      </c>
      <c r="O351" s="411"/>
      <c r="P351" s="485">
        <f t="shared" ca="1" si="97"/>
        <v>0.43783564814815279</v>
      </c>
      <c r="Q351" s="484">
        <f t="shared" ca="1" si="98"/>
        <v>0.43799768518518983</v>
      </c>
      <c r="R351" s="486">
        <v>0.05</v>
      </c>
      <c r="S351" s="486">
        <f t="shared" ca="1" si="87"/>
        <v>0.08</v>
      </c>
      <c r="T351">
        <v>23</v>
      </c>
      <c r="U351" s="469" t="str">
        <f t="shared" si="88"/>
        <v>C16-R16</v>
      </c>
      <c r="V351">
        <v>16</v>
      </c>
      <c r="W351" s="470" t="s">
        <v>493</v>
      </c>
      <c r="X351" s="470" t="s">
        <v>494</v>
      </c>
      <c r="Y351">
        <v>16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11"/>
      <c r="C352" s="404" t="str">
        <f t="shared" si="85"/>
        <v>C16-R14</v>
      </c>
      <c r="D352" s="405">
        <v>0.43824074074074582</v>
      </c>
      <c r="E352" s="405">
        <v>0.43839120370370877</v>
      </c>
      <c r="F352" s="406">
        <f t="shared" si="91"/>
        <v>1.7</v>
      </c>
      <c r="G352" s="468">
        <f t="shared" si="91"/>
        <v>11.6</v>
      </c>
      <c r="H352" s="407">
        <f t="shared" si="91"/>
        <v>1.2</v>
      </c>
      <c r="I352" s="407">
        <f t="shared" si="92"/>
        <v>13.299999999999999</v>
      </c>
      <c r="J352" s="407">
        <f t="shared" si="86"/>
        <v>13.44</v>
      </c>
      <c r="K352" s="408">
        <f t="shared" si="93"/>
        <v>0.14000000000000057</v>
      </c>
      <c r="L352" s="409">
        <f t="shared" si="94"/>
        <v>0.5</v>
      </c>
      <c r="M352" s="410">
        <f t="shared" si="95"/>
        <v>13.799999999999999</v>
      </c>
      <c r="N352" s="410">
        <f t="shared" si="96"/>
        <v>13.94</v>
      </c>
      <c r="O352" s="411"/>
      <c r="P352" s="485">
        <f t="shared" ca="1" si="97"/>
        <v>0.43826388888889356</v>
      </c>
      <c r="Q352" s="484">
        <f t="shared" ca="1" si="98"/>
        <v>0.43840277777778247</v>
      </c>
      <c r="R352" s="486">
        <v>0.14000000000000001</v>
      </c>
      <c r="S352" s="486">
        <f t="shared" ca="1" si="87"/>
        <v>0.02</v>
      </c>
      <c r="T352">
        <v>24</v>
      </c>
      <c r="U352" s="469" t="str">
        <f t="shared" si="88"/>
        <v>C16-R14</v>
      </c>
      <c r="V352">
        <v>16</v>
      </c>
      <c r="W352" s="470" t="s">
        <v>493</v>
      </c>
      <c r="X352" s="470" t="s">
        <v>494</v>
      </c>
      <c r="Y352">
        <v>14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11" t="str">
        <f>D12</f>
        <v>KM10+130, KM10+170</v>
      </c>
      <c r="C353" s="404" t="str">
        <f t="shared" si="85"/>
        <v>C16-R12</v>
      </c>
      <c r="D353" s="405">
        <v>0.4386458333333384</v>
      </c>
      <c r="E353" s="405">
        <v>0.43881944444444954</v>
      </c>
      <c r="F353" s="406">
        <f t="shared" si="91"/>
        <v>1.7</v>
      </c>
      <c r="G353" s="468">
        <f t="shared" si="91"/>
        <v>11.6</v>
      </c>
      <c r="H353" s="407">
        <f t="shared" si="91"/>
        <v>1.2</v>
      </c>
      <c r="I353" s="407">
        <f t="shared" si="92"/>
        <v>13.299999999999999</v>
      </c>
      <c r="J353" s="407">
        <f t="shared" si="86"/>
        <v>13.44</v>
      </c>
      <c r="K353" s="408">
        <f t="shared" si="93"/>
        <v>0.14000000000000057</v>
      </c>
      <c r="L353" s="409">
        <f t="shared" si="94"/>
        <v>0.5</v>
      </c>
      <c r="M353" s="410">
        <f t="shared" si="95"/>
        <v>13.799999999999999</v>
      </c>
      <c r="N353" s="410">
        <f t="shared" si="96"/>
        <v>13.94</v>
      </c>
      <c r="O353" s="411"/>
      <c r="P353" s="485">
        <f t="shared" ca="1" si="97"/>
        <v>0.4386574074074121</v>
      </c>
      <c r="Q353" s="484">
        <f t="shared" ca="1" si="98"/>
        <v>0.43883101851852324</v>
      </c>
      <c r="R353" s="486">
        <v>0.14000000000000001</v>
      </c>
      <c r="S353" s="486">
        <f t="shared" ca="1" si="87"/>
        <v>0.03</v>
      </c>
      <c r="T353">
        <v>25</v>
      </c>
      <c r="U353" s="469" t="str">
        <f t="shared" si="88"/>
        <v>C16-R12</v>
      </c>
      <c r="V353">
        <v>16</v>
      </c>
      <c r="W353" s="470" t="s">
        <v>493</v>
      </c>
      <c r="X353" s="470" t="s">
        <v>494</v>
      </c>
      <c r="Y353">
        <v>12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11"/>
      <c r="C354" s="404" t="str">
        <f t="shared" si="85"/>
        <v>C16-R10</v>
      </c>
      <c r="D354" s="405">
        <v>0.4391087962963014</v>
      </c>
      <c r="E354" s="405">
        <v>0.43924768518519031</v>
      </c>
      <c r="F354" s="406">
        <f t="shared" si="91"/>
        <v>1.7</v>
      </c>
      <c r="G354" s="468">
        <f t="shared" si="91"/>
        <v>11.6</v>
      </c>
      <c r="H354" s="407">
        <f t="shared" si="91"/>
        <v>1.2</v>
      </c>
      <c r="I354" s="407">
        <f t="shared" si="92"/>
        <v>13.299999999999999</v>
      </c>
      <c r="J354" s="407">
        <f t="shared" si="86"/>
        <v>13.36</v>
      </c>
      <c r="K354" s="408">
        <f t="shared" si="93"/>
        <v>6.0000000000000497E-2</v>
      </c>
      <c r="L354" s="409">
        <f t="shared" si="94"/>
        <v>0.5</v>
      </c>
      <c r="M354" s="410">
        <f t="shared" si="95"/>
        <v>13.799999999999999</v>
      </c>
      <c r="N354" s="410">
        <f t="shared" si="96"/>
        <v>13.86</v>
      </c>
      <c r="O354" s="411"/>
      <c r="P354" s="485">
        <f t="shared" ca="1" si="97"/>
        <v>0.4391203703703751</v>
      </c>
      <c r="Q354" s="484">
        <f t="shared" ca="1" si="98"/>
        <v>0.43929398148148624</v>
      </c>
      <c r="R354" s="486">
        <v>0.06</v>
      </c>
      <c r="S354" s="486">
        <f t="shared" ca="1" si="87"/>
        <v>0.08</v>
      </c>
      <c r="T354">
        <v>26</v>
      </c>
      <c r="U354" s="469" t="str">
        <f t="shared" si="88"/>
        <v>C16-R10</v>
      </c>
      <c r="V354">
        <v>16</v>
      </c>
      <c r="W354" s="470" t="s">
        <v>493</v>
      </c>
      <c r="X354" s="470" t="s">
        <v>494</v>
      </c>
      <c r="Y354">
        <v>10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11"/>
      <c r="C355" s="404" t="str">
        <f t="shared" si="85"/>
        <v>C16-R8</v>
      </c>
      <c r="D355" s="405">
        <v>0.43947916666667181</v>
      </c>
      <c r="E355" s="405">
        <v>0.43964120370370885</v>
      </c>
      <c r="F355" s="406">
        <f t="shared" ref="F355:H370" si="99">F354</f>
        <v>1.7</v>
      </c>
      <c r="G355" s="468">
        <f t="shared" si="99"/>
        <v>11.6</v>
      </c>
      <c r="H355" s="407">
        <f t="shared" si="99"/>
        <v>1.2</v>
      </c>
      <c r="I355" s="407">
        <f t="shared" si="92"/>
        <v>13.299999999999999</v>
      </c>
      <c r="J355" s="407">
        <f t="shared" si="86"/>
        <v>13.339999999999998</v>
      </c>
      <c r="K355" s="408">
        <f t="shared" si="93"/>
        <v>3.9999999999999147E-2</v>
      </c>
      <c r="L355" s="409">
        <f t="shared" si="94"/>
        <v>0.5</v>
      </c>
      <c r="M355" s="410">
        <f t="shared" si="95"/>
        <v>13.799999999999999</v>
      </c>
      <c r="N355" s="410">
        <f t="shared" si="96"/>
        <v>13.839999999999998</v>
      </c>
      <c r="O355" s="411"/>
      <c r="P355" s="485">
        <f t="shared" ca="1" si="97"/>
        <v>0.43954861111111587</v>
      </c>
      <c r="Q355" s="484">
        <f t="shared" ca="1" si="98"/>
        <v>0.43968750000000478</v>
      </c>
      <c r="R355" s="486">
        <v>0.04</v>
      </c>
      <c r="S355" s="486">
        <f t="shared" ca="1" si="87"/>
        <v>0.01</v>
      </c>
      <c r="T355">
        <v>1</v>
      </c>
      <c r="U355" s="469" t="str">
        <f t="shared" si="88"/>
        <v>C16-R8</v>
      </c>
      <c r="V355">
        <v>16</v>
      </c>
      <c r="W355" s="470" t="s">
        <v>493</v>
      </c>
      <c r="X355" s="470" t="s">
        <v>494</v>
      </c>
      <c r="Y355">
        <v>8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11"/>
      <c r="C356" s="404" t="str">
        <f t="shared" si="85"/>
        <v>C16-R6</v>
      </c>
      <c r="D356" s="405">
        <v>0.43990740740741258</v>
      </c>
      <c r="E356" s="405">
        <v>0.44006944444444962</v>
      </c>
      <c r="F356" s="406">
        <f t="shared" si="99"/>
        <v>1.7</v>
      </c>
      <c r="G356" s="468">
        <f t="shared" si="99"/>
        <v>11.6</v>
      </c>
      <c r="H356" s="407">
        <f t="shared" si="99"/>
        <v>1.2</v>
      </c>
      <c r="I356" s="407">
        <f t="shared" si="92"/>
        <v>13.299999999999999</v>
      </c>
      <c r="J356" s="407">
        <f t="shared" si="86"/>
        <v>13.35</v>
      </c>
      <c r="K356" s="408">
        <f t="shared" si="93"/>
        <v>5.0000000000000711E-2</v>
      </c>
      <c r="L356" s="409">
        <f t="shared" si="94"/>
        <v>0.5</v>
      </c>
      <c r="M356" s="410">
        <f t="shared" si="95"/>
        <v>13.799999999999999</v>
      </c>
      <c r="N356" s="410">
        <f t="shared" si="96"/>
        <v>13.85</v>
      </c>
      <c r="O356" s="411"/>
      <c r="P356" s="485">
        <f t="shared" ca="1" si="97"/>
        <v>0.43995370370370851</v>
      </c>
      <c r="Q356" s="484">
        <f t="shared" ca="1" si="98"/>
        <v>0.44009259259259742</v>
      </c>
      <c r="R356" s="486">
        <v>0.05</v>
      </c>
      <c r="S356" s="486">
        <f t="shared" ca="1" si="87"/>
        <v>0.14000000000000001</v>
      </c>
      <c r="T356">
        <v>2</v>
      </c>
      <c r="U356" s="469" t="str">
        <f t="shared" si="88"/>
        <v>C16-R6</v>
      </c>
      <c r="V356">
        <v>16</v>
      </c>
      <c r="W356" s="470" t="s">
        <v>493</v>
      </c>
      <c r="X356" s="470" t="s">
        <v>494</v>
      </c>
      <c r="Y356">
        <v>6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11"/>
      <c r="C357" s="404" t="str">
        <f t="shared" si="85"/>
        <v>C16-R4</v>
      </c>
      <c r="D357" s="405">
        <v>0.44033564814815335</v>
      </c>
      <c r="E357" s="405">
        <v>0.4404861111111163</v>
      </c>
      <c r="F357" s="406">
        <f t="shared" si="99"/>
        <v>1.7</v>
      </c>
      <c r="G357" s="468">
        <f t="shared" si="99"/>
        <v>11.6</v>
      </c>
      <c r="H357" s="407">
        <f t="shared" si="99"/>
        <v>1.2</v>
      </c>
      <c r="I357" s="407">
        <f t="shared" si="92"/>
        <v>13.299999999999999</v>
      </c>
      <c r="J357" s="407">
        <f t="shared" si="86"/>
        <v>13.309999999999999</v>
      </c>
      <c r="K357" s="408">
        <f t="shared" si="93"/>
        <v>9.9999999999997868E-3</v>
      </c>
      <c r="L357" s="409">
        <f t="shared" si="94"/>
        <v>0.5</v>
      </c>
      <c r="M357" s="410">
        <f t="shared" si="95"/>
        <v>13.799999999999999</v>
      </c>
      <c r="N357" s="410">
        <f t="shared" si="96"/>
        <v>13.809999999999999</v>
      </c>
      <c r="O357" s="411"/>
      <c r="P357" s="485">
        <f t="shared" ca="1" si="97"/>
        <v>0.44032407407407892</v>
      </c>
      <c r="Q357" s="484">
        <f t="shared" ca="1" si="98"/>
        <v>0.44046296296296783</v>
      </c>
      <c r="R357" s="486">
        <v>0.01</v>
      </c>
      <c r="S357" s="486">
        <f t="shared" ca="1" si="87"/>
        <v>0.11</v>
      </c>
      <c r="T357">
        <v>3</v>
      </c>
      <c r="U357" s="469" t="str">
        <f t="shared" si="88"/>
        <v>C16-R4</v>
      </c>
      <c r="V357">
        <v>16</v>
      </c>
      <c r="W357" s="470" t="s">
        <v>493</v>
      </c>
      <c r="X357" s="470" t="s">
        <v>494</v>
      </c>
      <c r="Y357">
        <v>4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11"/>
      <c r="C358" s="404" t="str">
        <f t="shared" si="85"/>
        <v>C16-R2</v>
      </c>
      <c r="D358" s="405">
        <v>0.44072916666667183</v>
      </c>
      <c r="E358" s="405">
        <v>0.44086805555556074</v>
      </c>
      <c r="F358" s="406">
        <f t="shared" si="99"/>
        <v>1.7</v>
      </c>
      <c r="G358" s="468">
        <f t="shared" si="99"/>
        <v>11.6</v>
      </c>
      <c r="H358" s="407">
        <f t="shared" si="99"/>
        <v>1.2</v>
      </c>
      <c r="I358" s="407">
        <f t="shared" si="92"/>
        <v>13.299999999999999</v>
      </c>
      <c r="J358" s="407">
        <f t="shared" si="86"/>
        <v>13.36</v>
      </c>
      <c r="K358" s="408">
        <f t="shared" si="93"/>
        <v>6.0000000000000497E-2</v>
      </c>
      <c r="L358" s="409">
        <f t="shared" si="94"/>
        <v>0.5</v>
      </c>
      <c r="M358" s="410">
        <f t="shared" si="95"/>
        <v>13.799999999999999</v>
      </c>
      <c r="N358" s="410">
        <f t="shared" si="96"/>
        <v>13.86</v>
      </c>
      <c r="O358" s="411"/>
      <c r="P358" s="485">
        <f t="shared" ca="1" si="97"/>
        <v>0.44075231481481969</v>
      </c>
      <c r="Q358" s="484">
        <f t="shared" ca="1" si="98"/>
        <v>0.4408912037037086</v>
      </c>
      <c r="R358" s="486">
        <v>0.06</v>
      </c>
      <c r="S358" s="486">
        <f t="shared" ca="1" si="87"/>
        <v>0.11</v>
      </c>
      <c r="T358">
        <v>4</v>
      </c>
      <c r="U358" s="469" t="str">
        <f t="shared" si="88"/>
        <v>C16-R2</v>
      </c>
      <c r="V358">
        <v>16</v>
      </c>
      <c r="W358" s="470" t="s">
        <v>493</v>
      </c>
      <c r="X358" s="470" t="s">
        <v>494</v>
      </c>
      <c r="Y358">
        <v>2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11"/>
      <c r="C359" s="404" t="str">
        <f t="shared" si="85"/>
        <v>C17-R1</v>
      </c>
      <c r="D359" s="405">
        <v>0.44115740740741261</v>
      </c>
      <c r="E359" s="405">
        <v>0.44130787037037555</v>
      </c>
      <c r="F359" s="406">
        <f t="shared" si="99"/>
        <v>1.7</v>
      </c>
      <c r="G359" s="468">
        <f t="shared" si="99"/>
        <v>11.6</v>
      </c>
      <c r="H359" s="407">
        <f t="shared" si="99"/>
        <v>1.2</v>
      </c>
      <c r="I359" s="407">
        <f t="shared" si="92"/>
        <v>13.299999999999999</v>
      </c>
      <c r="J359" s="407">
        <f t="shared" si="86"/>
        <v>13.329999999999998</v>
      </c>
      <c r="K359" s="408">
        <f t="shared" si="93"/>
        <v>2.9999999999999361E-2</v>
      </c>
      <c r="L359" s="409">
        <f t="shared" si="94"/>
        <v>0.5</v>
      </c>
      <c r="M359" s="410">
        <f t="shared" si="95"/>
        <v>13.799999999999999</v>
      </c>
      <c r="N359" s="410">
        <f t="shared" si="96"/>
        <v>13.829999999999998</v>
      </c>
      <c r="O359" s="411"/>
      <c r="P359" s="485">
        <f t="shared" ca="1" si="97"/>
        <v>0.44116898148148637</v>
      </c>
      <c r="Q359" s="484">
        <f t="shared" ca="1" si="98"/>
        <v>0.44131944444444932</v>
      </c>
      <c r="R359" s="486">
        <v>0.03</v>
      </c>
      <c r="S359" s="486">
        <f t="shared" ca="1" si="87"/>
        <v>7.0000000000000007E-2</v>
      </c>
      <c r="T359">
        <v>5</v>
      </c>
      <c r="U359" s="469" t="str">
        <f t="shared" si="88"/>
        <v>C17-R1</v>
      </c>
      <c r="V359">
        <v>17</v>
      </c>
      <c r="W359" s="470" t="s">
        <v>493</v>
      </c>
      <c r="X359" s="470" t="s">
        <v>494</v>
      </c>
      <c r="Y359">
        <v>1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11"/>
      <c r="C360" s="404" t="str">
        <f t="shared" si="85"/>
        <v>C17-R3</v>
      </c>
      <c r="D360" s="405">
        <v>0.44158564814815332</v>
      </c>
      <c r="E360" s="405">
        <v>0.44173611111111627</v>
      </c>
      <c r="F360" s="406">
        <f t="shared" si="99"/>
        <v>1.7</v>
      </c>
      <c r="G360" s="468">
        <f t="shared" si="99"/>
        <v>11.6</v>
      </c>
      <c r="H360" s="407">
        <f t="shared" si="99"/>
        <v>1.2</v>
      </c>
      <c r="I360" s="407">
        <f t="shared" si="92"/>
        <v>13.299999999999999</v>
      </c>
      <c r="J360" s="407">
        <f t="shared" si="86"/>
        <v>13.35</v>
      </c>
      <c r="K360" s="408">
        <f t="shared" si="93"/>
        <v>5.0000000000000711E-2</v>
      </c>
      <c r="L360" s="409">
        <f t="shared" si="94"/>
        <v>0.5</v>
      </c>
      <c r="M360" s="410">
        <f t="shared" si="95"/>
        <v>13.799999999999999</v>
      </c>
      <c r="N360" s="410">
        <f t="shared" si="96"/>
        <v>13.85</v>
      </c>
      <c r="O360" s="411"/>
      <c r="P360" s="485">
        <f t="shared" ca="1" si="97"/>
        <v>0.44160879629630118</v>
      </c>
      <c r="Q360" s="484">
        <f t="shared" ca="1" si="98"/>
        <v>0.44177083333333822</v>
      </c>
      <c r="R360" s="486">
        <v>0.05</v>
      </c>
      <c r="S360" s="486">
        <f t="shared" ca="1" si="87"/>
        <v>0.02</v>
      </c>
      <c r="T360">
        <v>6</v>
      </c>
      <c r="U360" s="469" t="str">
        <f t="shared" si="88"/>
        <v>C17-R3</v>
      </c>
      <c r="V360">
        <v>17</v>
      </c>
      <c r="W360" s="470" t="s">
        <v>493</v>
      </c>
      <c r="X360" s="470" t="s">
        <v>494</v>
      </c>
      <c r="Y360">
        <v>3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11"/>
      <c r="C361" s="404" t="str">
        <f t="shared" si="85"/>
        <v>C17-R5</v>
      </c>
      <c r="D361" s="405">
        <v>0.44196759259259777</v>
      </c>
      <c r="E361" s="405">
        <v>0.44210648148148668</v>
      </c>
      <c r="F361" s="406">
        <f t="shared" si="99"/>
        <v>1.7</v>
      </c>
      <c r="G361" s="468">
        <f t="shared" si="99"/>
        <v>11.6</v>
      </c>
      <c r="H361" s="407">
        <f t="shared" si="99"/>
        <v>1.2</v>
      </c>
      <c r="I361" s="407">
        <f t="shared" si="92"/>
        <v>13.299999999999999</v>
      </c>
      <c r="J361" s="407">
        <f t="shared" si="86"/>
        <v>13.309999999999999</v>
      </c>
      <c r="K361" s="408">
        <f t="shared" si="93"/>
        <v>9.9999999999997868E-3</v>
      </c>
      <c r="L361" s="409">
        <f t="shared" si="94"/>
        <v>0.5</v>
      </c>
      <c r="M361" s="410">
        <f t="shared" si="95"/>
        <v>13.799999999999999</v>
      </c>
      <c r="N361" s="410">
        <f t="shared" si="96"/>
        <v>13.809999999999999</v>
      </c>
      <c r="O361" s="411"/>
      <c r="P361" s="485">
        <f t="shared" ca="1" si="97"/>
        <v>0.44204861111111599</v>
      </c>
      <c r="Q361" s="484">
        <f t="shared" ca="1" si="98"/>
        <v>0.4421875000000049</v>
      </c>
      <c r="R361" s="486">
        <v>0.01</v>
      </c>
      <c r="S361" s="486">
        <f t="shared" ca="1" si="87"/>
        <v>0.11</v>
      </c>
      <c r="T361">
        <v>7</v>
      </c>
      <c r="U361" s="501" t="str">
        <f t="shared" si="88"/>
        <v>C17-R5</v>
      </c>
      <c r="V361">
        <v>17</v>
      </c>
      <c r="W361" s="501" t="s">
        <v>493</v>
      </c>
      <c r="X361" s="470" t="s">
        <v>494</v>
      </c>
      <c r="Y361">
        <v>5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11"/>
      <c r="C362" s="404" t="str">
        <f t="shared" si="85"/>
        <v>C17-R7</v>
      </c>
      <c r="D362" s="405">
        <v>0.44233796296296818</v>
      </c>
      <c r="E362" s="405">
        <v>0.44248842592593113</v>
      </c>
      <c r="F362" s="406">
        <f t="shared" si="99"/>
        <v>1.7</v>
      </c>
      <c r="G362" s="468">
        <f t="shared" si="99"/>
        <v>11.6</v>
      </c>
      <c r="H362" s="407">
        <f t="shared" si="99"/>
        <v>1.2</v>
      </c>
      <c r="I362" s="407">
        <f t="shared" si="92"/>
        <v>13.299999999999999</v>
      </c>
      <c r="J362" s="407">
        <f t="shared" si="86"/>
        <v>13.309999999999999</v>
      </c>
      <c r="K362" s="408">
        <f t="shared" si="93"/>
        <v>9.9999999999997868E-3</v>
      </c>
      <c r="L362" s="409">
        <f t="shared" si="94"/>
        <v>0.5</v>
      </c>
      <c r="M362" s="410">
        <f t="shared" si="95"/>
        <v>13.799999999999999</v>
      </c>
      <c r="N362" s="410">
        <f t="shared" si="96"/>
        <v>13.809999999999999</v>
      </c>
      <c r="O362" s="411"/>
      <c r="P362" s="485">
        <f t="shared" ca="1" si="97"/>
        <v>0.4424189814814864</v>
      </c>
      <c r="Q362" s="484">
        <f t="shared" ca="1" si="98"/>
        <v>0.44258101851852344</v>
      </c>
      <c r="R362" s="486">
        <v>0.01</v>
      </c>
      <c r="S362" s="486">
        <f t="shared" ca="1" si="87"/>
        <v>0.04</v>
      </c>
      <c r="T362">
        <v>8</v>
      </c>
      <c r="U362" s="469" t="str">
        <f t="shared" si="88"/>
        <v>C17-R7</v>
      </c>
      <c r="V362">
        <v>17</v>
      </c>
      <c r="W362" s="470" t="s">
        <v>493</v>
      </c>
      <c r="X362" s="470" t="s">
        <v>494</v>
      </c>
      <c r="Y362">
        <v>7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11"/>
      <c r="C363" s="404" t="str">
        <f t="shared" si="85"/>
        <v>C17-R9</v>
      </c>
      <c r="D363" s="405">
        <v>0.44274305555556076</v>
      </c>
      <c r="E363" s="405">
        <v>0.4429166666666719</v>
      </c>
      <c r="F363" s="406">
        <f t="shared" si="99"/>
        <v>1.7</v>
      </c>
      <c r="G363" s="468">
        <f t="shared" si="99"/>
        <v>11.6</v>
      </c>
      <c r="H363" s="407">
        <f t="shared" si="99"/>
        <v>1.2</v>
      </c>
      <c r="I363" s="407">
        <f t="shared" si="92"/>
        <v>13.299999999999999</v>
      </c>
      <c r="J363" s="407">
        <f t="shared" si="86"/>
        <v>13.36</v>
      </c>
      <c r="K363" s="408">
        <f t="shared" si="93"/>
        <v>6.0000000000000497E-2</v>
      </c>
      <c r="L363" s="409">
        <f t="shared" si="94"/>
        <v>0.5</v>
      </c>
      <c r="M363" s="410">
        <f t="shared" si="95"/>
        <v>13.799999999999999</v>
      </c>
      <c r="N363" s="410">
        <f t="shared" si="96"/>
        <v>13.86</v>
      </c>
      <c r="O363" s="411"/>
      <c r="P363" s="485">
        <f t="shared" ca="1" si="97"/>
        <v>0.4428703703703753</v>
      </c>
      <c r="Q363" s="484">
        <f t="shared" ca="1" si="98"/>
        <v>0.44304398148148644</v>
      </c>
      <c r="R363" s="486">
        <v>0.06</v>
      </c>
      <c r="S363" s="486">
        <f t="shared" ca="1" si="87"/>
        <v>0.05</v>
      </c>
      <c r="T363">
        <v>9</v>
      </c>
      <c r="U363" s="469" t="str">
        <f t="shared" si="88"/>
        <v>C17-R9</v>
      </c>
      <c r="V363">
        <v>17</v>
      </c>
      <c r="W363" s="470" t="s">
        <v>493</v>
      </c>
      <c r="X363" s="470" t="s">
        <v>494</v>
      </c>
      <c r="Y363">
        <v>9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11"/>
      <c r="C364" s="404" t="str">
        <f t="shared" si="85"/>
        <v>C17-R11</v>
      </c>
      <c r="D364" s="405">
        <v>0.44317129629630153</v>
      </c>
      <c r="E364" s="405">
        <v>0.44333333333333858</v>
      </c>
      <c r="F364" s="406">
        <f t="shared" si="99"/>
        <v>1.7</v>
      </c>
      <c r="G364" s="468">
        <f t="shared" si="99"/>
        <v>11.6</v>
      </c>
      <c r="H364" s="407">
        <f t="shared" si="99"/>
        <v>1.2</v>
      </c>
      <c r="I364" s="407">
        <f t="shared" si="92"/>
        <v>13.299999999999999</v>
      </c>
      <c r="J364" s="407">
        <f t="shared" si="86"/>
        <v>13.44</v>
      </c>
      <c r="K364" s="408">
        <f t="shared" si="93"/>
        <v>0.14000000000000057</v>
      </c>
      <c r="L364" s="409">
        <f t="shared" si="94"/>
        <v>0.5</v>
      </c>
      <c r="M364" s="410">
        <f t="shared" si="95"/>
        <v>13.799999999999999</v>
      </c>
      <c r="N364" s="410">
        <f t="shared" si="96"/>
        <v>13.94</v>
      </c>
      <c r="O364" s="411"/>
      <c r="P364" s="485">
        <f t="shared" ca="1" si="97"/>
        <v>0.4433217592592642</v>
      </c>
      <c r="Q364" s="484">
        <f t="shared" ca="1" si="98"/>
        <v>0.44348379629630125</v>
      </c>
      <c r="R364" s="486">
        <v>0.14000000000000001</v>
      </c>
      <c r="S364" s="486">
        <f t="shared" ca="1" si="87"/>
        <v>0.14000000000000001</v>
      </c>
      <c r="T364">
        <v>10</v>
      </c>
      <c r="U364" s="469" t="str">
        <f t="shared" si="88"/>
        <v>C17-R11</v>
      </c>
      <c r="V364">
        <v>17</v>
      </c>
      <c r="W364" s="470" t="s">
        <v>493</v>
      </c>
      <c r="X364" s="470" t="s">
        <v>494</v>
      </c>
      <c r="Y364">
        <v>11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11"/>
      <c r="C365" s="404" t="str">
        <f t="shared" si="85"/>
        <v>C17-R13</v>
      </c>
      <c r="D365" s="405">
        <v>0.44358796296296821</v>
      </c>
      <c r="E365" s="405">
        <v>0.44373842592593116</v>
      </c>
      <c r="F365" s="406">
        <f t="shared" si="99"/>
        <v>1.7</v>
      </c>
      <c r="G365" s="468">
        <f t="shared" si="99"/>
        <v>11.6</v>
      </c>
      <c r="H365" s="407">
        <f t="shared" si="99"/>
        <v>1.2</v>
      </c>
      <c r="I365" s="407">
        <f t="shared" si="92"/>
        <v>13.299999999999999</v>
      </c>
      <c r="J365" s="407">
        <f t="shared" si="86"/>
        <v>13.409999999999998</v>
      </c>
      <c r="K365" s="408">
        <f t="shared" si="93"/>
        <v>0.10999999999999943</v>
      </c>
      <c r="L365" s="409">
        <f t="shared" si="94"/>
        <v>0.5</v>
      </c>
      <c r="M365" s="410">
        <f t="shared" si="95"/>
        <v>13.799999999999999</v>
      </c>
      <c r="N365" s="410">
        <f t="shared" si="96"/>
        <v>13.909999999999998</v>
      </c>
      <c r="O365" s="411"/>
      <c r="P365" s="485">
        <f t="shared" ca="1" si="97"/>
        <v>0.44375000000000497</v>
      </c>
      <c r="Q365" s="484">
        <f t="shared" ca="1" si="98"/>
        <v>0.44390046296296792</v>
      </c>
      <c r="R365" s="486">
        <v>0.11</v>
      </c>
      <c r="S365" s="486">
        <f t="shared" ca="1" si="87"/>
        <v>0.02</v>
      </c>
      <c r="T365">
        <v>11</v>
      </c>
      <c r="U365" s="469" t="str">
        <f t="shared" si="88"/>
        <v>C17-R13</v>
      </c>
      <c r="V365">
        <v>17</v>
      </c>
      <c r="W365" s="470" t="s">
        <v>493</v>
      </c>
      <c r="X365" s="470" t="s">
        <v>494</v>
      </c>
      <c r="Y365">
        <v>13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11"/>
      <c r="C366" s="404" t="str">
        <f t="shared" si="85"/>
        <v>C17-R15</v>
      </c>
      <c r="D366" s="405">
        <v>0.44402777777778302</v>
      </c>
      <c r="E366" s="405">
        <v>0.44418981481482006</v>
      </c>
      <c r="F366" s="406">
        <f t="shared" si="99"/>
        <v>1.7</v>
      </c>
      <c r="G366" s="468">
        <f t="shared" si="99"/>
        <v>11.6</v>
      </c>
      <c r="H366" s="407">
        <f t="shared" si="99"/>
        <v>1.2</v>
      </c>
      <c r="I366" s="407">
        <f t="shared" si="92"/>
        <v>13.299999999999999</v>
      </c>
      <c r="J366" s="407">
        <f t="shared" si="86"/>
        <v>13.399999999999999</v>
      </c>
      <c r="K366" s="408">
        <f t="shared" si="93"/>
        <v>9.9999999999999645E-2</v>
      </c>
      <c r="L366" s="409">
        <f t="shared" si="94"/>
        <v>0.5</v>
      </c>
      <c r="M366" s="410">
        <f t="shared" si="95"/>
        <v>13.799999999999999</v>
      </c>
      <c r="N366" s="410">
        <f t="shared" si="96"/>
        <v>13.899999999999999</v>
      </c>
      <c r="O366" s="411"/>
      <c r="P366" s="485">
        <f t="shared" ca="1" si="97"/>
        <v>0.44418981481481978</v>
      </c>
      <c r="Q366" s="484">
        <f t="shared" ca="1" si="98"/>
        <v>0.44436342592593092</v>
      </c>
      <c r="R366" s="486">
        <v>0.1</v>
      </c>
      <c r="S366" s="486">
        <f t="shared" ca="1" si="87"/>
        <v>0.15</v>
      </c>
      <c r="T366">
        <v>12</v>
      </c>
      <c r="U366" s="469" t="str">
        <f t="shared" si="88"/>
        <v>C17-R15</v>
      </c>
      <c r="V366">
        <v>17</v>
      </c>
      <c r="W366" s="470" t="s">
        <v>493</v>
      </c>
      <c r="X366" s="470" t="s">
        <v>494</v>
      </c>
      <c r="Y366">
        <v>15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11"/>
      <c r="C367" s="404" t="str">
        <f t="shared" si="85"/>
        <v>C17-R17</v>
      </c>
      <c r="D367" s="405">
        <v>0.44447916666667192</v>
      </c>
      <c r="E367" s="405">
        <v>0.44462962962963487</v>
      </c>
      <c r="F367" s="406">
        <f t="shared" si="99"/>
        <v>1.7</v>
      </c>
      <c r="G367" s="468">
        <f t="shared" si="99"/>
        <v>11.6</v>
      </c>
      <c r="H367" s="407">
        <f t="shared" si="99"/>
        <v>1.2</v>
      </c>
      <c r="I367" s="407">
        <f t="shared" si="92"/>
        <v>13.299999999999999</v>
      </c>
      <c r="J367" s="407">
        <f t="shared" si="86"/>
        <v>13.399999999999999</v>
      </c>
      <c r="K367" s="408">
        <f t="shared" si="93"/>
        <v>9.9999999999999645E-2</v>
      </c>
      <c r="L367" s="409">
        <f t="shared" si="94"/>
        <v>0.5</v>
      </c>
      <c r="M367" s="410">
        <f t="shared" si="95"/>
        <v>13.799999999999999</v>
      </c>
      <c r="N367" s="410">
        <f t="shared" si="96"/>
        <v>13.899999999999999</v>
      </c>
      <c r="O367" s="411"/>
      <c r="P367" s="485">
        <f t="shared" ca="1" si="97"/>
        <v>0.44461805555556055</v>
      </c>
      <c r="Q367" s="484">
        <f t="shared" ca="1" si="98"/>
        <v>0.4447800925925976</v>
      </c>
      <c r="R367" s="486">
        <v>0.1</v>
      </c>
      <c r="S367" s="486">
        <f t="shared" ca="1" si="87"/>
        <v>0.04</v>
      </c>
      <c r="T367">
        <v>13</v>
      </c>
      <c r="U367" s="469" t="str">
        <f t="shared" si="88"/>
        <v>C17-R17</v>
      </c>
      <c r="V367">
        <v>17</v>
      </c>
      <c r="W367" s="470" t="s">
        <v>493</v>
      </c>
      <c r="X367" s="470" t="s">
        <v>494</v>
      </c>
      <c r="Y367">
        <v>17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11"/>
      <c r="C368" s="404" t="str">
        <f t="shared" si="85"/>
        <v>C17-R19</v>
      </c>
      <c r="D368" s="405">
        <v>0.44486111111111637</v>
      </c>
      <c r="E368" s="405">
        <v>0.44502314814815341</v>
      </c>
      <c r="F368" s="406">
        <f t="shared" si="99"/>
        <v>1.7</v>
      </c>
      <c r="G368" s="468">
        <f t="shared" si="99"/>
        <v>11.6</v>
      </c>
      <c r="H368" s="407">
        <f t="shared" si="99"/>
        <v>1.2</v>
      </c>
      <c r="I368" s="407">
        <f t="shared" si="92"/>
        <v>13.299999999999999</v>
      </c>
      <c r="J368" s="407">
        <f t="shared" si="86"/>
        <v>13.329999999999998</v>
      </c>
      <c r="K368" s="408">
        <f t="shared" si="93"/>
        <v>2.9999999999999361E-2</v>
      </c>
      <c r="L368" s="409">
        <f t="shared" si="94"/>
        <v>0.5</v>
      </c>
      <c r="M368" s="410">
        <f t="shared" si="95"/>
        <v>13.799999999999999</v>
      </c>
      <c r="N368" s="410">
        <f t="shared" si="96"/>
        <v>13.829999999999998</v>
      </c>
      <c r="O368" s="411"/>
      <c r="P368" s="485">
        <f t="shared" ca="1" si="97"/>
        <v>0.44504629629630132</v>
      </c>
      <c r="Q368" s="484">
        <f t="shared" ca="1" si="98"/>
        <v>0.44518518518519024</v>
      </c>
      <c r="R368" s="486">
        <v>0.03</v>
      </c>
      <c r="S368" s="486">
        <f t="shared" ca="1" si="87"/>
        <v>0.13</v>
      </c>
      <c r="T368">
        <v>14</v>
      </c>
      <c r="U368" s="469" t="str">
        <f t="shared" si="88"/>
        <v>C17-R19</v>
      </c>
      <c r="V368">
        <v>17</v>
      </c>
      <c r="W368" s="470" t="s">
        <v>493</v>
      </c>
      <c r="X368" s="470" t="s">
        <v>494</v>
      </c>
      <c r="Y368">
        <v>19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11"/>
      <c r="C369" s="404" t="str">
        <f t="shared" si="85"/>
        <v>C17-R21</v>
      </c>
      <c r="D369" s="405">
        <v>0.44530092592593118</v>
      </c>
      <c r="E369" s="405">
        <v>0.44545138888889413</v>
      </c>
      <c r="F369" s="406">
        <f t="shared" si="99"/>
        <v>1.7</v>
      </c>
      <c r="G369" s="468">
        <f t="shared" si="99"/>
        <v>11.6</v>
      </c>
      <c r="H369" s="407">
        <f t="shared" si="99"/>
        <v>1.2</v>
      </c>
      <c r="I369" s="407">
        <f t="shared" si="92"/>
        <v>13.299999999999999</v>
      </c>
      <c r="J369" s="407">
        <f t="shared" si="86"/>
        <v>13.419999999999998</v>
      </c>
      <c r="K369" s="408">
        <f t="shared" si="93"/>
        <v>0.11999999999999922</v>
      </c>
      <c r="L369" s="409">
        <f t="shared" si="94"/>
        <v>0.5</v>
      </c>
      <c r="M369" s="410">
        <f t="shared" si="95"/>
        <v>13.799999999999999</v>
      </c>
      <c r="N369" s="410">
        <f t="shared" si="96"/>
        <v>13.919999999999998</v>
      </c>
      <c r="O369" s="411"/>
      <c r="P369" s="485">
        <f t="shared" ca="1" si="97"/>
        <v>0.445462962962968</v>
      </c>
      <c r="Q369" s="484">
        <f t="shared" ca="1" si="98"/>
        <v>0.44560185185185691</v>
      </c>
      <c r="R369" s="486">
        <v>0.12</v>
      </c>
      <c r="S369" s="486">
        <f t="shared" ca="1" si="87"/>
        <v>0.08</v>
      </c>
      <c r="T369">
        <v>15</v>
      </c>
      <c r="U369" s="469" t="str">
        <f t="shared" si="88"/>
        <v>C17-R21</v>
      </c>
      <c r="V369">
        <v>17</v>
      </c>
      <c r="W369" s="470" t="s">
        <v>493</v>
      </c>
      <c r="X369" s="470" t="s">
        <v>494</v>
      </c>
      <c r="Y369">
        <v>21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11"/>
      <c r="C370" s="404" t="str">
        <f t="shared" si="85"/>
        <v>C17-R23</v>
      </c>
      <c r="D370" s="405">
        <v>0.44574074074074599</v>
      </c>
      <c r="E370" s="405">
        <v>0.44589120370370894</v>
      </c>
      <c r="F370" s="406">
        <f t="shared" si="99"/>
        <v>1.7</v>
      </c>
      <c r="G370" s="468">
        <f t="shared" si="99"/>
        <v>11.6</v>
      </c>
      <c r="H370" s="407">
        <f t="shared" si="99"/>
        <v>1.2</v>
      </c>
      <c r="I370" s="407">
        <f t="shared" si="92"/>
        <v>13.299999999999999</v>
      </c>
      <c r="J370" s="407">
        <f t="shared" si="86"/>
        <v>13.35</v>
      </c>
      <c r="K370" s="408">
        <f t="shared" si="93"/>
        <v>5.0000000000000711E-2</v>
      </c>
      <c r="L370" s="409">
        <f t="shared" si="94"/>
        <v>0.5</v>
      </c>
      <c r="M370" s="410">
        <f t="shared" si="95"/>
        <v>13.799999999999999</v>
      </c>
      <c r="N370" s="410">
        <f t="shared" si="96"/>
        <v>13.85</v>
      </c>
      <c r="O370" s="411"/>
      <c r="P370" s="485">
        <f t="shared" ca="1" si="97"/>
        <v>0.44587962962963468</v>
      </c>
      <c r="Q370" s="484">
        <f t="shared" ca="1" si="98"/>
        <v>0.44605324074074582</v>
      </c>
      <c r="R370" s="486">
        <v>0.05</v>
      </c>
      <c r="S370" s="486">
        <f t="shared" ca="1" si="87"/>
        <v>0.14000000000000001</v>
      </c>
      <c r="T370">
        <v>16</v>
      </c>
      <c r="U370" s="469" t="str">
        <f t="shared" si="88"/>
        <v>C17-R23</v>
      </c>
      <c r="V370">
        <v>17</v>
      </c>
      <c r="W370" s="470" t="s">
        <v>493</v>
      </c>
      <c r="X370" s="470" t="s">
        <v>494</v>
      </c>
      <c r="Y370">
        <v>23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11"/>
      <c r="C371" s="404" t="str">
        <f t="shared" si="85"/>
        <v>C17-R25</v>
      </c>
      <c r="D371" s="405">
        <v>0.44613425925926448</v>
      </c>
      <c r="E371" s="405">
        <v>0.44628472222222743</v>
      </c>
      <c r="F371" s="406">
        <f t="shared" ref="F371:H386" si="100">F370</f>
        <v>1.7</v>
      </c>
      <c r="G371" s="468">
        <f t="shared" si="100"/>
        <v>11.6</v>
      </c>
      <c r="H371" s="407">
        <f t="shared" si="100"/>
        <v>1.2</v>
      </c>
      <c r="I371" s="407">
        <f t="shared" si="92"/>
        <v>13.299999999999999</v>
      </c>
      <c r="J371" s="407">
        <f t="shared" si="86"/>
        <v>13.43</v>
      </c>
      <c r="K371" s="408">
        <f t="shared" si="93"/>
        <v>0.13000000000000078</v>
      </c>
      <c r="L371" s="409">
        <f t="shared" si="94"/>
        <v>0.5</v>
      </c>
      <c r="M371" s="410">
        <f t="shared" si="95"/>
        <v>13.799999999999999</v>
      </c>
      <c r="N371" s="410">
        <f t="shared" si="96"/>
        <v>13.93</v>
      </c>
      <c r="O371" s="411"/>
      <c r="P371" s="485">
        <f t="shared" ca="1" si="97"/>
        <v>0.44631944444444954</v>
      </c>
      <c r="Q371" s="484">
        <f t="shared" ca="1" si="98"/>
        <v>0.44648148148148659</v>
      </c>
      <c r="R371" s="486">
        <v>0.13</v>
      </c>
      <c r="S371" s="486">
        <f t="shared" ca="1" si="87"/>
        <v>0.01</v>
      </c>
      <c r="T371">
        <v>17</v>
      </c>
      <c r="U371" s="469" t="str">
        <f t="shared" si="88"/>
        <v>C17-R25</v>
      </c>
      <c r="V371">
        <v>17</v>
      </c>
      <c r="W371" s="470" t="s">
        <v>493</v>
      </c>
      <c r="X371" s="470" t="s">
        <v>494</v>
      </c>
      <c r="Y371">
        <v>25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11"/>
      <c r="C372" s="404" t="str">
        <f t="shared" si="85"/>
        <v>C17-R27</v>
      </c>
      <c r="D372" s="405">
        <v>0.44657407407407929</v>
      </c>
      <c r="E372" s="405">
        <v>0.44672453703704224</v>
      </c>
      <c r="F372" s="406">
        <f t="shared" si="100"/>
        <v>1.7</v>
      </c>
      <c r="G372" s="468">
        <f t="shared" si="100"/>
        <v>11.6</v>
      </c>
      <c r="H372" s="407">
        <f t="shared" si="100"/>
        <v>1.2</v>
      </c>
      <c r="I372" s="407">
        <f t="shared" si="92"/>
        <v>13.299999999999999</v>
      </c>
      <c r="J372" s="407">
        <f t="shared" si="86"/>
        <v>13.36</v>
      </c>
      <c r="K372" s="408">
        <f t="shared" si="93"/>
        <v>6.0000000000000497E-2</v>
      </c>
      <c r="L372" s="409">
        <f t="shared" si="94"/>
        <v>0.5</v>
      </c>
      <c r="M372" s="410">
        <f t="shared" si="95"/>
        <v>13.799999999999999</v>
      </c>
      <c r="N372" s="410">
        <f t="shared" si="96"/>
        <v>13.86</v>
      </c>
      <c r="O372" s="411"/>
      <c r="P372" s="485">
        <f t="shared" ca="1" si="97"/>
        <v>0.44675925925926435</v>
      </c>
      <c r="Q372" s="484">
        <f t="shared" ca="1" si="98"/>
        <v>0.44689814814815326</v>
      </c>
      <c r="R372" s="486">
        <v>0.06</v>
      </c>
      <c r="S372" s="486">
        <f t="shared" ca="1" si="87"/>
        <v>0.11</v>
      </c>
      <c r="T372">
        <v>18</v>
      </c>
      <c r="U372" s="469" t="str">
        <f t="shared" si="88"/>
        <v>C17-R27</v>
      </c>
      <c r="V372">
        <v>17</v>
      </c>
      <c r="W372" s="470" t="s">
        <v>493</v>
      </c>
      <c r="X372" s="470" t="s">
        <v>494</v>
      </c>
      <c r="Y372">
        <v>27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11"/>
      <c r="C373" s="404" t="str">
        <f t="shared" si="85"/>
        <v>C17-R29</v>
      </c>
      <c r="D373" s="405">
        <v>0.44697916666667187</v>
      </c>
      <c r="E373" s="405">
        <v>0.44714120370370891</v>
      </c>
      <c r="F373" s="406">
        <f t="shared" si="100"/>
        <v>1.7</v>
      </c>
      <c r="G373" s="468">
        <f t="shared" si="100"/>
        <v>11.6</v>
      </c>
      <c r="H373" s="407">
        <f t="shared" si="100"/>
        <v>1.2</v>
      </c>
      <c r="I373" s="407">
        <f t="shared" si="92"/>
        <v>13.299999999999999</v>
      </c>
      <c r="J373" s="407">
        <f t="shared" si="86"/>
        <v>13.45</v>
      </c>
      <c r="K373" s="408">
        <f t="shared" si="93"/>
        <v>0.15000000000000036</v>
      </c>
      <c r="L373" s="409">
        <f t="shared" si="94"/>
        <v>0.5</v>
      </c>
      <c r="M373" s="410">
        <f t="shared" si="95"/>
        <v>13.799999999999999</v>
      </c>
      <c r="N373" s="410">
        <f t="shared" si="96"/>
        <v>13.95</v>
      </c>
      <c r="O373" s="411"/>
      <c r="P373" s="485">
        <f t="shared" ca="1" si="97"/>
        <v>0.44717592592593103</v>
      </c>
      <c r="Q373" s="484">
        <f t="shared" ca="1" si="98"/>
        <v>0.44734953703704217</v>
      </c>
      <c r="R373" s="486">
        <v>0.15</v>
      </c>
      <c r="S373" s="486">
        <f t="shared" ca="1" si="87"/>
        <v>0.12</v>
      </c>
      <c r="T373">
        <v>19</v>
      </c>
      <c r="U373" s="469" t="str">
        <f t="shared" si="88"/>
        <v>C17-R29</v>
      </c>
      <c r="V373">
        <v>17</v>
      </c>
      <c r="W373" s="470" t="s">
        <v>493</v>
      </c>
      <c r="X373" s="470" t="s">
        <v>494</v>
      </c>
      <c r="Y373">
        <v>29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11"/>
      <c r="C374" s="404" t="str">
        <f t="shared" si="85"/>
        <v>C17-R31</v>
      </c>
      <c r="D374" s="405">
        <v>0.44737268518519041</v>
      </c>
      <c r="E374" s="405">
        <v>0.44754629629630155</v>
      </c>
      <c r="F374" s="406">
        <f t="shared" si="100"/>
        <v>1.7</v>
      </c>
      <c r="G374" s="468">
        <f t="shared" si="100"/>
        <v>11.6</v>
      </c>
      <c r="H374" s="407">
        <f t="shared" si="100"/>
        <v>1.2</v>
      </c>
      <c r="I374" s="407">
        <f t="shared" si="92"/>
        <v>13.299999999999999</v>
      </c>
      <c r="J374" s="407">
        <f t="shared" si="86"/>
        <v>13.339999999999998</v>
      </c>
      <c r="K374" s="408">
        <f t="shared" si="93"/>
        <v>3.9999999999999147E-2</v>
      </c>
      <c r="L374" s="409">
        <f t="shared" si="94"/>
        <v>0.5</v>
      </c>
      <c r="M374" s="410">
        <f t="shared" si="95"/>
        <v>13.799999999999999</v>
      </c>
      <c r="N374" s="410">
        <f t="shared" si="96"/>
        <v>13.839999999999998</v>
      </c>
      <c r="O374" s="411"/>
      <c r="P374" s="485">
        <f t="shared" ca="1" si="97"/>
        <v>0.4475925925925977</v>
      </c>
      <c r="Q374" s="484">
        <f t="shared" ca="1" si="98"/>
        <v>0.44775462962963475</v>
      </c>
      <c r="R374" s="486">
        <v>0.04</v>
      </c>
      <c r="S374" s="486">
        <f t="shared" ca="1" si="87"/>
        <v>0.01</v>
      </c>
      <c r="T374">
        <v>20</v>
      </c>
      <c r="U374" s="469" t="str">
        <f t="shared" si="88"/>
        <v>C17-R31</v>
      </c>
      <c r="V374">
        <v>17</v>
      </c>
      <c r="W374" s="470" t="s">
        <v>493</v>
      </c>
      <c r="X374" s="470" t="s">
        <v>494</v>
      </c>
      <c r="Y374">
        <v>31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11"/>
      <c r="C375" s="404" t="str">
        <f t="shared" si="85"/>
        <v>C17-R33</v>
      </c>
      <c r="D375" s="405">
        <v>0.44780092592593118</v>
      </c>
      <c r="E375" s="405">
        <v>0.44797453703704232</v>
      </c>
      <c r="F375" s="406">
        <f t="shared" si="100"/>
        <v>1.7</v>
      </c>
      <c r="G375" s="468">
        <f t="shared" si="100"/>
        <v>11.6</v>
      </c>
      <c r="H375" s="407">
        <f t="shared" si="100"/>
        <v>1.2</v>
      </c>
      <c r="I375" s="407">
        <f t="shared" si="92"/>
        <v>13.299999999999999</v>
      </c>
      <c r="J375" s="407">
        <f t="shared" si="86"/>
        <v>13.45</v>
      </c>
      <c r="K375" s="408">
        <f t="shared" si="93"/>
        <v>0.15000000000000036</v>
      </c>
      <c r="L375" s="409">
        <f t="shared" si="94"/>
        <v>0.5</v>
      </c>
      <c r="M375" s="410">
        <f t="shared" si="95"/>
        <v>13.799999999999999</v>
      </c>
      <c r="N375" s="410">
        <f t="shared" si="96"/>
        <v>13.95</v>
      </c>
      <c r="O375" s="411"/>
      <c r="P375" s="485">
        <f t="shared" ca="1" si="97"/>
        <v>0.44803240740741251</v>
      </c>
      <c r="Q375" s="484">
        <f t="shared" ca="1" si="98"/>
        <v>0.44820601851852365</v>
      </c>
      <c r="R375" s="486">
        <v>0.15</v>
      </c>
      <c r="S375" s="486">
        <f t="shared" ca="1" si="87"/>
        <v>0.09</v>
      </c>
      <c r="T375">
        <v>21</v>
      </c>
      <c r="U375" s="469" t="str">
        <f t="shared" si="88"/>
        <v>C17-R33</v>
      </c>
      <c r="V375">
        <v>17</v>
      </c>
      <c r="W375" s="470" t="s">
        <v>493</v>
      </c>
      <c r="X375" s="470" t="s">
        <v>494</v>
      </c>
      <c r="Y375">
        <v>33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11"/>
      <c r="C376" s="404" t="str">
        <f t="shared" si="85"/>
        <v>C17-R35</v>
      </c>
      <c r="D376" s="405">
        <v>0.44821759259259786</v>
      </c>
      <c r="E376" s="405">
        <v>0.4483796296296349</v>
      </c>
      <c r="F376" s="406">
        <f t="shared" si="100"/>
        <v>1.7</v>
      </c>
      <c r="G376" s="468">
        <f t="shared" si="100"/>
        <v>11.6</v>
      </c>
      <c r="H376" s="407">
        <f t="shared" si="100"/>
        <v>1.2</v>
      </c>
      <c r="I376" s="407">
        <f t="shared" si="92"/>
        <v>13.299999999999999</v>
      </c>
      <c r="J376" s="407">
        <f t="shared" si="86"/>
        <v>13.409999999999998</v>
      </c>
      <c r="K376" s="408">
        <f t="shared" si="93"/>
        <v>0.10999999999999943</v>
      </c>
      <c r="L376" s="409">
        <f t="shared" si="94"/>
        <v>0.5</v>
      </c>
      <c r="M376" s="410">
        <f t="shared" si="95"/>
        <v>13.799999999999999</v>
      </c>
      <c r="N376" s="410">
        <f t="shared" si="96"/>
        <v>13.909999999999998</v>
      </c>
      <c r="O376" s="411"/>
      <c r="P376" s="485">
        <f t="shared" ca="1" si="97"/>
        <v>0.44847222222222738</v>
      </c>
      <c r="Q376" s="484">
        <f t="shared" ca="1" si="98"/>
        <v>0.44862268518519033</v>
      </c>
      <c r="R376" s="486">
        <v>0.11</v>
      </c>
      <c r="S376" s="486">
        <f t="shared" ca="1" si="87"/>
        <v>0.04</v>
      </c>
      <c r="T376">
        <v>22</v>
      </c>
      <c r="U376" s="469" t="str">
        <f t="shared" si="88"/>
        <v>C17-R35</v>
      </c>
      <c r="V376">
        <v>17</v>
      </c>
      <c r="W376" s="470" t="s">
        <v>493</v>
      </c>
      <c r="X376" s="470" t="s">
        <v>494</v>
      </c>
      <c r="Y376">
        <v>35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11"/>
      <c r="C377" s="404" t="str">
        <f t="shared" si="85"/>
        <v>C17-R37</v>
      </c>
      <c r="D377" s="405">
        <v>0.44863425925926453</v>
      </c>
      <c r="E377" s="405">
        <v>0.44878472222222748</v>
      </c>
      <c r="F377" s="406">
        <f t="shared" si="100"/>
        <v>1.7</v>
      </c>
      <c r="G377" s="468">
        <f t="shared" si="100"/>
        <v>11.6</v>
      </c>
      <c r="H377" s="407">
        <f t="shared" si="100"/>
        <v>1.2</v>
      </c>
      <c r="I377" s="407">
        <f t="shared" si="92"/>
        <v>13.299999999999999</v>
      </c>
      <c r="J377" s="407">
        <f t="shared" si="86"/>
        <v>13.309999999999999</v>
      </c>
      <c r="K377" s="408">
        <f t="shared" si="93"/>
        <v>9.9999999999997868E-3</v>
      </c>
      <c r="L377" s="409">
        <f t="shared" si="94"/>
        <v>0.5</v>
      </c>
      <c r="M377" s="410">
        <f t="shared" si="95"/>
        <v>13.799999999999999</v>
      </c>
      <c r="N377" s="410">
        <f t="shared" si="96"/>
        <v>13.809999999999999</v>
      </c>
      <c r="O377" s="411"/>
      <c r="P377" s="485">
        <f t="shared" ca="1" si="97"/>
        <v>0.44890046296296809</v>
      </c>
      <c r="Q377" s="484">
        <f t="shared" ca="1" si="98"/>
        <v>0.44907407407407923</v>
      </c>
      <c r="R377" s="486">
        <v>0.01</v>
      </c>
      <c r="S377" s="486">
        <f t="shared" ca="1" si="87"/>
        <v>0.09</v>
      </c>
      <c r="T377">
        <v>23</v>
      </c>
      <c r="U377" s="469" t="str">
        <f t="shared" si="88"/>
        <v>C17-R37</v>
      </c>
      <c r="V377">
        <v>17</v>
      </c>
      <c r="W377" s="470" t="s">
        <v>493</v>
      </c>
      <c r="X377" s="470" t="s">
        <v>494</v>
      </c>
      <c r="Y377">
        <v>37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11"/>
      <c r="C378" s="404" t="str">
        <f t="shared" si="85"/>
        <v>C17-R39</v>
      </c>
      <c r="D378" s="405">
        <v>0.44903935185185712</v>
      </c>
      <c r="E378" s="405">
        <v>0.44918981481482007</v>
      </c>
      <c r="F378" s="406">
        <f t="shared" si="100"/>
        <v>1.7</v>
      </c>
      <c r="G378" s="468">
        <f t="shared" si="100"/>
        <v>11.6</v>
      </c>
      <c r="H378" s="407">
        <f t="shared" si="100"/>
        <v>1.2</v>
      </c>
      <c r="I378" s="407">
        <f t="shared" si="92"/>
        <v>13.299999999999999</v>
      </c>
      <c r="J378" s="407">
        <f t="shared" si="86"/>
        <v>13.309999999999999</v>
      </c>
      <c r="K378" s="408">
        <f t="shared" si="93"/>
        <v>9.9999999999997868E-3</v>
      </c>
      <c r="L378" s="409">
        <f t="shared" si="94"/>
        <v>0.5</v>
      </c>
      <c r="M378" s="410">
        <f t="shared" si="95"/>
        <v>13.799999999999999</v>
      </c>
      <c r="N378" s="410">
        <f t="shared" si="96"/>
        <v>13.809999999999999</v>
      </c>
      <c r="O378" s="411"/>
      <c r="P378" s="485">
        <f t="shared" ca="1" si="97"/>
        <v>0.44931712962963477</v>
      </c>
      <c r="Q378" s="484">
        <f t="shared" ca="1" si="98"/>
        <v>0.44945601851852368</v>
      </c>
      <c r="R378" s="486">
        <v>0.01</v>
      </c>
      <c r="S378" s="486">
        <f t="shared" ca="1" si="87"/>
        <v>0.15</v>
      </c>
      <c r="T378">
        <v>24</v>
      </c>
      <c r="U378" s="469" t="str">
        <f t="shared" si="88"/>
        <v>C17-R39</v>
      </c>
      <c r="V378">
        <v>17</v>
      </c>
      <c r="W378" s="470" t="s">
        <v>493</v>
      </c>
      <c r="X378" s="470" t="s">
        <v>494</v>
      </c>
      <c r="Y378">
        <v>39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11"/>
      <c r="C379" s="404" t="str">
        <f t="shared" si="85"/>
        <v>C17-R41</v>
      </c>
      <c r="D379" s="405">
        <v>0.4494444444444497</v>
      </c>
      <c r="E379" s="405">
        <v>0.44958333333333861</v>
      </c>
      <c r="F379" s="406">
        <f t="shared" si="100"/>
        <v>1.7</v>
      </c>
      <c r="G379" s="468">
        <f t="shared" si="100"/>
        <v>11.6</v>
      </c>
      <c r="H379" s="407">
        <f t="shared" si="100"/>
        <v>1.2</v>
      </c>
      <c r="I379" s="407">
        <f t="shared" si="92"/>
        <v>13.299999999999999</v>
      </c>
      <c r="J379" s="407">
        <f t="shared" si="86"/>
        <v>13.309999999999999</v>
      </c>
      <c r="K379" s="408">
        <f t="shared" si="93"/>
        <v>9.9999999999997868E-3</v>
      </c>
      <c r="L379" s="409">
        <f t="shared" si="94"/>
        <v>0.5</v>
      </c>
      <c r="M379" s="410">
        <f t="shared" si="95"/>
        <v>13.799999999999999</v>
      </c>
      <c r="N379" s="410">
        <f t="shared" si="96"/>
        <v>13.809999999999999</v>
      </c>
      <c r="O379" s="411"/>
      <c r="P379" s="485">
        <f t="shared" ca="1" si="97"/>
        <v>0.44973379629630145</v>
      </c>
      <c r="Q379" s="484">
        <f t="shared" ca="1" si="98"/>
        <v>0.44989583333333849</v>
      </c>
      <c r="R379" s="486">
        <v>0.01</v>
      </c>
      <c r="S379" s="486">
        <f t="shared" ca="1" si="87"/>
        <v>0.15</v>
      </c>
      <c r="T379">
        <v>25</v>
      </c>
      <c r="U379" s="469" t="str">
        <f t="shared" si="88"/>
        <v>C17-R41</v>
      </c>
      <c r="V379">
        <v>17</v>
      </c>
      <c r="W379" s="470" t="s">
        <v>493</v>
      </c>
      <c r="X379" s="470" t="s">
        <v>494</v>
      </c>
      <c r="Y379">
        <v>41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11"/>
      <c r="C380" s="404" t="str">
        <f t="shared" si="85"/>
        <v>C17-R43</v>
      </c>
      <c r="D380" s="405">
        <v>0.44986111111111637</v>
      </c>
      <c r="E380" s="405">
        <v>0.45000000000000528</v>
      </c>
      <c r="F380" s="406">
        <f t="shared" si="100"/>
        <v>1.7</v>
      </c>
      <c r="G380" s="468">
        <f t="shared" si="100"/>
        <v>11.6</v>
      </c>
      <c r="H380" s="407">
        <f t="shared" si="100"/>
        <v>1.2</v>
      </c>
      <c r="I380" s="407">
        <f t="shared" si="92"/>
        <v>13.299999999999999</v>
      </c>
      <c r="J380" s="407">
        <f t="shared" si="86"/>
        <v>13.379999999999999</v>
      </c>
      <c r="K380" s="408">
        <f t="shared" si="93"/>
        <v>8.0000000000000071E-2</v>
      </c>
      <c r="L380" s="409">
        <f t="shared" si="94"/>
        <v>0.5</v>
      </c>
      <c r="M380" s="410">
        <f t="shared" si="95"/>
        <v>13.799999999999999</v>
      </c>
      <c r="N380" s="410">
        <f t="shared" si="96"/>
        <v>13.879999999999999</v>
      </c>
      <c r="O380" s="411"/>
      <c r="P380" s="485">
        <f t="shared" ca="1" si="97"/>
        <v>0.45018518518519035</v>
      </c>
      <c r="Q380" s="484">
        <f t="shared" ca="1" si="98"/>
        <v>0.45034722222222739</v>
      </c>
      <c r="R380" s="486">
        <v>0.08</v>
      </c>
      <c r="S380" s="486">
        <f t="shared" ca="1" si="87"/>
        <v>0.02</v>
      </c>
      <c r="T380">
        <v>26</v>
      </c>
      <c r="U380" s="469" t="str">
        <f t="shared" si="88"/>
        <v>C17-R43</v>
      </c>
      <c r="V380">
        <v>17</v>
      </c>
      <c r="W380" s="470" t="s">
        <v>493</v>
      </c>
      <c r="X380" s="470" t="s">
        <v>494</v>
      </c>
      <c r="Y380">
        <v>43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11"/>
      <c r="C381" s="404" t="str">
        <f t="shared" si="85"/>
        <v>C18-R44</v>
      </c>
      <c r="D381" s="405">
        <v>0.45023148148148678</v>
      </c>
      <c r="E381" s="405">
        <v>0.45038194444444973</v>
      </c>
      <c r="F381" s="406">
        <f t="shared" si="100"/>
        <v>1.7</v>
      </c>
      <c r="G381" s="468">
        <f t="shared" si="100"/>
        <v>11.6</v>
      </c>
      <c r="H381" s="407">
        <f t="shared" si="100"/>
        <v>1.2</v>
      </c>
      <c r="I381" s="407">
        <f t="shared" si="92"/>
        <v>13.299999999999999</v>
      </c>
      <c r="J381" s="407">
        <f t="shared" si="86"/>
        <v>13.399999999999999</v>
      </c>
      <c r="K381" s="408">
        <f t="shared" si="93"/>
        <v>9.9999999999999645E-2</v>
      </c>
      <c r="L381" s="409">
        <f t="shared" si="94"/>
        <v>0.5</v>
      </c>
      <c r="M381" s="410">
        <f t="shared" si="95"/>
        <v>13.799999999999999</v>
      </c>
      <c r="N381" s="410">
        <f t="shared" si="96"/>
        <v>13.899999999999999</v>
      </c>
      <c r="O381" s="411"/>
      <c r="P381" s="485">
        <f t="shared" ca="1" si="97"/>
        <v>0.45063657407407925</v>
      </c>
      <c r="Q381" s="484">
        <f t="shared" ca="1" si="98"/>
        <v>0.45081018518519039</v>
      </c>
      <c r="R381" s="486">
        <v>0.1</v>
      </c>
      <c r="S381" s="486">
        <f t="shared" ca="1" si="87"/>
        <v>0.1</v>
      </c>
      <c r="T381">
        <v>1</v>
      </c>
      <c r="U381" s="501" t="str">
        <f t="shared" si="88"/>
        <v>C18-R44</v>
      </c>
      <c r="V381">
        <v>18</v>
      </c>
      <c r="W381" s="501" t="s">
        <v>493</v>
      </c>
      <c r="X381" s="470" t="s">
        <v>494</v>
      </c>
      <c r="Y381">
        <v>44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511"/>
      <c r="C382" s="404" t="str">
        <f t="shared" si="85"/>
        <v>C18-R42</v>
      </c>
      <c r="D382" s="405">
        <v>0.45063657407407937</v>
      </c>
      <c r="E382" s="405">
        <v>0.45077546296296828</v>
      </c>
      <c r="F382" s="406">
        <f t="shared" si="100"/>
        <v>1.7</v>
      </c>
      <c r="G382" s="468">
        <f t="shared" si="100"/>
        <v>11.6</v>
      </c>
      <c r="H382" s="407">
        <f t="shared" si="100"/>
        <v>1.2</v>
      </c>
      <c r="I382" s="407">
        <f t="shared" si="92"/>
        <v>13.299999999999999</v>
      </c>
      <c r="J382" s="407">
        <f t="shared" si="86"/>
        <v>13.399999999999999</v>
      </c>
      <c r="K382" s="408">
        <f t="shared" si="93"/>
        <v>9.9999999999999645E-2</v>
      </c>
      <c r="L382" s="409">
        <f t="shared" si="94"/>
        <v>0.5</v>
      </c>
      <c r="M382" s="410">
        <f t="shared" si="95"/>
        <v>13.799999999999999</v>
      </c>
      <c r="N382" s="410">
        <f t="shared" si="96"/>
        <v>13.899999999999999</v>
      </c>
      <c r="O382" s="411"/>
      <c r="P382" s="485">
        <f t="shared" ca="1" si="97"/>
        <v>0.45106481481482003</v>
      </c>
      <c r="Q382" s="484">
        <f t="shared" ca="1" si="98"/>
        <v>0.45122685185185707</v>
      </c>
      <c r="R382" s="486">
        <v>0.1</v>
      </c>
      <c r="S382" s="486">
        <f t="shared" ca="1" si="87"/>
        <v>0.15</v>
      </c>
      <c r="T382">
        <v>2</v>
      </c>
      <c r="U382" s="469" t="str">
        <f t="shared" si="88"/>
        <v>C18-R42</v>
      </c>
      <c r="V382">
        <v>18</v>
      </c>
      <c r="W382" s="470" t="s">
        <v>493</v>
      </c>
      <c r="X382" s="470" t="s">
        <v>494</v>
      </c>
      <c r="Y382">
        <v>42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511"/>
      <c r="C383" s="404" t="str">
        <f t="shared" si="85"/>
        <v>C18-R40</v>
      </c>
      <c r="D383" s="405">
        <v>0.45101851851852381</v>
      </c>
      <c r="E383" s="405">
        <v>0.45116898148148676</v>
      </c>
      <c r="F383" s="406">
        <f t="shared" si="100"/>
        <v>1.7</v>
      </c>
      <c r="G383" s="468">
        <f t="shared" si="100"/>
        <v>11.6</v>
      </c>
      <c r="H383" s="407">
        <f t="shared" si="100"/>
        <v>1.2</v>
      </c>
      <c r="I383" s="407">
        <f t="shared" si="92"/>
        <v>13.299999999999999</v>
      </c>
      <c r="J383" s="407">
        <f t="shared" si="86"/>
        <v>13.35</v>
      </c>
      <c r="K383" s="408">
        <f t="shared" si="93"/>
        <v>5.0000000000000711E-2</v>
      </c>
      <c r="L383" s="409">
        <f t="shared" si="94"/>
        <v>0.5</v>
      </c>
      <c r="M383" s="410">
        <f t="shared" si="95"/>
        <v>13.799999999999999</v>
      </c>
      <c r="N383" s="410">
        <f t="shared" si="96"/>
        <v>13.85</v>
      </c>
      <c r="O383" s="411"/>
      <c r="P383" s="485">
        <f t="shared" ca="1" si="97"/>
        <v>0.4514930555555608</v>
      </c>
      <c r="Q383" s="484">
        <f t="shared" ca="1" si="98"/>
        <v>0.45166666666667193</v>
      </c>
      <c r="R383" s="486">
        <v>0.05</v>
      </c>
      <c r="S383" s="486">
        <f t="shared" ca="1" si="87"/>
        <v>0.03</v>
      </c>
      <c r="T383">
        <v>3</v>
      </c>
      <c r="U383" s="469" t="str">
        <f t="shared" si="88"/>
        <v>C18-R40</v>
      </c>
      <c r="V383">
        <v>18</v>
      </c>
      <c r="W383" s="470" t="s">
        <v>493</v>
      </c>
      <c r="X383" s="470" t="s">
        <v>494</v>
      </c>
      <c r="Y383">
        <v>40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511"/>
      <c r="C384" s="404" t="str">
        <f t="shared" si="85"/>
        <v>C18-R38</v>
      </c>
      <c r="D384" s="405">
        <v>0.45145833333333862</v>
      </c>
      <c r="E384" s="405">
        <v>0.45163194444444976</v>
      </c>
      <c r="F384" s="406">
        <f t="shared" si="100"/>
        <v>1.7</v>
      </c>
      <c r="G384" s="468">
        <f t="shared" si="100"/>
        <v>11.6</v>
      </c>
      <c r="H384" s="407">
        <f t="shared" si="100"/>
        <v>1.2</v>
      </c>
      <c r="I384" s="407">
        <f t="shared" si="92"/>
        <v>13.299999999999999</v>
      </c>
      <c r="J384" s="407">
        <f t="shared" si="86"/>
        <v>13.399999999999999</v>
      </c>
      <c r="K384" s="408">
        <f t="shared" si="93"/>
        <v>9.9999999999999645E-2</v>
      </c>
      <c r="L384" s="409">
        <f t="shared" si="94"/>
        <v>0.5</v>
      </c>
      <c r="M384" s="410">
        <f t="shared" si="95"/>
        <v>13.799999999999999</v>
      </c>
      <c r="N384" s="410">
        <f t="shared" si="96"/>
        <v>13.899999999999999</v>
      </c>
      <c r="O384" s="411"/>
      <c r="P384" s="485">
        <f t="shared" ca="1" si="97"/>
        <v>0.45192129629630157</v>
      </c>
      <c r="Q384" s="484">
        <f t="shared" ca="1" si="98"/>
        <v>0.4520949074074127</v>
      </c>
      <c r="R384" s="486">
        <v>0.1</v>
      </c>
      <c r="S384" s="486">
        <f t="shared" ca="1" si="87"/>
        <v>0.14000000000000001</v>
      </c>
      <c r="T384">
        <v>4</v>
      </c>
      <c r="U384" s="469" t="str">
        <f t="shared" si="88"/>
        <v>C18-R38</v>
      </c>
      <c r="V384">
        <v>18</v>
      </c>
      <c r="W384" s="470" t="s">
        <v>493</v>
      </c>
      <c r="X384" s="470" t="s">
        <v>494</v>
      </c>
      <c r="Y384">
        <v>38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511"/>
      <c r="C385" s="404" t="str">
        <f t="shared" si="85"/>
        <v>C18-R36</v>
      </c>
      <c r="D385" s="405">
        <v>0.45186342592593126</v>
      </c>
      <c r="E385" s="405">
        <v>0.45201388888889421</v>
      </c>
      <c r="F385" s="406">
        <f t="shared" si="100"/>
        <v>1.7</v>
      </c>
      <c r="G385" s="468">
        <f t="shared" si="100"/>
        <v>11.6</v>
      </c>
      <c r="H385" s="407">
        <f t="shared" si="100"/>
        <v>1.2</v>
      </c>
      <c r="I385" s="407">
        <f t="shared" si="92"/>
        <v>13.299999999999999</v>
      </c>
      <c r="J385" s="407">
        <f t="shared" si="86"/>
        <v>13.44</v>
      </c>
      <c r="K385" s="408">
        <f t="shared" si="93"/>
        <v>0.14000000000000057</v>
      </c>
      <c r="L385" s="409">
        <f t="shared" si="94"/>
        <v>0.5</v>
      </c>
      <c r="M385" s="410">
        <f t="shared" si="95"/>
        <v>13.799999999999999</v>
      </c>
      <c r="N385" s="410">
        <f t="shared" si="96"/>
        <v>13.94</v>
      </c>
      <c r="O385" s="411"/>
      <c r="P385" s="485">
        <f t="shared" ca="1" si="97"/>
        <v>0.45234953703704234</v>
      </c>
      <c r="Q385" s="484">
        <f t="shared" ca="1" si="98"/>
        <v>0.45252314814815348</v>
      </c>
      <c r="R385" s="486">
        <v>0.14000000000000001</v>
      </c>
      <c r="S385" s="486">
        <f t="shared" ca="1" si="87"/>
        <v>7.0000000000000007E-2</v>
      </c>
      <c r="T385">
        <v>5</v>
      </c>
      <c r="U385" s="469" t="str">
        <f t="shared" si="88"/>
        <v>C18-R36</v>
      </c>
      <c r="V385">
        <v>18</v>
      </c>
      <c r="W385" s="470" t="s">
        <v>493</v>
      </c>
      <c r="X385" s="470" t="s">
        <v>494</v>
      </c>
      <c r="Y385">
        <v>36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511"/>
      <c r="C386" s="404" t="str">
        <f t="shared" si="85"/>
        <v>C18-R34</v>
      </c>
      <c r="D386" s="405">
        <v>0.45226851851852384</v>
      </c>
      <c r="E386" s="405">
        <v>0.45243055555556089</v>
      </c>
      <c r="F386" s="406">
        <f t="shared" si="100"/>
        <v>1.7</v>
      </c>
      <c r="G386" s="468">
        <f t="shared" si="100"/>
        <v>11.6</v>
      </c>
      <c r="H386" s="407">
        <f t="shared" si="100"/>
        <v>1.2</v>
      </c>
      <c r="I386" s="407">
        <f t="shared" si="92"/>
        <v>13.299999999999999</v>
      </c>
      <c r="J386" s="407">
        <f t="shared" si="86"/>
        <v>13.389999999999999</v>
      </c>
      <c r="K386" s="408">
        <f t="shared" si="93"/>
        <v>8.9999999999999858E-2</v>
      </c>
      <c r="L386" s="409">
        <f t="shared" si="94"/>
        <v>0.5</v>
      </c>
      <c r="M386" s="410">
        <f t="shared" si="95"/>
        <v>13.799999999999999</v>
      </c>
      <c r="N386" s="410">
        <f t="shared" si="96"/>
        <v>13.889999999999999</v>
      </c>
      <c r="O386" s="411"/>
      <c r="P386" s="485">
        <f t="shared" ca="1" si="97"/>
        <v>0.45277777777778311</v>
      </c>
      <c r="Q386" s="484">
        <f t="shared" ca="1" si="98"/>
        <v>0.45293981481482015</v>
      </c>
      <c r="R386" s="486">
        <v>0.09</v>
      </c>
      <c r="S386" s="486">
        <f t="shared" ca="1" si="87"/>
        <v>0.04</v>
      </c>
      <c r="T386">
        <v>6</v>
      </c>
      <c r="U386" s="469" t="str">
        <f t="shared" si="88"/>
        <v>C18-R34</v>
      </c>
      <c r="V386">
        <v>18</v>
      </c>
      <c r="W386" s="470" t="s">
        <v>493</v>
      </c>
      <c r="X386" s="470" t="s">
        <v>494</v>
      </c>
      <c r="Y386">
        <v>34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511"/>
      <c r="C387" s="404" t="str">
        <f t="shared" si="85"/>
        <v>C18-R32</v>
      </c>
      <c r="D387" s="405">
        <v>0.45271990740741275</v>
      </c>
      <c r="E387" s="405">
        <v>0.4528703703703757</v>
      </c>
      <c r="F387" s="406">
        <f t="shared" ref="F387:H402" si="101">F386</f>
        <v>1.7</v>
      </c>
      <c r="G387" s="468">
        <f t="shared" si="101"/>
        <v>11.6</v>
      </c>
      <c r="H387" s="407">
        <f t="shared" si="101"/>
        <v>1.2</v>
      </c>
      <c r="I387" s="407">
        <f t="shared" si="92"/>
        <v>13.299999999999999</v>
      </c>
      <c r="J387" s="407">
        <f t="shared" si="86"/>
        <v>13.44</v>
      </c>
      <c r="K387" s="408">
        <f t="shared" si="93"/>
        <v>0.14000000000000057</v>
      </c>
      <c r="L387" s="409">
        <f t="shared" si="94"/>
        <v>0.5</v>
      </c>
      <c r="M387" s="410">
        <f t="shared" si="95"/>
        <v>13.799999999999999</v>
      </c>
      <c r="N387" s="410">
        <f t="shared" si="96"/>
        <v>13.94</v>
      </c>
      <c r="O387" s="411"/>
      <c r="P387" s="485">
        <f t="shared" ca="1" si="97"/>
        <v>0.45320601851852388</v>
      </c>
      <c r="Q387" s="484">
        <f t="shared" ca="1" si="98"/>
        <v>0.45334490740741279</v>
      </c>
      <c r="R387" s="486">
        <v>0.14000000000000001</v>
      </c>
      <c r="S387" s="486">
        <f t="shared" ca="1" si="87"/>
        <v>0.04</v>
      </c>
      <c r="T387">
        <v>7</v>
      </c>
      <c r="U387" s="469" t="str">
        <f t="shared" si="88"/>
        <v>C18-R32</v>
      </c>
      <c r="V387">
        <v>18</v>
      </c>
      <c r="W387" s="470" t="s">
        <v>493</v>
      </c>
      <c r="X387" s="470" t="s">
        <v>494</v>
      </c>
      <c r="Y387">
        <v>32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511"/>
      <c r="C388" s="404" t="str">
        <f t="shared" si="85"/>
        <v>C18-R30</v>
      </c>
      <c r="D388" s="405">
        <v>0.45312500000000533</v>
      </c>
      <c r="E388" s="405">
        <v>0.45328703703704237</v>
      </c>
      <c r="F388" s="406">
        <f t="shared" si="101"/>
        <v>1.7</v>
      </c>
      <c r="G388" s="468">
        <f t="shared" si="101"/>
        <v>11.6</v>
      </c>
      <c r="H388" s="407">
        <f t="shared" si="101"/>
        <v>1.2</v>
      </c>
      <c r="I388" s="407">
        <f t="shared" si="92"/>
        <v>13.299999999999999</v>
      </c>
      <c r="J388" s="407">
        <f t="shared" si="86"/>
        <v>13.329999999999998</v>
      </c>
      <c r="K388" s="408">
        <f t="shared" si="93"/>
        <v>2.9999999999999361E-2</v>
      </c>
      <c r="L388" s="409">
        <f t="shared" si="94"/>
        <v>0.5</v>
      </c>
      <c r="M388" s="410">
        <f t="shared" si="95"/>
        <v>13.799999999999999</v>
      </c>
      <c r="N388" s="410">
        <f t="shared" si="96"/>
        <v>13.829999999999998</v>
      </c>
      <c r="O388" s="411"/>
      <c r="P388" s="485">
        <f t="shared" ca="1" si="97"/>
        <v>0.45361111111111652</v>
      </c>
      <c r="Q388" s="484">
        <f t="shared" ca="1" si="98"/>
        <v>0.45375000000000543</v>
      </c>
      <c r="R388" s="486">
        <v>0.03</v>
      </c>
      <c r="S388" s="486">
        <f t="shared" ca="1" si="87"/>
        <v>0.03</v>
      </c>
      <c r="T388">
        <v>8</v>
      </c>
      <c r="U388" s="469" t="str">
        <f t="shared" si="88"/>
        <v>C18-R30</v>
      </c>
      <c r="V388">
        <v>18</v>
      </c>
      <c r="W388" s="470" t="s">
        <v>493</v>
      </c>
      <c r="X388" s="470" t="s">
        <v>494</v>
      </c>
      <c r="Y388">
        <v>30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511"/>
      <c r="C389" s="404" t="str">
        <f t="shared" si="85"/>
        <v>C18-R28</v>
      </c>
      <c r="D389" s="405">
        <v>0.45353009259259791</v>
      </c>
      <c r="E389" s="405">
        <v>0.45370370370370905</v>
      </c>
      <c r="F389" s="406">
        <f t="shared" si="101"/>
        <v>1.7</v>
      </c>
      <c r="G389" s="468">
        <f t="shared" si="101"/>
        <v>11.6</v>
      </c>
      <c r="H389" s="407">
        <f t="shared" si="101"/>
        <v>1.2</v>
      </c>
      <c r="I389" s="407">
        <f t="shared" si="92"/>
        <v>13.299999999999999</v>
      </c>
      <c r="J389" s="407">
        <f t="shared" si="86"/>
        <v>13.419999999999998</v>
      </c>
      <c r="K389" s="408">
        <f t="shared" si="93"/>
        <v>0.11999999999999922</v>
      </c>
      <c r="L389" s="409">
        <f t="shared" si="94"/>
        <v>0.5</v>
      </c>
      <c r="M389" s="410">
        <f t="shared" si="95"/>
        <v>13.799999999999999</v>
      </c>
      <c r="N389" s="410">
        <f t="shared" si="96"/>
        <v>13.919999999999998</v>
      </c>
      <c r="O389" s="411"/>
      <c r="P389" s="485">
        <f t="shared" ca="1" si="97"/>
        <v>0.45399305555556096</v>
      </c>
      <c r="Q389" s="484">
        <f t="shared" ca="1" si="98"/>
        <v>0.45413194444444988</v>
      </c>
      <c r="R389" s="486">
        <v>0.12</v>
      </c>
      <c r="S389" s="486">
        <f t="shared" ca="1" si="87"/>
        <v>0.02</v>
      </c>
      <c r="T389">
        <v>9</v>
      </c>
      <c r="U389" s="469" t="str">
        <f t="shared" si="88"/>
        <v>C18-R28</v>
      </c>
      <c r="V389">
        <v>18</v>
      </c>
      <c r="W389" s="470" t="s">
        <v>493</v>
      </c>
      <c r="X389" s="470" t="s">
        <v>494</v>
      </c>
      <c r="Y389">
        <v>28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511" t="str">
        <f>D12</f>
        <v>KM10+130, KM10+170</v>
      </c>
      <c r="C390" s="404" t="str">
        <f t="shared" si="85"/>
        <v>C18-R26</v>
      </c>
      <c r="D390" s="405">
        <v>0.45399305555556091</v>
      </c>
      <c r="E390" s="405">
        <v>0.45414351851852386</v>
      </c>
      <c r="F390" s="406">
        <f t="shared" si="101"/>
        <v>1.7</v>
      </c>
      <c r="G390" s="468">
        <f t="shared" si="101"/>
        <v>11.6</v>
      </c>
      <c r="H390" s="407">
        <f t="shared" si="101"/>
        <v>1.2</v>
      </c>
      <c r="I390" s="407">
        <f t="shared" si="92"/>
        <v>13.299999999999999</v>
      </c>
      <c r="J390" s="407">
        <f t="shared" si="86"/>
        <v>13.409999999999998</v>
      </c>
      <c r="K390" s="408">
        <f t="shared" si="93"/>
        <v>0.10999999999999943</v>
      </c>
      <c r="L390" s="409">
        <f t="shared" si="94"/>
        <v>0.5</v>
      </c>
      <c r="M390" s="410">
        <f t="shared" si="95"/>
        <v>13.799999999999999</v>
      </c>
      <c r="N390" s="410">
        <f t="shared" si="96"/>
        <v>13.909999999999998</v>
      </c>
      <c r="O390" s="411"/>
      <c r="P390" s="485">
        <f t="shared" ca="1" si="97"/>
        <v>0.4543981481481536</v>
      </c>
      <c r="Q390" s="484">
        <f t="shared" ca="1" si="98"/>
        <v>0.45454861111111655</v>
      </c>
      <c r="R390" s="486">
        <v>0.11</v>
      </c>
      <c r="S390" s="486">
        <f t="shared" ca="1" si="87"/>
        <v>0.12</v>
      </c>
      <c r="T390">
        <v>10</v>
      </c>
      <c r="U390" s="469" t="str">
        <f t="shared" si="88"/>
        <v>C18-R26</v>
      </c>
      <c r="V390">
        <v>18</v>
      </c>
      <c r="W390" s="470" t="s">
        <v>493</v>
      </c>
      <c r="X390" s="470" t="s">
        <v>494</v>
      </c>
      <c r="Y390">
        <v>26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511"/>
      <c r="C391" s="404" t="str">
        <f t="shared" si="85"/>
        <v>C18-R24</v>
      </c>
      <c r="D391" s="405">
        <v>0.45440972222222759</v>
      </c>
      <c r="E391" s="405">
        <v>0.45458333333333872</v>
      </c>
      <c r="F391" s="406">
        <f t="shared" si="101"/>
        <v>1.7</v>
      </c>
      <c r="G391" s="468">
        <f t="shared" si="101"/>
        <v>11.6</v>
      </c>
      <c r="H391" s="407">
        <f t="shared" si="101"/>
        <v>1.2</v>
      </c>
      <c r="I391" s="407">
        <f t="shared" si="92"/>
        <v>13.299999999999999</v>
      </c>
      <c r="J391" s="407">
        <f t="shared" si="86"/>
        <v>13.44</v>
      </c>
      <c r="K391" s="408">
        <f t="shared" si="93"/>
        <v>0.14000000000000057</v>
      </c>
      <c r="L391" s="409">
        <f t="shared" si="94"/>
        <v>0.5</v>
      </c>
      <c r="M391" s="410">
        <f t="shared" si="95"/>
        <v>13.799999999999999</v>
      </c>
      <c r="N391" s="410">
        <f t="shared" si="96"/>
        <v>13.94</v>
      </c>
      <c r="O391" s="411"/>
      <c r="P391" s="485">
        <f t="shared" ca="1" si="97"/>
        <v>0.45480324074074618</v>
      </c>
      <c r="Q391" s="484">
        <f t="shared" ca="1" si="98"/>
        <v>0.45495370370370913</v>
      </c>
      <c r="R391" s="486">
        <v>0.14000000000000001</v>
      </c>
      <c r="S391" s="486">
        <f t="shared" ca="1" si="87"/>
        <v>0.11</v>
      </c>
      <c r="T391">
        <v>11</v>
      </c>
      <c r="U391" s="469" t="str">
        <f t="shared" si="88"/>
        <v>C18-R24</v>
      </c>
      <c r="V391">
        <v>18</v>
      </c>
      <c r="W391" s="470" t="s">
        <v>493</v>
      </c>
      <c r="X391" s="470" t="s">
        <v>494</v>
      </c>
      <c r="Y391">
        <v>24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511"/>
      <c r="C392" s="404" t="str">
        <f t="shared" si="85"/>
        <v>C18-R22</v>
      </c>
      <c r="D392" s="405">
        <v>0.45484953703704245</v>
      </c>
      <c r="E392" s="405">
        <v>0.45502314814815359</v>
      </c>
      <c r="F392" s="406">
        <f t="shared" si="101"/>
        <v>1.7</v>
      </c>
      <c r="G392" s="468">
        <f t="shared" si="101"/>
        <v>11.6</v>
      </c>
      <c r="H392" s="407">
        <f t="shared" si="101"/>
        <v>1.2</v>
      </c>
      <c r="I392" s="407">
        <f t="shared" si="92"/>
        <v>13.299999999999999</v>
      </c>
      <c r="J392" s="407">
        <f t="shared" si="86"/>
        <v>13.409999999999998</v>
      </c>
      <c r="K392" s="408">
        <f t="shared" si="93"/>
        <v>0.10999999999999943</v>
      </c>
      <c r="L392" s="409">
        <f t="shared" si="94"/>
        <v>0.5</v>
      </c>
      <c r="M392" s="410">
        <f t="shared" si="95"/>
        <v>13.799999999999999</v>
      </c>
      <c r="N392" s="410">
        <f t="shared" si="96"/>
        <v>13.909999999999998</v>
      </c>
      <c r="O392" s="411"/>
      <c r="P392" s="485">
        <f t="shared" ca="1" si="97"/>
        <v>0.45520833333333877</v>
      </c>
      <c r="Q392" s="484">
        <f t="shared" ca="1" si="98"/>
        <v>0.45534722222222768</v>
      </c>
      <c r="R392" s="486">
        <v>0.11</v>
      </c>
      <c r="S392" s="486">
        <f t="shared" ca="1" si="87"/>
        <v>0.13</v>
      </c>
      <c r="T392">
        <v>12</v>
      </c>
      <c r="U392" s="469" t="str">
        <f t="shared" si="88"/>
        <v>C18-R22</v>
      </c>
      <c r="V392">
        <v>18</v>
      </c>
      <c r="W392" s="470" t="s">
        <v>493</v>
      </c>
      <c r="X392" s="470" t="s">
        <v>494</v>
      </c>
      <c r="Y392">
        <v>22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511"/>
      <c r="C393" s="404" t="str">
        <f t="shared" si="85"/>
        <v>C18-R20</v>
      </c>
      <c r="D393" s="405">
        <v>0.45530092592593135</v>
      </c>
      <c r="E393" s="405">
        <v>0.45547453703704249</v>
      </c>
      <c r="F393" s="406">
        <f t="shared" si="101"/>
        <v>1.7</v>
      </c>
      <c r="G393" s="468">
        <f t="shared" si="101"/>
        <v>11.6</v>
      </c>
      <c r="H393" s="407">
        <f t="shared" si="101"/>
        <v>1.2</v>
      </c>
      <c r="I393" s="407">
        <f t="shared" si="92"/>
        <v>13.299999999999999</v>
      </c>
      <c r="J393" s="407">
        <f t="shared" si="86"/>
        <v>13.319999999999999</v>
      </c>
      <c r="K393" s="408">
        <f t="shared" si="93"/>
        <v>1.9999999999999574E-2</v>
      </c>
      <c r="L393" s="409">
        <f t="shared" si="94"/>
        <v>0.5</v>
      </c>
      <c r="M393" s="410">
        <f t="shared" si="95"/>
        <v>13.799999999999999</v>
      </c>
      <c r="N393" s="410">
        <f t="shared" si="96"/>
        <v>13.819999999999999</v>
      </c>
      <c r="O393" s="411"/>
      <c r="P393" s="485">
        <f t="shared" ca="1" si="97"/>
        <v>0.45563657407407954</v>
      </c>
      <c r="Q393" s="484">
        <f t="shared" ca="1" si="98"/>
        <v>0.45579861111111658</v>
      </c>
      <c r="R393" s="486">
        <v>0.02</v>
      </c>
      <c r="S393" s="486">
        <f t="shared" ca="1" si="87"/>
        <v>0.01</v>
      </c>
      <c r="T393">
        <v>13</v>
      </c>
      <c r="U393" s="469" t="str">
        <f t="shared" si="88"/>
        <v>C18-R20</v>
      </c>
      <c r="V393">
        <v>18</v>
      </c>
      <c r="W393" s="470" t="s">
        <v>493</v>
      </c>
      <c r="X393" s="470" t="s">
        <v>494</v>
      </c>
      <c r="Y393">
        <v>20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511"/>
      <c r="C394" s="404" t="str">
        <f t="shared" si="85"/>
        <v>C18-R18</v>
      </c>
      <c r="D394" s="405">
        <v>0.45571759259259803</v>
      </c>
      <c r="E394" s="405">
        <v>0.45587962962963507</v>
      </c>
      <c r="F394" s="406">
        <f t="shared" si="101"/>
        <v>1.7</v>
      </c>
      <c r="G394" s="468">
        <f t="shared" si="101"/>
        <v>11.6</v>
      </c>
      <c r="H394" s="407">
        <f t="shared" si="101"/>
        <v>1.2</v>
      </c>
      <c r="I394" s="407">
        <f t="shared" si="92"/>
        <v>13.299999999999999</v>
      </c>
      <c r="J394" s="407">
        <f t="shared" si="86"/>
        <v>13.329999999999998</v>
      </c>
      <c r="K394" s="408">
        <f t="shared" si="93"/>
        <v>2.9999999999999361E-2</v>
      </c>
      <c r="L394" s="409">
        <f t="shared" si="94"/>
        <v>0.5</v>
      </c>
      <c r="M394" s="410">
        <f t="shared" si="95"/>
        <v>13.799999999999999</v>
      </c>
      <c r="N394" s="410">
        <f t="shared" si="96"/>
        <v>13.829999999999998</v>
      </c>
      <c r="O394" s="411"/>
      <c r="P394" s="485">
        <f t="shared" ca="1" si="97"/>
        <v>0.45605324074074621</v>
      </c>
      <c r="Q394" s="484">
        <f t="shared" ca="1" si="98"/>
        <v>0.45620370370370916</v>
      </c>
      <c r="R394" s="486">
        <v>0.03</v>
      </c>
      <c r="S394" s="486">
        <f t="shared" ca="1" si="87"/>
        <v>0.03</v>
      </c>
      <c r="T394">
        <v>14</v>
      </c>
      <c r="U394" s="469" t="str">
        <f t="shared" si="88"/>
        <v>C18-R18</v>
      </c>
      <c r="V394">
        <v>18</v>
      </c>
      <c r="W394" s="470" t="s">
        <v>493</v>
      </c>
      <c r="X394" s="470" t="s">
        <v>494</v>
      </c>
      <c r="Y394">
        <v>18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511"/>
      <c r="C395" s="404" t="str">
        <f t="shared" si="85"/>
        <v>C18-R16</v>
      </c>
      <c r="D395" s="405">
        <v>0.45612268518519061</v>
      </c>
      <c r="E395" s="405">
        <v>0.45629629629630175</v>
      </c>
      <c r="F395" s="406">
        <f t="shared" si="101"/>
        <v>1.7</v>
      </c>
      <c r="G395" s="468">
        <f t="shared" si="101"/>
        <v>11.6</v>
      </c>
      <c r="H395" s="407">
        <f t="shared" si="101"/>
        <v>1.2</v>
      </c>
      <c r="I395" s="407">
        <f t="shared" si="92"/>
        <v>13.299999999999999</v>
      </c>
      <c r="J395" s="407">
        <f t="shared" si="86"/>
        <v>13.43</v>
      </c>
      <c r="K395" s="408">
        <f t="shared" si="93"/>
        <v>0.13000000000000078</v>
      </c>
      <c r="L395" s="409">
        <f t="shared" si="94"/>
        <v>0.5</v>
      </c>
      <c r="M395" s="410">
        <f t="shared" si="95"/>
        <v>13.799999999999999</v>
      </c>
      <c r="N395" s="410">
        <f t="shared" si="96"/>
        <v>13.93</v>
      </c>
      <c r="O395" s="411"/>
      <c r="P395" s="485">
        <f t="shared" ca="1" si="97"/>
        <v>0.45648148148148693</v>
      </c>
      <c r="Q395" s="484">
        <f t="shared" ca="1" si="98"/>
        <v>0.45664351851852397</v>
      </c>
      <c r="R395" s="486">
        <v>0.13</v>
      </c>
      <c r="S395" s="486">
        <f t="shared" ca="1" si="87"/>
        <v>0.01</v>
      </c>
      <c r="T395">
        <v>15</v>
      </c>
      <c r="U395" s="469" t="str">
        <f t="shared" si="88"/>
        <v>C18-R16</v>
      </c>
      <c r="V395">
        <v>18</v>
      </c>
      <c r="W395" s="470" t="s">
        <v>493</v>
      </c>
      <c r="X395" s="470" t="s">
        <v>494</v>
      </c>
      <c r="Y395">
        <v>16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511"/>
      <c r="C396" s="404" t="str">
        <f t="shared" si="85"/>
        <v>C18-R14</v>
      </c>
      <c r="D396" s="405">
        <v>0.45653935185185729</v>
      </c>
      <c r="E396" s="405">
        <v>0.45671296296296843</v>
      </c>
      <c r="F396" s="406">
        <f t="shared" si="101"/>
        <v>1.7</v>
      </c>
      <c r="G396" s="468">
        <f t="shared" si="101"/>
        <v>11.6</v>
      </c>
      <c r="H396" s="407">
        <f t="shared" si="101"/>
        <v>1.2</v>
      </c>
      <c r="I396" s="407">
        <f t="shared" si="92"/>
        <v>13.299999999999999</v>
      </c>
      <c r="J396" s="407">
        <f t="shared" si="86"/>
        <v>13.329999999999998</v>
      </c>
      <c r="K396" s="408">
        <f t="shared" si="93"/>
        <v>2.9999999999999361E-2</v>
      </c>
      <c r="L396" s="409">
        <f t="shared" si="94"/>
        <v>0.5</v>
      </c>
      <c r="M396" s="410">
        <f t="shared" si="95"/>
        <v>13.799999999999999</v>
      </c>
      <c r="N396" s="410">
        <f t="shared" si="96"/>
        <v>13.829999999999998</v>
      </c>
      <c r="O396" s="411"/>
      <c r="P396" s="485">
        <f t="shared" ca="1" si="97"/>
        <v>0.45687500000000547</v>
      </c>
      <c r="Q396" s="484">
        <f t="shared" ca="1" si="98"/>
        <v>0.45701388888889438</v>
      </c>
      <c r="R396" s="486">
        <v>0.03</v>
      </c>
      <c r="S396" s="486">
        <f t="shared" ca="1" si="87"/>
        <v>0.08</v>
      </c>
      <c r="T396">
        <v>16</v>
      </c>
      <c r="U396" s="469" t="str">
        <f t="shared" si="88"/>
        <v>C18-R14</v>
      </c>
      <c r="V396">
        <v>18</v>
      </c>
      <c r="W396" s="470" t="s">
        <v>493</v>
      </c>
      <c r="X396" s="470" t="s">
        <v>494</v>
      </c>
      <c r="Y396">
        <v>14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511"/>
      <c r="C397" s="404" t="str">
        <f t="shared" si="85"/>
        <v>C18-R12</v>
      </c>
      <c r="D397" s="405">
        <v>0.45694444444444993</v>
      </c>
      <c r="E397" s="405">
        <v>0.45710648148148697</v>
      </c>
      <c r="F397" s="406">
        <f t="shared" si="101"/>
        <v>1.7</v>
      </c>
      <c r="G397" s="468">
        <f t="shared" si="101"/>
        <v>11.6</v>
      </c>
      <c r="H397" s="407">
        <f t="shared" si="101"/>
        <v>1.2</v>
      </c>
      <c r="I397" s="407">
        <f t="shared" si="92"/>
        <v>13.299999999999999</v>
      </c>
      <c r="J397" s="407">
        <f t="shared" si="86"/>
        <v>13.399999999999999</v>
      </c>
      <c r="K397" s="408">
        <f t="shared" si="93"/>
        <v>9.9999999999999645E-2</v>
      </c>
      <c r="L397" s="409">
        <f t="shared" si="94"/>
        <v>0.5</v>
      </c>
      <c r="M397" s="410">
        <f t="shared" si="95"/>
        <v>13.799999999999999</v>
      </c>
      <c r="N397" s="410">
        <f t="shared" si="96"/>
        <v>13.899999999999999</v>
      </c>
      <c r="O397" s="411"/>
      <c r="P397" s="485">
        <f t="shared" ca="1" si="97"/>
        <v>0.45725694444444992</v>
      </c>
      <c r="Q397" s="484">
        <f t="shared" ca="1" si="98"/>
        <v>0.45739583333333883</v>
      </c>
      <c r="R397" s="486">
        <v>0.1</v>
      </c>
      <c r="S397" s="486">
        <f t="shared" ca="1" si="87"/>
        <v>7.0000000000000007E-2</v>
      </c>
      <c r="T397">
        <v>17</v>
      </c>
      <c r="U397" s="469" t="str">
        <f t="shared" si="88"/>
        <v>C18-R12</v>
      </c>
      <c r="V397">
        <v>18</v>
      </c>
      <c r="W397" s="470" t="s">
        <v>493</v>
      </c>
      <c r="X397" s="470" t="s">
        <v>494</v>
      </c>
      <c r="Y397">
        <v>12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511"/>
      <c r="C398" s="404" t="str">
        <f t="shared" si="85"/>
        <v>C18-R10</v>
      </c>
      <c r="D398" s="405">
        <v>0.45733796296296847</v>
      </c>
      <c r="E398" s="405">
        <v>0.45748842592593142</v>
      </c>
      <c r="F398" s="406">
        <f t="shared" si="101"/>
        <v>1.7</v>
      </c>
      <c r="G398" s="468">
        <f t="shared" si="101"/>
        <v>11.6</v>
      </c>
      <c r="H398" s="407">
        <f t="shared" si="101"/>
        <v>1.2</v>
      </c>
      <c r="I398" s="407">
        <f t="shared" si="92"/>
        <v>13.299999999999999</v>
      </c>
      <c r="J398" s="407">
        <f t="shared" si="86"/>
        <v>13.339999999999998</v>
      </c>
      <c r="K398" s="408">
        <f t="shared" si="93"/>
        <v>3.9999999999999147E-2</v>
      </c>
      <c r="L398" s="409">
        <f t="shared" si="94"/>
        <v>0.5</v>
      </c>
      <c r="M398" s="410">
        <f t="shared" si="95"/>
        <v>13.799999999999999</v>
      </c>
      <c r="N398" s="410">
        <f t="shared" si="96"/>
        <v>13.839999999999998</v>
      </c>
      <c r="O398" s="411"/>
      <c r="P398" s="485">
        <f t="shared" ca="1" si="97"/>
        <v>0.4576736111111166</v>
      </c>
      <c r="Q398" s="484">
        <f t="shared" ca="1" si="98"/>
        <v>0.45784722222222773</v>
      </c>
      <c r="R398" s="486">
        <v>0.04</v>
      </c>
      <c r="S398" s="486">
        <f t="shared" ca="1" si="87"/>
        <v>0.15</v>
      </c>
      <c r="T398">
        <v>18</v>
      </c>
      <c r="U398" s="469" t="str">
        <f t="shared" si="88"/>
        <v>C18-R10</v>
      </c>
      <c r="V398">
        <v>18</v>
      </c>
      <c r="W398" s="470" t="s">
        <v>493</v>
      </c>
      <c r="X398" s="470" t="s">
        <v>494</v>
      </c>
      <c r="Y398">
        <v>10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511"/>
      <c r="C399" s="404" t="str">
        <f t="shared" si="85"/>
        <v>C18-R8</v>
      </c>
      <c r="D399" s="405">
        <v>0.45777777777778328</v>
      </c>
      <c r="E399" s="405">
        <v>0.45791666666667219</v>
      </c>
      <c r="F399" s="406">
        <f t="shared" si="101"/>
        <v>1.7</v>
      </c>
      <c r="G399" s="468">
        <f t="shared" si="101"/>
        <v>11.6</v>
      </c>
      <c r="H399" s="407">
        <f t="shared" si="101"/>
        <v>1.2</v>
      </c>
      <c r="I399" s="407">
        <f t="shared" si="92"/>
        <v>13.299999999999999</v>
      </c>
      <c r="J399" s="407">
        <f t="shared" si="86"/>
        <v>13.329999999999998</v>
      </c>
      <c r="K399" s="408">
        <f t="shared" si="93"/>
        <v>2.9999999999999361E-2</v>
      </c>
      <c r="L399" s="409">
        <f t="shared" si="94"/>
        <v>0.5</v>
      </c>
      <c r="M399" s="410">
        <f t="shared" si="95"/>
        <v>13.799999999999999</v>
      </c>
      <c r="N399" s="410">
        <f t="shared" si="96"/>
        <v>13.829999999999998</v>
      </c>
      <c r="O399" s="411"/>
      <c r="P399" s="485">
        <f t="shared" ca="1" si="97"/>
        <v>0.45807870370370923</v>
      </c>
      <c r="Q399" s="484">
        <f t="shared" ca="1" si="98"/>
        <v>0.45824074074074628</v>
      </c>
      <c r="R399" s="486">
        <v>0.03</v>
      </c>
      <c r="S399" s="486">
        <f t="shared" ca="1" si="87"/>
        <v>0.04</v>
      </c>
      <c r="T399">
        <v>19</v>
      </c>
      <c r="U399" s="469" t="str">
        <f t="shared" si="88"/>
        <v>C18-R8</v>
      </c>
      <c r="V399">
        <v>18</v>
      </c>
      <c r="W399" s="470" t="s">
        <v>493</v>
      </c>
      <c r="X399" s="470" t="s">
        <v>494</v>
      </c>
      <c r="Y399">
        <v>8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511"/>
      <c r="C400" s="404" t="str">
        <f t="shared" si="85"/>
        <v>C18-R6</v>
      </c>
      <c r="D400" s="405">
        <v>0.45818287037037592</v>
      </c>
      <c r="E400" s="405">
        <v>0.45833333333333887</v>
      </c>
      <c r="F400" s="406">
        <f t="shared" si="101"/>
        <v>1.7</v>
      </c>
      <c r="G400" s="468">
        <f t="shared" si="101"/>
        <v>11.6</v>
      </c>
      <c r="H400" s="407">
        <f t="shared" si="101"/>
        <v>1.2</v>
      </c>
      <c r="I400" s="407">
        <f t="shared" si="92"/>
        <v>13.299999999999999</v>
      </c>
      <c r="J400" s="407">
        <f t="shared" si="86"/>
        <v>13.36</v>
      </c>
      <c r="K400" s="408">
        <f t="shared" si="93"/>
        <v>6.0000000000000497E-2</v>
      </c>
      <c r="L400" s="409">
        <f t="shared" si="94"/>
        <v>0.5</v>
      </c>
      <c r="M400" s="410">
        <f t="shared" si="95"/>
        <v>13.799999999999999</v>
      </c>
      <c r="N400" s="410">
        <f t="shared" si="96"/>
        <v>13.86</v>
      </c>
      <c r="O400" s="411"/>
      <c r="P400" s="485">
        <f t="shared" ca="1" si="97"/>
        <v>0.45848379629630182</v>
      </c>
      <c r="Q400" s="484">
        <f t="shared" ca="1" si="98"/>
        <v>0.45863425925926476</v>
      </c>
      <c r="R400" s="486">
        <v>0.06</v>
      </c>
      <c r="S400" s="486">
        <f t="shared" ca="1" si="87"/>
        <v>0.1</v>
      </c>
      <c r="T400">
        <v>20</v>
      </c>
      <c r="U400" s="469" t="str">
        <f t="shared" si="88"/>
        <v>C18-R6</v>
      </c>
      <c r="V400">
        <v>18</v>
      </c>
      <c r="W400" s="470" t="s">
        <v>493</v>
      </c>
      <c r="X400" s="470" t="s">
        <v>494</v>
      </c>
      <c r="Y400">
        <v>6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511"/>
      <c r="C401" s="404" t="str">
        <f t="shared" si="85"/>
        <v>C18-R4</v>
      </c>
      <c r="D401" s="405">
        <v>0.45861111111111663</v>
      </c>
      <c r="E401" s="405">
        <v>0.45876157407407958</v>
      </c>
      <c r="F401" s="406">
        <f t="shared" si="101"/>
        <v>1.7</v>
      </c>
      <c r="G401" s="468">
        <f t="shared" si="101"/>
        <v>11.6</v>
      </c>
      <c r="H401" s="407">
        <f t="shared" si="101"/>
        <v>1.2</v>
      </c>
      <c r="I401" s="407">
        <f t="shared" si="92"/>
        <v>13.299999999999999</v>
      </c>
      <c r="J401" s="407">
        <f t="shared" si="86"/>
        <v>13.389999999999999</v>
      </c>
      <c r="K401" s="408">
        <f t="shared" si="93"/>
        <v>8.9999999999999858E-2</v>
      </c>
      <c r="L401" s="409">
        <f t="shared" si="94"/>
        <v>0.5</v>
      </c>
      <c r="M401" s="410">
        <f t="shared" si="95"/>
        <v>13.799999999999999</v>
      </c>
      <c r="N401" s="410">
        <f t="shared" si="96"/>
        <v>13.889999999999999</v>
      </c>
      <c r="O401" s="411"/>
      <c r="P401" s="485">
        <f t="shared" ca="1" si="97"/>
        <v>0.45891203703704253</v>
      </c>
      <c r="Q401" s="484">
        <f t="shared" ca="1" si="98"/>
        <v>0.45906250000000548</v>
      </c>
      <c r="R401" s="486">
        <v>0.09</v>
      </c>
      <c r="S401" s="486">
        <f t="shared" ca="1" si="87"/>
        <v>0.03</v>
      </c>
      <c r="T401">
        <v>21</v>
      </c>
      <c r="U401" s="469" t="str">
        <f t="shared" si="88"/>
        <v>C18-R4</v>
      </c>
      <c r="V401">
        <v>18</v>
      </c>
      <c r="W401" s="470" t="s">
        <v>493</v>
      </c>
      <c r="X401" s="470" t="s">
        <v>494</v>
      </c>
      <c r="Y401">
        <v>4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511"/>
      <c r="C402" s="404" t="str">
        <f t="shared" ref="C402:C465" si="102">U402</f>
        <v>C18-R2</v>
      </c>
      <c r="D402" s="405">
        <v>0.45903935185185735</v>
      </c>
      <c r="E402" s="405">
        <v>0.45921296296296849</v>
      </c>
      <c r="F402" s="406">
        <f t="shared" si="101"/>
        <v>1.7</v>
      </c>
      <c r="G402" s="468">
        <f t="shared" si="101"/>
        <v>11.6</v>
      </c>
      <c r="H402" s="407">
        <f t="shared" si="101"/>
        <v>1.2</v>
      </c>
      <c r="I402" s="407">
        <f t="shared" si="92"/>
        <v>13.299999999999999</v>
      </c>
      <c r="J402" s="407">
        <f t="shared" ref="J402:J465" si="103">I402+R402</f>
        <v>13.329999999999998</v>
      </c>
      <c r="K402" s="408">
        <f t="shared" si="93"/>
        <v>2.9999999999999361E-2</v>
      </c>
      <c r="L402" s="409">
        <f t="shared" si="94"/>
        <v>0.5</v>
      </c>
      <c r="M402" s="410">
        <f t="shared" si="95"/>
        <v>13.799999999999999</v>
      </c>
      <c r="N402" s="410">
        <f t="shared" si="96"/>
        <v>13.829999999999998</v>
      </c>
      <c r="O402" s="411"/>
      <c r="P402" s="485">
        <f t="shared" ca="1" si="97"/>
        <v>0.45930555555556102</v>
      </c>
      <c r="Q402" s="484">
        <f t="shared" ca="1" si="98"/>
        <v>0.45947916666667216</v>
      </c>
      <c r="R402" s="486">
        <v>0.03</v>
      </c>
      <c r="S402" s="486">
        <f t="shared" ref="S402:S465" ca="1" si="104">RANDBETWEEN(1,15)/100</f>
        <v>0.06</v>
      </c>
      <c r="T402">
        <v>22</v>
      </c>
      <c r="U402" s="501" t="str">
        <f t="shared" ref="U402:U465" si="105">W402&amp;V402&amp;"-"&amp;X402&amp;Y402</f>
        <v>C18-R2</v>
      </c>
      <c r="V402">
        <v>18</v>
      </c>
      <c r="W402" s="501" t="s">
        <v>493</v>
      </c>
      <c r="X402" s="470" t="s">
        <v>494</v>
      </c>
      <c r="Y402">
        <v>2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511"/>
      <c r="C403" s="404" t="str">
        <f t="shared" si="102"/>
        <v>C19-R1</v>
      </c>
      <c r="D403" s="405">
        <v>0.45944444444444998</v>
      </c>
      <c r="E403" s="405">
        <v>0.45958333333333889</v>
      </c>
      <c r="F403" s="406">
        <f t="shared" ref="F403:H418" si="107">F402</f>
        <v>1.7</v>
      </c>
      <c r="G403" s="468">
        <f t="shared" si="107"/>
        <v>11.6</v>
      </c>
      <c r="H403" s="407">
        <f t="shared" si="107"/>
        <v>1.2</v>
      </c>
      <c r="I403" s="407">
        <f t="shared" ref="I403:I466" si="108">F403+G403</f>
        <v>13.299999999999999</v>
      </c>
      <c r="J403" s="407">
        <f t="shared" si="103"/>
        <v>13.339999999999998</v>
      </c>
      <c r="K403" s="408">
        <f t="shared" ref="K403:K466" si="109">J403-I403</f>
        <v>3.9999999999999147E-2</v>
      </c>
      <c r="L403" s="409">
        <f t="shared" ref="L403:L466" si="110">L402</f>
        <v>0.5</v>
      </c>
      <c r="M403" s="410">
        <f t="shared" ref="M403:M466" si="111">I403+L403</f>
        <v>13.799999999999999</v>
      </c>
      <c r="N403" s="410">
        <f t="shared" ref="N403:N466" si="112">J403+L403</f>
        <v>13.839999999999998</v>
      </c>
      <c r="O403" s="411"/>
      <c r="P403" s="485">
        <f t="shared" ref="P403:P466" ca="1" si="113">Q402+TIME(0,0,RANDBETWEEN(20,25))</f>
        <v>0.45974537037037588</v>
      </c>
      <c r="Q403" s="484">
        <f t="shared" ref="Q403:Q466" ca="1" si="114">P403+TIME(0,0,RANDBETWEEN(12,15))</f>
        <v>0.45989583333333883</v>
      </c>
      <c r="R403" s="486">
        <v>0.04</v>
      </c>
      <c r="S403" s="486">
        <f t="shared" ca="1" si="104"/>
        <v>7.0000000000000007E-2</v>
      </c>
      <c r="T403">
        <v>23</v>
      </c>
      <c r="U403" s="469" t="str">
        <f>W403&amp;V403&amp;"-"&amp;X403&amp;Y403</f>
        <v>C19-R1</v>
      </c>
      <c r="V403">
        <v>19</v>
      </c>
      <c r="W403" s="470" t="s">
        <v>493</v>
      </c>
      <c r="X403" s="470" t="s">
        <v>494</v>
      </c>
      <c r="Y403">
        <v>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511"/>
      <c r="C404" s="404" t="str">
        <f t="shared" si="102"/>
        <v>C19-R3</v>
      </c>
      <c r="D404" s="405">
        <v>0.45983796296296853</v>
      </c>
      <c r="E404" s="405">
        <v>0.45997685185185744</v>
      </c>
      <c r="F404" s="406">
        <f t="shared" si="107"/>
        <v>1.7</v>
      </c>
      <c r="G404" s="468">
        <f t="shared" si="107"/>
        <v>11.6</v>
      </c>
      <c r="H404" s="407">
        <f t="shared" si="107"/>
        <v>1.2</v>
      </c>
      <c r="I404" s="407">
        <f t="shared" si="108"/>
        <v>13.299999999999999</v>
      </c>
      <c r="J404" s="407">
        <f t="shared" si="103"/>
        <v>13.43</v>
      </c>
      <c r="K404" s="408">
        <f t="shared" si="109"/>
        <v>0.13000000000000078</v>
      </c>
      <c r="L404" s="409">
        <f t="shared" si="110"/>
        <v>0.5</v>
      </c>
      <c r="M404" s="410">
        <f t="shared" si="111"/>
        <v>13.799999999999999</v>
      </c>
      <c r="N404" s="410">
        <f t="shared" si="112"/>
        <v>13.93</v>
      </c>
      <c r="O404" s="411"/>
      <c r="P404" s="485">
        <f t="shared" ca="1" si="113"/>
        <v>0.46016203703704256</v>
      </c>
      <c r="Q404" s="484">
        <f t="shared" ca="1" si="114"/>
        <v>0.46031250000000551</v>
      </c>
      <c r="R404" s="486">
        <v>0.13</v>
      </c>
      <c r="S404" s="486">
        <f t="shared" ca="1" si="104"/>
        <v>0.15</v>
      </c>
      <c r="T404">
        <v>24</v>
      </c>
      <c r="U404" s="469" t="str">
        <f t="shared" si="105"/>
        <v>C19-R3</v>
      </c>
      <c r="V404">
        <v>19</v>
      </c>
      <c r="W404" s="470" t="s">
        <v>493</v>
      </c>
      <c r="X404" s="470" t="s">
        <v>494</v>
      </c>
      <c r="Y404">
        <v>3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511"/>
      <c r="C405" s="404" t="str">
        <f t="shared" si="102"/>
        <v>C19-R5</v>
      </c>
      <c r="D405" s="405">
        <v>0.46021990740741298</v>
      </c>
      <c r="E405" s="405">
        <v>0.46035879629630189</v>
      </c>
      <c r="F405" s="406">
        <f t="shared" si="107"/>
        <v>1.7</v>
      </c>
      <c r="G405" s="468">
        <f t="shared" si="107"/>
        <v>11.6</v>
      </c>
      <c r="H405" s="407">
        <f t="shared" si="107"/>
        <v>1.2</v>
      </c>
      <c r="I405" s="407">
        <f t="shared" si="108"/>
        <v>13.299999999999999</v>
      </c>
      <c r="J405" s="407">
        <f t="shared" si="103"/>
        <v>13.319999999999999</v>
      </c>
      <c r="K405" s="408">
        <f t="shared" si="109"/>
        <v>1.9999999999999574E-2</v>
      </c>
      <c r="L405" s="409">
        <f t="shared" si="110"/>
        <v>0.5</v>
      </c>
      <c r="M405" s="410">
        <f t="shared" si="111"/>
        <v>13.799999999999999</v>
      </c>
      <c r="N405" s="410">
        <f t="shared" si="112"/>
        <v>13.819999999999999</v>
      </c>
      <c r="O405" s="411"/>
      <c r="P405" s="485">
        <f t="shared" ca="1" si="113"/>
        <v>0.46055555555556105</v>
      </c>
      <c r="Q405" s="484">
        <f t="shared" ca="1" si="114"/>
        <v>0.46069444444444996</v>
      </c>
      <c r="R405" s="486">
        <v>0.02</v>
      </c>
      <c r="S405" s="486">
        <f t="shared" ca="1" si="104"/>
        <v>0.12</v>
      </c>
      <c r="T405">
        <v>25</v>
      </c>
      <c r="U405" s="469" t="str">
        <f>W405&amp;V405&amp;"-"&amp;X405&amp;Y405</f>
        <v>C19-R5</v>
      </c>
      <c r="V405">
        <v>19</v>
      </c>
      <c r="W405" s="470" t="s">
        <v>493</v>
      </c>
      <c r="X405" s="470" t="s">
        <v>494</v>
      </c>
      <c r="Y405">
        <v>5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511"/>
      <c r="C406" s="404" t="str">
        <f t="shared" si="102"/>
        <v>C19-R7</v>
      </c>
      <c r="D406" s="405">
        <v>0.46059027777778339</v>
      </c>
      <c r="E406" s="405">
        <v>0.4607291666666723</v>
      </c>
      <c r="F406" s="406">
        <f t="shared" si="107"/>
        <v>1.7</v>
      </c>
      <c r="G406" s="468">
        <f t="shared" si="107"/>
        <v>11.6</v>
      </c>
      <c r="H406" s="407">
        <f t="shared" si="107"/>
        <v>1.2</v>
      </c>
      <c r="I406" s="407">
        <f t="shared" si="108"/>
        <v>13.299999999999999</v>
      </c>
      <c r="J406" s="407">
        <f t="shared" si="103"/>
        <v>13.36</v>
      </c>
      <c r="K406" s="408">
        <f t="shared" si="109"/>
        <v>6.0000000000000497E-2</v>
      </c>
      <c r="L406" s="409">
        <f t="shared" si="110"/>
        <v>0.5</v>
      </c>
      <c r="M406" s="410">
        <f t="shared" si="111"/>
        <v>13.799999999999999</v>
      </c>
      <c r="N406" s="410">
        <f t="shared" si="112"/>
        <v>13.86</v>
      </c>
      <c r="O406" s="411"/>
      <c r="P406" s="485">
        <f t="shared" ca="1" si="113"/>
        <v>0.46094907407407959</v>
      </c>
      <c r="Q406" s="484">
        <f t="shared" ca="1" si="114"/>
        <v>0.4610879629629685</v>
      </c>
      <c r="R406" s="486">
        <v>0.06</v>
      </c>
      <c r="S406" s="486">
        <f t="shared" ca="1" si="104"/>
        <v>7.0000000000000007E-2</v>
      </c>
      <c r="T406">
        <v>26</v>
      </c>
      <c r="U406" s="469" t="str">
        <f t="shared" si="105"/>
        <v>C19-R7</v>
      </c>
      <c r="V406">
        <v>19</v>
      </c>
      <c r="W406" s="470" t="s">
        <v>493</v>
      </c>
      <c r="X406" s="470" t="s">
        <v>494</v>
      </c>
      <c r="Y406">
        <v>7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511"/>
      <c r="C407" s="404" t="str">
        <f t="shared" si="102"/>
        <v>C19-R9</v>
      </c>
      <c r="D407" s="405">
        <v>0.46099537037037602</v>
      </c>
      <c r="E407" s="405">
        <v>0.46115740740741307</v>
      </c>
      <c r="F407" s="406">
        <f t="shared" si="107"/>
        <v>1.7</v>
      </c>
      <c r="G407" s="468">
        <f t="shared" si="107"/>
        <v>11.6</v>
      </c>
      <c r="H407" s="407">
        <f t="shared" si="107"/>
        <v>1.2</v>
      </c>
      <c r="I407" s="407">
        <f t="shared" si="108"/>
        <v>13.299999999999999</v>
      </c>
      <c r="J407" s="407">
        <f t="shared" si="103"/>
        <v>13.399999999999999</v>
      </c>
      <c r="K407" s="408">
        <f t="shared" si="109"/>
        <v>9.9999999999999645E-2</v>
      </c>
      <c r="L407" s="409">
        <f t="shared" si="110"/>
        <v>0.5</v>
      </c>
      <c r="M407" s="410">
        <f t="shared" si="111"/>
        <v>13.799999999999999</v>
      </c>
      <c r="N407" s="410">
        <f t="shared" si="112"/>
        <v>13.899999999999999</v>
      </c>
      <c r="O407" s="411"/>
      <c r="P407" s="485">
        <f t="shared" ca="1" si="113"/>
        <v>0.46131944444445</v>
      </c>
      <c r="Q407" s="484">
        <f t="shared" ca="1" si="114"/>
        <v>0.46145833333333891</v>
      </c>
      <c r="R407" s="486">
        <v>0.1</v>
      </c>
      <c r="S407" s="486">
        <f t="shared" ca="1" si="104"/>
        <v>0.1</v>
      </c>
      <c r="T407">
        <v>1</v>
      </c>
      <c r="U407" s="469" t="str">
        <f t="shared" si="105"/>
        <v>C19-R9</v>
      </c>
      <c r="V407">
        <v>19</v>
      </c>
      <c r="W407" s="470" t="s">
        <v>493</v>
      </c>
      <c r="X407" s="470" t="s">
        <v>494</v>
      </c>
      <c r="Y407">
        <v>9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511"/>
      <c r="C408" s="404" t="str">
        <f t="shared" si="102"/>
        <v>C19-R11</v>
      </c>
      <c r="D408" s="405">
        <v>0.46143518518519083</v>
      </c>
      <c r="E408" s="405">
        <v>0.46159722222222788</v>
      </c>
      <c r="F408" s="406">
        <f t="shared" si="107"/>
        <v>1.7</v>
      </c>
      <c r="G408" s="468">
        <f t="shared" si="107"/>
        <v>11.6</v>
      </c>
      <c r="H408" s="407">
        <f t="shared" si="107"/>
        <v>1.2</v>
      </c>
      <c r="I408" s="407">
        <f t="shared" si="108"/>
        <v>13.299999999999999</v>
      </c>
      <c r="J408" s="407">
        <f t="shared" si="103"/>
        <v>13.43</v>
      </c>
      <c r="K408" s="408">
        <f t="shared" si="109"/>
        <v>0.13000000000000078</v>
      </c>
      <c r="L408" s="409">
        <f t="shared" si="110"/>
        <v>0.5</v>
      </c>
      <c r="M408" s="410">
        <f t="shared" si="111"/>
        <v>13.799999999999999</v>
      </c>
      <c r="N408" s="410">
        <f t="shared" si="112"/>
        <v>13.93</v>
      </c>
      <c r="O408" s="411"/>
      <c r="P408" s="485">
        <f t="shared" ca="1" si="113"/>
        <v>0.46170138888889445</v>
      </c>
      <c r="Q408" s="484">
        <f t="shared" ca="1" si="114"/>
        <v>0.46184027777778336</v>
      </c>
      <c r="R408" s="486">
        <v>0.13</v>
      </c>
      <c r="S408" s="486">
        <f t="shared" ca="1" si="104"/>
        <v>0.03</v>
      </c>
      <c r="T408">
        <v>2</v>
      </c>
      <c r="U408" s="469" t="str">
        <f t="shared" si="105"/>
        <v>C19-R11</v>
      </c>
      <c r="V408">
        <v>19</v>
      </c>
      <c r="W408" s="470" t="s">
        <v>493</v>
      </c>
      <c r="X408" s="470" t="s">
        <v>494</v>
      </c>
      <c r="Y408">
        <v>11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511"/>
      <c r="C409" s="404" t="str">
        <f t="shared" si="102"/>
        <v>C19-R13</v>
      </c>
      <c r="D409" s="405">
        <v>0.46188657407407974</v>
      </c>
      <c r="E409" s="405">
        <v>0.46204861111111678</v>
      </c>
      <c r="F409" s="406">
        <f t="shared" si="107"/>
        <v>1.7</v>
      </c>
      <c r="G409" s="468">
        <f t="shared" si="107"/>
        <v>11.6</v>
      </c>
      <c r="H409" s="407">
        <f t="shared" si="107"/>
        <v>1.2</v>
      </c>
      <c r="I409" s="407">
        <f t="shared" si="108"/>
        <v>13.299999999999999</v>
      </c>
      <c r="J409" s="407">
        <f t="shared" si="103"/>
        <v>13.399999999999999</v>
      </c>
      <c r="K409" s="408">
        <f t="shared" si="109"/>
        <v>9.9999999999999645E-2</v>
      </c>
      <c r="L409" s="409">
        <f t="shared" si="110"/>
        <v>0.5</v>
      </c>
      <c r="M409" s="410">
        <f t="shared" si="111"/>
        <v>13.799999999999999</v>
      </c>
      <c r="N409" s="410">
        <f t="shared" si="112"/>
        <v>13.899999999999999</v>
      </c>
      <c r="O409" s="411"/>
      <c r="P409" s="485">
        <f t="shared" ca="1" si="113"/>
        <v>0.46211805555556112</v>
      </c>
      <c r="Q409" s="484">
        <f t="shared" ca="1" si="114"/>
        <v>0.46225694444445004</v>
      </c>
      <c r="R409" s="486">
        <v>0.1</v>
      </c>
      <c r="S409" s="486">
        <f t="shared" ca="1" si="104"/>
        <v>0.03</v>
      </c>
      <c r="T409">
        <v>3</v>
      </c>
      <c r="U409" s="469" t="str">
        <f t="shared" si="105"/>
        <v>C19-R13</v>
      </c>
      <c r="V409">
        <v>19</v>
      </c>
      <c r="W409" s="470" t="s">
        <v>493</v>
      </c>
      <c r="X409" s="470" t="s">
        <v>494</v>
      </c>
      <c r="Y409">
        <v>13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511"/>
      <c r="C410" s="404" t="str">
        <f t="shared" si="102"/>
        <v>C19-R15</v>
      </c>
      <c r="D410" s="405">
        <v>0.46229166666667232</v>
      </c>
      <c r="E410" s="405">
        <v>0.46246527777778346</v>
      </c>
      <c r="F410" s="406">
        <f t="shared" si="107"/>
        <v>1.7</v>
      </c>
      <c r="G410" s="468">
        <f t="shared" si="107"/>
        <v>11.6</v>
      </c>
      <c r="H410" s="407">
        <f t="shared" si="107"/>
        <v>1.2</v>
      </c>
      <c r="I410" s="407">
        <f t="shared" si="108"/>
        <v>13.299999999999999</v>
      </c>
      <c r="J410" s="407">
        <f t="shared" si="103"/>
        <v>13.43</v>
      </c>
      <c r="K410" s="408">
        <f t="shared" si="109"/>
        <v>0.13000000000000078</v>
      </c>
      <c r="L410" s="409">
        <f t="shared" si="110"/>
        <v>0.5</v>
      </c>
      <c r="M410" s="410">
        <f t="shared" si="111"/>
        <v>13.799999999999999</v>
      </c>
      <c r="N410" s="410">
        <f t="shared" si="112"/>
        <v>13.93</v>
      </c>
      <c r="O410" s="411"/>
      <c r="P410" s="485">
        <f t="shared" ca="1" si="113"/>
        <v>0.46251157407407967</v>
      </c>
      <c r="Q410" s="484">
        <f t="shared" ca="1" si="114"/>
        <v>0.46268518518519081</v>
      </c>
      <c r="R410" s="486">
        <v>0.13</v>
      </c>
      <c r="S410" s="486">
        <f t="shared" ca="1" si="104"/>
        <v>0.13</v>
      </c>
      <c r="T410">
        <v>4</v>
      </c>
      <c r="U410" s="469" t="str">
        <f t="shared" si="105"/>
        <v>C19-R15</v>
      </c>
      <c r="V410">
        <v>19</v>
      </c>
      <c r="W410" s="470" t="s">
        <v>493</v>
      </c>
      <c r="X410" s="470" t="s">
        <v>494</v>
      </c>
      <c r="Y410">
        <v>15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511"/>
      <c r="C411" s="404" t="str">
        <f t="shared" si="102"/>
        <v>C19-R17</v>
      </c>
      <c r="D411" s="405">
        <v>0.46269675925926496</v>
      </c>
      <c r="E411" s="405">
        <v>0.46284722222222791</v>
      </c>
      <c r="F411" s="406">
        <f t="shared" si="107"/>
        <v>1.7</v>
      </c>
      <c r="G411" s="468">
        <f t="shared" si="107"/>
        <v>11.6</v>
      </c>
      <c r="H411" s="407">
        <f t="shared" si="107"/>
        <v>1.2</v>
      </c>
      <c r="I411" s="407">
        <f t="shared" si="108"/>
        <v>13.299999999999999</v>
      </c>
      <c r="J411" s="407">
        <f t="shared" si="103"/>
        <v>13.379999999999999</v>
      </c>
      <c r="K411" s="408">
        <f t="shared" si="109"/>
        <v>8.0000000000000071E-2</v>
      </c>
      <c r="L411" s="409">
        <f t="shared" si="110"/>
        <v>0.5</v>
      </c>
      <c r="M411" s="410">
        <f t="shared" si="111"/>
        <v>13.799999999999999</v>
      </c>
      <c r="N411" s="410">
        <f t="shared" si="112"/>
        <v>13.879999999999999</v>
      </c>
      <c r="O411" s="411"/>
      <c r="P411" s="485">
        <f t="shared" ca="1" si="113"/>
        <v>0.46292824074074634</v>
      </c>
      <c r="Q411" s="484">
        <f t="shared" ca="1" si="114"/>
        <v>0.46306712962963525</v>
      </c>
      <c r="R411" s="486">
        <v>0.08</v>
      </c>
      <c r="S411" s="486">
        <f t="shared" ca="1" si="104"/>
        <v>0.11</v>
      </c>
      <c r="T411">
        <v>5</v>
      </c>
      <c r="U411" s="469" t="str">
        <f t="shared" si="105"/>
        <v>C19-R17</v>
      </c>
      <c r="V411">
        <v>19</v>
      </c>
      <c r="W411" s="470" t="s">
        <v>493</v>
      </c>
      <c r="X411" s="470" t="s">
        <v>494</v>
      </c>
      <c r="Y411">
        <v>17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511"/>
      <c r="C412" s="404" t="str">
        <f t="shared" si="102"/>
        <v>C19-R19</v>
      </c>
      <c r="D412" s="405">
        <v>0.46310185185185754</v>
      </c>
      <c r="E412" s="405">
        <v>0.46326388888889458</v>
      </c>
      <c r="F412" s="406">
        <f t="shared" si="107"/>
        <v>1.7</v>
      </c>
      <c r="G412" s="468">
        <f t="shared" si="107"/>
        <v>11.6</v>
      </c>
      <c r="H412" s="407">
        <f t="shared" si="107"/>
        <v>1.2</v>
      </c>
      <c r="I412" s="407">
        <f t="shared" si="108"/>
        <v>13.299999999999999</v>
      </c>
      <c r="J412" s="407">
        <f t="shared" si="103"/>
        <v>13.36</v>
      </c>
      <c r="K412" s="408">
        <f t="shared" si="109"/>
        <v>6.0000000000000497E-2</v>
      </c>
      <c r="L412" s="409">
        <f t="shared" si="110"/>
        <v>0.5</v>
      </c>
      <c r="M412" s="410">
        <f t="shared" si="111"/>
        <v>13.799999999999999</v>
      </c>
      <c r="N412" s="410">
        <f t="shared" si="112"/>
        <v>13.86</v>
      </c>
      <c r="O412" s="411"/>
      <c r="P412" s="485">
        <f t="shared" ca="1" si="113"/>
        <v>0.46331018518519079</v>
      </c>
      <c r="Q412" s="484">
        <f t="shared" ca="1" si="114"/>
        <v>0.46346064814815374</v>
      </c>
      <c r="R412" s="486">
        <v>0.06</v>
      </c>
      <c r="S412" s="486">
        <f t="shared" ca="1" si="104"/>
        <v>0.09</v>
      </c>
      <c r="T412">
        <v>6</v>
      </c>
      <c r="U412" s="469" t="str">
        <f t="shared" si="105"/>
        <v>C19-R19</v>
      </c>
      <c r="V412">
        <v>19</v>
      </c>
      <c r="W412" s="470" t="s">
        <v>493</v>
      </c>
      <c r="X412" s="470" t="s">
        <v>494</v>
      </c>
      <c r="Y412">
        <v>19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511"/>
      <c r="C413" s="404" t="str">
        <f t="shared" si="102"/>
        <v>C19-R21</v>
      </c>
      <c r="D413" s="405">
        <v>0.46353009259259831</v>
      </c>
      <c r="E413" s="405">
        <v>0.46366898148148722</v>
      </c>
      <c r="F413" s="406">
        <f t="shared" si="107"/>
        <v>1.7</v>
      </c>
      <c r="G413" s="468">
        <f t="shared" si="107"/>
        <v>11.6</v>
      </c>
      <c r="H413" s="407">
        <f t="shared" si="107"/>
        <v>1.2</v>
      </c>
      <c r="I413" s="407">
        <f t="shared" si="108"/>
        <v>13.299999999999999</v>
      </c>
      <c r="J413" s="407">
        <f t="shared" si="103"/>
        <v>13.419999999999998</v>
      </c>
      <c r="K413" s="408">
        <f t="shared" si="109"/>
        <v>0.11999999999999922</v>
      </c>
      <c r="L413" s="409">
        <f t="shared" si="110"/>
        <v>0.5</v>
      </c>
      <c r="M413" s="410">
        <f t="shared" si="111"/>
        <v>13.799999999999999</v>
      </c>
      <c r="N413" s="410">
        <f t="shared" si="112"/>
        <v>13.919999999999998</v>
      </c>
      <c r="O413" s="411"/>
      <c r="P413" s="485">
        <f t="shared" ca="1" si="113"/>
        <v>0.4637500000000056</v>
      </c>
      <c r="Q413" s="484">
        <f t="shared" ca="1" si="114"/>
        <v>0.46390046296296855</v>
      </c>
      <c r="R413" s="486">
        <v>0.12</v>
      </c>
      <c r="S413" s="486">
        <f t="shared" ca="1" si="104"/>
        <v>0.09</v>
      </c>
      <c r="T413">
        <v>7</v>
      </c>
      <c r="U413" s="469" t="str">
        <f t="shared" si="105"/>
        <v>C19-R21</v>
      </c>
      <c r="V413">
        <v>19</v>
      </c>
      <c r="W413" s="470" t="s">
        <v>493</v>
      </c>
      <c r="X413" s="470" t="s">
        <v>494</v>
      </c>
      <c r="Y413">
        <v>21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511"/>
      <c r="C414" s="404" t="str">
        <f t="shared" si="102"/>
        <v>C19-R23</v>
      </c>
      <c r="D414" s="405">
        <v>0.46391203703704276</v>
      </c>
      <c r="E414" s="405">
        <v>0.46406250000000571</v>
      </c>
      <c r="F414" s="406">
        <f t="shared" si="107"/>
        <v>1.7</v>
      </c>
      <c r="G414" s="468">
        <f t="shared" si="107"/>
        <v>11.6</v>
      </c>
      <c r="H414" s="407">
        <f t="shared" si="107"/>
        <v>1.2</v>
      </c>
      <c r="I414" s="407">
        <f t="shared" si="108"/>
        <v>13.299999999999999</v>
      </c>
      <c r="J414" s="407">
        <f t="shared" si="103"/>
        <v>13.309999999999999</v>
      </c>
      <c r="K414" s="408">
        <f t="shared" si="109"/>
        <v>9.9999999999997868E-3</v>
      </c>
      <c r="L414" s="409">
        <f t="shared" si="110"/>
        <v>0.5</v>
      </c>
      <c r="M414" s="410">
        <f t="shared" si="111"/>
        <v>13.799999999999999</v>
      </c>
      <c r="N414" s="410">
        <f t="shared" si="112"/>
        <v>13.809999999999999</v>
      </c>
      <c r="O414" s="411"/>
      <c r="P414" s="485">
        <f t="shared" ca="1" si="113"/>
        <v>0.46416666666667228</v>
      </c>
      <c r="Q414" s="484">
        <f t="shared" ca="1" si="114"/>
        <v>0.46434027777778342</v>
      </c>
      <c r="R414" s="486">
        <v>0.01</v>
      </c>
      <c r="S414" s="486">
        <f t="shared" ca="1" si="104"/>
        <v>0.04</v>
      </c>
      <c r="T414">
        <v>8</v>
      </c>
      <c r="U414" s="469" t="str">
        <f t="shared" si="105"/>
        <v>C19-R23</v>
      </c>
      <c r="V414">
        <v>19</v>
      </c>
      <c r="W414" s="470" t="s">
        <v>493</v>
      </c>
      <c r="X414" s="470" t="s">
        <v>494</v>
      </c>
      <c r="Y414">
        <v>23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511"/>
      <c r="C415" s="404" t="str">
        <f t="shared" si="102"/>
        <v>C19-R25</v>
      </c>
      <c r="D415" s="405">
        <v>0.46429398148148721</v>
      </c>
      <c r="E415" s="405">
        <v>0.46443287037037612</v>
      </c>
      <c r="F415" s="406">
        <f t="shared" si="107"/>
        <v>1.7</v>
      </c>
      <c r="G415" s="468">
        <f t="shared" si="107"/>
        <v>11.6</v>
      </c>
      <c r="H415" s="407">
        <f t="shared" si="107"/>
        <v>1.2</v>
      </c>
      <c r="I415" s="407">
        <f t="shared" si="108"/>
        <v>13.299999999999999</v>
      </c>
      <c r="J415" s="407">
        <f t="shared" si="103"/>
        <v>13.399999999999999</v>
      </c>
      <c r="K415" s="408">
        <f t="shared" si="109"/>
        <v>9.9999999999999645E-2</v>
      </c>
      <c r="L415" s="409">
        <f t="shared" si="110"/>
        <v>0.5</v>
      </c>
      <c r="M415" s="410">
        <f t="shared" si="111"/>
        <v>13.799999999999999</v>
      </c>
      <c r="N415" s="410">
        <f t="shared" si="112"/>
        <v>13.899999999999999</v>
      </c>
      <c r="O415" s="411"/>
      <c r="P415" s="485">
        <f t="shared" ca="1" si="113"/>
        <v>0.46459490740741305</v>
      </c>
      <c r="Q415" s="484">
        <f t="shared" ca="1" si="114"/>
        <v>0.46473379629630196</v>
      </c>
      <c r="R415" s="486">
        <v>0.1</v>
      </c>
      <c r="S415" s="486">
        <f t="shared" ca="1" si="104"/>
        <v>0.01</v>
      </c>
      <c r="T415">
        <v>9</v>
      </c>
      <c r="U415" s="469" t="str">
        <f t="shared" si="105"/>
        <v>C19-R25</v>
      </c>
      <c r="V415">
        <v>19</v>
      </c>
      <c r="W415" s="470" t="s">
        <v>493</v>
      </c>
      <c r="X415" s="470" t="s">
        <v>494</v>
      </c>
      <c r="Y415">
        <v>25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511"/>
      <c r="C416" s="404" t="str">
        <f t="shared" si="102"/>
        <v>C19-R27</v>
      </c>
      <c r="D416" s="405">
        <v>0.46468750000000575</v>
      </c>
      <c r="E416" s="405">
        <v>0.46486111111111689</v>
      </c>
      <c r="F416" s="406">
        <f t="shared" si="107"/>
        <v>1.7</v>
      </c>
      <c r="G416" s="468">
        <f t="shared" si="107"/>
        <v>11.6</v>
      </c>
      <c r="H416" s="407">
        <f t="shared" si="107"/>
        <v>1.2</v>
      </c>
      <c r="I416" s="407">
        <f t="shared" si="108"/>
        <v>13.299999999999999</v>
      </c>
      <c r="J416" s="407">
        <f t="shared" si="103"/>
        <v>13.309999999999999</v>
      </c>
      <c r="K416" s="408">
        <f t="shared" si="109"/>
        <v>9.9999999999997868E-3</v>
      </c>
      <c r="L416" s="409">
        <f t="shared" si="110"/>
        <v>0.5</v>
      </c>
      <c r="M416" s="410">
        <f t="shared" si="111"/>
        <v>13.799999999999999</v>
      </c>
      <c r="N416" s="410">
        <f t="shared" si="112"/>
        <v>13.809999999999999</v>
      </c>
      <c r="O416" s="411"/>
      <c r="P416" s="485">
        <f t="shared" ca="1" si="113"/>
        <v>0.46498842592593159</v>
      </c>
      <c r="Q416" s="484">
        <f t="shared" ca="1" si="114"/>
        <v>0.46515046296296864</v>
      </c>
      <c r="R416" s="486">
        <v>0.01</v>
      </c>
      <c r="S416" s="486">
        <f t="shared" ca="1" si="104"/>
        <v>0.05</v>
      </c>
      <c r="T416">
        <v>10</v>
      </c>
      <c r="U416" s="469" t="str">
        <f t="shared" si="105"/>
        <v>C19-R27</v>
      </c>
      <c r="V416">
        <v>19</v>
      </c>
      <c r="W416" s="470" t="s">
        <v>493</v>
      </c>
      <c r="X416" s="470" t="s">
        <v>494</v>
      </c>
      <c r="Y416">
        <v>27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511"/>
      <c r="C417" s="404" t="str">
        <f t="shared" si="102"/>
        <v>C19-R29</v>
      </c>
      <c r="D417" s="405">
        <v>0.46511574074074652</v>
      </c>
      <c r="E417" s="405">
        <v>0.46527777777778356</v>
      </c>
      <c r="F417" s="406">
        <f t="shared" si="107"/>
        <v>1.7</v>
      </c>
      <c r="G417" s="468">
        <f t="shared" si="107"/>
        <v>11.6</v>
      </c>
      <c r="H417" s="407">
        <f t="shared" si="107"/>
        <v>1.2</v>
      </c>
      <c r="I417" s="407">
        <f t="shared" si="108"/>
        <v>13.299999999999999</v>
      </c>
      <c r="J417" s="407">
        <f t="shared" si="103"/>
        <v>13.329999999999998</v>
      </c>
      <c r="K417" s="408">
        <f t="shared" si="109"/>
        <v>2.9999999999999361E-2</v>
      </c>
      <c r="L417" s="409">
        <f t="shared" si="110"/>
        <v>0.5</v>
      </c>
      <c r="M417" s="410">
        <f t="shared" si="111"/>
        <v>13.799999999999999</v>
      </c>
      <c r="N417" s="410">
        <f t="shared" si="112"/>
        <v>13.829999999999998</v>
      </c>
      <c r="O417" s="411"/>
      <c r="P417" s="485">
        <f t="shared" ca="1" si="113"/>
        <v>0.46540509259259827</v>
      </c>
      <c r="Q417" s="484">
        <f t="shared" ca="1" si="114"/>
        <v>0.46554398148148718</v>
      </c>
      <c r="R417" s="486">
        <v>0.03</v>
      </c>
      <c r="S417" s="486">
        <f t="shared" ca="1" si="104"/>
        <v>0.03</v>
      </c>
      <c r="T417">
        <v>11</v>
      </c>
      <c r="U417" s="469" t="str">
        <f t="shared" si="105"/>
        <v>C19-R29</v>
      </c>
      <c r="V417">
        <v>19</v>
      </c>
      <c r="W417" s="470" t="s">
        <v>493</v>
      </c>
      <c r="X417" s="470" t="s">
        <v>494</v>
      </c>
      <c r="Y417">
        <v>29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511"/>
      <c r="C418" s="404" t="str">
        <f t="shared" si="102"/>
        <v>C19-R31</v>
      </c>
      <c r="D418" s="405">
        <v>0.46556712962963542</v>
      </c>
      <c r="E418" s="405">
        <v>0.46574074074074656</v>
      </c>
      <c r="F418" s="406">
        <f t="shared" si="107"/>
        <v>1.7</v>
      </c>
      <c r="G418" s="468">
        <f t="shared" si="107"/>
        <v>11.6</v>
      </c>
      <c r="H418" s="407">
        <f t="shared" si="107"/>
        <v>1.2</v>
      </c>
      <c r="I418" s="407">
        <f t="shared" si="108"/>
        <v>13.299999999999999</v>
      </c>
      <c r="J418" s="407">
        <f t="shared" si="103"/>
        <v>13.319999999999999</v>
      </c>
      <c r="K418" s="408">
        <f t="shared" si="109"/>
        <v>1.9999999999999574E-2</v>
      </c>
      <c r="L418" s="409">
        <f t="shared" si="110"/>
        <v>0.5</v>
      </c>
      <c r="M418" s="410">
        <f t="shared" si="111"/>
        <v>13.799999999999999</v>
      </c>
      <c r="N418" s="410">
        <f t="shared" si="112"/>
        <v>13.819999999999999</v>
      </c>
      <c r="O418" s="411"/>
      <c r="P418" s="485">
        <f t="shared" ca="1" si="113"/>
        <v>0.46579861111111681</v>
      </c>
      <c r="Q418" s="484">
        <f t="shared" ca="1" si="114"/>
        <v>0.46597222222222795</v>
      </c>
      <c r="R418" s="486">
        <v>0.02</v>
      </c>
      <c r="S418" s="486">
        <f t="shared" ca="1" si="104"/>
        <v>7.0000000000000007E-2</v>
      </c>
      <c r="T418">
        <v>12</v>
      </c>
      <c r="U418" s="469" t="str">
        <f t="shared" si="105"/>
        <v>C19-R31</v>
      </c>
      <c r="V418">
        <v>19</v>
      </c>
      <c r="W418" s="470" t="s">
        <v>493</v>
      </c>
      <c r="X418" s="470" t="s">
        <v>494</v>
      </c>
      <c r="Y418">
        <v>31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511"/>
      <c r="C419" s="404" t="str">
        <f t="shared" si="102"/>
        <v>C19-R33</v>
      </c>
      <c r="D419" s="405">
        <v>0.46597222222222806</v>
      </c>
      <c r="E419" s="405">
        <v>0.4661458333333392</v>
      </c>
      <c r="F419" s="406">
        <f t="shared" ref="F419:H434" si="115">F418</f>
        <v>1.7</v>
      </c>
      <c r="G419" s="468">
        <f t="shared" si="115"/>
        <v>11.6</v>
      </c>
      <c r="H419" s="407">
        <f t="shared" si="115"/>
        <v>1.2</v>
      </c>
      <c r="I419" s="407">
        <f t="shared" si="108"/>
        <v>13.299999999999999</v>
      </c>
      <c r="J419" s="407">
        <f t="shared" si="103"/>
        <v>13.379999999999999</v>
      </c>
      <c r="K419" s="408">
        <f t="shared" si="109"/>
        <v>8.0000000000000071E-2</v>
      </c>
      <c r="L419" s="409">
        <f t="shared" si="110"/>
        <v>0.5</v>
      </c>
      <c r="M419" s="410">
        <f t="shared" si="111"/>
        <v>13.799999999999999</v>
      </c>
      <c r="N419" s="410">
        <f t="shared" si="112"/>
        <v>13.879999999999999</v>
      </c>
      <c r="O419" s="411"/>
      <c r="P419" s="485">
        <f t="shared" ca="1" si="113"/>
        <v>0.46626157407407981</v>
      </c>
      <c r="Q419" s="484">
        <f t="shared" ca="1" si="114"/>
        <v>0.46643518518519095</v>
      </c>
      <c r="R419" s="486">
        <v>0.08</v>
      </c>
      <c r="S419" s="486">
        <f t="shared" ca="1" si="104"/>
        <v>0.05</v>
      </c>
      <c r="T419">
        <v>13</v>
      </c>
      <c r="U419" s="469" t="str">
        <f t="shared" si="105"/>
        <v>C19-R33</v>
      </c>
      <c r="V419">
        <v>19</v>
      </c>
      <c r="W419" s="470" t="s">
        <v>493</v>
      </c>
      <c r="X419" s="470" t="s">
        <v>494</v>
      </c>
      <c r="Y419">
        <v>33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511"/>
      <c r="C420" s="404" t="str">
        <f t="shared" si="102"/>
        <v>C19-R35</v>
      </c>
      <c r="D420" s="405">
        <v>0.46642361111111696</v>
      </c>
      <c r="E420" s="405">
        <v>0.46656250000000588</v>
      </c>
      <c r="F420" s="406">
        <f t="shared" si="115"/>
        <v>1.7</v>
      </c>
      <c r="G420" s="468">
        <f t="shared" si="115"/>
        <v>11.6</v>
      </c>
      <c r="H420" s="407">
        <f t="shared" si="115"/>
        <v>1.2</v>
      </c>
      <c r="I420" s="407">
        <f t="shared" si="108"/>
        <v>13.299999999999999</v>
      </c>
      <c r="J420" s="407">
        <f t="shared" si="103"/>
        <v>13.309999999999999</v>
      </c>
      <c r="K420" s="408">
        <f t="shared" si="109"/>
        <v>9.9999999999997868E-3</v>
      </c>
      <c r="L420" s="409">
        <f t="shared" si="110"/>
        <v>0.5</v>
      </c>
      <c r="M420" s="410">
        <f t="shared" si="111"/>
        <v>13.799999999999999</v>
      </c>
      <c r="N420" s="410">
        <f t="shared" si="112"/>
        <v>13.809999999999999</v>
      </c>
      <c r="O420" s="411"/>
      <c r="P420" s="485">
        <f t="shared" ca="1" si="113"/>
        <v>0.46668981481482058</v>
      </c>
      <c r="Q420" s="484">
        <f t="shared" ca="1" si="114"/>
        <v>0.46686342592593172</v>
      </c>
      <c r="R420" s="486">
        <v>0.01</v>
      </c>
      <c r="S420" s="486">
        <f t="shared" ca="1" si="104"/>
        <v>0.13</v>
      </c>
      <c r="T420">
        <v>14</v>
      </c>
      <c r="U420" s="469" t="str">
        <f t="shared" si="105"/>
        <v>C19-R35</v>
      </c>
      <c r="V420">
        <v>19</v>
      </c>
      <c r="W420" s="470" t="s">
        <v>493</v>
      </c>
      <c r="X420" s="470" t="s">
        <v>494</v>
      </c>
      <c r="Y420">
        <v>35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511"/>
      <c r="C421" s="404" t="str">
        <f t="shared" si="102"/>
        <v>C19-R37</v>
      </c>
      <c r="D421" s="405">
        <v>0.46685185185185774</v>
      </c>
      <c r="E421" s="405">
        <v>0.46702546296296887</v>
      </c>
      <c r="F421" s="406">
        <f t="shared" si="115"/>
        <v>1.7</v>
      </c>
      <c r="G421" s="468">
        <f t="shared" si="115"/>
        <v>11.6</v>
      </c>
      <c r="H421" s="407">
        <f t="shared" si="115"/>
        <v>1.2</v>
      </c>
      <c r="I421" s="407">
        <f t="shared" si="108"/>
        <v>13.299999999999999</v>
      </c>
      <c r="J421" s="407">
        <f t="shared" si="103"/>
        <v>13.45</v>
      </c>
      <c r="K421" s="408">
        <f t="shared" si="109"/>
        <v>0.15000000000000036</v>
      </c>
      <c r="L421" s="409">
        <f t="shared" si="110"/>
        <v>0.5</v>
      </c>
      <c r="M421" s="410">
        <f t="shared" si="111"/>
        <v>13.799999999999999</v>
      </c>
      <c r="N421" s="410">
        <f t="shared" si="112"/>
        <v>13.95</v>
      </c>
      <c r="O421" s="411"/>
      <c r="P421" s="485">
        <f t="shared" ca="1" si="113"/>
        <v>0.46715277777778358</v>
      </c>
      <c r="Q421" s="484">
        <f t="shared" ca="1" si="114"/>
        <v>0.46731481481482062</v>
      </c>
      <c r="R421" s="486">
        <v>0.15</v>
      </c>
      <c r="S421" s="486">
        <f t="shared" ca="1" si="104"/>
        <v>0.13</v>
      </c>
      <c r="T421">
        <v>15</v>
      </c>
      <c r="U421" s="469" t="str">
        <f t="shared" si="105"/>
        <v>C19-R37</v>
      </c>
      <c r="V421">
        <v>19</v>
      </c>
      <c r="W421" s="470" t="s">
        <v>493</v>
      </c>
      <c r="X421" s="470" t="s">
        <v>494</v>
      </c>
      <c r="Y421">
        <v>37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511"/>
      <c r="C422" s="404" t="str">
        <f t="shared" si="102"/>
        <v>C19-R39</v>
      </c>
      <c r="D422" s="405">
        <v>0.46725694444445037</v>
      </c>
      <c r="E422" s="405">
        <v>0.46739583333333928</v>
      </c>
      <c r="F422" s="406">
        <f t="shared" si="115"/>
        <v>1.7</v>
      </c>
      <c r="G422" s="468">
        <f t="shared" si="115"/>
        <v>11.6</v>
      </c>
      <c r="H422" s="407">
        <f t="shared" si="115"/>
        <v>1.2</v>
      </c>
      <c r="I422" s="407">
        <f t="shared" si="108"/>
        <v>13.299999999999999</v>
      </c>
      <c r="J422" s="407">
        <f t="shared" si="103"/>
        <v>13.319999999999999</v>
      </c>
      <c r="K422" s="408">
        <f t="shared" si="109"/>
        <v>1.9999999999999574E-2</v>
      </c>
      <c r="L422" s="409">
        <f t="shared" si="110"/>
        <v>0.5</v>
      </c>
      <c r="M422" s="410">
        <f t="shared" si="111"/>
        <v>13.799999999999999</v>
      </c>
      <c r="N422" s="410">
        <f t="shared" si="112"/>
        <v>13.819999999999999</v>
      </c>
      <c r="O422" s="411"/>
      <c r="P422" s="485">
        <f t="shared" ca="1" si="113"/>
        <v>0.46755787037037616</v>
      </c>
      <c r="Q422" s="484">
        <f t="shared" ca="1" si="114"/>
        <v>0.4677199074074132</v>
      </c>
      <c r="R422" s="486">
        <v>0.02</v>
      </c>
      <c r="S422" s="486">
        <f t="shared" ca="1" si="104"/>
        <v>0.01</v>
      </c>
      <c r="T422">
        <v>16</v>
      </c>
      <c r="U422" s="469" t="str">
        <f t="shared" si="105"/>
        <v>C19-R39</v>
      </c>
      <c r="V422">
        <v>19</v>
      </c>
      <c r="W422" s="470" t="s">
        <v>493</v>
      </c>
      <c r="X422" s="470" t="s">
        <v>494</v>
      </c>
      <c r="Y422">
        <v>39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511"/>
      <c r="C423" s="404" t="str">
        <f t="shared" si="102"/>
        <v>C19-R41</v>
      </c>
      <c r="D423" s="405">
        <v>0.46768518518519114</v>
      </c>
      <c r="E423" s="405">
        <v>0.46782407407408005</v>
      </c>
      <c r="F423" s="406">
        <f t="shared" si="115"/>
        <v>1.7</v>
      </c>
      <c r="G423" s="468">
        <f t="shared" si="115"/>
        <v>11.6</v>
      </c>
      <c r="H423" s="407">
        <f t="shared" si="115"/>
        <v>1.2</v>
      </c>
      <c r="I423" s="407">
        <f t="shared" si="108"/>
        <v>13.299999999999999</v>
      </c>
      <c r="J423" s="407">
        <f t="shared" si="103"/>
        <v>13.319999999999999</v>
      </c>
      <c r="K423" s="408">
        <f t="shared" si="109"/>
        <v>1.9999999999999574E-2</v>
      </c>
      <c r="L423" s="409">
        <f t="shared" si="110"/>
        <v>0.5</v>
      </c>
      <c r="M423" s="410">
        <f t="shared" si="111"/>
        <v>13.799999999999999</v>
      </c>
      <c r="N423" s="410">
        <f t="shared" si="112"/>
        <v>13.819999999999999</v>
      </c>
      <c r="O423" s="411"/>
      <c r="P423" s="485">
        <f t="shared" ca="1" si="113"/>
        <v>0.46799768518519097</v>
      </c>
      <c r="Q423" s="484">
        <f t="shared" ca="1" si="114"/>
        <v>0.46813657407407988</v>
      </c>
      <c r="R423" s="486">
        <v>0.02</v>
      </c>
      <c r="S423" s="486">
        <f t="shared" ca="1" si="104"/>
        <v>0.08</v>
      </c>
      <c r="T423">
        <v>17</v>
      </c>
      <c r="U423" s="469" t="str">
        <f t="shared" si="105"/>
        <v>C19-R41</v>
      </c>
      <c r="V423">
        <v>19</v>
      </c>
      <c r="W423" s="470" t="s">
        <v>493</v>
      </c>
      <c r="X423" s="470" t="s">
        <v>494</v>
      </c>
      <c r="Y423">
        <v>41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511"/>
      <c r="C424" s="404" t="str">
        <f t="shared" si="102"/>
        <v>C19-R43</v>
      </c>
      <c r="D424" s="405">
        <v>0.46810185185185782</v>
      </c>
      <c r="E424" s="405">
        <v>0.46824074074074673</v>
      </c>
      <c r="F424" s="406">
        <f t="shared" si="115"/>
        <v>1.7</v>
      </c>
      <c r="G424" s="468">
        <f t="shared" si="115"/>
        <v>11.6</v>
      </c>
      <c r="H424" s="407">
        <f t="shared" si="115"/>
        <v>1.2</v>
      </c>
      <c r="I424" s="407">
        <f t="shared" si="108"/>
        <v>13.299999999999999</v>
      </c>
      <c r="J424" s="407">
        <f t="shared" si="103"/>
        <v>13.36</v>
      </c>
      <c r="K424" s="408">
        <f t="shared" si="109"/>
        <v>6.0000000000000497E-2</v>
      </c>
      <c r="L424" s="409">
        <f t="shared" si="110"/>
        <v>0.5</v>
      </c>
      <c r="M424" s="410">
        <f t="shared" si="111"/>
        <v>13.799999999999999</v>
      </c>
      <c r="N424" s="410">
        <f t="shared" si="112"/>
        <v>13.86</v>
      </c>
      <c r="O424" s="411"/>
      <c r="P424" s="485">
        <f t="shared" ca="1" si="113"/>
        <v>0.46840277777778361</v>
      </c>
      <c r="Q424" s="484">
        <f t="shared" ca="1" si="114"/>
        <v>0.46855324074074656</v>
      </c>
      <c r="R424" s="486">
        <v>0.06</v>
      </c>
      <c r="S424" s="486">
        <f t="shared" ca="1" si="104"/>
        <v>0.05</v>
      </c>
      <c r="T424">
        <v>18</v>
      </c>
      <c r="U424" s="469" t="str">
        <f t="shared" si="105"/>
        <v>C19-R43</v>
      </c>
      <c r="V424">
        <v>19</v>
      </c>
      <c r="W424" s="470" t="s">
        <v>493</v>
      </c>
      <c r="X424" s="470" t="s">
        <v>494</v>
      </c>
      <c r="Y424">
        <v>43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511"/>
      <c r="C425" s="404" t="str">
        <f t="shared" si="102"/>
        <v>C20-R42</v>
      </c>
      <c r="D425" s="405">
        <v>0.4685185185185245</v>
      </c>
      <c r="E425" s="405">
        <v>0.46866898148148745</v>
      </c>
      <c r="F425" s="406">
        <f t="shared" si="115"/>
        <v>1.7</v>
      </c>
      <c r="G425" s="468">
        <f t="shared" si="115"/>
        <v>11.6</v>
      </c>
      <c r="H425" s="407">
        <f t="shared" si="115"/>
        <v>1.2</v>
      </c>
      <c r="I425" s="407">
        <f t="shared" si="108"/>
        <v>13.299999999999999</v>
      </c>
      <c r="J425" s="407">
        <f t="shared" si="103"/>
        <v>13.339999999999998</v>
      </c>
      <c r="K425" s="408">
        <f t="shared" si="109"/>
        <v>3.9999999999999147E-2</v>
      </c>
      <c r="L425" s="409">
        <f t="shared" si="110"/>
        <v>0.5</v>
      </c>
      <c r="M425" s="410">
        <f t="shared" si="111"/>
        <v>13.799999999999999</v>
      </c>
      <c r="N425" s="410">
        <f t="shared" si="112"/>
        <v>13.839999999999998</v>
      </c>
      <c r="O425" s="411"/>
      <c r="P425" s="485">
        <f t="shared" ca="1" si="113"/>
        <v>0.46880787037037619</v>
      </c>
      <c r="Q425" s="484">
        <f t="shared" ca="1" si="114"/>
        <v>0.46898148148148733</v>
      </c>
      <c r="R425" s="486">
        <v>0.04</v>
      </c>
      <c r="S425" s="486">
        <f t="shared" ca="1" si="104"/>
        <v>0.1</v>
      </c>
      <c r="T425">
        <v>19</v>
      </c>
      <c r="U425" s="469" t="str">
        <f t="shared" si="105"/>
        <v>C20-R42</v>
      </c>
      <c r="V425">
        <v>20</v>
      </c>
      <c r="W425" s="470" t="s">
        <v>493</v>
      </c>
      <c r="X425" s="470" t="s">
        <v>494</v>
      </c>
      <c r="Y425">
        <v>42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511"/>
      <c r="C426" s="404" t="str">
        <f t="shared" si="102"/>
        <v>C20-R40</v>
      </c>
      <c r="D426" s="405">
        <v>0.46891203703704298</v>
      </c>
      <c r="E426" s="405">
        <v>0.46906250000000593</v>
      </c>
      <c r="F426" s="406">
        <f t="shared" si="115"/>
        <v>1.7</v>
      </c>
      <c r="G426" s="468">
        <f t="shared" si="115"/>
        <v>11.6</v>
      </c>
      <c r="H426" s="407">
        <f t="shared" si="115"/>
        <v>1.2</v>
      </c>
      <c r="I426" s="407">
        <f t="shared" si="108"/>
        <v>13.299999999999999</v>
      </c>
      <c r="J426" s="407">
        <f t="shared" si="103"/>
        <v>13.399999999999999</v>
      </c>
      <c r="K426" s="408">
        <f t="shared" si="109"/>
        <v>9.9999999999999645E-2</v>
      </c>
      <c r="L426" s="409">
        <f t="shared" si="110"/>
        <v>0.5</v>
      </c>
      <c r="M426" s="410">
        <f t="shared" si="111"/>
        <v>13.799999999999999</v>
      </c>
      <c r="N426" s="410">
        <f t="shared" si="112"/>
        <v>13.899999999999999</v>
      </c>
      <c r="O426" s="411"/>
      <c r="P426" s="485">
        <f t="shared" ca="1" si="113"/>
        <v>0.46927083333333919</v>
      </c>
      <c r="Q426" s="484">
        <f t="shared" ca="1" si="114"/>
        <v>0.46944444444445033</v>
      </c>
      <c r="R426" s="486">
        <v>0.1</v>
      </c>
      <c r="S426" s="486">
        <f t="shared" ca="1" si="104"/>
        <v>0.06</v>
      </c>
      <c r="T426">
        <v>20</v>
      </c>
      <c r="U426" s="469" t="str">
        <f t="shared" si="105"/>
        <v>C20-R40</v>
      </c>
      <c r="V426">
        <v>20</v>
      </c>
      <c r="W426" s="470" t="s">
        <v>493</v>
      </c>
      <c r="X426" s="470" t="s">
        <v>494</v>
      </c>
      <c r="Y426">
        <v>40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511" t="str">
        <f>D12</f>
        <v>KM10+130, KM10+170</v>
      </c>
      <c r="C427" s="404" t="str">
        <f t="shared" si="102"/>
        <v>C20-R38</v>
      </c>
      <c r="D427" s="405">
        <v>0.4693402777777837</v>
      </c>
      <c r="E427" s="405">
        <v>0.46947916666667261</v>
      </c>
      <c r="F427" s="406">
        <f t="shared" si="115"/>
        <v>1.7</v>
      </c>
      <c r="G427" s="468">
        <f t="shared" si="115"/>
        <v>11.6</v>
      </c>
      <c r="H427" s="407">
        <f t="shared" si="115"/>
        <v>1.2</v>
      </c>
      <c r="I427" s="407">
        <f t="shared" si="108"/>
        <v>13.299999999999999</v>
      </c>
      <c r="J427" s="407">
        <f t="shared" si="103"/>
        <v>13.409999999999998</v>
      </c>
      <c r="K427" s="408">
        <f t="shared" si="109"/>
        <v>0.10999999999999943</v>
      </c>
      <c r="L427" s="409">
        <f t="shared" si="110"/>
        <v>0.5</v>
      </c>
      <c r="M427" s="410">
        <f t="shared" si="111"/>
        <v>13.799999999999999</v>
      </c>
      <c r="N427" s="410">
        <f t="shared" si="112"/>
        <v>13.909999999999998</v>
      </c>
      <c r="O427" s="411"/>
      <c r="P427" s="485">
        <f t="shared" ca="1" si="113"/>
        <v>0.46972222222222809</v>
      </c>
      <c r="Q427" s="484">
        <f t="shared" ca="1" si="114"/>
        <v>0.46989583333333923</v>
      </c>
      <c r="R427" s="486">
        <v>0.11</v>
      </c>
      <c r="S427" s="486">
        <f t="shared" ca="1" si="104"/>
        <v>0.04</v>
      </c>
      <c r="T427">
        <v>21</v>
      </c>
      <c r="U427" s="469" t="str">
        <f t="shared" si="105"/>
        <v>C20-R38</v>
      </c>
      <c r="V427">
        <v>20</v>
      </c>
      <c r="W427" s="470" t="s">
        <v>493</v>
      </c>
      <c r="X427" s="470" t="s">
        <v>494</v>
      </c>
      <c r="Y427">
        <v>38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511"/>
      <c r="C428" s="404" t="str">
        <f t="shared" si="102"/>
        <v>C20-R36</v>
      </c>
      <c r="D428" s="405">
        <v>0.46972222222222815</v>
      </c>
      <c r="E428" s="405">
        <v>0.4698726851851911</v>
      </c>
      <c r="F428" s="406">
        <f t="shared" si="115"/>
        <v>1.7</v>
      </c>
      <c r="G428" s="468">
        <f t="shared" si="115"/>
        <v>11.6</v>
      </c>
      <c r="H428" s="407">
        <f t="shared" si="115"/>
        <v>1.2</v>
      </c>
      <c r="I428" s="407">
        <f t="shared" si="108"/>
        <v>13.299999999999999</v>
      </c>
      <c r="J428" s="407">
        <f t="shared" si="103"/>
        <v>13.35</v>
      </c>
      <c r="K428" s="408">
        <f t="shared" si="109"/>
        <v>5.0000000000000711E-2</v>
      </c>
      <c r="L428" s="409">
        <f t="shared" si="110"/>
        <v>0.5</v>
      </c>
      <c r="M428" s="410">
        <f t="shared" si="111"/>
        <v>13.799999999999999</v>
      </c>
      <c r="N428" s="410">
        <f t="shared" si="112"/>
        <v>13.85</v>
      </c>
      <c r="O428" s="411"/>
      <c r="P428" s="485">
        <f t="shared" ca="1" si="113"/>
        <v>0.47016203703704296</v>
      </c>
      <c r="Q428" s="484">
        <f t="shared" ca="1" si="114"/>
        <v>0.4703356481481541</v>
      </c>
      <c r="R428" s="486">
        <v>0.05</v>
      </c>
      <c r="S428" s="486">
        <f t="shared" ca="1" si="104"/>
        <v>0.1</v>
      </c>
      <c r="T428">
        <v>22</v>
      </c>
      <c r="U428" s="469" t="str">
        <f t="shared" si="105"/>
        <v>C20-R36</v>
      </c>
      <c r="V428">
        <v>20</v>
      </c>
      <c r="W428" s="470" t="s">
        <v>493</v>
      </c>
      <c r="X428" s="470" t="s">
        <v>494</v>
      </c>
      <c r="Y428">
        <v>36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511"/>
      <c r="C429" s="404" t="str">
        <f t="shared" si="102"/>
        <v>C20-R34</v>
      </c>
      <c r="D429" s="405">
        <v>0.47011574074074663</v>
      </c>
      <c r="E429" s="405">
        <v>0.47026620370370958</v>
      </c>
      <c r="F429" s="406">
        <f t="shared" si="115"/>
        <v>1.7</v>
      </c>
      <c r="G429" s="468">
        <f t="shared" si="115"/>
        <v>11.6</v>
      </c>
      <c r="H429" s="407">
        <f t="shared" si="115"/>
        <v>1.2</v>
      </c>
      <c r="I429" s="407">
        <f t="shared" si="108"/>
        <v>13.299999999999999</v>
      </c>
      <c r="J429" s="407">
        <f t="shared" si="103"/>
        <v>13.43</v>
      </c>
      <c r="K429" s="408">
        <f t="shared" si="109"/>
        <v>0.13000000000000078</v>
      </c>
      <c r="L429" s="409">
        <f t="shared" si="110"/>
        <v>0.5</v>
      </c>
      <c r="M429" s="410">
        <f t="shared" si="111"/>
        <v>13.799999999999999</v>
      </c>
      <c r="N429" s="410">
        <f t="shared" si="112"/>
        <v>13.93</v>
      </c>
      <c r="O429" s="411"/>
      <c r="P429" s="485">
        <f t="shared" ca="1" si="113"/>
        <v>0.47057870370370963</v>
      </c>
      <c r="Q429" s="484">
        <f t="shared" ca="1" si="114"/>
        <v>0.47072916666667258</v>
      </c>
      <c r="R429" s="486">
        <v>0.13</v>
      </c>
      <c r="S429" s="486">
        <f t="shared" ca="1" si="104"/>
        <v>0.11</v>
      </c>
      <c r="T429">
        <v>23</v>
      </c>
      <c r="U429" s="469" t="str">
        <f t="shared" si="105"/>
        <v>C20-R34</v>
      </c>
      <c r="V429">
        <v>20</v>
      </c>
      <c r="W429" s="470" t="s">
        <v>493</v>
      </c>
      <c r="X429" s="470" t="s">
        <v>494</v>
      </c>
      <c r="Y429">
        <v>34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511"/>
      <c r="C430" s="404" t="str">
        <f t="shared" si="102"/>
        <v>C20-R32</v>
      </c>
      <c r="D430" s="405">
        <v>0.47049768518519108</v>
      </c>
      <c r="E430" s="405">
        <v>0.47065972222222813</v>
      </c>
      <c r="F430" s="406">
        <f t="shared" si="115"/>
        <v>1.7</v>
      </c>
      <c r="G430" s="468">
        <f t="shared" si="115"/>
        <v>11.6</v>
      </c>
      <c r="H430" s="407">
        <f t="shared" si="115"/>
        <v>1.2</v>
      </c>
      <c r="I430" s="407">
        <f t="shared" si="108"/>
        <v>13.299999999999999</v>
      </c>
      <c r="J430" s="407">
        <f t="shared" si="103"/>
        <v>13.379999999999999</v>
      </c>
      <c r="K430" s="408">
        <f t="shared" si="109"/>
        <v>8.0000000000000071E-2</v>
      </c>
      <c r="L430" s="409">
        <f t="shared" si="110"/>
        <v>0.5</v>
      </c>
      <c r="M430" s="410">
        <f t="shared" si="111"/>
        <v>13.799999999999999</v>
      </c>
      <c r="N430" s="410">
        <f t="shared" si="112"/>
        <v>13.879999999999999</v>
      </c>
      <c r="O430" s="411"/>
      <c r="P430" s="485">
        <f t="shared" ca="1" si="113"/>
        <v>0.47100694444445035</v>
      </c>
      <c r="Q430" s="484">
        <f t="shared" ca="1" si="114"/>
        <v>0.47118055555556149</v>
      </c>
      <c r="R430" s="486">
        <v>0.08</v>
      </c>
      <c r="S430" s="486">
        <f t="shared" ca="1" si="104"/>
        <v>0.13</v>
      </c>
      <c r="T430">
        <v>24</v>
      </c>
      <c r="U430" s="469" t="str">
        <f t="shared" si="105"/>
        <v>C20-R32</v>
      </c>
      <c r="V430">
        <v>20</v>
      </c>
      <c r="W430" s="470" t="s">
        <v>493</v>
      </c>
      <c r="X430" s="470" t="s">
        <v>494</v>
      </c>
      <c r="Y430">
        <v>32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511"/>
      <c r="C431" s="404" t="str">
        <f t="shared" si="102"/>
        <v>C20-R30</v>
      </c>
      <c r="D431" s="405">
        <v>0.47090277777778367</v>
      </c>
      <c r="E431" s="405">
        <v>0.47104166666667258</v>
      </c>
      <c r="F431" s="406">
        <f t="shared" si="115"/>
        <v>1.7</v>
      </c>
      <c r="G431" s="468">
        <f t="shared" si="115"/>
        <v>11.6</v>
      </c>
      <c r="H431" s="407">
        <f t="shared" si="115"/>
        <v>1.2</v>
      </c>
      <c r="I431" s="407">
        <f t="shared" si="108"/>
        <v>13.299999999999999</v>
      </c>
      <c r="J431" s="407">
        <f t="shared" si="103"/>
        <v>13.35</v>
      </c>
      <c r="K431" s="408">
        <f t="shared" si="109"/>
        <v>5.0000000000000711E-2</v>
      </c>
      <c r="L431" s="409">
        <f t="shared" si="110"/>
        <v>0.5</v>
      </c>
      <c r="M431" s="410">
        <f t="shared" si="111"/>
        <v>13.799999999999999</v>
      </c>
      <c r="N431" s="410">
        <f t="shared" si="112"/>
        <v>13.85</v>
      </c>
      <c r="O431" s="411"/>
      <c r="P431" s="485">
        <f t="shared" ca="1" si="113"/>
        <v>0.47143518518519112</v>
      </c>
      <c r="Q431" s="484">
        <f t="shared" ca="1" si="114"/>
        <v>0.47160879629630226</v>
      </c>
      <c r="R431" s="486">
        <v>0.05</v>
      </c>
      <c r="S431" s="486">
        <f t="shared" ca="1" si="104"/>
        <v>0.03</v>
      </c>
      <c r="T431">
        <v>25</v>
      </c>
      <c r="U431" s="469" t="str">
        <f t="shared" si="105"/>
        <v>C20-R30</v>
      </c>
      <c r="V431">
        <v>20</v>
      </c>
      <c r="W431" s="470" t="s">
        <v>493</v>
      </c>
      <c r="X431" s="470" t="s">
        <v>494</v>
      </c>
      <c r="Y431">
        <v>30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511"/>
      <c r="C432" s="404" t="str">
        <f t="shared" si="102"/>
        <v>C20-R28</v>
      </c>
      <c r="D432" s="405">
        <v>0.47133101851852444</v>
      </c>
      <c r="E432" s="405">
        <v>0.47149305555556148</v>
      </c>
      <c r="F432" s="406">
        <f t="shared" si="115"/>
        <v>1.7</v>
      </c>
      <c r="G432" s="468">
        <f t="shared" si="115"/>
        <v>11.6</v>
      </c>
      <c r="H432" s="407">
        <f t="shared" si="115"/>
        <v>1.2</v>
      </c>
      <c r="I432" s="407">
        <f t="shared" si="108"/>
        <v>13.299999999999999</v>
      </c>
      <c r="J432" s="407">
        <f t="shared" si="103"/>
        <v>13.37</v>
      </c>
      <c r="K432" s="408">
        <f t="shared" si="109"/>
        <v>7.0000000000000284E-2</v>
      </c>
      <c r="L432" s="409">
        <f t="shared" si="110"/>
        <v>0.5</v>
      </c>
      <c r="M432" s="410">
        <f t="shared" si="111"/>
        <v>13.799999999999999</v>
      </c>
      <c r="N432" s="410">
        <f t="shared" si="112"/>
        <v>13.87</v>
      </c>
      <c r="O432" s="411"/>
      <c r="P432" s="485">
        <f t="shared" ca="1" si="113"/>
        <v>0.4718518518518578</v>
      </c>
      <c r="Q432" s="484">
        <f t="shared" ca="1" si="114"/>
        <v>0.47200231481482074</v>
      </c>
      <c r="R432" s="486">
        <v>7.0000000000000007E-2</v>
      </c>
      <c r="S432" s="486">
        <f t="shared" ca="1" si="104"/>
        <v>7.0000000000000007E-2</v>
      </c>
      <c r="T432">
        <v>26</v>
      </c>
      <c r="U432" s="469" t="str">
        <f t="shared" si="105"/>
        <v>C20-R28</v>
      </c>
      <c r="V432">
        <v>20</v>
      </c>
      <c r="W432" s="470" t="s">
        <v>493</v>
      </c>
      <c r="X432" s="470" t="s">
        <v>494</v>
      </c>
      <c r="Y432">
        <v>28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511"/>
      <c r="C433" s="404" t="str">
        <f t="shared" si="102"/>
        <v>C20-R26</v>
      </c>
      <c r="D433" s="405">
        <v>0.47174768518519111</v>
      </c>
      <c r="E433" s="405">
        <v>0.47190972222222816</v>
      </c>
      <c r="F433" s="406">
        <f t="shared" si="115"/>
        <v>1.7</v>
      </c>
      <c r="G433" s="468">
        <f t="shared" si="115"/>
        <v>11.6</v>
      </c>
      <c r="H433" s="407">
        <f t="shared" si="115"/>
        <v>1.2</v>
      </c>
      <c r="I433" s="407">
        <f t="shared" si="108"/>
        <v>13.299999999999999</v>
      </c>
      <c r="J433" s="407">
        <f t="shared" si="103"/>
        <v>13.379999999999999</v>
      </c>
      <c r="K433" s="408">
        <f t="shared" si="109"/>
        <v>8.0000000000000071E-2</v>
      </c>
      <c r="L433" s="409">
        <f t="shared" si="110"/>
        <v>0.5</v>
      </c>
      <c r="M433" s="410">
        <f t="shared" si="111"/>
        <v>13.799999999999999</v>
      </c>
      <c r="N433" s="410">
        <f t="shared" si="112"/>
        <v>13.879999999999999</v>
      </c>
      <c r="O433" s="411"/>
      <c r="P433" s="485">
        <f t="shared" ca="1" si="113"/>
        <v>0.47224537037037628</v>
      </c>
      <c r="Q433" s="484">
        <f t="shared" ca="1" si="114"/>
        <v>0.47240740740741333</v>
      </c>
      <c r="R433" s="486">
        <v>0.08</v>
      </c>
      <c r="S433" s="486">
        <f t="shared" ca="1" si="104"/>
        <v>0.04</v>
      </c>
      <c r="T433">
        <v>1</v>
      </c>
      <c r="U433" s="469" t="str">
        <f t="shared" si="105"/>
        <v>C20-R26</v>
      </c>
      <c r="V433">
        <v>20</v>
      </c>
      <c r="W433" s="470" t="s">
        <v>493</v>
      </c>
      <c r="X433" s="470" t="s">
        <v>494</v>
      </c>
      <c r="Y433">
        <v>26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511"/>
      <c r="C434" s="404" t="str">
        <f t="shared" si="102"/>
        <v>C20-R24</v>
      </c>
      <c r="D434" s="405">
        <v>0.47218750000000592</v>
      </c>
      <c r="E434" s="405">
        <v>0.47234953703704297</v>
      </c>
      <c r="F434" s="406">
        <f t="shared" si="115"/>
        <v>1.7</v>
      </c>
      <c r="G434" s="468">
        <f t="shared" si="115"/>
        <v>11.6</v>
      </c>
      <c r="H434" s="407">
        <f t="shared" si="115"/>
        <v>1.2</v>
      </c>
      <c r="I434" s="407">
        <f t="shared" si="108"/>
        <v>13.299999999999999</v>
      </c>
      <c r="J434" s="407">
        <f t="shared" si="103"/>
        <v>13.339999999999998</v>
      </c>
      <c r="K434" s="408">
        <f t="shared" si="109"/>
        <v>3.9999999999999147E-2</v>
      </c>
      <c r="L434" s="409">
        <f t="shared" si="110"/>
        <v>0.5</v>
      </c>
      <c r="M434" s="410">
        <f t="shared" si="111"/>
        <v>13.799999999999999</v>
      </c>
      <c r="N434" s="410">
        <f t="shared" si="112"/>
        <v>13.839999999999998</v>
      </c>
      <c r="O434" s="411"/>
      <c r="P434" s="485">
        <f t="shared" ca="1" si="113"/>
        <v>0.47268518518519109</v>
      </c>
      <c r="Q434" s="484">
        <f t="shared" ca="1" si="114"/>
        <v>0.47285879629630223</v>
      </c>
      <c r="R434" s="486">
        <v>0.04</v>
      </c>
      <c r="S434" s="486">
        <f t="shared" ca="1" si="104"/>
        <v>0.12</v>
      </c>
      <c r="T434">
        <v>2</v>
      </c>
      <c r="U434" s="469" t="str">
        <f t="shared" si="105"/>
        <v>C20-R24</v>
      </c>
      <c r="V434">
        <v>20</v>
      </c>
      <c r="W434" s="470" t="s">
        <v>493</v>
      </c>
      <c r="X434" s="470" t="s">
        <v>494</v>
      </c>
      <c r="Y434">
        <v>24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511"/>
      <c r="C435" s="404" t="str">
        <f t="shared" si="102"/>
        <v>C20-R22</v>
      </c>
      <c r="D435" s="405">
        <v>0.4726041666666726</v>
      </c>
      <c r="E435" s="405">
        <v>0.47276620370370964</v>
      </c>
      <c r="F435" s="406">
        <f t="shared" ref="F435:H450" si="116">F434</f>
        <v>1.7</v>
      </c>
      <c r="G435" s="468">
        <f t="shared" si="116"/>
        <v>11.6</v>
      </c>
      <c r="H435" s="407">
        <f t="shared" si="116"/>
        <v>1.2</v>
      </c>
      <c r="I435" s="407">
        <f t="shared" si="108"/>
        <v>13.299999999999999</v>
      </c>
      <c r="J435" s="407">
        <f t="shared" si="103"/>
        <v>13.389999999999999</v>
      </c>
      <c r="K435" s="408">
        <f t="shared" si="109"/>
        <v>8.9999999999999858E-2</v>
      </c>
      <c r="L435" s="409">
        <f t="shared" si="110"/>
        <v>0.5</v>
      </c>
      <c r="M435" s="410">
        <f t="shared" si="111"/>
        <v>13.799999999999999</v>
      </c>
      <c r="N435" s="410">
        <f t="shared" si="112"/>
        <v>13.889999999999999</v>
      </c>
      <c r="O435" s="411"/>
      <c r="P435" s="485">
        <f t="shared" ca="1" si="113"/>
        <v>0.47311342592593186</v>
      </c>
      <c r="Q435" s="484">
        <f t="shared" ca="1" si="114"/>
        <v>0.47326388888889481</v>
      </c>
      <c r="R435" s="486">
        <v>0.09</v>
      </c>
      <c r="S435" s="486">
        <f t="shared" ca="1" si="104"/>
        <v>0.11</v>
      </c>
      <c r="T435">
        <v>3</v>
      </c>
      <c r="U435" s="469" t="str">
        <f t="shared" si="105"/>
        <v>C20-R22</v>
      </c>
      <c r="V435">
        <v>20</v>
      </c>
      <c r="W435" s="470" t="s">
        <v>493</v>
      </c>
      <c r="X435" s="470" t="s">
        <v>494</v>
      </c>
      <c r="Y435">
        <v>22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511"/>
      <c r="C436" s="404" t="str">
        <f t="shared" si="102"/>
        <v>C20-R20</v>
      </c>
      <c r="D436" s="405">
        <v>0.47304398148148741</v>
      </c>
      <c r="E436" s="405">
        <v>0.47319444444445036</v>
      </c>
      <c r="F436" s="406">
        <f t="shared" si="116"/>
        <v>1.7</v>
      </c>
      <c r="G436" s="468">
        <f t="shared" si="116"/>
        <v>11.6</v>
      </c>
      <c r="H436" s="407">
        <f t="shared" si="116"/>
        <v>1.2</v>
      </c>
      <c r="I436" s="407">
        <f t="shared" si="108"/>
        <v>13.299999999999999</v>
      </c>
      <c r="J436" s="407">
        <f t="shared" si="103"/>
        <v>13.36</v>
      </c>
      <c r="K436" s="408">
        <f t="shared" si="109"/>
        <v>6.0000000000000497E-2</v>
      </c>
      <c r="L436" s="409">
        <f t="shared" si="110"/>
        <v>0.5</v>
      </c>
      <c r="M436" s="410">
        <f t="shared" si="111"/>
        <v>13.799999999999999</v>
      </c>
      <c r="N436" s="410">
        <f t="shared" si="112"/>
        <v>13.86</v>
      </c>
      <c r="O436" s="411"/>
      <c r="P436" s="485">
        <f t="shared" ca="1" si="113"/>
        <v>0.47354166666667258</v>
      </c>
      <c r="Q436" s="484">
        <f t="shared" ca="1" si="114"/>
        <v>0.47370370370370962</v>
      </c>
      <c r="R436" s="486">
        <v>0.06</v>
      </c>
      <c r="S436" s="486">
        <f t="shared" ca="1" si="104"/>
        <v>0.14000000000000001</v>
      </c>
      <c r="T436">
        <v>4</v>
      </c>
      <c r="U436" s="469" t="str">
        <f t="shared" si="105"/>
        <v>C20-R20</v>
      </c>
      <c r="V436">
        <v>20</v>
      </c>
      <c r="W436" s="470" t="s">
        <v>493</v>
      </c>
      <c r="X436" s="470" t="s">
        <v>494</v>
      </c>
      <c r="Y436">
        <v>20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511"/>
      <c r="C437" s="404" t="str">
        <f t="shared" si="102"/>
        <v>C20-R18</v>
      </c>
      <c r="D437" s="405">
        <v>0.4734375000000059</v>
      </c>
      <c r="E437" s="405">
        <v>0.47357638888889481</v>
      </c>
      <c r="F437" s="406">
        <f t="shared" si="116"/>
        <v>1.7</v>
      </c>
      <c r="G437" s="468">
        <f t="shared" si="116"/>
        <v>11.6</v>
      </c>
      <c r="H437" s="407">
        <f t="shared" si="116"/>
        <v>1.2</v>
      </c>
      <c r="I437" s="407">
        <f t="shared" si="108"/>
        <v>13.299999999999999</v>
      </c>
      <c r="J437" s="407">
        <f t="shared" si="103"/>
        <v>13.319999999999999</v>
      </c>
      <c r="K437" s="408">
        <f t="shared" si="109"/>
        <v>1.9999999999999574E-2</v>
      </c>
      <c r="L437" s="409">
        <f t="shared" si="110"/>
        <v>0.5</v>
      </c>
      <c r="M437" s="410">
        <f t="shared" si="111"/>
        <v>13.799999999999999</v>
      </c>
      <c r="N437" s="410">
        <f t="shared" si="112"/>
        <v>13.819999999999999</v>
      </c>
      <c r="O437" s="411"/>
      <c r="P437" s="485">
        <f t="shared" ca="1" si="113"/>
        <v>0.47396990740741335</v>
      </c>
      <c r="Q437" s="484">
        <f t="shared" ca="1" si="114"/>
        <v>0.47410879629630226</v>
      </c>
      <c r="R437" s="486">
        <v>0.02</v>
      </c>
      <c r="S437" s="486">
        <f t="shared" ca="1" si="104"/>
        <v>0.02</v>
      </c>
      <c r="T437">
        <v>5</v>
      </c>
      <c r="U437" s="469" t="str">
        <f t="shared" si="105"/>
        <v>C20-R18</v>
      </c>
      <c r="V437">
        <v>20</v>
      </c>
      <c r="W437" s="470" t="s">
        <v>493</v>
      </c>
      <c r="X437" s="470" t="s">
        <v>494</v>
      </c>
      <c r="Y437">
        <v>18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511"/>
      <c r="C438" s="404" t="str">
        <f t="shared" si="102"/>
        <v>C20-R16</v>
      </c>
      <c r="D438" s="405">
        <v>0.47385416666667257</v>
      </c>
      <c r="E438" s="405">
        <v>0.47399305555556148</v>
      </c>
      <c r="F438" s="406">
        <f t="shared" si="116"/>
        <v>1.7</v>
      </c>
      <c r="G438" s="468">
        <f t="shared" si="116"/>
        <v>11.6</v>
      </c>
      <c r="H438" s="407">
        <f t="shared" si="116"/>
        <v>1.2</v>
      </c>
      <c r="I438" s="407">
        <f t="shared" si="108"/>
        <v>13.299999999999999</v>
      </c>
      <c r="J438" s="407">
        <f t="shared" si="103"/>
        <v>13.319999999999999</v>
      </c>
      <c r="K438" s="408">
        <f t="shared" si="109"/>
        <v>1.9999999999999574E-2</v>
      </c>
      <c r="L438" s="409">
        <f t="shared" si="110"/>
        <v>0.5</v>
      </c>
      <c r="M438" s="410">
        <f t="shared" si="111"/>
        <v>13.799999999999999</v>
      </c>
      <c r="N438" s="410">
        <f t="shared" si="112"/>
        <v>13.819999999999999</v>
      </c>
      <c r="O438" s="411"/>
      <c r="P438" s="485">
        <f t="shared" ca="1" si="113"/>
        <v>0.4743518518518578</v>
      </c>
      <c r="Q438" s="484">
        <f t="shared" ca="1" si="114"/>
        <v>0.47449074074074671</v>
      </c>
      <c r="R438" s="486">
        <v>0.02</v>
      </c>
      <c r="S438" s="486">
        <f t="shared" ca="1" si="104"/>
        <v>0.03</v>
      </c>
      <c r="T438">
        <v>6</v>
      </c>
      <c r="U438" s="469" t="str">
        <f t="shared" si="105"/>
        <v>C20-R16</v>
      </c>
      <c r="V438">
        <v>20</v>
      </c>
      <c r="W438" s="470" t="s">
        <v>493</v>
      </c>
      <c r="X438" s="470" t="s">
        <v>494</v>
      </c>
      <c r="Y438">
        <v>16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511"/>
      <c r="C439" s="404" t="str">
        <f t="shared" si="102"/>
        <v>C20-R14</v>
      </c>
      <c r="D439" s="405">
        <v>0.47424768518519111</v>
      </c>
      <c r="E439" s="405">
        <v>0.47438657407408003</v>
      </c>
      <c r="F439" s="406">
        <f t="shared" si="116"/>
        <v>1.7</v>
      </c>
      <c r="G439" s="468">
        <f t="shared" si="116"/>
        <v>11.6</v>
      </c>
      <c r="H439" s="407">
        <f t="shared" si="116"/>
        <v>1.2</v>
      </c>
      <c r="I439" s="407">
        <f t="shared" si="108"/>
        <v>13.299999999999999</v>
      </c>
      <c r="J439" s="407">
        <f t="shared" si="103"/>
        <v>13.45</v>
      </c>
      <c r="K439" s="408">
        <f t="shared" si="109"/>
        <v>0.15000000000000036</v>
      </c>
      <c r="L439" s="409">
        <f t="shared" si="110"/>
        <v>0.5</v>
      </c>
      <c r="M439" s="410">
        <f t="shared" si="111"/>
        <v>13.799999999999999</v>
      </c>
      <c r="N439" s="410">
        <f t="shared" si="112"/>
        <v>13.95</v>
      </c>
      <c r="O439" s="411"/>
      <c r="P439" s="485">
        <f t="shared" ca="1" si="113"/>
        <v>0.47474537037037634</v>
      </c>
      <c r="Q439" s="484">
        <f t="shared" ca="1" si="114"/>
        <v>0.47490740740741338</v>
      </c>
      <c r="R439" s="486">
        <v>0.15</v>
      </c>
      <c r="S439" s="486">
        <f t="shared" ca="1" si="104"/>
        <v>7.0000000000000007E-2</v>
      </c>
      <c r="T439">
        <v>7</v>
      </c>
      <c r="U439" s="469" t="str">
        <f t="shared" si="105"/>
        <v>C20-R14</v>
      </c>
      <c r="V439">
        <v>20</v>
      </c>
      <c r="W439" s="470" t="s">
        <v>493</v>
      </c>
      <c r="X439" s="470" t="s">
        <v>494</v>
      </c>
      <c r="Y439">
        <v>14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511"/>
      <c r="C440" s="404" t="str">
        <f t="shared" si="102"/>
        <v>C20-R12</v>
      </c>
      <c r="D440" s="405">
        <v>0.47461805555556152</v>
      </c>
      <c r="E440" s="405">
        <v>0.47478009259259857</v>
      </c>
      <c r="F440" s="406">
        <f t="shared" si="116"/>
        <v>1.7</v>
      </c>
      <c r="G440" s="468">
        <f t="shared" si="116"/>
        <v>11.6</v>
      </c>
      <c r="H440" s="407">
        <f t="shared" si="116"/>
        <v>1.2</v>
      </c>
      <c r="I440" s="407">
        <f t="shared" si="108"/>
        <v>13.299999999999999</v>
      </c>
      <c r="J440" s="407">
        <f t="shared" si="103"/>
        <v>13.409999999999998</v>
      </c>
      <c r="K440" s="408">
        <f t="shared" si="109"/>
        <v>0.10999999999999943</v>
      </c>
      <c r="L440" s="409">
        <f t="shared" si="110"/>
        <v>0.5</v>
      </c>
      <c r="M440" s="410">
        <f t="shared" si="111"/>
        <v>13.799999999999999</v>
      </c>
      <c r="N440" s="410">
        <f t="shared" si="112"/>
        <v>13.909999999999998</v>
      </c>
      <c r="O440" s="411"/>
      <c r="P440" s="485">
        <f t="shared" ca="1" si="113"/>
        <v>0.47519675925926524</v>
      </c>
      <c r="Q440" s="484">
        <f t="shared" ca="1" si="114"/>
        <v>0.47533564814815416</v>
      </c>
      <c r="R440" s="486">
        <v>0.11</v>
      </c>
      <c r="S440" s="486">
        <f t="shared" ca="1" si="104"/>
        <v>0.02</v>
      </c>
      <c r="T440">
        <v>8</v>
      </c>
      <c r="U440" s="469" t="str">
        <f t="shared" si="105"/>
        <v>C20-R12</v>
      </c>
      <c r="V440">
        <v>20</v>
      </c>
      <c r="W440" s="470" t="s">
        <v>493</v>
      </c>
      <c r="X440" s="470" t="s">
        <v>494</v>
      </c>
      <c r="Y440">
        <v>12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511"/>
      <c r="C441" s="404" t="str">
        <f t="shared" si="102"/>
        <v>C20-R10</v>
      </c>
      <c r="D441" s="405">
        <v>0.4750462962963023</v>
      </c>
      <c r="E441" s="405">
        <v>0.47520833333333934</v>
      </c>
      <c r="F441" s="406">
        <f t="shared" si="116"/>
        <v>1.7</v>
      </c>
      <c r="G441" s="468">
        <f t="shared" si="116"/>
        <v>11.6</v>
      </c>
      <c r="H441" s="407">
        <f t="shared" si="116"/>
        <v>1.2</v>
      </c>
      <c r="I441" s="407">
        <f t="shared" si="108"/>
        <v>13.299999999999999</v>
      </c>
      <c r="J441" s="407">
        <f t="shared" si="103"/>
        <v>13.419999999999998</v>
      </c>
      <c r="K441" s="408">
        <f t="shared" si="109"/>
        <v>0.11999999999999922</v>
      </c>
      <c r="L441" s="409">
        <f t="shared" si="110"/>
        <v>0.5</v>
      </c>
      <c r="M441" s="410">
        <f t="shared" si="111"/>
        <v>13.799999999999999</v>
      </c>
      <c r="N441" s="410">
        <f t="shared" si="112"/>
        <v>13.919999999999998</v>
      </c>
      <c r="O441" s="411"/>
      <c r="P441" s="485">
        <f t="shared" ca="1" si="113"/>
        <v>0.47560185185185788</v>
      </c>
      <c r="Q441" s="484">
        <f t="shared" ca="1" si="114"/>
        <v>0.47576388888889493</v>
      </c>
      <c r="R441" s="486">
        <v>0.12</v>
      </c>
      <c r="S441" s="486">
        <f t="shared" ca="1" si="104"/>
        <v>0.11</v>
      </c>
      <c r="T441">
        <v>9</v>
      </c>
      <c r="U441" s="469" t="str">
        <f t="shared" si="105"/>
        <v>C20-R10</v>
      </c>
      <c r="V441">
        <v>20</v>
      </c>
      <c r="W441" s="470" t="s">
        <v>493</v>
      </c>
      <c r="X441" s="470" t="s">
        <v>494</v>
      </c>
      <c r="Y441">
        <v>10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511"/>
      <c r="C442" s="404" t="str">
        <f t="shared" si="102"/>
        <v>C20-R8</v>
      </c>
      <c r="D442" s="405">
        <v>0.47545138888889488</v>
      </c>
      <c r="E442" s="405">
        <v>0.47560185185185783</v>
      </c>
      <c r="F442" s="406">
        <f t="shared" si="116"/>
        <v>1.7</v>
      </c>
      <c r="G442" s="468">
        <f t="shared" si="116"/>
        <v>11.6</v>
      </c>
      <c r="H442" s="407">
        <f t="shared" si="116"/>
        <v>1.2</v>
      </c>
      <c r="I442" s="407">
        <f t="shared" si="108"/>
        <v>13.299999999999999</v>
      </c>
      <c r="J442" s="407">
        <f t="shared" si="103"/>
        <v>13.36</v>
      </c>
      <c r="K442" s="408">
        <f t="shared" si="109"/>
        <v>6.0000000000000497E-2</v>
      </c>
      <c r="L442" s="409">
        <f t="shared" si="110"/>
        <v>0.5</v>
      </c>
      <c r="M442" s="410">
        <f t="shared" si="111"/>
        <v>13.799999999999999</v>
      </c>
      <c r="N442" s="410">
        <f t="shared" si="112"/>
        <v>13.86</v>
      </c>
      <c r="O442" s="411"/>
      <c r="P442" s="485">
        <f t="shared" ca="1" si="113"/>
        <v>0.47605324074074679</v>
      </c>
      <c r="Q442" s="484">
        <f t="shared" ca="1" si="114"/>
        <v>0.47622685185185792</v>
      </c>
      <c r="R442" s="486">
        <v>0.06</v>
      </c>
      <c r="S442" s="486">
        <f t="shared" ca="1" si="104"/>
        <v>0.13</v>
      </c>
      <c r="T442">
        <v>10</v>
      </c>
      <c r="U442" s="469" t="str">
        <f t="shared" si="105"/>
        <v>C20-R8</v>
      </c>
      <c r="V442">
        <v>20</v>
      </c>
      <c r="W442" s="470" t="s">
        <v>493</v>
      </c>
      <c r="X442" s="470" t="s">
        <v>494</v>
      </c>
      <c r="Y442">
        <v>8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511"/>
      <c r="C443" s="404" t="str">
        <f t="shared" si="102"/>
        <v>C20-R6</v>
      </c>
      <c r="D443" s="405">
        <v>0.47583333333333933</v>
      </c>
      <c r="E443" s="405">
        <v>0.47598379629630228</v>
      </c>
      <c r="F443" s="406">
        <f t="shared" si="116"/>
        <v>1.7</v>
      </c>
      <c r="G443" s="468">
        <f t="shared" si="116"/>
        <v>11.6</v>
      </c>
      <c r="H443" s="407">
        <f t="shared" si="116"/>
        <v>1.2</v>
      </c>
      <c r="I443" s="407">
        <f t="shared" si="108"/>
        <v>13.299999999999999</v>
      </c>
      <c r="J443" s="407">
        <f t="shared" si="103"/>
        <v>13.36</v>
      </c>
      <c r="K443" s="408">
        <f t="shared" si="109"/>
        <v>6.0000000000000497E-2</v>
      </c>
      <c r="L443" s="409">
        <f t="shared" si="110"/>
        <v>0.5</v>
      </c>
      <c r="M443" s="410">
        <f t="shared" si="111"/>
        <v>13.799999999999999</v>
      </c>
      <c r="N443" s="410">
        <f t="shared" si="112"/>
        <v>13.86</v>
      </c>
      <c r="O443" s="411"/>
      <c r="P443" s="485">
        <f t="shared" ca="1" si="113"/>
        <v>0.47645833333333942</v>
      </c>
      <c r="Q443" s="484">
        <f t="shared" ca="1" si="114"/>
        <v>0.47663194444445056</v>
      </c>
      <c r="R443" s="486">
        <v>0.06</v>
      </c>
      <c r="S443" s="486">
        <f t="shared" ca="1" si="104"/>
        <v>0.14000000000000001</v>
      </c>
      <c r="T443">
        <v>11</v>
      </c>
      <c r="U443" s="469" t="str">
        <f t="shared" si="105"/>
        <v>C20-R6</v>
      </c>
      <c r="V443">
        <v>20</v>
      </c>
      <c r="W443" s="470" t="s">
        <v>493</v>
      </c>
      <c r="X443" s="470" t="s">
        <v>494</v>
      </c>
      <c r="Y443">
        <v>6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511"/>
      <c r="C444" s="404" t="str">
        <f t="shared" si="102"/>
        <v>C20-R4</v>
      </c>
      <c r="D444" s="405">
        <v>0.47626157407408004</v>
      </c>
      <c r="E444" s="405">
        <v>0.47642361111111708</v>
      </c>
      <c r="F444" s="406">
        <f t="shared" si="116"/>
        <v>1.7</v>
      </c>
      <c r="G444" s="468">
        <f t="shared" si="116"/>
        <v>11.6</v>
      </c>
      <c r="H444" s="407">
        <f t="shared" si="116"/>
        <v>1.2</v>
      </c>
      <c r="I444" s="407">
        <f t="shared" si="108"/>
        <v>13.299999999999999</v>
      </c>
      <c r="J444" s="407">
        <f t="shared" si="103"/>
        <v>13.339999999999998</v>
      </c>
      <c r="K444" s="408">
        <f t="shared" si="109"/>
        <v>3.9999999999999147E-2</v>
      </c>
      <c r="L444" s="409">
        <f t="shared" si="110"/>
        <v>0.5</v>
      </c>
      <c r="M444" s="410">
        <f t="shared" si="111"/>
        <v>13.799999999999999</v>
      </c>
      <c r="N444" s="410">
        <f t="shared" si="112"/>
        <v>13.839999999999998</v>
      </c>
      <c r="O444" s="411"/>
      <c r="P444" s="485">
        <f t="shared" ca="1" si="113"/>
        <v>0.47689814814815429</v>
      </c>
      <c r="Q444" s="484">
        <f t="shared" ca="1" si="114"/>
        <v>0.47704861111111724</v>
      </c>
      <c r="R444" s="486">
        <v>0.04</v>
      </c>
      <c r="S444" s="486">
        <f t="shared" ca="1" si="104"/>
        <v>0.12</v>
      </c>
      <c r="T444">
        <v>12</v>
      </c>
      <c r="U444" s="469" t="str">
        <f t="shared" si="105"/>
        <v>C20-R4</v>
      </c>
      <c r="V444">
        <v>20</v>
      </c>
      <c r="W444" s="470" t="s">
        <v>493</v>
      </c>
      <c r="X444" s="470" t="s">
        <v>494</v>
      </c>
      <c r="Y444">
        <v>4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511"/>
      <c r="C445" s="404" t="str">
        <f t="shared" si="102"/>
        <v>C20-R2</v>
      </c>
      <c r="D445" s="405">
        <v>0.47668981481482081</v>
      </c>
      <c r="E445" s="405">
        <v>0.47684027777778376</v>
      </c>
      <c r="F445" s="406">
        <f t="shared" si="116"/>
        <v>1.7</v>
      </c>
      <c r="G445" s="468">
        <f t="shared" si="116"/>
        <v>11.6</v>
      </c>
      <c r="H445" s="407">
        <f t="shared" si="116"/>
        <v>1.2</v>
      </c>
      <c r="I445" s="407">
        <f t="shared" si="108"/>
        <v>13.299999999999999</v>
      </c>
      <c r="J445" s="407">
        <f t="shared" si="103"/>
        <v>13.339999999999998</v>
      </c>
      <c r="K445" s="408">
        <f t="shared" si="109"/>
        <v>3.9999999999999147E-2</v>
      </c>
      <c r="L445" s="409">
        <f t="shared" si="110"/>
        <v>0.5</v>
      </c>
      <c r="M445" s="410">
        <f t="shared" si="111"/>
        <v>13.799999999999999</v>
      </c>
      <c r="N445" s="410">
        <f t="shared" si="112"/>
        <v>13.839999999999998</v>
      </c>
      <c r="O445" s="411"/>
      <c r="P445" s="485">
        <f t="shared" ca="1" si="113"/>
        <v>0.47729166666667278</v>
      </c>
      <c r="Q445" s="484">
        <f t="shared" ca="1" si="114"/>
        <v>0.47744212962963573</v>
      </c>
      <c r="R445" s="486">
        <v>0.04</v>
      </c>
      <c r="S445" s="486">
        <f t="shared" ca="1" si="104"/>
        <v>0.13</v>
      </c>
      <c r="T445">
        <v>13</v>
      </c>
      <c r="U445" s="469" t="str">
        <f t="shared" si="105"/>
        <v>C20-R2</v>
      </c>
      <c r="V445">
        <v>20</v>
      </c>
      <c r="W445" s="470" t="s">
        <v>493</v>
      </c>
      <c r="X445" s="470" t="s">
        <v>494</v>
      </c>
      <c r="Y445">
        <v>2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511"/>
      <c r="C446" s="404" t="str">
        <f t="shared" si="102"/>
        <v>C21-R1</v>
      </c>
      <c r="D446" s="405">
        <v>0.47707175925926526</v>
      </c>
      <c r="E446" s="405">
        <v>0.4772337962963023</v>
      </c>
      <c r="F446" s="406">
        <f t="shared" si="116"/>
        <v>1.7</v>
      </c>
      <c r="G446" s="468">
        <f t="shared" si="116"/>
        <v>11.6</v>
      </c>
      <c r="H446" s="407">
        <f t="shared" si="116"/>
        <v>1.2</v>
      </c>
      <c r="I446" s="407">
        <f t="shared" si="108"/>
        <v>13.299999999999999</v>
      </c>
      <c r="J446" s="407">
        <f t="shared" si="103"/>
        <v>13.36</v>
      </c>
      <c r="K446" s="408">
        <f t="shared" si="109"/>
        <v>6.0000000000000497E-2</v>
      </c>
      <c r="L446" s="409">
        <f t="shared" si="110"/>
        <v>0.5</v>
      </c>
      <c r="M446" s="410">
        <f t="shared" si="111"/>
        <v>13.799999999999999</v>
      </c>
      <c r="N446" s="410">
        <f t="shared" si="112"/>
        <v>13.86</v>
      </c>
      <c r="O446" s="411"/>
      <c r="P446" s="485">
        <f t="shared" ca="1" si="113"/>
        <v>0.47769675925926536</v>
      </c>
      <c r="Q446" s="484">
        <f t="shared" ca="1" si="114"/>
        <v>0.47784722222222831</v>
      </c>
      <c r="R446" s="486">
        <v>0.06</v>
      </c>
      <c r="S446" s="486">
        <f t="shared" ca="1" si="104"/>
        <v>0.06</v>
      </c>
      <c r="T446">
        <v>14</v>
      </c>
      <c r="U446" s="469" t="str">
        <f t="shared" si="105"/>
        <v>C21-R1</v>
      </c>
      <c r="V446">
        <v>21</v>
      </c>
      <c r="W446" s="470" t="s">
        <v>493</v>
      </c>
      <c r="X446" s="470" t="s">
        <v>494</v>
      </c>
      <c r="Y446">
        <v>1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511"/>
      <c r="C447" s="404" t="str">
        <f t="shared" si="102"/>
        <v>C21-R3</v>
      </c>
      <c r="D447" s="405">
        <v>0.47750000000000603</v>
      </c>
      <c r="E447" s="405">
        <v>0.47767361111111717</v>
      </c>
      <c r="F447" s="406">
        <f t="shared" si="116"/>
        <v>1.7</v>
      </c>
      <c r="G447" s="468">
        <f t="shared" si="116"/>
        <v>11.6</v>
      </c>
      <c r="H447" s="407">
        <f t="shared" si="116"/>
        <v>1.2</v>
      </c>
      <c r="I447" s="407">
        <f t="shared" si="108"/>
        <v>13.299999999999999</v>
      </c>
      <c r="J447" s="407">
        <f t="shared" si="103"/>
        <v>13.409999999999998</v>
      </c>
      <c r="K447" s="408">
        <f t="shared" si="109"/>
        <v>0.10999999999999943</v>
      </c>
      <c r="L447" s="409">
        <f t="shared" si="110"/>
        <v>0.5</v>
      </c>
      <c r="M447" s="410">
        <f t="shared" si="111"/>
        <v>13.799999999999999</v>
      </c>
      <c r="N447" s="410">
        <f t="shared" si="112"/>
        <v>13.909999999999998</v>
      </c>
      <c r="O447" s="411"/>
      <c r="P447" s="485">
        <f t="shared" ca="1" si="113"/>
        <v>0.47813657407408017</v>
      </c>
      <c r="Q447" s="484">
        <f t="shared" ca="1" si="114"/>
        <v>0.47831018518519131</v>
      </c>
      <c r="R447" s="486">
        <v>0.11</v>
      </c>
      <c r="S447" s="486">
        <f t="shared" ca="1" si="104"/>
        <v>0.01</v>
      </c>
      <c r="T447">
        <v>15</v>
      </c>
      <c r="U447" s="469" t="str">
        <f t="shared" si="105"/>
        <v>C21-R3</v>
      </c>
      <c r="V447">
        <v>21</v>
      </c>
      <c r="W447" s="470" t="s">
        <v>493</v>
      </c>
      <c r="X447" s="470" t="s">
        <v>494</v>
      </c>
      <c r="Y447">
        <v>3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511"/>
      <c r="C448" s="404" t="str">
        <f t="shared" si="102"/>
        <v>C21-R5</v>
      </c>
      <c r="D448" s="405">
        <v>0.4779398148148209</v>
      </c>
      <c r="E448" s="405">
        <v>0.47811342592593203</v>
      </c>
      <c r="F448" s="406">
        <f t="shared" si="116"/>
        <v>1.7</v>
      </c>
      <c r="G448" s="468">
        <f t="shared" si="116"/>
        <v>11.6</v>
      </c>
      <c r="H448" s="407">
        <f t="shared" si="116"/>
        <v>1.2</v>
      </c>
      <c r="I448" s="407">
        <f t="shared" si="108"/>
        <v>13.299999999999999</v>
      </c>
      <c r="J448" s="407">
        <f t="shared" si="103"/>
        <v>13.45</v>
      </c>
      <c r="K448" s="408">
        <f t="shared" si="109"/>
        <v>0.15000000000000036</v>
      </c>
      <c r="L448" s="409">
        <f t="shared" si="110"/>
        <v>0.5</v>
      </c>
      <c r="M448" s="410">
        <f t="shared" si="111"/>
        <v>13.799999999999999</v>
      </c>
      <c r="N448" s="410">
        <f t="shared" si="112"/>
        <v>13.95</v>
      </c>
      <c r="O448" s="411"/>
      <c r="P448" s="485">
        <f t="shared" ca="1" si="113"/>
        <v>0.4785416666666728</v>
      </c>
      <c r="Q448" s="484">
        <f t="shared" ca="1" si="114"/>
        <v>0.47871527777778394</v>
      </c>
      <c r="R448" s="486">
        <v>0.15</v>
      </c>
      <c r="S448" s="486">
        <f t="shared" ca="1" si="104"/>
        <v>0.02</v>
      </c>
      <c r="T448">
        <v>16</v>
      </c>
      <c r="U448" s="469" t="str">
        <f t="shared" si="105"/>
        <v>C21-R5</v>
      </c>
      <c r="V448">
        <v>21</v>
      </c>
      <c r="W448" s="470" t="s">
        <v>493</v>
      </c>
      <c r="X448" s="470" t="s">
        <v>494</v>
      </c>
      <c r="Y448">
        <v>5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511"/>
      <c r="C449" s="404" t="str">
        <f t="shared" si="102"/>
        <v>C21-R7</v>
      </c>
      <c r="D449" s="405">
        <v>0.47837962962963576</v>
      </c>
      <c r="E449" s="405">
        <v>0.47853009259259871</v>
      </c>
      <c r="F449" s="406">
        <f t="shared" si="116"/>
        <v>1.7</v>
      </c>
      <c r="G449" s="468">
        <f t="shared" si="116"/>
        <v>11.6</v>
      </c>
      <c r="H449" s="407">
        <f t="shared" si="116"/>
        <v>1.2</v>
      </c>
      <c r="I449" s="407">
        <f t="shared" si="108"/>
        <v>13.299999999999999</v>
      </c>
      <c r="J449" s="407">
        <f t="shared" si="103"/>
        <v>13.339999999999998</v>
      </c>
      <c r="K449" s="408">
        <f t="shared" si="109"/>
        <v>3.9999999999999147E-2</v>
      </c>
      <c r="L449" s="409">
        <f t="shared" si="110"/>
        <v>0.5</v>
      </c>
      <c r="M449" s="410">
        <f t="shared" si="111"/>
        <v>13.799999999999999</v>
      </c>
      <c r="N449" s="410">
        <f t="shared" si="112"/>
        <v>13.839999999999998</v>
      </c>
      <c r="O449" s="411"/>
      <c r="P449" s="485">
        <f t="shared" ca="1" si="113"/>
        <v>0.4790046296296358</v>
      </c>
      <c r="Q449" s="484">
        <f t="shared" ca="1" si="114"/>
        <v>0.47916666666667285</v>
      </c>
      <c r="R449" s="486">
        <v>0.04</v>
      </c>
      <c r="S449" s="486">
        <f t="shared" ca="1" si="104"/>
        <v>0.05</v>
      </c>
      <c r="T449">
        <v>17</v>
      </c>
      <c r="U449" s="469" t="str">
        <f t="shared" si="105"/>
        <v>C21-R7</v>
      </c>
      <c r="V449">
        <v>21</v>
      </c>
      <c r="W449" s="470" t="s">
        <v>493</v>
      </c>
      <c r="X449" s="470" t="s">
        <v>494</v>
      </c>
      <c r="Y449">
        <v>7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511"/>
      <c r="C450" s="404" t="str">
        <f t="shared" si="102"/>
        <v>C21-R9</v>
      </c>
      <c r="D450" s="405">
        <v>0.47881944444445057</v>
      </c>
      <c r="E450" s="405">
        <v>0.47898148148148761</v>
      </c>
      <c r="F450" s="406">
        <f t="shared" si="116"/>
        <v>1.7</v>
      </c>
      <c r="G450" s="468">
        <f t="shared" si="116"/>
        <v>11.6</v>
      </c>
      <c r="H450" s="407">
        <f t="shared" si="116"/>
        <v>1.2</v>
      </c>
      <c r="I450" s="407">
        <f t="shared" si="108"/>
        <v>13.299999999999999</v>
      </c>
      <c r="J450" s="407">
        <f t="shared" si="103"/>
        <v>13.43</v>
      </c>
      <c r="K450" s="408">
        <f t="shared" si="109"/>
        <v>0.13000000000000078</v>
      </c>
      <c r="L450" s="409">
        <f t="shared" si="110"/>
        <v>0.5</v>
      </c>
      <c r="M450" s="410">
        <f t="shared" si="111"/>
        <v>13.799999999999999</v>
      </c>
      <c r="N450" s="410">
        <f t="shared" si="112"/>
        <v>13.93</v>
      </c>
      <c r="O450" s="411"/>
      <c r="P450" s="485">
        <f t="shared" ca="1" si="113"/>
        <v>0.47944444444445061</v>
      </c>
      <c r="Q450" s="484">
        <f t="shared" ca="1" si="114"/>
        <v>0.47961805555556175</v>
      </c>
      <c r="R450" s="486">
        <v>0.13</v>
      </c>
      <c r="S450" s="486">
        <f t="shared" ca="1" si="104"/>
        <v>0.02</v>
      </c>
      <c r="T450">
        <v>18</v>
      </c>
      <c r="U450" s="469" t="str">
        <f t="shared" si="105"/>
        <v>C21-R9</v>
      </c>
      <c r="V450">
        <v>21</v>
      </c>
      <c r="W450" s="470" t="s">
        <v>493</v>
      </c>
      <c r="X450" s="470" t="s">
        <v>494</v>
      </c>
      <c r="Y450">
        <v>9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511"/>
      <c r="C451" s="404" t="str">
        <f t="shared" si="102"/>
        <v>C21-R11</v>
      </c>
      <c r="D451" s="405">
        <v>0.47927083333333947</v>
      </c>
      <c r="E451" s="405">
        <v>0.47944444444445061</v>
      </c>
      <c r="F451" s="406">
        <f t="shared" ref="F451:H466" si="117">F450</f>
        <v>1.7</v>
      </c>
      <c r="G451" s="468">
        <f t="shared" si="117"/>
        <v>11.6</v>
      </c>
      <c r="H451" s="407">
        <f t="shared" si="117"/>
        <v>1.2</v>
      </c>
      <c r="I451" s="407">
        <f t="shared" si="108"/>
        <v>13.299999999999999</v>
      </c>
      <c r="J451" s="407">
        <f t="shared" si="103"/>
        <v>13.329999999999998</v>
      </c>
      <c r="K451" s="408">
        <f t="shared" si="109"/>
        <v>2.9999999999999361E-2</v>
      </c>
      <c r="L451" s="409">
        <f t="shared" si="110"/>
        <v>0.5</v>
      </c>
      <c r="M451" s="410">
        <f t="shared" si="111"/>
        <v>13.799999999999999</v>
      </c>
      <c r="N451" s="410">
        <f t="shared" si="112"/>
        <v>13.829999999999998</v>
      </c>
      <c r="O451" s="411"/>
      <c r="P451" s="485">
        <f t="shared" ca="1" si="113"/>
        <v>0.47984953703704325</v>
      </c>
      <c r="Q451" s="484">
        <f t="shared" ca="1" si="114"/>
        <v>0.48001157407408029</v>
      </c>
      <c r="R451" s="486">
        <v>0.03</v>
      </c>
      <c r="S451" s="486">
        <f t="shared" ca="1" si="104"/>
        <v>0.03</v>
      </c>
      <c r="T451">
        <v>19</v>
      </c>
      <c r="U451" s="469" t="str">
        <f t="shared" si="105"/>
        <v>C21-R11</v>
      </c>
      <c r="V451">
        <v>21</v>
      </c>
      <c r="W451" s="470" t="s">
        <v>493</v>
      </c>
      <c r="X451" s="470" t="s">
        <v>494</v>
      </c>
      <c r="Y451">
        <v>11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511"/>
      <c r="C452" s="404" t="str">
        <f t="shared" si="102"/>
        <v>C21-R13</v>
      </c>
      <c r="D452" s="405">
        <v>0.47973379629630247</v>
      </c>
      <c r="E452" s="405">
        <v>0.47987268518519138</v>
      </c>
      <c r="F452" s="406">
        <f t="shared" si="117"/>
        <v>1.7</v>
      </c>
      <c r="G452" s="468">
        <f t="shared" si="117"/>
        <v>11.6</v>
      </c>
      <c r="H452" s="407">
        <f t="shared" si="117"/>
        <v>1.2</v>
      </c>
      <c r="I452" s="407">
        <f t="shared" si="108"/>
        <v>13.299999999999999</v>
      </c>
      <c r="J452" s="407">
        <f t="shared" si="103"/>
        <v>13.43</v>
      </c>
      <c r="K452" s="408">
        <f t="shared" si="109"/>
        <v>0.13000000000000078</v>
      </c>
      <c r="L452" s="409">
        <f t="shared" si="110"/>
        <v>0.5</v>
      </c>
      <c r="M452" s="410">
        <f t="shared" si="111"/>
        <v>13.799999999999999</v>
      </c>
      <c r="N452" s="410">
        <f t="shared" si="112"/>
        <v>13.93</v>
      </c>
      <c r="O452" s="411"/>
      <c r="P452" s="485">
        <f t="shared" ca="1" si="113"/>
        <v>0.48024305555556179</v>
      </c>
      <c r="Q452" s="484">
        <f t="shared" ca="1" si="114"/>
        <v>0.48041666666667293</v>
      </c>
      <c r="R452" s="486">
        <v>0.13</v>
      </c>
      <c r="S452" s="486">
        <f t="shared" ca="1" si="104"/>
        <v>0.06</v>
      </c>
      <c r="T452">
        <v>20</v>
      </c>
      <c r="U452" s="469" t="str">
        <f t="shared" si="105"/>
        <v>C21-R13</v>
      </c>
      <c r="V452">
        <v>21</v>
      </c>
      <c r="W452" s="470" t="s">
        <v>493</v>
      </c>
      <c r="X452" s="470" t="s">
        <v>494</v>
      </c>
      <c r="Y452">
        <v>13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511"/>
      <c r="C453" s="404" t="str">
        <f t="shared" si="102"/>
        <v>C21-R15</v>
      </c>
      <c r="D453" s="405">
        <v>0.48015046296296915</v>
      </c>
      <c r="E453" s="405">
        <v>0.48032407407408029</v>
      </c>
      <c r="F453" s="406">
        <f t="shared" si="117"/>
        <v>1.7</v>
      </c>
      <c r="G453" s="468">
        <f t="shared" si="117"/>
        <v>11.6</v>
      </c>
      <c r="H453" s="407">
        <f t="shared" si="117"/>
        <v>1.2</v>
      </c>
      <c r="I453" s="407">
        <f t="shared" si="108"/>
        <v>13.299999999999999</v>
      </c>
      <c r="J453" s="407">
        <f t="shared" si="103"/>
        <v>13.339999999999998</v>
      </c>
      <c r="K453" s="408">
        <f t="shared" si="109"/>
        <v>3.9999999999999147E-2</v>
      </c>
      <c r="L453" s="409">
        <f t="shared" si="110"/>
        <v>0.5</v>
      </c>
      <c r="M453" s="410">
        <f t="shared" si="111"/>
        <v>13.799999999999999</v>
      </c>
      <c r="N453" s="410">
        <f t="shared" si="112"/>
        <v>13.839999999999998</v>
      </c>
      <c r="O453" s="411"/>
      <c r="P453" s="485">
        <f t="shared" ca="1" si="113"/>
        <v>0.48064814814815443</v>
      </c>
      <c r="Q453" s="484">
        <f t="shared" ca="1" si="114"/>
        <v>0.48081018518519147</v>
      </c>
      <c r="R453" s="486">
        <v>0.04</v>
      </c>
      <c r="S453" s="486">
        <f t="shared" ca="1" si="104"/>
        <v>0.04</v>
      </c>
      <c r="T453">
        <v>21</v>
      </c>
      <c r="U453" s="469" t="str">
        <f t="shared" si="105"/>
        <v>C21-R15</v>
      </c>
      <c r="V453">
        <v>21</v>
      </c>
      <c r="W453" s="470" t="s">
        <v>493</v>
      </c>
      <c r="X453" s="470" t="s">
        <v>494</v>
      </c>
      <c r="Y453">
        <v>15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511"/>
      <c r="C454" s="404" t="str">
        <f t="shared" si="102"/>
        <v>C21-R17</v>
      </c>
      <c r="D454" s="405">
        <v>0.48060185185185805</v>
      </c>
      <c r="E454" s="405">
        <v>0.48077546296296919</v>
      </c>
      <c r="F454" s="406">
        <f t="shared" si="117"/>
        <v>1.7</v>
      </c>
      <c r="G454" s="468">
        <f t="shared" si="117"/>
        <v>11.6</v>
      </c>
      <c r="H454" s="407">
        <f t="shared" si="117"/>
        <v>1.2</v>
      </c>
      <c r="I454" s="407">
        <f t="shared" si="108"/>
        <v>13.299999999999999</v>
      </c>
      <c r="J454" s="407">
        <f t="shared" si="103"/>
        <v>13.409999999999998</v>
      </c>
      <c r="K454" s="408">
        <f t="shared" si="109"/>
        <v>0.10999999999999943</v>
      </c>
      <c r="L454" s="409">
        <f t="shared" si="110"/>
        <v>0.5</v>
      </c>
      <c r="M454" s="410">
        <f t="shared" si="111"/>
        <v>13.799999999999999</v>
      </c>
      <c r="N454" s="410">
        <f t="shared" si="112"/>
        <v>13.909999999999998</v>
      </c>
      <c r="O454" s="411"/>
      <c r="P454" s="485">
        <f t="shared" ca="1" si="113"/>
        <v>0.48109953703704333</v>
      </c>
      <c r="Q454" s="484">
        <f t="shared" ca="1" si="114"/>
        <v>0.48126157407408038</v>
      </c>
      <c r="R454" s="486">
        <v>0.11</v>
      </c>
      <c r="S454" s="486">
        <f t="shared" ca="1" si="104"/>
        <v>0.04</v>
      </c>
      <c r="T454">
        <v>22</v>
      </c>
      <c r="U454" s="469" t="str">
        <f t="shared" si="105"/>
        <v>C21-R17</v>
      </c>
      <c r="V454">
        <v>21</v>
      </c>
      <c r="W454" s="470" t="s">
        <v>493</v>
      </c>
      <c r="X454" s="470" t="s">
        <v>494</v>
      </c>
      <c r="Y454">
        <v>17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511"/>
      <c r="C455" s="404" t="str">
        <f t="shared" si="102"/>
        <v>C21-R19</v>
      </c>
      <c r="D455" s="405">
        <v>0.48105324074074696</v>
      </c>
      <c r="E455" s="405">
        <v>0.4812268518518581</v>
      </c>
      <c r="F455" s="406">
        <f t="shared" si="117"/>
        <v>1.7</v>
      </c>
      <c r="G455" s="468">
        <f t="shared" si="117"/>
        <v>11.6</v>
      </c>
      <c r="H455" s="407">
        <f t="shared" si="117"/>
        <v>1.2</v>
      </c>
      <c r="I455" s="407">
        <f t="shared" si="108"/>
        <v>13.299999999999999</v>
      </c>
      <c r="J455" s="407">
        <f t="shared" si="103"/>
        <v>13.399999999999999</v>
      </c>
      <c r="K455" s="408">
        <f t="shared" si="109"/>
        <v>9.9999999999999645E-2</v>
      </c>
      <c r="L455" s="409">
        <f t="shared" si="110"/>
        <v>0.5</v>
      </c>
      <c r="M455" s="410">
        <f t="shared" si="111"/>
        <v>13.799999999999999</v>
      </c>
      <c r="N455" s="410">
        <f t="shared" si="112"/>
        <v>13.899999999999999</v>
      </c>
      <c r="O455" s="411"/>
      <c r="P455" s="485">
        <f t="shared" ca="1" si="113"/>
        <v>0.48155092592593224</v>
      </c>
      <c r="Q455" s="484">
        <f t="shared" ca="1" si="114"/>
        <v>0.48172453703704338</v>
      </c>
      <c r="R455" s="486">
        <v>0.1</v>
      </c>
      <c r="S455" s="486">
        <f t="shared" ca="1" si="104"/>
        <v>0.08</v>
      </c>
      <c r="T455">
        <v>23</v>
      </c>
      <c r="U455" s="469" t="str">
        <f t="shared" si="105"/>
        <v>C21-R19</v>
      </c>
      <c r="V455">
        <v>21</v>
      </c>
      <c r="W455" s="470" t="s">
        <v>493</v>
      </c>
      <c r="X455" s="470" t="s">
        <v>494</v>
      </c>
      <c r="Y455">
        <v>19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511"/>
      <c r="C456" s="404" t="str">
        <f t="shared" si="102"/>
        <v>C21-R21</v>
      </c>
      <c r="D456" s="405">
        <v>0.48145833333333959</v>
      </c>
      <c r="E456" s="405">
        <v>0.48160879629630254</v>
      </c>
      <c r="F456" s="406">
        <f t="shared" si="117"/>
        <v>1.7</v>
      </c>
      <c r="G456" s="468">
        <f t="shared" si="117"/>
        <v>11.6</v>
      </c>
      <c r="H456" s="407">
        <f t="shared" si="117"/>
        <v>1.2</v>
      </c>
      <c r="I456" s="407">
        <f t="shared" si="108"/>
        <v>13.299999999999999</v>
      </c>
      <c r="J456" s="407">
        <f t="shared" si="103"/>
        <v>13.309999999999999</v>
      </c>
      <c r="K456" s="408">
        <f t="shared" si="109"/>
        <v>9.9999999999997868E-3</v>
      </c>
      <c r="L456" s="409">
        <f t="shared" si="110"/>
        <v>0.5</v>
      </c>
      <c r="M456" s="410">
        <f t="shared" si="111"/>
        <v>13.799999999999999</v>
      </c>
      <c r="N456" s="410">
        <f t="shared" si="112"/>
        <v>13.809999999999999</v>
      </c>
      <c r="O456" s="411"/>
      <c r="P456" s="485">
        <f t="shared" ca="1" si="113"/>
        <v>0.48201388888889524</v>
      </c>
      <c r="Q456" s="484">
        <f t="shared" ca="1" si="114"/>
        <v>0.48215277777778415</v>
      </c>
      <c r="R456" s="486">
        <v>0.01</v>
      </c>
      <c r="S456" s="486">
        <f t="shared" ca="1" si="104"/>
        <v>0.15</v>
      </c>
      <c r="T456">
        <v>24</v>
      </c>
      <c r="U456" s="469" t="str">
        <f t="shared" si="105"/>
        <v>C21-R21</v>
      </c>
      <c r="V456">
        <v>21</v>
      </c>
      <c r="W456" s="470" t="s">
        <v>493</v>
      </c>
      <c r="X456" s="470" t="s">
        <v>494</v>
      </c>
      <c r="Y456">
        <v>21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511"/>
      <c r="C457" s="404" t="str">
        <f t="shared" si="102"/>
        <v>C21-R23</v>
      </c>
      <c r="D457" s="405">
        <v>0.48187500000000627</v>
      </c>
      <c r="E457" s="405">
        <v>0.48204861111111741</v>
      </c>
      <c r="F457" s="406">
        <f t="shared" si="117"/>
        <v>1.7</v>
      </c>
      <c r="G457" s="468">
        <f t="shared" si="117"/>
        <v>11.6</v>
      </c>
      <c r="H457" s="407">
        <f t="shared" si="117"/>
        <v>1.2</v>
      </c>
      <c r="I457" s="407">
        <f t="shared" si="108"/>
        <v>13.299999999999999</v>
      </c>
      <c r="J457" s="407">
        <f t="shared" si="103"/>
        <v>13.379999999999999</v>
      </c>
      <c r="K457" s="408">
        <f t="shared" si="109"/>
        <v>8.0000000000000071E-2</v>
      </c>
      <c r="L457" s="409">
        <f t="shared" si="110"/>
        <v>0.5</v>
      </c>
      <c r="M457" s="410">
        <f t="shared" si="111"/>
        <v>13.799999999999999</v>
      </c>
      <c r="N457" s="410">
        <f t="shared" si="112"/>
        <v>13.879999999999999</v>
      </c>
      <c r="O457" s="411"/>
      <c r="P457" s="485">
        <f t="shared" ca="1" si="113"/>
        <v>0.48239583333333969</v>
      </c>
      <c r="Q457" s="484">
        <f t="shared" ca="1" si="114"/>
        <v>0.48256944444445082</v>
      </c>
      <c r="R457" s="486">
        <v>0.08</v>
      </c>
      <c r="S457" s="486">
        <f t="shared" ca="1" si="104"/>
        <v>0.01</v>
      </c>
      <c r="T457">
        <v>25</v>
      </c>
      <c r="U457" s="469" t="str">
        <f t="shared" si="105"/>
        <v>C21-R23</v>
      </c>
      <c r="V457">
        <v>21</v>
      </c>
      <c r="W457" s="470" t="s">
        <v>493</v>
      </c>
      <c r="X457" s="470" t="s">
        <v>494</v>
      </c>
      <c r="Y457">
        <v>23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511"/>
      <c r="C458" s="404" t="str">
        <f t="shared" si="102"/>
        <v>C21-R25</v>
      </c>
      <c r="D458" s="405">
        <v>0.48233796296296927</v>
      </c>
      <c r="E458" s="405">
        <v>0.48248842592593222</v>
      </c>
      <c r="F458" s="406">
        <f t="shared" si="117"/>
        <v>1.7</v>
      </c>
      <c r="G458" s="468">
        <f t="shared" si="117"/>
        <v>11.6</v>
      </c>
      <c r="H458" s="407">
        <f t="shared" si="117"/>
        <v>1.2</v>
      </c>
      <c r="I458" s="407">
        <f t="shared" si="108"/>
        <v>13.299999999999999</v>
      </c>
      <c r="J458" s="407">
        <f t="shared" si="103"/>
        <v>13.44</v>
      </c>
      <c r="K458" s="408">
        <f t="shared" si="109"/>
        <v>0.14000000000000057</v>
      </c>
      <c r="L458" s="409">
        <f t="shared" si="110"/>
        <v>0.5</v>
      </c>
      <c r="M458" s="410">
        <f t="shared" si="111"/>
        <v>13.799999999999999</v>
      </c>
      <c r="N458" s="410">
        <f t="shared" si="112"/>
        <v>13.94</v>
      </c>
      <c r="O458" s="411"/>
      <c r="P458" s="485">
        <f t="shared" ca="1" si="113"/>
        <v>0.48285879629630268</v>
      </c>
      <c r="Q458" s="484">
        <f t="shared" ca="1" si="114"/>
        <v>0.48302083333333973</v>
      </c>
      <c r="R458" s="486">
        <v>0.14000000000000001</v>
      </c>
      <c r="S458" s="486">
        <f t="shared" ca="1" si="104"/>
        <v>0.11</v>
      </c>
      <c r="T458">
        <v>26</v>
      </c>
      <c r="U458" s="469" t="str">
        <f t="shared" si="105"/>
        <v>C21-R25</v>
      </c>
      <c r="V458">
        <v>21</v>
      </c>
      <c r="W458" s="470" t="s">
        <v>493</v>
      </c>
      <c r="X458" s="470" t="s">
        <v>494</v>
      </c>
      <c r="Y458">
        <v>25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511"/>
      <c r="C459" s="404" t="str">
        <f t="shared" si="102"/>
        <v>C21-R27</v>
      </c>
      <c r="D459" s="405">
        <v>0.48271990740741372</v>
      </c>
      <c r="E459" s="405">
        <v>0.48288194444445076</v>
      </c>
      <c r="F459" s="406">
        <f t="shared" si="117"/>
        <v>1.7</v>
      </c>
      <c r="G459" s="468">
        <f t="shared" si="117"/>
        <v>11.6</v>
      </c>
      <c r="H459" s="407">
        <f t="shared" si="117"/>
        <v>1.2</v>
      </c>
      <c r="I459" s="407">
        <f t="shared" si="108"/>
        <v>13.299999999999999</v>
      </c>
      <c r="J459" s="407">
        <f t="shared" si="103"/>
        <v>13.419999999999998</v>
      </c>
      <c r="K459" s="408">
        <f t="shared" si="109"/>
        <v>0.11999999999999922</v>
      </c>
      <c r="L459" s="409">
        <f t="shared" si="110"/>
        <v>0.5</v>
      </c>
      <c r="M459" s="410">
        <f t="shared" si="111"/>
        <v>13.799999999999999</v>
      </c>
      <c r="N459" s="410">
        <f t="shared" si="112"/>
        <v>13.919999999999998</v>
      </c>
      <c r="O459" s="411"/>
      <c r="P459" s="485">
        <f t="shared" ca="1" si="113"/>
        <v>0.48331018518519159</v>
      </c>
      <c r="Q459" s="484">
        <f t="shared" ca="1" si="114"/>
        <v>0.48346064814815454</v>
      </c>
      <c r="R459" s="486">
        <v>0.12</v>
      </c>
      <c r="S459" s="486">
        <f t="shared" ca="1" si="104"/>
        <v>0.06</v>
      </c>
      <c r="T459">
        <v>1</v>
      </c>
      <c r="U459" s="469" t="str">
        <f t="shared" si="105"/>
        <v>C21-R27</v>
      </c>
      <c r="V459">
        <v>21</v>
      </c>
      <c r="W459" s="470" t="s">
        <v>493</v>
      </c>
      <c r="X459" s="470" t="s">
        <v>494</v>
      </c>
      <c r="Y459">
        <v>27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511"/>
      <c r="C460" s="404" t="str">
        <f t="shared" si="102"/>
        <v>C21-R29</v>
      </c>
      <c r="D460" s="405">
        <v>0.48311342592593226</v>
      </c>
      <c r="E460" s="405">
        <v>0.48325231481482117</v>
      </c>
      <c r="F460" s="406">
        <f t="shared" si="117"/>
        <v>1.7</v>
      </c>
      <c r="G460" s="468">
        <f t="shared" si="117"/>
        <v>11.6</v>
      </c>
      <c r="H460" s="407">
        <f t="shared" si="117"/>
        <v>1.2</v>
      </c>
      <c r="I460" s="407">
        <f t="shared" si="108"/>
        <v>13.299999999999999</v>
      </c>
      <c r="J460" s="407">
        <f t="shared" si="103"/>
        <v>13.45</v>
      </c>
      <c r="K460" s="408">
        <f t="shared" si="109"/>
        <v>0.15000000000000036</v>
      </c>
      <c r="L460" s="409">
        <f t="shared" si="110"/>
        <v>0.5</v>
      </c>
      <c r="M460" s="410">
        <f t="shared" si="111"/>
        <v>13.799999999999999</v>
      </c>
      <c r="N460" s="410">
        <f t="shared" si="112"/>
        <v>13.95</v>
      </c>
      <c r="O460" s="411"/>
      <c r="P460" s="485">
        <f t="shared" ca="1" si="113"/>
        <v>0.48369212962963604</v>
      </c>
      <c r="Q460" s="484">
        <f t="shared" ca="1" si="114"/>
        <v>0.48386574074074717</v>
      </c>
      <c r="R460" s="486">
        <v>0.15</v>
      </c>
      <c r="S460" s="486">
        <f t="shared" ca="1" si="104"/>
        <v>0.09</v>
      </c>
      <c r="T460">
        <v>2</v>
      </c>
      <c r="U460" s="469" t="str">
        <f t="shared" si="105"/>
        <v>C21-R29</v>
      </c>
      <c r="V460">
        <v>21</v>
      </c>
      <c r="W460" s="470" t="s">
        <v>493</v>
      </c>
      <c r="X460" s="470" t="s">
        <v>494</v>
      </c>
      <c r="Y460">
        <v>29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511"/>
      <c r="C461" s="404" t="str">
        <f t="shared" si="102"/>
        <v>C21-R31</v>
      </c>
      <c r="D461" s="405">
        <v>0.48348379629630267</v>
      </c>
      <c r="E461" s="405">
        <v>0.48362268518519158</v>
      </c>
      <c r="F461" s="406">
        <f t="shared" si="117"/>
        <v>1.7</v>
      </c>
      <c r="G461" s="468">
        <f t="shared" si="117"/>
        <v>11.6</v>
      </c>
      <c r="H461" s="407">
        <f t="shared" si="117"/>
        <v>1.2</v>
      </c>
      <c r="I461" s="407">
        <f t="shared" si="108"/>
        <v>13.299999999999999</v>
      </c>
      <c r="J461" s="407">
        <f t="shared" si="103"/>
        <v>13.419999999999998</v>
      </c>
      <c r="K461" s="408">
        <f t="shared" si="109"/>
        <v>0.11999999999999922</v>
      </c>
      <c r="L461" s="409">
        <f t="shared" si="110"/>
        <v>0.5</v>
      </c>
      <c r="M461" s="410">
        <f t="shared" si="111"/>
        <v>13.799999999999999</v>
      </c>
      <c r="N461" s="410">
        <f t="shared" si="112"/>
        <v>13.919999999999998</v>
      </c>
      <c r="O461" s="411"/>
      <c r="P461" s="485">
        <f t="shared" ca="1" si="113"/>
        <v>0.48412037037037681</v>
      </c>
      <c r="Q461" s="484">
        <f t="shared" ca="1" si="114"/>
        <v>0.48428240740741385</v>
      </c>
      <c r="R461" s="486">
        <v>0.12</v>
      </c>
      <c r="S461" s="486">
        <f t="shared" ca="1" si="104"/>
        <v>0.03</v>
      </c>
      <c r="T461">
        <v>3</v>
      </c>
      <c r="U461" s="469" t="str">
        <f t="shared" si="105"/>
        <v>C21-R31</v>
      </c>
      <c r="V461">
        <v>21</v>
      </c>
      <c r="W461" s="470" t="s">
        <v>493</v>
      </c>
      <c r="X461" s="470" t="s">
        <v>494</v>
      </c>
      <c r="Y461">
        <v>31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511"/>
      <c r="C462" s="404" t="str">
        <f t="shared" si="102"/>
        <v>C21-R33</v>
      </c>
      <c r="D462" s="405">
        <v>0.48387731481482121</v>
      </c>
      <c r="E462" s="405">
        <v>0.48401620370371012</v>
      </c>
      <c r="F462" s="406">
        <f t="shared" si="117"/>
        <v>1.7</v>
      </c>
      <c r="G462" s="468">
        <f t="shared" si="117"/>
        <v>11.6</v>
      </c>
      <c r="H462" s="407">
        <f t="shared" si="117"/>
        <v>1.2</v>
      </c>
      <c r="I462" s="407">
        <f t="shared" si="108"/>
        <v>13.299999999999999</v>
      </c>
      <c r="J462" s="407">
        <f t="shared" si="103"/>
        <v>13.44</v>
      </c>
      <c r="K462" s="408">
        <f t="shared" si="109"/>
        <v>0.14000000000000057</v>
      </c>
      <c r="L462" s="409">
        <f t="shared" si="110"/>
        <v>0.5</v>
      </c>
      <c r="M462" s="410">
        <f t="shared" si="111"/>
        <v>13.799999999999999</v>
      </c>
      <c r="N462" s="410">
        <f t="shared" si="112"/>
        <v>13.94</v>
      </c>
      <c r="O462" s="411"/>
      <c r="P462" s="485">
        <f t="shared" ca="1" si="113"/>
        <v>0.48453703703704348</v>
      </c>
      <c r="Q462" s="484">
        <f t="shared" ca="1" si="114"/>
        <v>0.48469907407408053</v>
      </c>
      <c r="R462" s="486">
        <v>0.14000000000000001</v>
      </c>
      <c r="S462" s="486">
        <f t="shared" ca="1" si="104"/>
        <v>0.06</v>
      </c>
      <c r="T462">
        <v>4</v>
      </c>
      <c r="U462" s="469" t="str">
        <f t="shared" si="105"/>
        <v>C21-R33</v>
      </c>
      <c r="V462">
        <v>21</v>
      </c>
      <c r="W462" s="470" t="s">
        <v>493</v>
      </c>
      <c r="X462" s="470" t="s">
        <v>494</v>
      </c>
      <c r="Y462">
        <v>33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511"/>
      <c r="C463" s="404" t="str">
        <f t="shared" si="102"/>
        <v>C21-R35</v>
      </c>
      <c r="D463" s="405">
        <v>0.48425925925926566</v>
      </c>
      <c r="E463" s="405">
        <v>0.48439814814815457</v>
      </c>
      <c r="F463" s="406">
        <f t="shared" si="117"/>
        <v>1.7</v>
      </c>
      <c r="G463" s="468">
        <f t="shared" si="117"/>
        <v>11.6</v>
      </c>
      <c r="H463" s="407">
        <f t="shared" si="117"/>
        <v>1.2</v>
      </c>
      <c r="I463" s="407">
        <f t="shared" si="108"/>
        <v>13.299999999999999</v>
      </c>
      <c r="J463" s="407">
        <f t="shared" si="103"/>
        <v>13.339999999999998</v>
      </c>
      <c r="K463" s="408">
        <f t="shared" si="109"/>
        <v>3.9999999999999147E-2</v>
      </c>
      <c r="L463" s="409">
        <f t="shared" si="110"/>
        <v>0.5</v>
      </c>
      <c r="M463" s="410">
        <f t="shared" si="111"/>
        <v>13.799999999999999</v>
      </c>
      <c r="N463" s="410">
        <f t="shared" si="112"/>
        <v>13.839999999999998</v>
      </c>
      <c r="O463" s="411"/>
      <c r="P463" s="485">
        <f t="shared" ca="1" si="113"/>
        <v>0.48495370370371016</v>
      </c>
      <c r="Q463" s="484">
        <f t="shared" ca="1" si="114"/>
        <v>0.4851273148148213</v>
      </c>
      <c r="R463" s="486">
        <v>0.04</v>
      </c>
      <c r="S463" s="486">
        <f t="shared" ca="1" si="104"/>
        <v>0.03</v>
      </c>
      <c r="T463">
        <v>5</v>
      </c>
      <c r="U463" s="469" t="str">
        <f t="shared" si="105"/>
        <v>C21-R35</v>
      </c>
      <c r="V463">
        <v>21</v>
      </c>
      <c r="W463" s="470" t="s">
        <v>493</v>
      </c>
      <c r="X463" s="470" t="s">
        <v>494</v>
      </c>
      <c r="Y463">
        <v>35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511" t="str">
        <f>D12</f>
        <v>KM10+130, KM10+170</v>
      </c>
      <c r="C464" s="404" t="str">
        <f t="shared" si="102"/>
        <v>C21-R37</v>
      </c>
      <c r="D464" s="405">
        <v>0.54516203703703703</v>
      </c>
      <c r="E464" s="405">
        <v>0.54531249999999998</v>
      </c>
      <c r="F464" s="406">
        <f t="shared" si="117"/>
        <v>1.7</v>
      </c>
      <c r="G464" s="468">
        <f t="shared" si="117"/>
        <v>11.6</v>
      </c>
      <c r="H464" s="407">
        <f t="shared" si="117"/>
        <v>1.2</v>
      </c>
      <c r="I464" s="407">
        <f t="shared" si="108"/>
        <v>13.299999999999999</v>
      </c>
      <c r="J464" s="407">
        <f t="shared" si="103"/>
        <v>13.389999999999999</v>
      </c>
      <c r="K464" s="408">
        <f t="shared" si="109"/>
        <v>8.9999999999999858E-2</v>
      </c>
      <c r="L464" s="409">
        <f t="shared" si="110"/>
        <v>0.5</v>
      </c>
      <c r="M464" s="410">
        <f t="shared" si="111"/>
        <v>13.799999999999999</v>
      </c>
      <c r="N464" s="410">
        <f t="shared" si="112"/>
        <v>13.889999999999999</v>
      </c>
      <c r="O464" s="411"/>
      <c r="P464" s="485">
        <v>0.54516203703703703</v>
      </c>
      <c r="Q464" s="484">
        <f t="shared" ca="1" si="114"/>
        <v>0.54531249999999998</v>
      </c>
      <c r="R464" s="486">
        <v>0.09</v>
      </c>
      <c r="S464" s="486">
        <f t="shared" ca="1" si="104"/>
        <v>0.05</v>
      </c>
      <c r="T464">
        <v>6</v>
      </c>
      <c r="U464" s="469" t="str">
        <f t="shared" si="105"/>
        <v>C21-R37</v>
      </c>
      <c r="V464">
        <v>21</v>
      </c>
      <c r="W464" s="470" t="s">
        <v>493</v>
      </c>
      <c r="X464" s="470" t="s">
        <v>494</v>
      </c>
      <c r="Y464">
        <v>37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511"/>
      <c r="C465" s="404" t="str">
        <f t="shared" si="102"/>
        <v>C21-R39</v>
      </c>
      <c r="D465" s="405">
        <v>0.54555555555555557</v>
      </c>
      <c r="E465" s="405">
        <v>0.54572916666666671</v>
      </c>
      <c r="F465" s="406">
        <f t="shared" si="117"/>
        <v>1.7</v>
      </c>
      <c r="G465" s="468">
        <f t="shared" si="117"/>
        <v>11.6</v>
      </c>
      <c r="H465" s="407">
        <f t="shared" si="117"/>
        <v>1.2</v>
      </c>
      <c r="I465" s="407">
        <f t="shared" si="108"/>
        <v>13.299999999999999</v>
      </c>
      <c r="J465" s="407">
        <f t="shared" si="103"/>
        <v>13.44</v>
      </c>
      <c r="K465" s="408">
        <f t="shared" si="109"/>
        <v>0.14000000000000057</v>
      </c>
      <c r="L465" s="409">
        <f t="shared" si="110"/>
        <v>0.5</v>
      </c>
      <c r="M465" s="410">
        <f t="shared" si="111"/>
        <v>13.799999999999999</v>
      </c>
      <c r="N465" s="410">
        <f t="shared" si="112"/>
        <v>13.94</v>
      </c>
      <c r="O465" s="411"/>
      <c r="P465" s="485">
        <f t="shared" ca="1" si="113"/>
        <v>0.54554398148148142</v>
      </c>
      <c r="Q465" s="484">
        <f t="shared" ca="1" si="114"/>
        <v>0.54570601851851841</v>
      </c>
      <c r="R465" s="486">
        <v>0.14000000000000001</v>
      </c>
      <c r="S465" s="486">
        <f t="shared" ca="1" si="104"/>
        <v>0.12</v>
      </c>
      <c r="T465">
        <v>7</v>
      </c>
      <c r="U465" s="469" t="str">
        <f t="shared" si="105"/>
        <v>C21-R39</v>
      </c>
      <c r="V465">
        <v>21</v>
      </c>
      <c r="W465" s="470" t="s">
        <v>493</v>
      </c>
      <c r="X465" s="470" t="s">
        <v>494</v>
      </c>
      <c r="Y465">
        <v>39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511"/>
      <c r="C466" s="404" t="str">
        <f t="shared" ref="C466:C516" si="118">U466</f>
        <v>C21-R41</v>
      </c>
      <c r="D466" s="405">
        <v>0.54596064814814815</v>
      </c>
      <c r="E466" s="405">
        <v>0.54609953703703706</v>
      </c>
      <c r="F466" s="406">
        <f t="shared" si="117"/>
        <v>1.7</v>
      </c>
      <c r="G466" s="468">
        <f t="shared" si="117"/>
        <v>11.6</v>
      </c>
      <c r="H466" s="407">
        <f t="shared" si="117"/>
        <v>1.2</v>
      </c>
      <c r="I466" s="407">
        <f t="shared" si="108"/>
        <v>13.299999999999999</v>
      </c>
      <c r="J466" s="407">
        <f t="shared" ref="J466:J516" si="119">I466+R466</f>
        <v>13.409999999999998</v>
      </c>
      <c r="K466" s="408">
        <f t="shared" si="109"/>
        <v>0.10999999999999943</v>
      </c>
      <c r="L466" s="409">
        <f t="shared" si="110"/>
        <v>0.5</v>
      </c>
      <c r="M466" s="410">
        <f t="shared" si="111"/>
        <v>13.799999999999999</v>
      </c>
      <c r="N466" s="410">
        <f t="shared" si="112"/>
        <v>13.909999999999998</v>
      </c>
      <c r="O466" s="411"/>
      <c r="P466" s="485">
        <f t="shared" ca="1" si="113"/>
        <v>0.54596064814814804</v>
      </c>
      <c r="Q466" s="484">
        <f t="shared" ca="1" si="114"/>
        <v>0.54613425925925918</v>
      </c>
      <c r="R466" s="486">
        <v>0.11</v>
      </c>
      <c r="S466" s="486">
        <f t="shared" ref="S466:S529" ca="1" si="120">RANDBETWEEN(1,15)/100</f>
        <v>0.01</v>
      </c>
      <c r="T466">
        <v>8</v>
      </c>
      <c r="U466" s="469" t="str">
        <f t="shared" ref="U466:U529" si="121">W466&amp;V466&amp;"-"&amp;X466&amp;Y466</f>
        <v>C21-R41</v>
      </c>
      <c r="V466">
        <v>21</v>
      </c>
      <c r="W466" s="470" t="s">
        <v>493</v>
      </c>
      <c r="X466" s="470" t="s">
        <v>494</v>
      </c>
      <c r="Y466">
        <v>41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511"/>
      <c r="C467" s="404" t="str">
        <f t="shared" si="118"/>
        <v>C21-R43</v>
      </c>
      <c r="D467" s="405">
        <v>0.54638888888888892</v>
      </c>
      <c r="E467" s="405">
        <v>0.54652777777777783</v>
      </c>
      <c r="F467" s="406">
        <f t="shared" ref="F467:H482" si="123">F466</f>
        <v>1.7</v>
      </c>
      <c r="G467" s="468">
        <f t="shared" si="123"/>
        <v>11.6</v>
      </c>
      <c r="H467" s="407">
        <f t="shared" si="123"/>
        <v>1.2</v>
      </c>
      <c r="I467" s="407">
        <f t="shared" ref="I467:I516" si="124">F467+G467</f>
        <v>13.299999999999999</v>
      </c>
      <c r="J467" s="407">
        <f t="shared" si="119"/>
        <v>13.389999999999999</v>
      </c>
      <c r="K467" s="408">
        <f t="shared" ref="K467:K516" si="125">J467-I467</f>
        <v>8.9999999999999858E-2</v>
      </c>
      <c r="L467" s="409">
        <f t="shared" ref="L467:L531" si="126">L466</f>
        <v>0.5</v>
      </c>
      <c r="M467" s="410">
        <f t="shared" ref="M467:M516" si="127">I467+L467</f>
        <v>13.799999999999999</v>
      </c>
      <c r="N467" s="410">
        <f t="shared" ref="N467:N530" si="128">J467+L467</f>
        <v>13.889999999999999</v>
      </c>
      <c r="O467" s="411"/>
      <c r="P467" s="485">
        <f t="shared" ref="P467:P530" ca="1" si="129">Q466+TIME(0,0,RANDBETWEEN(20,25))</f>
        <v>0.54638888888888881</v>
      </c>
      <c r="Q467" s="484">
        <f t="shared" ref="Q467:Q530" ca="1" si="130">P467+TIME(0,0,RANDBETWEEN(12,15))</f>
        <v>0.5465509259259258</v>
      </c>
      <c r="R467" s="486">
        <v>0.09</v>
      </c>
      <c r="S467" s="486">
        <f t="shared" ca="1" si="120"/>
        <v>0.15</v>
      </c>
      <c r="T467">
        <v>9</v>
      </c>
      <c r="U467" s="469" t="str">
        <f t="shared" si="121"/>
        <v>C21-R43</v>
      </c>
      <c r="V467">
        <v>21</v>
      </c>
      <c r="W467" s="470" t="s">
        <v>493</v>
      </c>
      <c r="X467" s="470" t="s">
        <v>494</v>
      </c>
      <c r="Y467">
        <v>43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511"/>
      <c r="C468" s="404" t="str">
        <f t="shared" si="118"/>
        <v>C22-R42</v>
      </c>
      <c r="D468" s="405">
        <v>0.54675925925925928</v>
      </c>
      <c r="E468" s="405">
        <v>0.54693287037037042</v>
      </c>
      <c r="F468" s="406">
        <f t="shared" si="123"/>
        <v>1.7</v>
      </c>
      <c r="G468" s="468">
        <f t="shared" si="123"/>
        <v>11.6</v>
      </c>
      <c r="H468" s="407">
        <f t="shared" si="123"/>
        <v>1.2</v>
      </c>
      <c r="I468" s="407">
        <f t="shared" si="124"/>
        <v>13.299999999999999</v>
      </c>
      <c r="J468" s="407">
        <f t="shared" si="119"/>
        <v>13.319999999999999</v>
      </c>
      <c r="K468" s="408">
        <f t="shared" si="125"/>
        <v>1.9999999999999574E-2</v>
      </c>
      <c r="L468" s="409">
        <f t="shared" si="126"/>
        <v>0.5</v>
      </c>
      <c r="M468" s="410">
        <f t="shared" si="127"/>
        <v>13.799999999999999</v>
      </c>
      <c r="N468" s="410">
        <f t="shared" si="128"/>
        <v>13.819999999999999</v>
      </c>
      <c r="O468" s="411"/>
      <c r="P468" s="485">
        <f t="shared" ca="1" si="129"/>
        <v>0.54682870370370362</v>
      </c>
      <c r="Q468" s="484">
        <f t="shared" ca="1" si="130"/>
        <v>0.54696759259259253</v>
      </c>
      <c r="R468" s="486">
        <v>0.02</v>
      </c>
      <c r="S468" s="486">
        <f t="shared" ca="1" si="120"/>
        <v>0.05</v>
      </c>
      <c r="T468">
        <v>10</v>
      </c>
      <c r="U468" s="469" t="str">
        <f t="shared" si="121"/>
        <v>C22-R42</v>
      </c>
      <c r="V468">
        <v>22</v>
      </c>
      <c r="W468" s="470" t="s">
        <v>493</v>
      </c>
      <c r="X468" s="470" t="s">
        <v>494</v>
      </c>
      <c r="Y468">
        <v>42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511"/>
      <c r="C469" s="404" t="str">
        <f t="shared" si="118"/>
        <v>C22-R40</v>
      </c>
      <c r="D469" s="405">
        <v>0.54716435185185186</v>
      </c>
      <c r="E469" s="405">
        <v>0.54732638888888885</v>
      </c>
      <c r="F469" s="406">
        <f t="shared" si="123"/>
        <v>1.7</v>
      </c>
      <c r="G469" s="468">
        <f t="shared" si="123"/>
        <v>11.6</v>
      </c>
      <c r="H469" s="407">
        <f t="shared" si="123"/>
        <v>1.2</v>
      </c>
      <c r="I469" s="407">
        <f t="shared" si="124"/>
        <v>13.299999999999999</v>
      </c>
      <c r="J469" s="407">
        <f t="shared" si="119"/>
        <v>13.399999999999999</v>
      </c>
      <c r="K469" s="408">
        <f t="shared" si="125"/>
        <v>9.9999999999999645E-2</v>
      </c>
      <c r="L469" s="409">
        <f t="shared" si="126"/>
        <v>0.5</v>
      </c>
      <c r="M469" s="410">
        <f t="shared" si="127"/>
        <v>13.799999999999999</v>
      </c>
      <c r="N469" s="410">
        <f t="shared" si="128"/>
        <v>13.899999999999999</v>
      </c>
      <c r="O469" s="411"/>
      <c r="P469" s="485">
        <f t="shared" ca="1" si="129"/>
        <v>0.54725694444444439</v>
      </c>
      <c r="Q469" s="484">
        <f t="shared" ca="1" si="130"/>
        <v>0.54740740740740734</v>
      </c>
      <c r="R469" s="486">
        <v>0.1</v>
      </c>
      <c r="S469" s="486">
        <f t="shared" ca="1" si="120"/>
        <v>0.02</v>
      </c>
      <c r="T469">
        <v>11</v>
      </c>
      <c r="U469" s="469" t="str">
        <f t="shared" si="121"/>
        <v>C22-R40</v>
      </c>
      <c r="V469">
        <v>22</v>
      </c>
      <c r="W469" s="470" t="s">
        <v>493</v>
      </c>
      <c r="X469" s="470" t="s">
        <v>494</v>
      </c>
      <c r="Y469">
        <v>40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511"/>
      <c r="C470" s="404" t="str">
        <f t="shared" si="118"/>
        <v>C22-R38</v>
      </c>
      <c r="D470" s="405">
        <v>0.54760416666666667</v>
      </c>
      <c r="E470" s="405">
        <v>0.54777777777777781</v>
      </c>
      <c r="F470" s="406">
        <f t="shared" si="123"/>
        <v>1.7</v>
      </c>
      <c r="G470" s="468">
        <f t="shared" si="123"/>
        <v>11.6</v>
      </c>
      <c r="H470" s="407">
        <f t="shared" si="123"/>
        <v>1.2</v>
      </c>
      <c r="I470" s="407">
        <f t="shared" si="124"/>
        <v>13.299999999999999</v>
      </c>
      <c r="J470" s="407">
        <f t="shared" si="119"/>
        <v>13.35</v>
      </c>
      <c r="K470" s="408">
        <f t="shared" si="125"/>
        <v>5.0000000000000711E-2</v>
      </c>
      <c r="L470" s="409">
        <f t="shared" si="126"/>
        <v>0.5</v>
      </c>
      <c r="M470" s="410">
        <f t="shared" si="127"/>
        <v>13.799999999999999</v>
      </c>
      <c r="N470" s="410">
        <f t="shared" si="128"/>
        <v>13.85</v>
      </c>
      <c r="O470" s="411"/>
      <c r="P470" s="485">
        <f t="shared" ca="1" si="129"/>
        <v>0.54766203703703698</v>
      </c>
      <c r="Q470" s="484">
        <f t="shared" ca="1" si="130"/>
        <v>0.54781249999999992</v>
      </c>
      <c r="R470" s="486">
        <v>0.05</v>
      </c>
      <c r="S470" s="486">
        <f t="shared" ca="1" si="120"/>
        <v>0.04</v>
      </c>
      <c r="T470">
        <v>12</v>
      </c>
      <c r="U470" s="469" t="str">
        <f t="shared" si="121"/>
        <v>C22-R38</v>
      </c>
      <c r="V470">
        <v>22</v>
      </c>
      <c r="W470" s="470" t="s">
        <v>493</v>
      </c>
      <c r="X470" s="470" t="s">
        <v>494</v>
      </c>
      <c r="Y470">
        <v>38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511"/>
      <c r="C471" s="404" t="str">
        <f t="shared" si="118"/>
        <v>C22-R36</v>
      </c>
      <c r="D471" s="405">
        <v>0.54803240740740744</v>
      </c>
      <c r="E471" s="405">
        <v>0.54820601851851858</v>
      </c>
      <c r="F471" s="406">
        <f t="shared" si="123"/>
        <v>1.7</v>
      </c>
      <c r="G471" s="468">
        <f t="shared" si="123"/>
        <v>11.6</v>
      </c>
      <c r="H471" s="407">
        <f t="shared" si="123"/>
        <v>1.2</v>
      </c>
      <c r="I471" s="407">
        <f t="shared" si="124"/>
        <v>13.299999999999999</v>
      </c>
      <c r="J471" s="407">
        <f t="shared" si="119"/>
        <v>13.399999999999999</v>
      </c>
      <c r="K471" s="408">
        <f t="shared" si="125"/>
        <v>9.9999999999999645E-2</v>
      </c>
      <c r="L471" s="409">
        <f t="shared" si="126"/>
        <v>0.5</v>
      </c>
      <c r="M471" s="410">
        <f t="shared" si="127"/>
        <v>13.799999999999999</v>
      </c>
      <c r="N471" s="410">
        <f t="shared" si="128"/>
        <v>13.899999999999999</v>
      </c>
      <c r="O471" s="411"/>
      <c r="P471" s="485">
        <f t="shared" ca="1" si="129"/>
        <v>0.54804398148148137</v>
      </c>
      <c r="Q471" s="484">
        <f t="shared" ca="1" si="130"/>
        <v>0.54821759259259251</v>
      </c>
      <c r="R471" s="486">
        <v>0.1</v>
      </c>
      <c r="S471" s="486">
        <f t="shared" ca="1" si="120"/>
        <v>0.05</v>
      </c>
      <c r="T471">
        <v>13</v>
      </c>
      <c r="U471" s="469" t="str">
        <f t="shared" si="121"/>
        <v>C22-R36</v>
      </c>
      <c r="V471">
        <v>22</v>
      </c>
      <c r="W471" s="470" t="s">
        <v>493</v>
      </c>
      <c r="X471" s="470" t="s">
        <v>494</v>
      </c>
      <c r="Y471">
        <v>36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511"/>
      <c r="C472" s="404" t="str">
        <f t="shared" si="118"/>
        <v>C22-R34</v>
      </c>
      <c r="D472" s="405">
        <v>0.5484837962962964</v>
      </c>
      <c r="E472" s="405">
        <v>0.54863425925925935</v>
      </c>
      <c r="F472" s="406">
        <f t="shared" si="123"/>
        <v>1.7</v>
      </c>
      <c r="G472" s="468">
        <f t="shared" si="123"/>
        <v>11.6</v>
      </c>
      <c r="H472" s="407">
        <f t="shared" si="123"/>
        <v>1.2</v>
      </c>
      <c r="I472" s="407">
        <f t="shared" si="124"/>
        <v>13.299999999999999</v>
      </c>
      <c r="J472" s="407">
        <f t="shared" si="119"/>
        <v>13.45</v>
      </c>
      <c r="K472" s="408">
        <f t="shared" si="125"/>
        <v>0.15000000000000036</v>
      </c>
      <c r="L472" s="409">
        <f t="shared" si="126"/>
        <v>0.5</v>
      </c>
      <c r="M472" s="410">
        <f t="shared" si="127"/>
        <v>13.799999999999999</v>
      </c>
      <c r="N472" s="410">
        <f t="shared" si="128"/>
        <v>13.95</v>
      </c>
      <c r="O472" s="411"/>
      <c r="P472" s="485">
        <f t="shared" ca="1" si="129"/>
        <v>0.5484606481481481</v>
      </c>
      <c r="Q472" s="484">
        <f t="shared" ca="1" si="130"/>
        <v>0.54862268518518509</v>
      </c>
      <c r="R472" s="486">
        <v>0.15</v>
      </c>
      <c r="S472" s="486">
        <f t="shared" ca="1" si="120"/>
        <v>0.15</v>
      </c>
      <c r="T472">
        <v>14</v>
      </c>
      <c r="U472" s="469" t="str">
        <f t="shared" si="121"/>
        <v>C22-R34</v>
      </c>
      <c r="V472">
        <v>22</v>
      </c>
      <c r="W472" s="470" t="s">
        <v>493</v>
      </c>
      <c r="X472" s="470" t="s">
        <v>494</v>
      </c>
      <c r="Y472">
        <v>34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511"/>
      <c r="C473" s="404" t="str">
        <f t="shared" si="118"/>
        <v>C22-R32</v>
      </c>
      <c r="D473" s="405">
        <v>0.54892361111111121</v>
      </c>
      <c r="E473" s="405">
        <v>0.54909722222222235</v>
      </c>
      <c r="F473" s="406">
        <f t="shared" si="123"/>
        <v>1.7</v>
      </c>
      <c r="G473" s="468">
        <f t="shared" si="123"/>
        <v>11.6</v>
      </c>
      <c r="H473" s="407">
        <f t="shared" si="123"/>
        <v>1.2</v>
      </c>
      <c r="I473" s="407">
        <f t="shared" si="124"/>
        <v>13.299999999999999</v>
      </c>
      <c r="J473" s="407">
        <f t="shared" si="119"/>
        <v>13.339999999999998</v>
      </c>
      <c r="K473" s="408">
        <f t="shared" si="125"/>
        <v>3.9999999999999147E-2</v>
      </c>
      <c r="L473" s="409">
        <f t="shared" si="126"/>
        <v>0.5</v>
      </c>
      <c r="M473" s="410">
        <f t="shared" si="127"/>
        <v>13.799999999999999</v>
      </c>
      <c r="N473" s="410">
        <f t="shared" si="128"/>
        <v>13.839999999999998</v>
      </c>
      <c r="O473" s="411"/>
      <c r="P473" s="485">
        <f t="shared" ca="1" si="129"/>
        <v>0.54886574074074068</v>
      </c>
      <c r="Q473" s="484">
        <f t="shared" ca="1" si="130"/>
        <v>0.54902777777777767</v>
      </c>
      <c r="R473" s="486">
        <v>0.04</v>
      </c>
      <c r="S473" s="486">
        <f t="shared" ca="1" si="120"/>
        <v>0.01</v>
      </c>
      <c r="T473">
        <v>15</v>
      </c>
      <c r="U473" s="469" t="str">
        <f t="shared" si="121"/>
        <v>C22-R32</v>
      </c>
      <c r="V473">
        <v>22</v>
      </c>
      <c r="W473" s="470" t="s">
        <v>493</v>
      </c>
      <c r="X473" s="470" t="s">
        <v>494</v>
      </c>
      <c r="Y473">
        <v>32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511"/>
      <c r="C474" s="404" t="str">
        <f t="shared" si="118"/>
        <v>C22-R30</v>
      </c>
      <c r="D474" s="405">
        <v>0.54934027777777794</v>
      </c>
      <c r="E474" s="405">
        <v>0.54949074074074089</v>
      </c>
      <c r="F474" s="406">
        <f t="shared" si="123"/>
        <v>1.7</v>
      </c>
      <c r="G474" s="468">
        <f t="shared" si="123"/>
        <v>11.6</v>
      </c>
      <c r="H474" s="407">
        <f t="shared" si="123"/>
        <v>1.2</v>
      </c>
      <c r="I474" s="407">
        <f t="shared" si="124"/>
        <v>13.299999999999999</v>
      </c>
      <c r="J474" s="407">
        <f t="shared" si="119"/>
        <v>13.329999999999998</v>
      </c>
      <c r="K474" s="408">
        <f t="shared" si="125"/>
        <v>2.9999999999999361E-2</v>
      </c>
      <c r="L474" s="409">
        <f t="shared" si="126"/>
        <v>0.5</v>
      </c>
      <c r="M474" s="410">
        <f t="shared" si="127"/>
        <v>13.799999999999999</v>
      </c>
      <c r="N474" s="410">
        <f t="shared" si="128"/>
        <v>13.829999999999998</v>
      </c>
      <c r="O474" s="411"/>
      <c r="P474" s="485">
        <f t="shared" ca="1" si="129"/>
        <v>0.54929398148148134</v>
      </c>
      <c r="Q474" s="484">
        <f t="shared" ca="1" si="130"/>
        <v>0.54943287037037025</v>
      </c>
      <c r="R474" s="486">
        <v>0.03</v>
      </c>
      <c r="S474" s="486">
        <f t="shared" ca="1" si="120"/>
        <v>0.1</v>
      </c>
      <c r="T474">
        <v>16</v>
      </c>
      <c r="U474" s="469" t="str">
        <f t="shared" si="121"/>
        <v>C22-R30</v>
      </c>
      <c r="V474">
        <v>22</v>
      </c>
      <c r="W474" s="470" t="s">
        <v>493</v>
      </c>
      <c r="X474" s="470" t="s">
        <v>494</v>
      </c>
      <c r="Y474">
        <v>30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511"/>
      <c r="C475" s="404" t="str">
        <f t="shared" si="118"/>
        <v>C22-R28</v>
      </c>
      <c r="D475" s="405">
        <v>0.54978009259259275</v>
      </c>
      <c r="E475" s="405">
        <v>0.54995370370370389</v>
      </c>
      <c r="F475" s="406">
        <f t="shared" si="123"/>
        <v>1.7</v>
      </c>
      <c r="G475" s="468">
        <f t="shared" si="123"/>
        <v>11.6</v>
      </c>
      <c r="H475" s="407">
        <f t="shared" si="123"/>
        <v>1.2</v>
      </c>
      <c r="I475" s="407">
        <f t="shared" si="124"/>
        <v>13.299999999999999</v>
      </c>
      <c r="J475" s="407">
        <f t="shared" si="119"/>
        <v>13.36</v>
      </c>
      <c r="K475" s="408">
        <f t="shared" si="125"/>
        <v>6.0000000000000497E-2</v>
      </c>
      <c r="L475" s="409">
        <f t="shared" si="126"/>
        <v>0.5</v>
      </c>
      <c r="M475" s="410">
        <f t="shared" si="127"/>
        <v>13.799999999999999</v>
      </c>
      <c r="N475" s="410">
        <f t="shared" si="128"/>
        <v>13.86</v>
      </c>
      <c r="O475" s="411"/>
      <c r="P475" s="485">
        <f t="shared" ca="1" si="129"/>
        <v>0.54968749999999988</v>
      </c>
      <c r="Q475" s="484">
        <f t="shared" ca="1" si="130"/>
        <v>0.5498263888888888</v>
      </c>
      <c r="R475" s="486">
        <v>0.06</v>
      </c>
      <c r="S475" s="486">
        <f t="shared" ca="1" si="120"/>
        <v>0.15</v>
      </c>
      <c r="T475">
        <v>17</v>
      </c>
      <c r="U475" s="469" t="str">
        <f t="shared" si="121"/>
        <v>C22-R28</v>
      </c>
      <c r="V475">
        <v>22</v>
      </c>
      <c r="W475" s="470" t="s">
        <v>493</v>
      </c>
      <c r="X475" s="470" t="s">
        <v>494</v>
      </c>
      <c r="Y475">
        <v>28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511"/>
      <c r="C476" s="404" t="str">
        <f t="shared" si="118"/>
        <v>C22-R26</v>
      </c>
      <c r="D476" s="405">
        <v>0.55018518518518533</v>
      </c>
      <c r="E476" s="405">
        <v>0.55034722222222232</v>
      </c>
      <c r="F476" s="406">
        <f t="shared" si="123"/>
        <v>1.7</v>
      </c>
      <c r="G476" s="468">
        <f t="shared" si="123"/>
        <v>11.6</v>
      </c>
      <c r="H476" s="407">
        <f t="shared" si="123"/>
        <v>1.2</v>
      </c>
      <c r="I476" s="407">
        <f t="shared" si="124"/>
        <v>13.299999999999999</v>
      </c>
      <c r="J476" s="407">
        <f t="shared" si="119"/>
        <v>13.409999999999998</v>
      </c>
      <c r="K476" s="408">
        <f t="shared" si="125"/>
        <v>0.10999999999999943</v>
      </c>
      <c r="L476" s="409">
        <f t="shared" si="126"/>
        <v>0.5</v>
      </c>
      <c r="M476" s="410">
        <f t="shared" si="127"/>
        <v>13.799999999999999</v>
      </c>
      <c r="N476" s="410">
        <f t="shared" si="128"/>
        <v>13.909999999999998</v>
      </c>
      <c r="O476" s="411"/>
      <c r="P476" s="485">
        <f t="shared" ca="1" si="129"/>
        <v>0.55010416666666662</v>
      </c>
      <c r="Q476" s="484">
        <f t="shared" ca="1" si="130"/>
        <v>0.55025462962962957</v>
      </c>
      <c r="R476" s="486">
        <v>0.11</v>
      </c>
      <c r="S476" s="486">
        <f t="shared" ca="1" si="120"/>
        <v>0.08</v>
      </c>
      <c r="T476">
        <v>18</v>
      </c>
      <c r="U476" s="469" t="str">
        <f t="shared" si="121"/>
        <v>C22-R26</v>
      </c>
      <c r="V476">
        <v>22</v>
      </c>
      <c r="W476" s="470" t="s">
        <v>493</v>
      </c>
      <c r="X476" s="470" t="s">
        <v>494</v>
      </c>
      <c r="Y476">
        <v>26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511"/>
      <c r="C477" s="404" t="str">
        <f t="shared" si="118"/>
        <v>C22-R24</v>
      </c>
      <c r="D477" s="405">
        <v>0.55060185185185195</v>
      </c>
      <c r="E477" s="405">
        <v>0.55074074074074086</v>
      </c>
      <c r="F477" s="406">
        <f t="shared" si="123"/>
        <v>1.7</v>
      </c>
      <c r="G477" s="468">
        <f t="shared" si="123"/>
        <v>11.6</v>
      </c>
      <c r="H477" s="407">
        <f t="shared" si="123"/>
        <v>1.2</v>
      </c>
      <c r="I477" s="407">
        <f t="shared" si="124"/>
        <v>13.299999999999999</v>
      </c>
      <c r="J477" s="407">
        <f t="shared" si="119"/>
        <v>13.45</v>
      </c>
      <c r="K477" s="408">
        <f t="shared" si="125"/>
        <v>0.15000000000000036</v>
      </c>
      <c r="L477" s="409">
        <f t="shared" si="126"/>
        <v>0.5</v>
      </c>
      <c r="M477" s="410">
        <f t="shared" si="127"/>
        <v>13.799999999999999</v>
      </c>
      <c r="N477" s="410">
        <f t="shared" si="128"/>
        <v>13.95</v>
      </c>
      <c r="O477" s="411"/>
      <c r="P477" s="485">
        <f t="shared" ca="1" si="129"/>
        <v>0.55048611111111101</v>
      </c>
      <c r="Q477" s="484">
        <f t="shared" ca="1" si="130"/>
        <v>0.55063657407407396</v>
      </c>
      <c r="R477" s="486">
        <v>0.15</v>
      </c>
      <c r="S477" s="486">
        <f t="shared" ca="1" si="120"/>
        <v>0.09</v>
      </c>
      <c r="T477">
        <v>19</v>
      </c>
      <c r="U477" s="469" t="str">
        <f t="shared" si="121"/>
        <v>C22-R24</v>
      </c>
      <c r="V477">
        <v>22</v>
      </c>
      <c r="W477" s="470" t="s">
        <v>493</v>
      </c>
      <c r="X477" s="470" t="s">
        <v>494</v>
      </c>
      <c r="Y477">
        <v>24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511"/>
      <c r="C478" s="404" t="str">
        <f t="shared" si="118"/>
        <v>C22-R22</v>
      </c>
      <c r="D478" s="405">
        <v>0.5509953703703705</v>
      </c>
      <c r="E478" s="405">
        <v>0.55115740740740748</v>
      </c>
      <c r="F478" s="406">
        <f t="shared" si="123"/>
        <v>1.7</v>
      </c>
      <c r="G478" s="468">
        <f t="shared" si="123"/>
        <v>11.6</v>
      </c>
      <c r="H478" s="407">
        <f t="shared" si="123"/>
        <v>1.2</v>
      </c>
      <c r="I478" s="407">
        <f t="shared" si="124"/>
        <v>13.299999999999999</v>
      </c>
      <c r="J478" s="407">
        <f t="shared" si="119"/>
        <v>13.379999999999999</v>
      </c>
      <c r="K478" s="408">
        <f t="shared" si="125"/>
        <v>8.0000000000000071E-2</v>
      </c>
      <c r="L478" s="409">
        <f t="shared" si="126"/>
        <v>0.5</v>
      </c>
      <c r="M478" s="410">
        <f t="shared" si="127"/>
        <v>13.799999999999999</v>
      </c>
      <c r="N478" s="410">
        <f t="shared" si="128"/>
        <v>13.879999999999999</v>
      </c>
      <c r="O478" s="411"/>
      <c r="P478" s="485">
        <f t="shared" ca="1" si="129"/>
        <v>0.55089120370370359</v>
      </c>
      <c r="Q478" s="484">
        <f t="shared" ca="1" si="130"/>
        <v>0.55104166666666654</v>
      </c>
      <c r="R478" s="486">
        <v>0.08</v>
      </c>
      <c r="S478" s="486">
        <f t="shared" ca="1" si="120"/>
        <v>0.06</v>
      </c>
      <c r="T478">
        <v>20</v>
      </c>
      <c r="U478" s="469" t="str">
        <f t="shared" si="121"/>
        <v>C22-R22</v>
      </c>
      <c r="V478">
        <v>22</v>
      </c>
      <c r="W478" s="470" t="s">
        <v>493</v>
      </c>
      <c r="X478" s="470" t="s">
        <v>494</v>
      </c>
      <c r="Y478">
        <v>22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511"/>
      <c r="C479" s="404" t="str">
        <f t="shared" si="118"/>
        <v>C22-R20</v>
      </c>
      <c r="D479" s="405">
        <v>0.55143518518518531</v>
      </c>
      <c r="E479" s="405">
        <v>0.55158564814814826</v>
      </c>
      <c r="F479" s="406">
        <f t="shared" si="123"/>
        <v>1.7</v>
      </c>
      <c r="G479" s="468">
        <f t="shared" si="123"/>
        <v>11.6</v>
      </c>
      <c r="H479" s="407">
        <f t="shared" si="123"/>
        <v>1.2</v>
      </c>
      <c r="I479" s="407">
        <f t="shared" si="124"/>
        <v>13.299999999999999</v>
      </c>
      <c r="J479" s="407">
        <f t="shared" si="119"/>
        <v>13.389999999999999</v>
      </c>
      <c r="K479" s="408">
        <f t="shared" si="125"/>
        <v>8.9999999999999858E-2</v>
      </c>
      <c r="L479" s="409">
        <f t="shared" si="126"/>
        <v>0.5</v>
      </c>
      <c r="M479" s="410">
        <f t="shared" si="127"/>
        <v>13.799999999999999</v>
      </c>
      <c r="N479" s="410">
        <f t="shared" si="128"/>
        <v>13.889999999999999</v>
      </c>
      <c r="O479" s="411"/>
      <c r="P479" s="485">
        <f t="shared" ca="1" si="129"/>
        <v>0.55128472222222213</v>
      </c>
      <c r="Q479" s="484">
        <f t="shared" ca="1" si="130"/>
        <v>0.55145833333333327</v>
      </c>
      <c r="R479" s="486">
        <v>0.09</v>
      </c>
      <c r="S479" s="486">
        <f t="shared" ca="1" si="120"/>
        <v>0.04</v>
      </c>
      <c r="T479">
        <v>21</v>
      </c>
      <c r="U479" s="469" t="str">
        <f t="shared" si="121"/>
        <v>C22-R20</v>
      </c>
      <c r="V479">
        <v>22</v>
      </c>
      <c r="W479" s="470" t="s">
        <v>493</v>
      </c>
      <c r="X479" s="470" t="s">
        <v>494</v>
      </c>
      <c r="Y479">
        <v>20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511"/>
      <c r="C480" s="404" t="str">
        <f t="shared" si="118"/>
        <v>C22-R18</v>
      </c>
      <c r="D480" s="405">
        <v>0.55185185185185193</v>
      </c>
      <c r="E480" s="405">
        <v>0.55201388888888892</v>
      </c>
      <c r="F480" s="406">
        <f t="shared" si="123"/>
        <v>1.7</v>
      </c>
      <c r="G480" s="468">
        <f t="shared" si="123"/>
        <v>11.6</v>
      </c>
      <c r="H480" s="407">
        <f t="shared" si="123"/>
        <v>1.2</v>
      </c>
      <c r="I480" s="407">
        <f t="shared" si="124"/>
        <v>13.299999999999999</v>
      </c>
      <c r="J480" s="407">
        <f t="shared" si="119"/>
        <v>13.409999999999998</v>
      </c>
      <c r="K480" s="408">
        <f t="shared" si="125"/>
        <v>0.10999999999999943</v>
      </c>
      <c r="L480" s="409">
        <f t="shared" si="126"/>
        <v>0.5</v>
      </c>
      <c r="M480" s="410">
        <f t="shared" si="127"/>
        <v>13.799999999999999</v>
      </c>
      <c r="N480" s="410">
        <f t="shared" si="128"/>
        <v>13.909999999999998</v>
      </c>
      <c r="O480" s="411"/>
      <c r="P480" s="485">
        <f t="shared" ca="1" si="129"/>
        <v>0.55171296296296291</v>
      </c>
      <c r="Q480" s="484">
        <f t="shared" ca="1" si="130"/>
        <v>0.55186342592592585</v>
      </c>
      <c r="R480" s="486">
        <v>0.11</v>
      </c>
      <c r="S480" s="486">
        <f t="shared" ca="1" si="120"/>
        <v>0.1</v>
      </c>
      <c r="T480">
        <v>22</v>
      </c>
      <c r="U480" s="469" t="str">
        <f t="shared" si="121"/>
        <v>C22-R18</v>
      </c>
      <c r="V480">
        <v>22</v>
      </c>
      <c r="W480" s="470" t="s">
        <v>493</v>
      </c>
      <c r="X480" s="470" t="s">
        <v>494</v>
      </c>
      <c r="Y480">
        <v>18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511"/>
      <c r="C481" s="404" t="str">
        <f t="shared" si="118"/>
        <v>C22-R16</v>
      </c>
      <c r="D481" s="405">
        <v>0.55226851851851855</v>
      </c>
      <c r="E481" s="405">
        <v>0.55244212962962969</v>
      </c>
      <c r="F481" s="406">
        <f t="shared" si="123"/>
        <v>1.7</v>
      </c>
      <c r="G481" s="468">
        <f t="shared" si="123"/>
        <v>11.6</v>
      </c>
      <c r="H481" s="407">
        <f t="shared" si="123"/>
        <v>1.2</v>
      </c>
      <c r="I481" s="407">
        <f t="shared" si="124"/>
        <v>13.299999999999999</v>
      </c>
      <c r="J481" s="407">
        <f t="shared" si="119"/>
        <v>13.35</v>
      </c>
      <c r="K481" s="408">
        <f t="shared" si="125"/>
        <v>5.0000000000000711E-2</v>
      </c>
      <c r="L481" s="409">
        <f t="shared" si="126"/>
        <v>0.5</v>
      </c>
      <c r="M481" s="410">
        <f t="shared" si="127"/>
        <v>13.799999999999999</v>
      </c>
      <c r="N481" s="410">
        <f t="shared" si="128"/>
        <v>13.85</v>
      </c>
      <c r="O481" s="411"/>
      <c r="P481" s="485">
        <f t="shared" ca="1" si="129"/>
        <v>0.55210648148148145</v>
      </c>
      <c r="Q481" s="484">
        <f t="shared" ca="1" si="130"/>
        <v>0.55228009259259259</v>
      </c>
      <c r="R481" s="486">
        <v>0.05</v>
      </c>
      <c r="S481" s="486">
        <f t="shared" ca="1" si="120"/>
        <v>0.11</v>
      </c>
      <c r="T481">
        <v>23</v>
      </c>
      <c r="U481" s="469" t="str">
        <f t="shared" si="121"/>
        <v>C22-R16</v>
      </c>
      <c r="V481">
        <v>22</v>
      </c>
      <c r="W481" s="470" t="s">
        <v>493</v>
      </c>
      <c r="X481" s="470" t="s">
        <v>494</v>
      </c>
      <c r="Y481">
        <v>16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511"/>
      <c r="C482" s="404" t="str">
        <f t="shared" si="118"/>
        <v>C22-R14</v>
      </c>
      <c r="D482" s="405">
        <v>0.55271990740740751</v>
      </c>
      <c r="E482" s="405">
        <v>0.55285879629629642</v>
      </c>
      <c r="F482" s="406">
        <f t="shared" si="123"/>
        <v>1.7</v>
      </c>
      <c r="G482" s="468">
        <f t="shared" si="123"/>
        <v>11.6</v>
      </c>
      <c r="H482" s="407">
        <f t="shared" si="123"/>
        <v>1.2</v>
      </c>
      <c r="I482" s="407">
        <f t="shared" si="124"/>
        <v>13.299999999999999</v>
      </c>
      <c r="J482" s="407">
        <f t="shared" si="119"/>
        <v>13.35</v>
      </c>
      <c r="K482" s="408">
        <f t="shared" si="125"/>
        <v>5.0000000000000711E-2</v>
      </c>
      <c r="L482" s="409">
        <f t="shared" si="126"/>
        <v>0.5</v>
      </c>
      <c r="M482" s="410">
        <f t="shared" si="127"/>
        <v>13.799999999999999</v>
      </c>
      <c r="N482" s="410">
        <f t="shared" si="128"/>
        <v>13.85</v>
      </c>
      <c r="O482" s="411"/>
      <c r="P482" s="485">
        <f t="shared" ca="1" si="129"/>
        <v>0.55251157407407403</v>
      </c>
      <c r="Q482" s="484">
        <f t="shared" ca="1" si="130"/>
        <v>0.55266203703703698</v>
      </c>
      <c r="R482" s="486">
        <v>0.05</v>
      </c>
      <c r="S482" s="486">
        <f t="shared" ca="1" si="120"/>
        <v>0.05</v>
      </c>
      <c r="T482">
        <v>24</v>
      </c>
      <c r="U482" s="469" t="str">
        <f t="shared" si="121"/>
        <v>C22-R14</v>
      </c>
      <c r="V482">
        <v>22</v>
      </c>
      <c r="W482" s="470" t="s">
        <v>493</v>
      </c>
      <c r="X482" s="470" t="s">
        <v>494</v>
      </c>
      <c r="Y482">
        <v>14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511"/>
      <c r="C483" s="404" t="str">
        <f t="shared" si="118"/>
        <v>C22-R12</v>
      </c>
      <c r="D483" s="405">
        <v>0.55312500000000009</v>
      </c>
      <c r="E483" s="405">
        <v>0.55328703703703708</v>
      </c>
      <c r="F483" s="406">
        <f t="shared" ref="F483:H498" si="131">F482</f>
        <v>1.7</v>
      </c>
      <c r="G483" s="468">
        <f t="shared" si="131"/>
        <v>11.6</v>
      </c>
      <c r="H483" s="407">
        <f t="shared" si="131"/>
        <v>1.2</v>
      </c>
      <c r="I483" s="407">
        <f t="shared" si="124"/>
        <v>13.299999999999999</v>
      </c>
      <c r="J483" s="407">
        <f t="shared" si="119"/>
        <v>13.329999999999998</v>
      </c>
      <c r="K483" s="408">
        <f t="shared" si="125"/>
        <v>2.9999999999999361E-2</v>
      </c>
      <c r="L483" s="409">
        <f t="shared" si="126"/>
        <v>0.5</v>
      </c>
      <c r="M483" s="410">
        <f t="shared" si="127"/>
        <v>13.799999999999999</v>
      </c>
      <c r="N483" s="410">
        <f t="shared" si="128"/>
        <v>13.829999999999998</v>
      </c>
      <c r="O483" s="411"/>
      <c r="P483" s="485">
        <f t="shared" ca="1" si="129"/>
        <v>0.55290509259259257</v>
      </c>
      <c r="Q483" s="484">
        <f t="shared" ca="1" si="130"/>
        <v>0.55306712962962956</v>
      </c>
      <c r="R483" s="486">
        <v>0.03</v>
      </c>
      <c r="S483" s="486">
        <f t="shared" ca="1" si="120"/>
        <v>0.1</v>
      </c>
      <c r="T483">
        <v>25</v>
      </c>
      <c r="U483" s="469" t="str">
        <f t="shared" si="121"/>
        <v>C22-R12</v>
      </c>
      <c r="V483">
        <v>22</v>
      </c>
      <c r="W483" s="470" t="s">
        <v>493</v>
      </c>
      <c r="X483" s="470" t="s">
        <v>494</v>
      </c>
      <c r="Y483">
        <v>12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511"/>
      <c r="C484" s="404" t="str">
        <f t="shared" si="118"/>
        <v>C22-R10</v>
      </c>
      <c r="D484" s="405">
        <v>0.55354166666666671</v>
      </c>
      <c r="E484" s="405">
        <v>0.55369212962962966</v>
      </c>
      <c r="F484" s="406">
        <f t="shared" si="131"/>
        <v>1.7</v>
      </c>
      <c r="G484" s="468">
        <f t="shared" si="131"/>
        <v>11.6</v>
      </c>
      <c r="H484" s="407">
        <f t="shared" si="131"/>
        <v>1.2</v>
      </c>
      <c r="I484" s="407">
        <f t="shared" si="124"/>
        <v>13.299999999999999</v>
      </c>
      <c r="J484" s="407">
        <f t="shared" si="119"/>
        <v>13.409999999999998</v>
      </c>
      <c r="K484" s="408">
        <f t="shared" si="125"/>
        <v>0.10999999999999943</v>
      </c>
      <c r="L484" s="409">
        <f t="shared" si="126"/>
        <v>0.5</v>
      </c>
      <c r="M484" s="410">
        <f t="shared" si="127"/>
        <v>13.799999999999999</v>
      </c>
      <c r="N484" s="410">
        <f t="shared" si="128"/>
        <v>13.909999999999998</v>
      </c>
      <c r="O484" s="411"/>
      <c r="P484" s="485">
        <f t="shared" ca="1" si="129"/>
        <v>0.55335648148148142</v>
      </c>
      <c r="Q484" s="484">
        <f t="shared" ca="1" si="130"/>
        <v>0.55350694444444437</v>
      </c>
      <c r="R484" s="486">
        <v>0.11</v>
      </c>
      <c r="S484" s="486">
        <f t="shared" ca="1" si="120"/>
        <v>7.0000000000000007E-2</v>
      </c>
      <c r="T484">
        <v>26</v>
      </c>
      <c r="U484" s="469" t="str">
        <f t="shared" si="121"/>
        <v>C22-R10</v>
      </c>
      <c r="V484">
        <v>22</v>
      </c>
      <c r="W484" s="470" t="s">
        <v>493</v>
      </c>
      <c r="X484" s="470" t="s">
        <v>494</v>
      </c>
      <c r="Y484">
        <v>10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511"/>
      <c r="C485" s="404" t="str">
        <f t="shared" si="118"/>
        <v>C22-R8</v>
      </c>
      <c r="D485" s="405">
        <v>0.55398148148148152</v>
      </c>
      <c r="E485" s="405">
        <v>0.55413194444444447</v>
      </c>
      <c r="F485" s="406">
        <f t="shared" si="131"/>
        <v>1.7</v>
      </c>
      <c r="G485" s="468">
        <f t="shared" si="131"/>
        <v>11.6</v>
      </c>
      <c r="H485" s="407">
        <f t="shared" si="131"/>
        <v>1.2</v>
      </c>
      <c r="I485" s="407">
        <f t="shared" si="124"/>
        <v>13.299999999999999</v>
      </c>
      <c r="J485" s="407">
        <f t="shared" si="119"/>
        <v>13.339999999999998</v>
      </c>
      <c r="K485" s="408">
        <f t="shared" si="125"/>
        <v>3.9999999999999147E-2</v>
      </c>
      <c r="L485" s="409">
        <f t="shared" si="126"/>
        <v>0.5</v>
      </c>
      <c r="M485" s="410">
        <f t="shared" si="127"/>
        <v>13.799999999999999</v>
      </c>
      <c r="N485" s="410">
        <f t="shared" si="128"/>
        <v>13.839999999999998</v>
      </c>
      <c r="O485" s="411"/>
      <c r="P485" s="485">
        <f t="shared" ca="1" si="129"/>
        <v>0.55374999999999996</v>
      </c>
      <c r="Q485" s="484">
        <f t="shared" ca="1" si="130"/>
        <v>0.55391203703703695</v>
      </c>
      <c r="R485" s="486">
        <v>0.04</v>
      </c>
      <c r="S485" s="486">
        <f t="shared" ca="1" si="120"/>
        <v>0.02</v>
      </c>
      <c r="T485">
        <v>1</v>
      </c>
      <c r="U485" s="469" t="str">
        <f t="shared" si="121"/>
        <v>C22-R8</v>
      </c>
      <c r="V485">
        <v>22</v>
      </c>
      <c r="W485" s="470" t="s">
        <v>493</v>
      </c>
      <c r="X485" s="470" t="s">
        <v>494</v>
      </c>
      <c r="Y485">
        <v>8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511"/>
      <c r="C486" s="404" t="str">
        <f t="shared" si="118"/>
        <v>C22-R6</v>
      </c>
      <c r="D486" s="405">
        <v>0.55440972222222229</v>
      </c>
      <c r="E486" s="405">
        <v>0.55457175925925928</v>
      </c>
      <c r="F486" s="406">
        <f t="shared" si="131"/>
        <v>1.7</v>
      </c>
      <c r="G486" s="468">
        <f t="shared" si="131"/>
        <v>11.6</v>
      </c>
      <c r="H486" s="407">
        <f t="shared" si="131"/>
        <v>1.2</v>
      </c>
      <c r="I486" s="407">
        <f t="shared" si="124"/>
        <v>13.299999999999999</v>
      </c>
      <c r="J486" s="407">
        <f t="shared" si="119"/>
        <v>13.309999999999999</v>
      </c>
      <c r="K486" s="408">
        <f t="shared" si="125"/>
        <v>9.9999999999997868E-3</v>
      </c>
      <c r="L486" s="409">
        <f t="shared" si="126"/>
        <v>0.5</v>
      </c>
      <c r="M486" s="410">
        <f t="shared" si="127"/>
        <v>13.799999999999999</v>
      </c>
      <c r="N486" s="410">
        <f t="shared" si="128"/>
        <v>13.809999999999999</v>
      </c>
      <c r="O486" s="411"/>
      <c r="P486" s="485">
        <f t="shared" ca="1" si="129"/>
        <v>0.55415509259259255</v>
      </c>
      <c r="Q486" s="484">
        <f t="shared" ca="1" si="130"/>
        <v>0.5543055555555555</v>
      </c>
      <c r="R486" s="486">
        <v>0.01</v>
      </c>
      <c r="S486" s="486">
        <f t="shared" ca="1" si="120"/>
        <v>0.02</v>
      </c>
      <c r="T486">
        <v>2</v>
      </c>
      <c r="U486" s="469" t="str">
        <f t="shared" si="121"/>
        <v>C22-R6</v>
      </c>
      <c r="V486">
        <v>22</v>
      </c>
      <c r="W486" s="470" t="s">
        <v>493</v>
      </c>
      <c r="X486" s="470" t="s">
        <v>494</v>
      </c>
      <c r="Y486">
        <v>6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511"/>
      <c r="C487" s="404" t="str">
        <f t="shared" si="118"/>
        <v>C22-R4</v>
      </c>
      <c r="D487" s="405">
        <v>0.55483796296296295</v>
      </c>
      <c r="E487" s="405">
        <v>0.55497685185185186</v>
      </c>
      <c r="F487" s="406">
        <f t="shared" si="131"/>
        <v>1.7</v>
      </c>
      <c r="G487" s="468">
        <f t="shared" si="131"/>
        <v>11.6</v>
      </c>
      <c r="H487" s="407">
        <f t="shared" si="131"/>
        <v>1.2</v>
      </c>
      <c r="I487" s="407">
        <f t="shared" si="124"/>
        <v>13.299999999999999</v>
      </c>
      <c r="J487" s="407">
        <f t="shared" si="119"/>
        <v>13.37</v>
      </c>
      <c r="K487" s="408">
        <f t="shared" si="125"/>
        <v>7.0000000000000284E-2</v>
      </c>
      <c r="L487" s="409">
        <f t="shared" si="126"/>
        <v>0.5</v>
      </c>
      <c r="M487" s="410">
        <f t="shared" si="127"/>
        <v>13.799999999999999</v>
      </c>
      <c r="N487" s="410">
        <f t="shared" si="128"/>
        <v>13.87</v>
      </c>
      <c r="O487" s="411"/>
      <c r="P487" s="485">
        <f t="shared" ca="1" si="129"/>
        <v>0.55456018518518513</v>
      </c>
      <c r="Q487" s="484">
        <f t="shared" ca="1" si="130"/>
        <v>0.55469907407407404</v>
      </c>
      <c r="R487" s="486">
        <v>7.0000000000000007E-2</v>
      </c>
      <c r="S487" s="486">
        <f t="shared" ca="1" si="120"/>
        <v>0.04</v>
      </c>
      <c r="T487">
        <v>3</v>
      </c>
      <c r="U487" s="469" t="str">
        <f t="shared" si="121"/>
        <v>C22-R4</v>
      </c>
      <c r="V487">
        <v>22</v>
      </c>
      <c r="W487" s="470" t="s">
        <v>493</v>
      </c>
      <c r="X487" s="470" t="s">
        <v>494</v>
      </c>
      <c r="Y487">
        <v>4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511"/>
      <c r="C488" s="404" t="str">
        <f t="shared" si="118"/>
        <v>C22-R2</v>
      </c>
      <c r="D488" s="405">
        <v>0.55524305555555553</v>
      </c>
      <c r="E488" s="405">
        <v>0.55539351851851848</v>
      </c>
      <c r="F488" s="406">
        <f t="shared" si="131"/>
        <v>1.7</v>
      </c>
      <c r="G488" s="468">
        <f t="shared" si="131"/>
        <v>11.6</v>
      </c>
      <c r="H488" s="407">
        <f t="shared" si="131"/>
        <v>1.2</v>
      </c>
      <c r="I488" s="407">
        <f t="shared" si="124"/>
        <v>13.299999999999999</v>
      </c>
      <c r="J488" s="407">
        <f t="shared" si="119"/>
        <v>13.319999999999999</v>
      </c>
      <c r="K488" s="408">
        <f t="shared" si="125"/>
        <v>1.9999999999999574E-2</v>
      </c>
      <c r="L488" s="409">
        <f t="shared" si="126"/>
        <v>0.5</v>
      </c>
      <c r="M488" s="410">
        <f t="shared" si="127"/>
        <v>13.799999999999999</v>
      </c>
      <c r="N488" s="410">
        <f t="shared" si="128"/>
        <v>13.819999999999999</v>
      </c>
      <c r="O488" s="411"/>
      <c r="P488" s="485">
        <f t="shared" ca="1" si="129"/>
        <v>0.5549884259259259</v>
      </c>
      <c r="Q488" s="484">
        <f t="shared" ca="1" si="130"/>
        <v>0.55512731481481481</v>
      </c>
      <c r="R488" s="486">
        <v>0.02</v>
      </c>
      <c r="S488" s="486">
        <f t="shared" ca="1" si="120"/>
        <v>0.06</v>
      </c>
      <c r="T488">
        <v>4</v>
      </c>
      <c r="U488" s="469" t="str">
        <f t="shared" si="121"/>
        <v>C22-R2</v>
      </c>
      <c r="V488">
        <v>22</v>
      </c>
      <c r="W488" s="470" t="s">
        <v>493</v>
      </c>
      <c r="X488" s="470" t="s">
        <v>494</v>
      </c>
      <c r="Y488">
        <v>2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511"/>
      <c r="C489" s="404" t="str">
        <f t="shared" si="118"/>
        <v>C23-R1</v>
      </c>
      <c r="D489" s="405">
        <v>0.55568287037037034</v>
      </c>
      <c r="E489" s="405">
        <v>0.55583333333333329</v>
      </c>
      <c r="F489" s="406">
        <f t="shared" si="131"/>
        <v>1.7</v>
      </c>
      <c r="G489" s="468">
        <f t="shared" si="131"/>
        <v>11.6</v>
      </c>
      <c r="H489" s="407">
        <f t="shared" si="131"/>
        <v>1.2</v>
      </c>
      <c r="I489" s="407">
        <f t="shared" si="124"/>
        <v>13.299999999999999</v>
      </c>
      <c r="J489" s="407">
        <f t="shared" si="119"/>
        <v>13.37</v>
      </c>
      <c r="K489" s="408">
        <f t="shared" si="125"/>
        <v>7.0000000000000284E-2</v>
      </c>
      <c r="L489" s="409">
        <f t="shared" si="126"/>
        <v>0.5</v>
      </c>
      <c r="M489" s="410">
        <f t="shared" si="127"/>
        <v>13.799999999999999</v>
      </c>
      <c r="N489" s="410">
        <f t="shared" si="128"/>
        <v>13.87</v>
      </c>
      <c r="O489" s="411"/>
      <c r="P489" s="485">
        <f t="shared" ca="1" si="129"/>
        <v>0.55538194444444444</v>
      </c>
      <c r="Q489" s="484">
        <f t="shared" ca="1" si="130"/>
        <v>0.55555555555555558</v>
      </c>
      <c r="R489" s="486">
        <v>7.0000000000000007E-2</v>
      </c>
      <c r="S489" s="486">
        <f t="shared" ca="1" si="120"/>
        <v>0.04</v>
      </c>
      <c r="T489">
        <v>5</v>
      </c>
      <c r="U489" s="469" t="str">
        <f t="shared" si="121"/>
        <v>C23-R1</v>
      </c>
      <c r="V489">
        <v>23</v>
      </c>
      <c r="W489" s="470" t="s">
        <v>493</v>
      </c>
      <c r="X489" s="470" t="s">
        <v>494</v>
      </c>
      <c r="Y489">
        <v>1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511"/>
      <c r="C490" s="404" t="str">
        <f t="shared" si="118"/>
        <v>C23-R3</v>
      </c>
      <c r="D490" s="405">
        <v>0.55607638888888888</v>
      </c>
      <c r="E490" s="405">
        <v>0.55621527777777779</v>
      </c>
      <c r="F490" s="406">
        <f t="shared" si="131"/>
        <v>1.7</v>
      </c>
      <c r="G490" s="468">
        <f t="shared" si="131"/>
        <v>11.6</v>
      </c>
      <c r="H490" s="407">
        <f t="shared" si="131"/>
        <v>1.2</v>
      </c>
      <c r="I490" s="407">
        <f t="shared" si="124"/>
        <v>13.299999999999999</v>
      </c>
      <c r="J490" s="407">
        <f t="shared" si="119"/>
        <v>13.37</v>
      </c>
      <c r="K490" s="408">
        <f t="shared" si="125"/>
        <v>7.0000000000000284E-2</v>
      </c>
      <c r="L490" s="409">
        <f t="shared" si="126"/>
        <v>0.5</v>
      </c>
      <c r="M490" s="410">
        <f t="shared" si="127"/>
        <v>13.799999999999999</v>
      </c>
      <c r="N490" s="410">
        <f t="shared" si="128"/>
        <v>13.87</v>
      </c>
      <c r="O490" s="411"/>
      <c r="P490" s="485">
        <f t="shared" ca="1" si="129"/>
        <v>0.55584490740740744</v>
      </c>
      <c r="Q490" s="484">
        <f t="shared" ca="1" si="130"/>
        <v>0.55599537037037039</v>
      </c>
      <c r="R490" s="486">
        <v>7.0000000000000007E-2</v>
      </c>
      <c r="S490" s="486">
        <f t="shared" ca="1" si="120"/>
        <v>0.11</v>
      </c>
      <c r="T490">
        <v>6</v>
      </c>
      <c r="U490" s="469" t="str">
        <f t="shared" si="121"/>
        <v>C23-R3</v>
      </c>
      <c r="V490">
        <v>23</v>
      </c>
      <c r="W490" s="470" t="s">
        <v>493</v>
      </c>
      <c r="X490" s="470" t="s">
        <v>494</v>
      </c>
      <c r="Y490">
        <v>3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511"/>
      <c r="C491" s="404" t="str">
        <f t="shared" si="118"/>
        <v>C23-R5</v>
      </c>
      <c r="D491" s="405">
        <v>0.55650462962962965</v>
      </c>
      <c r="E491" s="405">
        <v>0.55667824074074079</v>
      </c>
      <c r="F491" s="406">
        <f t="shared" si="131"/>
        <v>1.7</v>
      </c>
      <c r="G491" s="468">
        <f t="shared" si="131"/>
        <v>11.6</v>
      </c>
      <c r="H491" s="407">
        <f t="shared" si="131"/>
        <v>1.2</v>
      </c>
      <c r="I491" s="407">
        <f t="shared" si="124"/>
        <v>13.299999999999999</v>
      </c>
      <c r="J491" s="407">
        <f t="shared" si="119"/>
        <v>13.43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13.799999999999999</v>
      </c>
      <c r="N491" s="410">
        <f t="shared" si="128"/>
        <v>13.93</v>
      </c>
      <c r="O491" s="411"/>
      <c r="P491" s="485">
        <f t="shared" ca="1" si="129"/>
        <v>0.55623842592592598</v>
      </c>
      <c r="Q491" s="484">
        <f t="shared" ca="1" si="130"/>
        <v>0.55638888888888893</v>
      </c>
      <c r="R491" s="486">
        <v>0.13</v>
      </c>
      <c r="S491" s="486">
        <f t="shared" ca="1" si="120"/>
        <v>0.03</v>
      </c>
      <c r="T491">
        <v>7</v>
      </c>
      <c r="U491" s="469" t="str">
        <f t="shared" si="121"/>
        <v>C23-R5</v>
      </c>
      <c r="V491">
        <v>23</v>
      </c>
      <c r="W491" s="470" t="s">
        <v>493</v>
      </c>
      <c r="X491" s="470" t="s">
        <v>494</v>
      </c>
      <c r="Y491">
        <v>5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511"/>
      <c r="C492" s="404" t="str">
        <f t="shared" si="118"/>
        <v>C23-R7</v>
      </c>
      <c r="D492" s="405">
        <v>0.55695601851851861</v>
      </c>
      <c r="E492" s="405">
        <v>0.55712962962962975</v>
      </c>
      <c r="F492" s="406">
        <f t="shared" si="131"/>
        <v>1.7</v>
      </c>
      <c r="G492" s="468">
        <f t="shared" si="131"/>
        <v>11.6</v>
      </c>
      <c r="H492" s="407">
        <f t="shared" si="131"/>
        <v>1.2</v>
      </c>
      <c r="I492" s="407">
        <f t="shared" si="124"/>
        <v>13.299999999999999</v>
      </c>
      <c r="J492" s="407">
        <f t="shared" si="119"/>
        <v>13.36</v>
      </c>
      <c r="K492" s="408">
        <f t="shared" si="125"/>
        <v>6.0000000000000497E-2</v>
      </c>
      <c r="L492" s="409">
        <f t="shared" si="126"/>
        <v>0.5</v>
      </c>
      <c r="M492" s="410">
        <f t="shared" si="127"/>
        <v>13.799999999999999</v>
      </c>
      <c r="N492" s="410">
        <f t="shared" si="128"/>
        <v>13.86</v>
      </c>
      <c r="O492" s="411"/>
      <c r="P492" s="485">
        <f t="shared" ca="1" si="129"/>
        <v>0.55664351851851857</v>
      </c>
      <c r="Q492" s="484">
        <f t="shared" ca="1" si="130"/>
        <v>0.55680555555555555</v>
      </c>
      <c r="R492" s="486">
        <v>0.06</v>
      </c>
      <c r="S492" s="486">
        <f t="shared" ca="1" si="120"/>
        <v>0.12</v>
      </c>
      <c r="T492">
        <v>8</v>
      </c>
      <c r="U492" s="469" t="str">
        <f t="shared" si="121"/>
        <v>C23-R7</v>
      </c>
      <c r="V492">
        <v>23</v>
      </c>
      <c r="W492" s="470" t="s">
        <v>493</v>
      </c>
      <c r="X492" s="470" t="s">
        <v>494</v>
      </c>
      <c r="Y492">
        <v>7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511"/>
      <c r="C493" s="404" t="str">
        <f t="shared" si="118"/>
        <v>C23-R9</v>
      </c>
      <c r="D493" s="405">
        <v>0.55738425925925938</v>
      </c>
      <c r="E493" s="405">
        <v>0.5575231481481483</v>
      </c>
      <c r="F493" s="406">
        <f t="shared" si="131"/>
        <v>1.7</v>
      </c>
      <c r="G493" s="468">
        <f t="shared" si="131"/>
        <v>11.6</v>
      </c>
      <c r="H493" s="407">
        <f t="shared" si="131"/>
        <v>1.2</v>
      </c>
      <c r="I493" s="407">
        <f t="shared" si="124"/>
        <v>13.299999999999999</v>
      </c>
      <c r="J493" s="407">
        <f t="shared" si="119"/>
        <v>13.319999999999999</v>
      </c>
      <c r="K493" s="408">
        <f t="shared" si="125"/>
        <v>1.9999999999999574E-2</v>
      </c>
      <c r="L493" s="409">
        <f t="shared" si="126"/>
        <v>0.5</v>
      </c>
      <c r="M493" s="410">
        <f t="shared" si="127"/>
        <v>13.799999999999999</v>
      </c>
      <c r="N493" s="410">
        <f t="shared" si="128"/>
        <v>13.819999999999999</v>
      </c>
      <c r="O493" s="411"/>
      <c r="P493" s="485">
        <f t="shared" ca="1" si="129"/>
        <v>0.55707175925925922</v>
      </c>
      <c r="Q493" s="484">
        <f t="shared" ca="1" si="130"/>
        <v>0.55722222222222217</v>
      </c>
      <c r="R493" s="486">
        <v>0.02</v>
      </c>
      <c r="S493" s="486">
        <f t="shared" ca="1" si="120"/>
        <v>0.05</v>
      </c>
      <c r="T493">
        <v>9</v>
      </c>
      <c r="U493" s="469" t="str">
        <f t="shared" si="121"/>
        <v>C23-R9</v>
      </c>
      <c r="V493">
        <v>23</v>
      </c>
      <c r="W493" s="470" t="s">
        <v>493</v>
      </c>
      <c r="X493" s="470" t="s">
        <v>494</v>
      </c>
      <c r="Y493">
        <v>9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511"/>
      <c r="C494" s="404" t="str">
        <f t="shared" si="118"/>
        <v>C23-R11</v>
      </c>
      <c r="D494" s="405">
        <v>0.55780092592592612</v>
      </c>
      <c r="E494" s="405">
        <v>0.55797453703703725</v>
      </c>
      <c r="F494" s="406">
        <f t="shared" si="131"/>
        <v>1.7</v>
      </c>
      <c r="G494" s="468">
        <f t="shared" si="131"/>
        <v>11.6</v>
      </c>
      <c r="H494" s="407">
        <f t="shared" si="131"/>
        <v>1.2</v>
      </c>
      <c r="I494" s="407">
        <f t="shared" si="124"/>
        <v>13.299999999999999</v>
      </c>
      <c r="J494" s="407">
        <f t="shared" si="119"/>
        <v>13.329999999999998</v>
      </c>
      <c r="K494" s="408">
        <f t="shared" si="125"/>
        <v>2.9999999999999361E-2</v>
      </c>
      <c r="L494" s="409">
        <f t="shared" si="126"/>
        <v>0.5</v>
      </c>
      <c r="M494" s="410">
        <f t="shared" si="127"/>
        <v>13.799999999999999</v>
      </c>
      <c r="N494" s="410">
        <f t="shared" si="128"/>
        <v>13.829999999999998</v>
      </c>
      <c r="O494" s="411"/>
      <c r="P494" s="485">
        <f t="shared" ca="1" si="129"/>
        <v>0.55746527777777777</v>
      </c>
      <c r="Q494" s="484">
        <f t="shared" ca="1" si="130"/>
        <v>0.55763888888888891</v>
      </c>
      <c r="R494" s="486">
        <v>0.03</v>
      </c>
      <c r="S494" s="486">
        <f t="shared" ca="1" si="120"/>
        <v>0.12</v>
      </c>
      <c r="T494">
        <v>10</v>
      </c>
      <c r="U494" s="469" t="str">
        <f t="shared" si="121"/>
        <v>C23-R11</v>
      </c>
      <c r="V494">
        <v>23</v>
      </c>
      <c r="W494" s="470" t="s">
        <v>493</v>
      </c>
      <c r="X494" s="470" t="s">
        <v>494</v>
      </c>
      <c r="Y494">
        <v>11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511"/>
      <c r="C495" s="404" t="str">
        <f t="shared" si="118"/>
        <v>C23-R13</v>
      </c>
      <c r="D495" s="405">
        <v>0.5582060185185187</v>
      </c>
      <c r="E495" s="405">
        <v>0.55834490740740761</v>
      </c>
      <c r="F495" s="406">
        <f t="shared" si="131"/>
        <v>1.7</v>
      </c>
      <c r="G495" s="468">
        <f t="shared" si="131"/>
        <v>11.6</v>
      </c>
      <c r="H495" s="407">
        <f t="shared" si="131"/>
        <v>1.2</v>
      </c>
      <c r="I495" s="407">
        <f t="shared" si="124"/>
        <v>13.299999999999999</v>
      </c>
      <c r="J495" s="407">
        <f t="shared" si="119"/>
        <v>13.409999999999998</v>
      </c>
      <c r="K495" s="408">
        <f t="shared" si="125"/>
        <v>0.10999999999999943</v>
      </c>
      <c r="L495" s="409">
        <f t="shared" si="126"/>
        <v>0.5</v>
      </c>
      <c r="M495" s="410">
        <f t="shared" si="127"/>
        <v>13.799999999999999</v>
      </c>
      <c r="N495" s="410">
        <f t="shared" si="128"/>
        <v>13.909999999999998</v>
      </c>
      <c r="O495" s="411"/>
      <c r="P495" s="485">
        <f t="shared" ca="1" si="129"/>
        <v>0.55790509259259258</v>
      </c>
      <c r="Q495" s="484">
        <f t="shared" ca="1" si="130"/>
        <v>0.55804398148148149</v>
      </c>
      <c r="R495" s="486">
        <v>0.11</v>
      </c>
      <c r="S495" s="486">
        <f t="shared" ca="1" si="120"/>
        <v>0.14000000000000001</v>
      </c>
      <c r="T495">
        <v>11</v>
      </c>
      <c r="U495" s="469" t="str">
        <f t="shared" si="121"/>
        <v>C23-R13</v>
      </c>
      <c r="V495">
        <v>23</v>
      </c>
      <c r="W495" s="470" t="s">
        <v>493</v>
      </c>
      <c r="X495" s="470" t="s">
        <v>494</v>
      </c>
      <c r="Y495">
        <v>13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511"/>
      <c r="C496" s="404" t="str">
        <f t="shared" si="118"/>
        <v>C23-R15</v>
      </c>
      <c r="D496" s="405">
        <v>0.55857638888888905</v>
      </c>
      <c r="E496" s="405">
        <v>0.558726851851852</v>
      </c>
      <c r="F496" s="406">
        <f t="shared" si="131"/>
        <v>1.7</v>
      </c>
      <c r="G496" s="468">
        <f t="shared" si="131"/>
        <v>11.6</v>
      </c>
      <c r="H496" s="407">
        <f t="shared" si="131"/>
        <v>1.2</v>
      </c>
      <c r="I496" s="407">
        <f t="shared" si="124"/>
        <v>13.299999999999999</v>
      </c>
      <c r="J496" s="407">
        <f t="shared" si="119"/>
        <v>13.319999999999999</v>
      </c>
      <c r="K496" s="408">
        <f t="shared" si="125"/>
        <v>1.9999999999999574E-2</v>
      </c>
      <c r="L496" s="409">
        <f t="shared" si="126"/>
        <v>0.5</v>
      </c>
      <c r="M496" s="410">
        <f t="shared" si="127"/>
        <v>13.799999999999999</v>
      </c>
      <c r="N496" s="410">
        <f t="shared" si="128"/>
        <v>13.819999999999999</v>
      </c>
      <c r="O496" s="411"/>
      <c r="P496" s="485">
        <f t="shared" ca="1" si="129"/>
        <v>0.55828703703703708</v>
      </c>
      <c r="Q496" s="484">
        <f t="shared" ca="1" si="130"/>
        <v>0.55844907407407407</v>
      </c>
      <c r="R496" s="486">
        <v>0.02</v>
      </c>
      <c r="S496" s="486">
        <f t="shared" ca="1" si="120"/>
        <v>0.08</v>
      </c>
      <c r="T496">
        <v>12</v>
      </c>
      <c r="U496" s="469" t="str">
        <f t="shared" si="121"/>
        <v>C23-R15</v>
      </c>
      <c r="V496">
        <v>23</v>
      </c>
      <c r="W496" s="470" t="s">
        <v>493</v>
      </c>
      <c r="X496" s="470" t="s">
        <v>494</v>
      </c>
      <c r="Y496">
        <v>15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511"/>
      <c r="C497" s="404" t="str">
        <f t="shared" si="118"/>
        <v>C23-R17</v>
      </c>
      <c r="D497" s="405">
        <v>0.55895833333333345</v>
      </c>
      <c r="E497" s="405">
        <v>0.55909722222222236</v>
      </c>
      <c r="F497" s="406">
        <f t="shared" si="131"/>
        <v>1.7</v>
      </c>
      <c r="G497" s="468">
        <f t="shared" si="131"/>
        <v>11.6</v>
      </c>
      <c r="H497" s="407">
        <f t="shared" si="131"/>
        <v>1.2</v>
      </c>
      <c r="I497" s="407">
        <f t="shared" si="124"/>
        <v>13.299999999999999</v>
      </c>
      <c r="J497" s="407">
        <f t="shared" si="119"/>
        <v>13.389999999999999</v>
      </c>
      <c r="K497" s="408">
        <f t="shared" si="125"/>
        <v>8.9999999999999858E-2</v>
      </c>
      <c r="L497" s="409">
        <f t="shared" si="126"/>
        <v>0.5</v>
      </c>
      <c r="M497" s="410">
        <f t="shared" si="127"/>
        <v>13.799999999999999</v>
      </c>
      <c r="N497" s="410">
        <f t="shared" si="128"/>
        <v>13.889999999999999</v>
      </c>
      <c r="O497" s="411"/>
      <c r="P497" s="485">
        <f t="shared" ca="1" si="129"/>
        <v>0.55873842592592593</v>
      </c>
      <c r="Q497" s="484">
        <f t="shared" ca="1" si="130"/>
        <v>0.55887731481481484</v>
      </c>
      <c r="R497" s="486">
        <v>0.09</v>
      </c>
      <c r="S497" s="486">
        <f t="shared" ca="1" si="120"/>
        <v>0.14000000000000001</v>
      </c>
      <c r="T497">
        <v>13</v>
      </c>
      <c r="U497" s="469" t="str">
        <f t="shared" si="121"/>
        <v>C23-R17</v>
      </c>
      <c r="V497">
        <v>23</v>
      </c>
      <c r="W497" s="470" t="s">
        <v>493</v>
      </c>
      <c r="X497" s="470" t="s">
        <v>494</v>
      </c>
      <c r="Y497">
        <v>17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511"/>
      <c r="C498" s="404" t="str">
        <f t="shared" si="118"/>
        <v>C23-R19</v>
      </c>
      <c r="D498" s="405">
        <v>0.55934027777777795</v>
      </c>
      <c r="E498" s="405">
        <v>0.55950231481481494</v>
      </c>
      <c r="F498" s="406">
        <f t="shared" si="131"/>
        <v>1.7</v>
      </c>
      <c r="G498" s="468">
        <f t="shared" si="131"/>
        <v>11.6</v>
      </c>
      <c r="H498" s="407">
        <f t="shared" si="131"/>
        <v>1.2</v>
      </c>
      <c r="I498" s="407">
        <f t="shared" si="124"/>
        <v>13.299999999999999</v>
      </c>
      <c r="J498" s="407">
        <f t="shared" si="119"/>
        <v>13.399999999999999</v>
      </c>
      <c r="K498" s="408">
        <f t="shared" si="125"/>
        <v>9.9999999999999645E-2</v>
      </c>
      <c r="L498" s="409">
        <f t="shared" si="126"/>
        <v>0.5</v>
      </c>
      <c r="M498" s="410">
        <f t="shared" si="127"/>
        <v>13.799999999999999</v>
      </c>
      <c r="N498" s="410">
        <f t="shared" si="128"/>
        <v>13.899999999999999</v>
      </c>
      <c r="O498" s="411"/>
      <c r="P498" s="485">
        <f t="shared" ca="1" si="129"/>
        <v>0.55910879629629628</v>
      </c>
      <c r="Q498" s="484">
        <f t="shared" ca="1" si="130"/>
        <v>0.55925925925925923</v>
      </c>
      <c r="R498" s="486">
        <v>0.1</v>
      </c>
      <c r="S498" s="486">
        <f t="shared" ca="1" si="120"/>
        <v>0.11</v>
      </c>
      <c r="T498">
        <v>14</v>
      </c>
      <c r="U498" s="469" t="str">
        <f t="shared" si="121"/>
        <v>C23-R19</v>
      </c>
      <c r="V498">
        <v>23</v>
      </c>
      <c r="W498" s="470" t="s">
        <v>493</v>
      </c>
      <c r="X498" s="470" t="s">
        <v>494</v>
      </c>
      <c r="Y498">
        <v>19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511"/>
      <c r="C499" s="404" t="str">
        <f t="shared" si="118"/>
        <v>C23-R21</v>
      </c>
      <c r="D499" s="405">
        <v>0.55974537037037053</v>
      </c>
      <c r="E499" s="405">
        <v>0.55988425925925944</v>
      </c>
      <c r="F499" s="406">
        <f t="shared" ref="F499:H514" si="132">F498</f>
        <v>1.7</v>
      </c>
      <c r="G499" s="468">
        <f t="shared" si="132"/>
        <v>11.6</v>
      </c>
      <c r="H499" s="407">
        <f t="shared" si="132"/>
        <v>1.2</v>
      </c>
      <c r="I499" s="407">
        <f t="shared" si="124"/>
        <v>13.299999999999999</v>
      </c>
      <c r="J499" s="407">
        <f t="shared" si="119"/>
        <v>13.339999999999998</v>
      </c>
      <c r="K499" s="408">
        <f t="shared" si="125"/>
        <v>3.9999999999999147E-2</v>
      </c>
      <c r="L499" s="409">
        <f t="shared" si="126"/>
        <v>0.5</v>
      </c>
      <c r="M499" s="410">
        <f t="shared" si="127"/>
        <v>13.799999999999999</v>
      </c>
      <c r="N499" s="410">
        <f t="shared" si="128"/>
        <v>13.839999999999998</v>
      </c>
      <c r="O499" s="411"/>
      <c r="P499" s="485">
        <f t="shared" ca="1" si="129"/>
        <v>0.55953703703703705</v>
      </c>
      <c r="Q499" s="484">
        <f t="shared" ca="1" si="130"/>
        <v>0.5596875</v>
      </c>
      <c r="R499" s="486">
        <v>0.04</v>
      </c>
      <c r="S499" s="486">
        <f t="shared" ca="1" si="120"/>
        <v>0.13</v>
      </c>
      <c r="T499">
        <v>15</v>
      </c>
      <c r="U499" s="469" t="str">
        <f t="shared" si="121"/>
        <v>C23-R21</v>
      </c>
      <c r="V499">
        <v>23</v>
      </c>
      <c r="W499" s="470" t="s">
        <v>493</v>
      </c>
      <c r="X499" s="470" t="s">
        <v>494</v>
      </c>
      <c r="Y499">
        <v>21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511"/>
      <c r="C500" s="404" t="str">
        <f t="shared" si="118"/>
        <v>C23-R23</v>
      </c>
      <c r="D500" s="405">
        <v>0.56016203703703726</v>
      </c>
      <c r="E500" s="405">
        <v>0.56030092592592617</v>
      </c>
      <c r="F500" s="406">
        <f t="shared" si="132"/>
        <v>1.7</v>
      </c>
      <c r="G500" s="468">
        <f t="shared" si="132"/>
        <v>11.6</v>
      </c>
      <c r="H500" s="407">
        <f t="shared" si="132"/>
        <v>1.2</v>
      </c>
      <c r="I500" s="407">
        <f t="shared" si="124"/>
        <v>13.299999999999999</v>
      </c>
      <c r="J500" s="407">
        <f t="shared" si="119"/>
        <v>13.45</v>
      </c>
      <c r="K500" s="408">
        <f t="shared" si="125"/>
        <v>0.15000000000000036</v>
      </c>
      <c r="L500" s="409">
        <f t="shared" si="126"/>
        <v>0.5</v>
      </c>
      <c r="M500" s="410">
        <f t="shared" si="127"/>
        <v>13.799999999999999</v>
      </c>
      <c r="N500" s="410">
        <f t="shared" si="128"/>
        <v>13.95</v>
      </c>
      <c r="O500" s="411"/>
      <c r="P500" s="485">
        <f t="shared" ca="1" si="129"/>
        <v>0.55995370370370368</v>
      </c>
      <c r="Q500" s="484">
        <f t="shared" ca="1" si="130"/>
        <v>0.56009259259259259</v>
      </c>
      <c r="R500" s="486">
        <v>0.15</v>
      </c>
      <c r="S500" s="486">
        <f t="shared" ca="1" si="120"/>
        <v>0.02</v>
      </c>
      <c r="T500">
        <v>16</v>
      </c>
      <c r="U500" s="469" t="str">
        <f t="shared" si="121"/>
        <v>C23-R23</v>
      </c>
      <c r="V500">
        <v>23</v>
      </c>
      <c r="W500" s="470" t="s">
        <v>493</v>
      </c>
      <c r="X500" s="470" t="s">
        <v>494</v>
      </c>
      <c r="Y500">
        <v>23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536" t="str">
        <f>D12</f>
        <v>KM10+130, KM10+170</v>
      </c>
      <c r="C501" s="404" t="str">
        <f t="shared" si="118"/>
        <v>C23-R25</v>
      </c>
      <c r="D501" s="405">
        <v>0.56059027777777803</v>
      </c>
      <c r="E501" s="405">
        <v>0.56074074074074098</v>
      </c>
      <c r="F501" s="406">
        <f t="shared" si="132"/>
        <v>1.7</v>
      </c>
      <c r="G501" s="468">
        <f t="shared" si="132"/>
        <v>11.6</v>
      </c>
      <c r="H501" s="407">
        <f t="shared" si="132"/>
        <v>1.2</v>
      </c>
      <c r="I501" s="407">
        <f t="shared" si="124"/>
        <v>13.299999999999999</v>
      </c>
      <c r="J501" s="407">
        <f t="shared" si="119"/>
        <v>13.37</v>
      </c>
      <c r="K501" s="408">
        <f t="shared" si="125"/>
        <v>7.0000000000000284E-2</v>
      </c>
      <c r="L501" s="409">
        <f t="shared" si="126"/>
        <v>0.5</v>
      </c>
      <c r="M501" s="410">
        <f t="shared" si="127"/>
        <v>13.799999999999999</v>
      </c>
      <c r="N501" s="410">
        <f t="shared" si="128"/>
        <v>13.87</v>
      </c>
      <c r="O501" s="411"/>
      <c r="P501" s="485">
        <f t="shared" ca="1" si="129"/>
        <v>0.56038194444444445</v>
      </c>
      <c r="Q501" s="484">
        <f t="shared" ca="1" si="130"/>
        <v>0.56055555555555558</v>
      </c>
      <c r="R501" s="486">
        <v>7.0000000000000007E-2</v>
      </c>
      <c r="S501" s="486">
        <f t="shared" ca="1" si="120"/>
        <v>0.06</v>
      </c>
      <c r="T501">
        <v>17</v>
      </c>
      <c r="U501" s="469" t="str">
        <f t="shared" si="121"/>
        <v>C23-R25</v>
      </c>
      <c r="V501">
        <v>23</v>
      </c>
      <c r="W501" s="470" t="s">
        <v>493</v>
      </c>
      <c r="X501" s="470" t="s">
        <v>494</v>
      </c>
      <c r="Y501">
        <v>25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537"/>
      <c r="C502" s="404" t="str">
        <f t="shared" si="118"/>
        <v>C23-R27</v>
      </c>
      <c r="D502" s="405">
        <v>0.56098379629629658</v>
      </c>
      <c r="E502" s="405">
        <v>0.56113425925925953</v>
      </c>
      <c r="F502" s="406">
        <f t="shared" si="132"/>
        <v>1.7</v>
      </c>
      <c r="G502" s="468">
        <f t="shared" si="132"/>
        <v>11.6</v>
      </c>
      <c r="H502" s="407">
        <f t="shared" si="132"/>
        <v>1.2</v>
      </c>
      <c r="I502" s="407">
        <f t="shared" si="124"/>
        <v>13.299999999999999</v>
      </c>
      <c r="J502" s="407">
        <f t="shared" si="119"/>
        <v>13.36</v>
      </c>
      <c r="K502" s="408">
        <f t="shared" si="125"/>
        <v>6.0000000000000497E-2</v>
      </c>
      <c r="L502" s="409">
        <f t="shared" si="126"/>
        <v>0.5</v>
      </c>
      <c r="M502" s="410">
        <f t="shared" si="127"/>
        <v>13.799999999999999</v>
      </c>
      <c r="N502" s="410">
        <f t="shared" si="128"/>
        <v>13.86</v>
      </c>
      <c r="O502" s="411"/>
      <c r="P502" s="485">
        <f t="shared" ca="1" si="129"/>
        <v>0.56084490740740744</v>
      </c>
      <c r="Q502" s="484">
        <f t="shared" ca="1" si="130"/>
        <v>0.56098379629629636</v>
      </c>
      <c r="R502" s="486">
        <v>0.06</v>
      </c>
      <c r="S502" s="486">
        <f t="shared" ca="1" si="120"/>
        <v>0.13</v>
      </c>
      <c r="T502">
        <v>18</v>
      </c>
      <c r="U502" s="469" t="str">
        <f t="shared" si="121"/>
        <v>C23-R27</v>
      </c>
      <c r="V502">
        <v>23</v>
      </c>
      <c r="W502" s="470" t="s">
        <v>493</v>
      </c>
      <c r="X502" s="470" t="s">
        <v>494</v>
      </c>
      <c r="Y502">
        <v>27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537"/>
      <c r="C503" s="404" t="str">
        <f t="shared" si="118"/>
        <v>C23-R29</v>
      </c>
      <c r="D503" s="405">
        <v>0.56136574074074097</v>
      </c>
      <c r="E503" s="405">
        <v>0.56153935185185211</v>
      </c>
      <c r="F503" s="406">
        <f t="shared" si="132"/>
        <v>1.7</v>
      </c>
      <c r="G503" s="468">
        <f t="shared" si="132"/>
        <v>11.6</v>
      </c>
      <c r="H503" s="407">
        <f t="shared" si="132"/>
        <v>1.2</v>
      </c>
      <c r="I503" s="407">
        <f t="shared" si="124"/>
        <v>13.299999999999999</v>
      </c>
      <c r="J503" s="407">
        <f t="shared" si="119"/>
        <v>13.409999999999998</v>
      </c>
      <c r="K503" s="408">
        <f t="shared" si="125"/>
        <v>0.10999999999999943</v>
      </c>
      <c r="L503" s="409">
        <f t="shared" si="126"/>
        <v>0.5</v>
      </c>
      <c r="M503" s="410">
        <f t="shared" si="127"/>
        <v>13.799999999999999</v>
      </c>
      <c r="N503" s="410">
        <f t="shared" si="128"/>
        <v>13.909999999999998</v>
      </c>
      <c r="O503" s="411"/>
      <c r="P503" s="485">
        <f t="shared" ca="1" si="129"/>
        <v>0.5612152777777778</v>
      </c>
      <c r="Q503" s="484">
        <f t="shared" ca="1" si="130"/>
        <v>0.56137731481481479</v>
      </c>
      <c r="R503" s="486">
        <v>0.11</v>
      </c>
      <c r="S503" s="486">
        <f t="shared" ca="1" si="120"/>
        <v>0.05</v>
      </c>
      <c r="T503">
        <v>19</v>
      </c>
      <c r="U503" s="469" t="str">
        <f t="shared" si="121"/>
        <v>C23-R29</v>
      </c>
      <c r="V503">
        <v>23</v>
      </c>
      <c r="W503" s="470" t="s">
        <v>493</v>
      </c>
      <c r="X503" s="470" t="s">
        <v>494</v>
      </c>
      <c r="Y503">
        <v>29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537"/>
      <c r="C504" s="404" t="str">
        <f t="shared" si="118"/>
        <v>C23-R31</v>
      </c>
      <c r="D504" s="405">
        <v>0.56180555555555578</v>
      </c>
      <c r="E504" s="405">
        <v>0.56194444444444469</v>
      </c>
      <c r="F504" s="406">
        <f t="shared" si="132"/>
        <v>1.7</v>
      </c>
      <c r="G504" s="468">
        <f t="shared" si="132"/>
        <v>11.6</v>
      </c>
      <c r="H504" s="407">
        <f t="shared" si="132"/>
        <v>1.2</v>
      </c>
      <c r="I504" s="407">
        <f t="shared" si="124"/>
        <v>13.299999999999999</v>
      </c>
      <c r="J504" s="407">
        <f t="shared" si="119"/>
        <v>13.379999999999999</v>
      </c>
      <c r="K504" s="408">
        <f t="shared" si="125"/>
        <v>8.0000000000000071E-2</v>
      </c>
      <c r="L504" s="409">
        <f t="shared" si="126"/>
        <v>0.5</v>
      </c>
      <c r="M504" s="410">
        <f t="shared" si="127"/>
        <v>13.799999999999999</v>
      </c>
      <c r="N504" s="410">
        <f t="shared" si="128"/>
        <v>13.879999999999999</v>
      </c>
      <c r="O504" s="411"/>
      <c r="P504" s="485">
        <f t="shared" ca="1" si="129"/>
        <v>0.56165509259259261</v>
      </c>
      <c r="Q504" s="484">
        <f t="shared" ca="1" si="130"/>
        <v>0.5618171296296296</v>
      </c>
      <c r="R504" s="486">
        <v>0.08</v>
      </c>
      <c r="S504" s="486">
        <f t="shared" ca="1" si="120"/>
        <v>0.05</v>
      </c>
      <c r="T504">
        <v>20</v>
      </c>
      <c r="U504" s="469" t="str">
        <f t="shared" si="121"/>
        <v>C23-R31</v>
      </c>
      <c r="V504">
        <v>23</v>
      </c>
      <c r="W504" s="470" t="s">
        <v>493</v>
      </c>
      <c r="X504" s="470" t="s">
        <v>494</v>
      </c>
      <c r="Y504">
        <v>31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537"/>
      <c r="C505" s="404" t="str">
        <f t="shared" si="118"/>
        <v>C23-R33</v>
      </c>
      <c r="D505" s="405">
        <v>0.56219907407407432</v>
      </c>
      <c r="E505" s="405">
        <v>0.56233796296296323</v>
      </c>
      <c r="F505" s="406">
        <f t="shared" si="132"/>
        <v>1.7</v>
      </c>
      <c r="G505" s="468">
        <f t="shared" si="132"/>
        <v>11.6</v>
      </c>
      <c r="H505" s="407">
        <f t="shared" si="132"/>
        <v>1.2</v>
      </c>
      <c r="I505" s="407">
        <f t="shared" si="124"/>
        <v>13.299999999999999</v>
      </c>
      <c r="J505" s="407">
        <f t="shared" si="119"/>
        <v>13.35</v>
      </c>
      <c r="K505" s="408">
        <f t="shared" si="125"/>
        <v>5.0000000000000711E-2</v>
      </c>
      <c r="L505" s="409">
        <f t="shared" si="126"/>
        <v>0.5</v>
      </c>
      <c r="M505" s="410">
        <f t="shared" si="127"/>
        <v>13.799999999999999</v>
      </c>
      <c r="N505" s="410">
        <f t="shared" si="128"/>
        <v>13.85</v>
      </c>
      <c r="O505" s="411"/>
      <c r="P505" s="485">
        <f t="shared" ca="1" si="129"/>
        <v>0.56204861111111104</v>
      </c>
      <c r="Q505" s="484">
        <f t="shared" ca="1" si="130"/>
        <v>0.56219907407407399</v>
      </c>
      <c r="R505" s="486">
        <v>0.05</v>
      </c>
      <c r="S505" s="486">
        <f t="shared" ca="1" si="120"/>
        <v>0.09</v>
      </c>
      <c r="T505">
        <v>21</v>
      </c>
      <c r="U505" s="469" t="str">
        <f t="shared" si="121"/>
        <v>C23-R33</v>
      </c>
      <c r="V505">
        <v>23</v>
      </c>
      <c r="W505" s="470" t="s">
        <v>493</v>
      </c>
      <c r="X505" s="470" t="s">
        <v>494</v>
      </c>
      <c r="Y505">
        <v>33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537"/>
      <c r="C506" s="404" t="str">
        <f t="shared" si="118"/>
        <v>C23-R35</v>
      </c>
      <c r="D506" s="405">
        <v>0.56256944444444468</v>
      </c>
      <c r="E506" s="405">
        <v>0.56273148148148167</v>
      </c>
      <c r="F506" s="406">
        <f t="shared" si="132"/>
        <v>1.7</v>
      </c>
      <c r="G506" s="468">
        <f t="shared" si="132"/>
        <v>11.6</v>
      </c>
      <c r="H506" s="407">
        <f t="shared" si="132"/>
        <v>1.2</v>
      </c>
      <c r="I506" s="407">
        <f t="shared" si="124"/>
        <v>13.299999999999999</v>
      </c>
      <c r="J506" s="407">
        <f t="shared" si="119"/>
        <v>13.36</v>
      </c>
      <c r="K506" s="408">
        <f t="shared" si="125"/>
        <v>6.0000000000000497E-2</v>
      </c>
      <c r="L506" s="409">
        <f t="shared" si="126"/>
        <v>0.5</v>
      </c>
      <c r="M506" s="410">
        <f t="shared" si="127"/>
        <v>13.799999999999999</v>
      </c>
      <c r="N506" s="410">
        <f t="shared" si="128"/>
        <v>13.86</v>
      </c>
      <c r="O506" s="411"/>
      <c r="P506" s="485">
        <f t="shared" ca="1" si="129"/>
        <v>0.56248842592592585</v>
      </c>
      <c r="Q506" s="484">
        <f t="shared" ca="1" si="130"/>
        <v>0.56262731481481476</v>
      </c>
      <c r="R506" s="486">
        <v>0.06</v>
      </c>
      <c r="S506" s="486">
        <f t="shared" ca="1" si="120"/>
        <v>0.1</v>
      </c>
      <c r="T506">
        <v>22</v>
      </c>
      <c r="U506" s="469" t="str">
        <f t="shared" si="121"/>
        <v>C23-R35</v>
      </c>
      <c r="V506">
        <v>23</v>
      </c>
      <c r="W506" s="470" t="s">
        <v>493</v>
      </c>
      <c r="X506" s="470" t="s">
        <v>494</v>
      </c>
      <c r="Y506">
        <v>35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537"/>
      <c r="C507" s="404" t="str">
        <f t="shared" si="118"/>
        <v>C23-R37</v>
      </c>
      <c r="D507" s="405">
        <v>0.56302083333333353</v>
      </c>
      <c r="E507" s="405">
        <v>0.56319444444444466</v>
      </c>
      <c r="F507" s="406">
        <f t="shared" si="132"/>
        <v>1.7</v>
      </c>
      <c r="G507" s="468">
        <f t="shared" si="132"/>
        <v>11.6</v>
      </c>
      <c r="H507" s="407">
        <f t="shared" si="132"/>
        <v>1.2</v>
      </c>
      <c r="I507" s="407">
        <f t="shared" si="124"/>
        <v>13.299999999999999</v>
      </c>
      <c r="J507" s="407">
        <f t="shared" si="119"/>
        <v>13.35</v>
      </c>
      <c r="K507" s="408">
        <f t="shared" si="125"/>
        <v>5.0000000000000711E-2</v>
      </c>
      <c r="L507" s="409">
        <f t="shared" si="126"/>
        <v>0.5</v>
      </c>
      <c r="M507" s="410">
        <f t="shared" si="127"/>
        <v>13.799999999999999</v>
      </c>
      <c r="N507" s="410">
        <f t="shared" si="128"/>
        <v>13.85</v>
      </c>
      <c r="O507" s="411"/>
      <c r="P507" s="485">
        <f t="shared" ca="1" si="129"/>
        <v>0.56289351851851843</v>
      </c>
      <c r="Q507" s="484">
        <f t="shared" ca="1" si="130"/>
        <v>0.56305555555555542</v>
      </c>
      <c r="R507" s="486">
        <v>0.05</v>
      </c>
      <c r="S507" s="486">
        <f t="shared" ca="1" si="120"/>
        <v>0.03</v>
      </c>
      <c r="T507">
        <v>23</v>
      </c>
      <c r="U507" s="469" t="str">
        <f t="shared" si="121"/>
        <v>C23-R37</v>
      </c>
      <c r="V507">
        <v>23</v>
      </c>
      <c r="W507" s="470" t="s">
        <v>493</v>
      </c>
      <c r="X507" s="470" t="s">
        <v>494</v>
      </c>
      <c r="Y507">
        <v>37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537"/>
      <c r="C508" s="404" t="str">
        <f t="shared" si="118"/>
        <v>C23-R39</v>
      </c>
      <c r="D508" s="405">
        <v>0.5634490740740743</v>
      </c>
      <c r="E508" s="405">
        <v>0.56362268518518543</v>
      </c>
      <c r="F508" s="406">
        <f t="shared" si="132"/>
        <v>1.7</v>
      </c>
      <c r="G508" s="468">
        <f t="shared" si="132"/>
        <v>11.6</v>
      </c>
      <c r="H508" s="407">
        <f t="shared" si="132"/>
        <v>1.2</v>
      </c>
      <c r="I508" s="407">
        <f t="shared" si="124"/>
        <v>13.299999999999999</v>
      </c>
      <c r="J508" s="407">
        <f t="shared" si="119"/>
        <v>13.329999999999998</v>
      </c>
      <c r="K508" s="408">
        <f t="shared" si="125"/>
        <v>2.9999999999999361E-2</v>
      </c>
      <c r="L508" s="409">
        <f t="shared" si="126"/>
        <v>0.5</v>
      </c>
      <c r="M508" s="410">
        <f t="shared" si="127"/>
        <v>13.799999999999999</v>
      </c>
      <c r="N508" s="410">
        <f t="shared" si="128"/>
        <v>13.829999999999998</v>
      </c>
      <c r="O508" s="411"/>
      <c r="P508" s="485">
        <f t="shared" ca="1" si="129"/>
        <v>0.56329861111111101</v>
      </c>
      <c r="Q508" s="484">
        <f t="shared" ca="1" si="130"/>
        <v>0.56343749999999992</v>
      </c>
      <c r="R508" s="486">
        <v>0.03</v>
      </c>
      <c r="S508" s="486">
        <f t="shared" ca="1" si="120"/>
        <v>0.04</v>
      </c>
      <c r="T508">
        <v>24</v>
      </c>
      <c r="U508" s="469" t="str">
        <f t="shared" si="121"/>
        <v>C23-R39</v>
      </c>
      <c r="V508">
        <v>23</v>
      </c>
      <c r="W508" s="470" t="s">
        <v>493</v>
      </c>
      <c r="X508" s="470" t="s">
        <v>494</v>
      </c>
      <c r="Y508">
        <v>39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537"/>
      <c r="C509" s="404" t="str">
        <f t="shared" si="118"/>
        <v>C23-R41</v>
      </c>
      <c r="D509" s="405">
        <v>0.56391203703703729</v>
      </c>
      <c r="E509" s="405">
        <v>0.56405092592592621</v>
      </c>
      <c r="F509" s="406">
        <f t="shared" si="132"/>
        <v>1.7</v>
      </c>
      <c r="G509" s="468">
        <f t="shared" si="132"/>
        <v>11.6</v>
      </c>
      <c r="H509" s="407">
        <f t="shared" si="132"/>
        <v>1.2</v>
      </c>
      <c r="I509" s="407">
        <f t="shared" si="124"/>
        <v>13.299999999999999</v>
      </c>
      <c r="J509" s="407">
        <f t="shared" si="119"/>
        <v>13.399999999999999</v>
      </c>
      <c r="K509" s="408">
        <f t="shared" si="125"/>
        <v>9.9999999999999645E-2</v>
      </c>
      <c r="L509" s="409">
        <f t="shared" si="126"/>
        <v>0.5</v>
      </c>
      <c r="M509" s="410">
        <f t="shared" si="127"/>
        <v>13.799999999999999</v>
      </c>
      <c r="N509" s="410">
        <f t="shared" si="128"/>
        <v>13.899999999999999</v>
      </c>
      <c r="O509" s="411"/>
      <c r="P509" s="485">
        <f t="shared" ca="1" si="129"/>
        <v>0.56369212962962956</v>
      </c>
      <c r="Q509" s="484">
        <f t="shared" ca="1" si="130"/>
        <v>0.56385416666666655</v>
      </c>
      <c r="R509" s="486">
        <v>0.1</v>
      </c>
      <c r="S509" s="486">
        <f t="shared" ca="1" si="120"/>
        <v>0.15</v>
      </c>
      <c r="T509">
        <v>25</v>
      </c>
      <c r="U509" s="469" t="str">
        <f t="shared" si="121"/>
        <v>C23-R41</v>
      </c>
      <c r="V509">
        <v>23</v>
      </c>
      <c r="W509" s="470" t="s">
        <v>493</v>
      </c>
      <c r="X509" s="470" t="s">
        <v>494</v>
      </c>
      <c r="Y509">
        <v>41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537"/>
      <c r="C510" s="404" t="str">
        <f t="shared" si="118"/>
        <v>C24-R42</v>
      </c>
      <c r="D510" s="405">
        <v>0.56432870370370403</v>
      </c>
      <c r="E510" s="405">
        <v>0.56446759259259294</v>
      </c>
      <c r="F510" s="406">
        <f t="shared" si="132"/>
        <v>1.7</v>
      </c>
      <c r="G510" s="468">
        <f t="shared" si="132"/>
        <v>11.6</v>
      </c>
      <c r="H510" s="407">
        <f t="shared" si="132"/>
        <v>1.2</v>
      </c>
      <c r="I510" s="407">
        <f t="shared" si="124"/>
        <v>13.299999999999999</v>
      </c>
      <c r="J510" s="407">
        <f t="shared" si="119"/>
        <v>13.37</v>
      </c>
      <c r="K510" s="408">
        <f t="shared" si="125"/>
        <v>7.0000000000000284E-2</v>
      </c>
      <c r="L510" s="409">
        <f t="shared" si="126"/>
        <v>0.5</v>
      </c>
      <c r="M510" s="410">
        <f t="shared" si="127"/>
        <v>13.799999999999999</v>
      </c>
      <c r="N510" s="410">
        <f t="shared" si="128"/>
        <v>13.87</v>
      </c>
      <c r="O510" s="411"/>
      <c r="P510" s="485">
        <f t="shared" ca="1" si="129"/>
        <v>0.56413194444444437</v>
      </c>
      <c r="Q510" s="484">
        <f t="shared" ca="1" si="130"/>
        <v>0.56428240740740732</v>
      </c>
      <c r="R510" s="486">
        <v>7.0000000000000007E-2</v>
      </c>
      <c r="S510" s="486">
        <f t="shared" ca="1" si="120"/>
        <v>0.09</v>
      </c>
      <c r="T510">
        <v>26</v>
      </c>
      <c r="U510" s="469" t="str">
        <f t="shared" si="121"/>
        <v>C24-R42</v>
      </c>
      <c r="V510">
        <v>24</v>
      </c>
      <c r="W510" s="470" t="s">
        <v>493</v>
      </c>
      <c r="X510" s="470" t="s">
        <v>494</v>
      </c>
      <c r="Y510">
        <v>42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537"/>
      <c r="C511" s="404" t="str">
        <f t="shared" si="118"/>
        <v>C24-R40</v>
      </c>
      <c r="D511" s="405">
        <v>0.56469907407407438</v>
      </c>
      <c r="E511" s="405">
        <v>0.56483796296296329</v>
      </c>
      <c r="F511" s="406">
        <f t="shared" si="132"/>
        <v>1.7</v>
      </c>
      <c r="G511" s="468">
        <f t="shared" si="132"/>
        <v>11.6</v>
      </c>
      <c r="H511" s="407">
        <f t="shared" si="132"/>
        <v>1.2</v>
      </c>
      <c r="I511" s="407">
        <f t="shared" si="124"/>
        <v>13.299999999999999</v>
      </c>
      <c r="J511" s="407">
        <f t="shared" si="119"/>
        <v>13.389999999999999</v>
      </c>
      <c r="K511" s="408">
        <f t="shared" si="125"/>
        <v>8.9999999999999858E-2</v>
      </c>
      <c r="L511" s="409">
        <f t="shared" si="126"/>
        <v>0.5</v>
      </c>
      <c r="M511" s="410">
        <f t="shared" si="127"/>
        <v>13.799999999999999</v>
      </c>
      <c r="N511" s="410">
        <f t="shared" si="128"/>
        <v>13.889999999999999</v>
      </c>
      <c r="O511" s="411"/>
      <c r="P511" s="485">
        <f t="shared" ca="1" si="129"/>
        <v>0.56457175925925918</v>
      </c>
      <c r="Q511" s="484">
        <f t="shared" ca="1" si="130"/>
        <v>0.56473379629629616</v>
      </c>
      <c r="R511" s="486">
        <v>0.09</v>
      </c>
      <c r="S511" s="486">
        <f t="shared" ca="1" si="120"/>
        <v>0.12</v>
      </c>
      <c r="T511">
        <v>1</v>
      </c>
      <c r="U511" s="505" t="str">
        <f t="shared" si="121"/>
        <v>C24-R40</v>
      </c>
      <c r="V511">
        <v>24</v>
      </c>
      <c r="W511" s="506" t="s">
        <v>493</v>
      </c>
      <c r="X511" s="506" t="s">
        <v>494</v>
      </c>
      <c r="Y511">
        <v>40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537"/>
      <c r="C512" s="404" t="str">
        <f t="shared" si="118"/>
        <v>C24-R38</v>
      </c>
      <c r="D512" s="405">
        <v>0.56512731481481515</v>
      </c>
      <c r="E512" s="405">
        <v>0.56530092592592629</v>
      </c>
      <c r="F512" s="406">
        <f t="shared" si="132"/>
        <v>1.7</v>
      </c>
      <c r="G512" s="468">
        <f t="shared" si="132"/>
        <v>11.6</v>
      </c>
      <c r="H512" s="407">
        <f t="shared" si="132"/>
        <v>1.2</v>
      </c>
      <c r="I512" s="407">
        <f t="shared" si="124"/>
        <v>13.299999999999999</v>
      </c>
      <c r="J512" s="407">
        <f t="shared" si="119"/>
        <v>13.36</v>
      </c>
      <c r="K512" s="408">
        <f t="shared" si="125"/>
        <v>6.0000000000000497E-2</v>
      </c>
      <c r="L512" s="409">
        <f t="shared" si="126"/>
        <v>0.5</v>
      </c>
      <c r="M512" s="410">
        <f t="shared" si="127"/>
        <v>13.799999999999999</v>
      </c>
      <c r="N512" s="410">
        <f t="shared" si="128"/>
        <v>13.86</v>
      </c>
      <c r="O512" s="411"/>
      <c r="P512" s="485">
        <f t="shared" ca="1" si="129"/>
        <v>0.56502314814814802</v>
      </c>
      <c r="Q512" s="484">
        <f t="shared" ca="1" si="130"/>
        <v>0.56519675925925916</v>
      </c>
      <c r="R512" s="486">
        <v>0.06</v>
      </c>
      <c r="S512" s="486">
        <f t="shared" ca="1" si="120"/>
        <v>0.02</v>
      </c>
      <c r="T512">
        <v>2</v>
      </c>
      <c r="U512" s="469" t="str">
        <f t="shared" si="121"/>
        <v>C24-R38</v>
      </c>
      <c r="V512">
        <v>24</v>
      </c>
      <c r="W512" s="470" t="s">
        <v>493</v>
      </c>
      <c r="X512" s="470" t="s">
        <v>494</v>
      </c>
      <c r="Y512">
        <v>38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537"/>
      <c r="C513" s="404" t="str">
        <f t="shared" si="118"/>
        <v>C24-R36</v>
      </c>
      <c r="D513" s="405">
        <v>0.56557870370370411</v>
      </c>
      <c r="E513" s="405">
        <v>0.56572916666666706</v>
      </c>
      <c r="F513" s="406">
        <f t="shared" si="132"/>
        <v>1.7</v>
      </c>
      <c r="G513" s="468">
        <f t="shared" si="132"/>
        <v>11.6</v>
      </c>
      <c r="H513" s="407">
        <f t="shared" si="132"/>
        <v>1.2</v>
      </c>
      <c r="I513" s="407">
        <f t="shared" si="124"/>
        <v>13.299999999999999</v>
      </c>
      <c r="J513" s="407">
        <f t="shared" si="119"/>
        <v>13.379999999999999</v>
      </c>
      <c r="K513" s="408">
        <f t="shared" si="125"/>
        <v>8.0000000000000071E-2</v>
      </c>
      <c r="L513" s="409">
        <f t="shared" si="126"/>
        <v>0.5</v>
      </c>
      <c r="M513" s="410">
        <f t="shared" si="127"/>
        <v>13.799999999999999</v>
      </c>
      <c r="N513" s="410">
        <f t="shared" si="128"/>
        <v>13.879999999999999</v>
      </c>
      <c r="O513" s="411"/>
      <c r="P513" s="485">
        <f t="shared" ca="1" si="129"/>
        <v>0.56543981481481476</v>
      </c>
      <c r="Q513" s="484">
        <f t="shared" ca="1" si="130"/>
        <v>0.56557870370370367</v>
      </c>
      <c r="R513" s="486">
        <v>0.08</v>
      </c>
      <c r="S513" s="486">
        <f t="shared" ca="1" si="120"/>
        <v>0.14000000000000001</v>
      </c>
      <c r="T513">
        <v>3</v>
      </c>
      <c r="U513" s="469" t="str">
        <f t="shared" si="121"/>
        <v>C24-R36</v>
      </c>
      <c r="V513">
        <v>24</v>
      </c>
      <c r="W513" s="470" t="s">
        <v>493</v>
      </c>
      <c r="X513" s="470" t="s">
        <v>494</v>
      </c>
      <c r="Y513">
        <v>36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537"/>
      <c r="C514" s="404" t="str">
        <f t="shared" si="118"/>
        <v>C24-R34</v>
      </c>
      <c r="D514" s="405">
        <v>0.56597222222222265</v>
      </c>
      <c r="E514" s="405">
        <v>0.56611111111111156</v>
      </c>
      <c r="F514" s="406">
        <f t="shared" si="132"/>
        <v>1.7</v>
      </c>
      <c r="G514" s="468">
        <f t="shared" si="132"/>
        <v>11.6</v>
      </c>
      <c r="H514" s="407">
        <f t="shared" si="132"/>
        <v>1.2</v>
      </c>
      <c r="I514" s="407">
        <f t="shared" si="124"/>
        <v>13.299999999999999</v>
      </c>
      <c r="J514" s="407">
        <f t="shared" si="119"/>
        <v>13.309999999999999</v>
      </c>
      <c r="K514" s="408">
        <f t="shared" si="125"/>
        <v>9.9999999999997868E-3</v>
      </c>
      <c r="L514" s="409">
        <f t="shared" si="126"/>
        <v>0.5</v>
      </c>
      <c r="M514" s="410">
        <f t="shared" si="127"/>
        <v>13.799999999999999</v>
      </c>
      <c r="N514" s="410">
        <f t="shared" si="128"/>
        <v>13.809999999999999</v>
      </c>
      <c r="O514" s="411"/>
      <c r="P514" s="485">
        <f t="shared" ca="1" si="129"/>
        <v>0.56585648148148149</v>
      </c>
      <c r="Q514" s="484">
        <f t="shared" ca="1" si="130"/>
        <v>0.56601851851851848</v>
      </c>
      <c r="R514" s="486">
        <v>0.01</v>
      </c>
      <c r="S514" s="486">
        <f t="shared" ca="1" si="120"/>
        <v>0.11</v>
      </c>
      <c r="T514">
        <v>4</v>
      </c>
      <c r="U514" s="469" t="str">
        <f t="shared" si="121"/>
        <v>C24-R34</v>
      </c>
      <c r="V514">
        <v>24</v>
      </c>
      <c r="W514" s="470" t="s">
        <v>493</v>
      </c>
      <c r="X514" s="470" t="s">
        <v>494</v>
      </c>
      <c r="Y514">
        <v>34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37"/>
      <c r="C515" s="404" t="str">
        <f t="shared" si="118"/>
        <v>C24-R32</v>
      </c>
      <c r="D515" s="405">
        <v>0.56635416666666716</v>
      </c>
      <c r="E515" s="405">
        <v>0.56649305555555607</v>
      </c>
      <c r="F515" s="406">
        <f t="shared" ref="F515:H516" si="133">F514</f>
        <v>1.7</v>
      </c>
      <c r="G515" s="468">
        <f t="shared" si="133"/>
        <v>11.6</v>
      </c>
      <c r="H515" s="407">
        <f t="shared" si="133"/>
        <v>1.2</v>
      </c>
      <c r="I515" s="407">
        <f t="shared" si="124"/>
        <v>13.299999999999999</v>
      </c>
      <c r="J515" s="407">
        <f t="shared" si="119"/>
        <v>13.44</v>
      </c>
      <c r="K515" s="408">
        <f t="shared" si="125"/>
        <v>0.14000000000000057</v>
      </c>
      <c r="L515" s="409">
        <f t="shared" si="126"/>
        <v>0.5</v>
      </c>
      <c r="M515" s="410">
        <f t="shared" si="127"/>
        <v>13.799999999999999</v>
      </c>
      <c r="N515" s="410">
        <f t="shared" si="128"/>
        <v>13.94</v>
      </c>
      <c r="O515" s="411"/>
      <c r="P515" s="485">
        <f t="shared" ca="1" si="129"/>
        <v>0.56624999999999992</v>
      </c>
      <c r="Q515" s="484">
        <f t="shared" ca="1" si="130"/>
        <v>0.56641203703703691</v>
      </c>
      <c r="R515" s="486">
        <v>0.14000000000000001</v>
      </c>
      <c r="S515" s="486">
        <f t="shared" ca="1" si="120"/>
        <v>0.12</v>
      </c>
      <c r="T515">
        <v>5</v>
      </c>
      <c r="U515" s="469" t="str">
        <f t="shared" si="121"/>
        <v>C24-R32</v>
      </c>
      <c r="V515">
        <v>24</v>
      </c>
      <c r="W515" s="470" t="s">
        <v>493</v>
      </c>
      <c r="X515" s="470" t="s">
        <v>494</v>
      </c>
      <c r="Y515">
        <v>32</v>
      </c>
      <c r="Z515" s="400">
        <v>499</v>
      </c>
      <c r="AA515" s="400"/>
    </row>
    <row r="516" spans="1:27" ht="12.6" customHeight="1">
      <c r="A516" s="403">
        <f>A515+1</f>
        <v>500</v>
      </c>
      <c r="B516" s="511" t="str">
        <f>D12</f>
        <v>KM10+130, KM10+170</v>
      </c>
      <c r="C516" s="404" t="str">
        <f t="shared" si="118"/>
        <v>C24-R30</v>
      </c>
      <c r="D516" s="405">
        <v>0.56675925925925974</v>
      </c>
      <c r="E516" s="405">
        <v>0.56693287037037088</v>
      </c>
      <c r="F516" s="406">
        <f t="shared" si="133"/>
        <v>1.7</v>
      </c>
      <c r="G516" s="468">
        <f t="shared" si="133"/>
        <v>11.6</v>
      </c>
      <c r="H516" s="407">
        <f t="shared" si="133"/>
        <v>1.2</v>
      </c>
      <c r="I516" s="407">
        <f t="shared" si="124"/>
        <v>13.299999999999999</v>
      </c>
      <c r="J516" s="407">
        <f t="shared" si="119"/>
        <v>13.399999999999999</v>
      </c>
      <c r="K516" s="408">
        <f t="shared" si="125"/>
        <v>9.9999999999999645E-2</v>
      </c>
      <c r="L516" s="409">
        <f t="shared" si="126"/>
        <v>0.5</v>
      </c>
      <c r="M516" s="410">
        <f t="shared" si="127"/>
        <v>13.799999999999999</v>
      </c>
      <c r="N516" s="410">
        <f t="shared" si="128"/>
        <v>13.899999999999999</v>
      </c>
      <c r="O516" s="411"/>
      <c r="P516" s="485">
        <f t="shared" ca="1" si="129"/>
        <v>0.5666550925925925</v>
      </c>
      <c r="Q516" s="484">
        <f t="shared" ca="1" si="130"/>
        <v>0.56679398148148141</v>
      </c>
      <c r="R516" s="486">
        <v>0.1</v>
      </c>
      <c r="S516" s="486">
        <f t="shared" ca="1" si="120"/>
        <v>0.02</v>
      </c>
      <c r="T516">
        <v>6</v>
      </c>
      <c r="U516" s="469" t="str">
        <f t="shared" si="121"/>
        <v>C24-R30</v>
      </c>
      <c r="V516">
        <v>24</v>
      </c>
      <c r="W516" s="470" t="s">
        <v>493</v>
      </c>
      <c r="X516" s="470" t="s">
        <v>494</v>
      </c>
      <c r="Y516">
        <v>30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511"/>
      <c r="C517" s="404" t="str">
        <f t="shared" ref="C517:C521" si="135">U517</f>
        <v>C24-R28</v>
      </c>
      <c r="D517" s="405">
        <v>0.56718750000000051</v>
      </c>
      <c r="E517" s="405">
        <v>0.5673495370370375</v>
      </c>
      <c r="F517" s="406">
        <f t="shared" ref="F517:H517" si="136">F516</f>
        <v>1.7</v>
      </c>
      <c r="G517" s="468">
        <f t="shared" si="136"/>
        <v>11.6</v>
      </c>
      <c r="H517" s="407">
        <f t="shared" si="136"/>
        <v>1.2</v>
      </c>
      <c r="I517" s="407">
        <f t="shared" ref="I517:I521" si="137">F517+G517</f>
        <v>13.299999999999999</v>
      </c>
      <c r="J517" s="407">
        <f>I517+R517</f>
        <v>13.389999999999999</v>
      </c>
      <c r="K517" s="408">
        <f t="shared" ref="K517:K521" si="138">J517-I517</f>
        <v>8.9999999999999858E-2</v>
      </c>
      <c r="L517" s="409">
        <f t="shared" si="126"/>
        <v>0.5</v>
      </c>
      <c r="M517" s="410">
        <f t="shared" ref="M517:M521" si="139">I517+L517</f>
        <v>13.799999999999999</v>
      </c>
      <c r="N517" s="410">
        <f t="shared" si="128"/>
        <v>13.889999999999999</v>
      </c>
      <c r="O517" s="411"/>
      <c r="P517" s="485">
        <f t="shared" ca="1" si="129"/>
        <v>0.56707175925925923</v>
      </c>
      <c r="Q517" s="484">
        <f t="shared" ca="1" si="130"/>
        <v>0.56724537037037037</v>
      </c>
      <c r="R517" s="486">
        <v>0.09</v>
      </c>
      <c r="S517" s="486">
        <f t="shared" ca="1" si="120"/>
        <v>7.0000000000000007E-2</v>
      </c>
      <c r="T517">
        <v>7</v>
      </c>
      <c r="U517" s="469" t="str">
        <f t="shared" si="121"/>
        <v>C24-R28</v>
      </c>
      <c r="V517">
        <v>24</v>
      </c>
      <c r="W517" s="470" t="s">
        <v>493</v>
      </c>
      <c r="X517" s="470" t="s">
        <v>494</v>
      </c>
      <c r="Y517">
        <v>28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511"/>
      <c r="C518" s="404" t="str">
        <f t="shared" si="135"/>
        <v>C24-R26</v>
      </c>
      <c r="D518" s="405">
        <v>0.56761574074074117</v>
      </c>
      <c r="E518" s="405">
        <v>0.56777777777777816</v>
      </c>
      <c r="F518" s="406">
        <f t="shared" ref="F518:H518" si="140">F517</f>
        <v>1.7</v>
      </c>
      <c r="G518" s="468">
        <f t="shared" si="140"/>
        <v>11.6</v>
      </c>
      <c r="H518" s="407">
        <f t="shared" si="140"/>
        <v>1.2</v>
      </c>
      <c r="I518" s="407">
        <f t="shared" si="137"/>
        <v>13.299999999999999</v>
      </c>
      <c r="J518" s="407">
        <f t="shared" ref="J518:J521" si="141">I518+R518</f>
        <v>13.44</v>
      </c>
      <c r="K518" s="408">
        <f t="shared" si="138"/>
        <v>0.14000000000000057</v>
      </c>
      <c r="L518" s="409">
        <f t="shared" si="126"/>
        <v>0.5</v>
      </c>
      <c r="M518" s="410">
        <f t="shared" si="139"/>
        <v>13.799999999999999</v>
      </c>
      <c r="N518" s="410">
        <f t="shared" si="128"/>
        <v>13.94</v>
      </c>
      <c r="O518" s="411"/>
      <c r="P518" s="485">
        <f t="shared" ca="1" si="129"/>
        <v>0.56747685185185182</v>
      </c>
      <c r="Q518" s="484">
        <f t="shared" ca="1" si="130"/>
        <v>0.56762731481481477</v>
      </c>
      <c r="R518" s="486">
        <v>0.14000000000000001</v>
      </c>
      <c r="S518" s="486">
        <f t="shared" ca="1" si="120"/>
        <v>0.15</v>
      </c>
      <c r="T518">
        <v>8</v>
      </c>
      <c r="U518" s="469" t="str">
        <f t="shared" si="121"/>
        <v>C24-R26</v>
      </c>
      <c r="V518">
        <v>24</v>
      </c>
      <c r="W518" s="470" t="s">
        <v>493</v>
      </c>
      <c r="X518" s="470" t="s">
        <v>494</v>
      </c>
      <c r="Y518">
        <v>26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511"/>
      <c r="C519" s="404" t="str">
        <f t="shared" si="135"/>
        <v>C24-R24</v>
      </c>
      <c r="D519" s="405">
        <v>0.5680092592592596</v>
      </c>
      <c r="E519" s="405">
        <v>0.56817129629629659</v>
      </c>
      <c r="F519" s="406">
        <f t="shared" ref="F519:H519" si="142">F518</f>
        <v>1.7</v>
      </c>
      <c r="G519" s="468">
        <f t="shared" si="142"/>
        <v>11.6</v>
      </c>
      <c r="H519" s="407">
        <f t="shared" si="142"/>
        <v>1.2</v>
      </c>
      <c r="I519" s="407">
        <f t="shared" si="137"/>
        <v>13.299999999999999</v>
      </c>
      <c r="J519" s="407">
        <f t="shared" si="141"/>
        <v>13.37</v>
      </c>
      <c r="K519" s="408">
        <f t="shared" si="138"/>
        <v>7.0000000000000284E-2</v>
      </c>
      <c r="L519" s="409">
        <f t="shared" si="126"/>
        <v>0.5</v>
      </c>
      <c r="M519" s="410">
        <f t="shared" si="139"/>
        <v>13.799999999999999</v>
      </c>
      <c r="N519" s="410">
        <f t="shared" si="128"/>
        <v>13.87</v>
      </c>
      <c r="O519" s="411"/>
      <c r="P519" s="485">
        <f t="shared" ca="1" si="129"/>
        <v>0.56785879629629621</v>
      </c>
      <c r="Q519" s="484">
        <f t="shared" ca="1" si="130"/>
        <v>0.56800925925925916</v>
      </c>
      <c r="R519" s="486">
        <v>7.0000000000000007E-2</v>
      </c>
      <c r="S519" s="486">
        <f t="shared" ca="1" si="120"/>
        <v>0.12</v>
      </c>
      <c r="T519">
        <v>9</v>
      </c>
      <c r="U519" s="469" t="str">
        <f t="shared" si="121"/>
        <v>C24-R24</v>
      </c>
      <c r="V519">
        <v>24</v>
      </c>
      <c r="W519" s="470" t="s">
        <v>493</v>
      </c>
      <c r="X519" s="470" t="s">
        <v>494</v>
      </c>
      <c r="Y519">
        <v>24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511"/>
      <c r="C520" s="404" t="str">
        <f t="shared" si="135"/>
        <v>C24-R22</v>
      </c>
      <c r="D520" s="405">
        <v>0.56846064814814845</v>
      </c>
      <c r="E520" s="405">
        <v>0.56863425925925959</v>
      </c>
      <c r="F520" s="406">
        <f t="shared" ref="F520:H520" si="143">F519</f>
        <v>1.7</v>
      </c>
      <c r="G520" s="468">
        <f t="shared" si="143"/>
        <v>11.6</v>
      </c>
      <c r="H520" s="407">
        <f t="shared" si="143"/>
        <v>1.2</v>
      </c>
      <c r="I520" s="407">
        <f t="shared" si="137"/>
        <v>13.299999999999999</v>
      </c>
      <c r="J520" s="407">
        <f t="shared" si="141"/>
        <v>13.45</v>
      </c>
      <c r="K520" s="408">
        <f t="shared" si="138"/>
        <v>0.15000000000000036</v>
      </c>
      <c r="L520" s="409">
        <f t="shared" si="126"/>
        <v>0.5</v>
      </c>
      <c r="M520" s="410">
        <f t="shared" si="139"/>
        <v>13.799999999999999</v>
      </c>
      <c r="N520" s="410">
        <f t="shared" si="128"/>
        <v>13.95</v>
      </c>
      <c r="O520" s="411"/>
      <c r="P520" s="485">
        <f t="shared" ca="1" si="129"/>
        <v>0.56828703703703698</v>
      </c>
      <c r="Q520" s="484">
        <f t="shared" ca="1" si="130"/>
        <v>0.56843749999999993</v>
      </c>
      <c r="R520" s="486">
        <v>0.15</v>
      </c>
      <c r="S520" s="486">
        <f t="shared" ca="1" si="120"/>
        <v>0.06</v>
      </c>
      <c r="T520">
        <v>10</v>
      </c>
      <c r="U520" s="469" t="str">
        <f t="shared" si="121"/>
        <v>C24-R22</v>
      </c>
      <c r="V520">
        <v>24</v>
      </c>
      <c r="W520" s="470" t="s">
        <v>493</v>
      </c>
      <c r="X520" s="470" t="s">
        <v>494</v>
      </c>
      <c r="Y520">
        <v>22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511"/>
      <c r="C521" s="404" t="str">
        <f t="shared" si="135"/>
        <v>C24-R20</v>
      </c>
      <c r="D521" s="405">
        <v>0.56888888888888922</v>
      </c>
      <c r="E521" s="405">
        <v>0.56905092592592621</v>
      </c>
      <c r="F521" s="406">
        <f t="shared" ref="F521:H521" si="144">F520</f>
        <v>1.7</v>
      </c>
      <c r="G521" s="468">
        <f t="shared" si="144"/>
        <v>11.6</v>
      </c>
      <c r="H521" s="407">
        <f t="shared" si="144"/>
        <v>1.2</v>
      </c>
      <c r="I521" s="407">
        <f t="shared" si="137"/>
        <v>13.299999999999999</v>
      </c>
      <c r="J521" s="407">
        <f t="shared" si="141"/>
        <v>13.409999999999998</v>
      </c>
      <c r="K521" s="408">
        <f t="shared" si="138"/>
        <v>0.10999999999999943</v>
      </c>
      <c r="L521" s="409">
        <f t="shared" si="126"/>
        <v>0.5</v>
      </c>
      <c r="M521" s="410">
        <f t="shared" si="139"/>
        <v>13.799999999999999</v>
      </c>
      <c r="N521" s="410">
        <f t="shared" si="128"/>
        <v>13.909999999999998</v>
      </c>
      <c r="O521" s="411"/>
      <c r="P521" s="485">
        <f t="shared" ca="1" si="129"/>
        <v>0.5687037037037036</v>
      </c>
      <c r="Q521" s="484">
        <f t="shared" ca="1" si="130"/>
        <v>0.56886574074074059</v>
      </c>
      <c r="R521" s="486">
        <v>0.11</v>
      </c>
      <c r="S521" s="486">
        <f t="shared" ca="1" si="120"/>
        <v>0.09</v>
      </c>
      <c r="T521">
        <v>11</v>
      </c>
      <c r="U521" s="469" t="str">
        <f t="shared" si="121"/>
        <v>C24-R20</v>
      </c>
      <c r="V521">
        <v>24</v>
      </c>
      <c r="W521" s="470" t="s">
        <v>493</v>
      </c>
      <c r="X521" s="470" t="s">
        <v>494</v>
      </c>
      <c r="Y521">
        <v>20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511"/>
      <c r="C522" s="404" t="str">
        <f t="shared" ref="C522:C531" si="146">U522</f>
        <v>C24-R18</v>
      </c>
      <c r="D522" s="405">
        <v>0.5692939814814818</v>
      </c>
      <c r="E522" s="405">
        <v>0.56945601851851879</v>
      </c>
      <c r="F522" s="406">
        <f t="shared" ref="F522:H522" si="147">F521</f>
        <v>1.7</v>
      </c>
      <c r="G522" s="468">
        <f t="shared" si="147"/>
        <v>11.6</v>
      </c>
      <c r="H522" s="407">
        <f t="shared" si="147"/>
        <v>1.2</v>
      </c>
      <c r="I522" s="407">
        <f t="shared" ref="I522:I531" si="148">F522+G522</f>
        <v>13.299999999999999</v>
      </c>
      <c r="J522" s="407">
        <f t="shared" ref="J522:J531" si="149">I522+R522</f>
        <v>13.339999999999998</v>
      </c>
      <c r="K522" s="408">
        <f t="shared" ref="K522:K531" si="150">J522-I522</f>
        <v>3.9999999999999147E-2</v>
      </c>
      <c r="L522" s="409">
        <f t="shared" si="126"/>
        <v>0.5</v>
      </c>
      <c r="M522" s="410">
        <f t="shared" ref="M522:M531" si="151">I522+L522</f>
        <v>13.799999999999999</v>
      </c>
      <c r="N522" s="410">
        <f t="shared" si="128"/>
        <v>13.839999999999998</v>
      </c>
      <c r="O522" s="411"/>
      <c r="P522" s="485">
        <f t="shared" ca="1" si="129"/>
        <v>0.56914351851851841</v>
      </c>
      <c r="Q522" s="484">
        <f t="shared" ca="1" si="130"/>
        <v>0.5693055555555554</v>
      </c>
      <c r="R522" s="486">
        <v>0.04</v>
      </c>
      <c r="S522" s="486">
        <f t="shared" ca="1" si="120"/>
        <v>0.03</v>
      </c>
      <c r="T522">
        <v>12</v>
      </c>
      <c r="U522" s="469" t="str">
        <f t="shared" si="121"/>
        <v>C24-R18</v>
      </c>
      <c r="V522">
        <v>24</v>
      </c>
      <c r="W522" s="470" t="s">
        <v>493</v>
      </c>
      <c r="X522" s="470" t="s">
        <v>494</v>
      </c>
      <c r="Y522">
        <v>18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511"/>
      <c r="C523" s="404" t="str">
        <f t="shared" si="146"/>
        <v>C24-R16</v>
      </c>
      <c r="D523" s="405">
        <v>0.56971064814814842</v>
      </c>
      <c r="E523" s="405">
        <v>0.56988425925925956</v>
      </c>
      <c r="F523" s="406">
        <f t="shared" ref="F523:H523" si="152">F522</f>
        <v>1.7</v>
      </c>
      <c r="G523" s="468">
        <f t="shared" si="152"/>
        <v>11.6</v>
      </c>
      <c r="H523" s="407">
        <f t="shared" si="152"/>
        <v>1.2</v>
      </c>
      <c r="I523" s="407">
        <f t="shared" si="148"/>
        <v>13.299999999999999</v>
      </c>
      <c r="J523" s="407">
        <f t="shared" si="149"/>
        <v>13.379999999999999</v>
      </c>
      <c r="K523" s="408">
        <f t="shared" si="150"/>
        <v>8.0000000000000071E-2</v>
      </c>
      <c r="L523" s="409">
        <f t="shared" si="126"/>
        <v>0.5</v>
      </c>
      <c r="M523" s="410">
        <f t="shared" si="151"/>
        <v>13.799999999999999</v>
      </c>
      <c r="N523" s="410">
        <f t="shared" si="128"/>
        <v>13.879999999999999</v>
      </c>
      <c r="O523" s="411"/>
      <c r="P523" s="485">
        <f t="shared" ca="1" si="129"/>
        <v>0.56958333333333322</v>
      </c>
      <c r="Q523" s="484">
        <f t="shared" ca="1" si="130"/>
        <v>0.56972222222222213</v>
      </c>
      <c r="R523" s="486">
        <v>0.08</v>
      </c>
      <c r="S523" s="486">
        <f t="shared" ca="1" si="120"/>
        <v>0.06</v>
      </c>
      <c r="T523">
        <v>13</v>
      </c>
      <c r="U523" s="469" t="str">
        <f t="shared" si="121"/>
        <v>C24-R16</v>
      </c>
      <c r="V523">
        <v>24</v>
      </c>
      <c r="W523" s="470" t="s">
        <v>493</v>
      </c>
      <c r="X523" s="470" t="s">
        <v>494</v>
      </c>
      <c r="Y523">
        <v>16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511"/>
      <c r="C524" s="404" t="str">
        <f t="shared" si="146"/>
        <v>C24-R14</v>
      </c>
      <c r="D524" s="405">
        <v>0.57015046296296323</v>
      </c>
      <c r="E524" s="405">
        <v>0.57031250000000022</v>
      </c>
      <c r="F524" s="406">
        <f t="shared" ref="F524:H524" si="153">F523</f>
        <v>1.7</v>
      </c>
      <c r="G524" s="468">
        <f t="shared" si="153"/>
        <v>11.6</v>
      </c>
      <c r="H524" s="407">
        <f t="shared" si="153"/>
        <v>1.2</v>
      </c>
      <c r="I524" s="407">
        <f t="shared" si="148"/>
        <v>13.299999999999999</v>
      </c>
      <c r="J524" s="407">
        <f t="shared" si="149"/>
        <v>13.44</v>
      </c>
      <c r="K524" s="408">
        <f t="shared" si="150"/>
        <v>0.14000000000000057</v>
      </c>
      <c r="L524" s="409">
        <f t="shared" si="126"/>
        <v>0.5</v>
      </c>
      <c r="M524" s="410">
        <f t="shared" si="151"/>
        <v>13.799999999999999</v>
      </c>
      <c r="N524" s="410">
        <f t="shared" si="128"/>
        <v>13.94</v>
      </c>
      <c r="O524" s="411"/>
      <c r="P524" s="485">
        <f t="shared" ca="1" si="129"/>
        <v>0.57001157407407399</v>
      </c>
      <c r="Q524" s="484">
        <f t="shared" ca="1" si="130"/>
        <v>0.5701504629629629</v>
      </c>
      <c r="R524" s="486">
        <v>0.14000000000000001</v>
      </c>
      <c r="S524" s="486">
        <f t="shared" ca="1" si="120"/>
        <v>0.13</v>
      </c>
      <c r="T524">
        <v>14</v>
      </c>
      <c r="U524" s="469" t="str">
        <f t="shared" si="121"/>
        <v>C24-R14</v>
      </c>
      <c r="V524">
        <v>24</v>
      </c>
      <c r="W524" s="470" t="s">
        <v>493</v>
      </c>
      <c r="X524" s="470" t="s">
        <v>494</v>
      </c>
      <c r="Y524">
        <v>14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511"/>
      <c r="C525" s="404" t="str">
        <f t="shared" si="146"/>
        <v>C24-R12</v>
      </c>
      <c r="D525" s="405">
        <v>0.57059027777777804</v>
      </c>
      <c r="E525" s="405">
        <v>0.57074074074074099</v>
      </c>
      <c r="F525" s="406">
        <f t="shared" ref="F525:H525" si="154">F524</f>
        <v>1.7</v>
      </c>
      <c r="G525" s="468">
        <f t="shared" si="154"/>
        <v>11.6</v>
      </c>
      <c r="H525" s="407">
        <f t="shared" si="154"/>
        <v>1.2</v>
      </c>
      <c r="I525" s="407">
        <f t="shared" si="148"/>
        <v>13.299999999999999</v>
      </c>
      <c r="J525" s="407">
        <f t="shared" si="149"/>
        <v>13.36</v>
      </c>
      <c r="K525" s="408">
        <f t="shared" si="150"/>
        <v>6.0000000000000497E-2</v>
      </c>
      <c r="L525" s="409">
        <f t="shared" si="126"/>
        <v>0.5</v>
      </c>
      <c r="M525" s="410">
        <f t="shared" si="151"/>
        <v>13.799999999999999</v>
      </c>
      <c r="N525" s="410">
        <f t="shared" si="128"/>
        <v>13.86</v>
      </c>
      <c r="O525" s="411"/>
      <c r="P525" s="485">
        <f t="shared" ca="1" si="129"/>
        <v>0.57039351851851849</v>
      </c>
      <c r="Q525" s="484">
        <f t="shared" ca="1" si="130"/>
        <v>0.57055555555555548</v>
      </c>
      <c r="R525" s="486">
        <v>0.06</v>
      </c>
      <c r="S525" s="486">
        <f t="shared" ca="1" si="120"/>
        <v>0.11</v>
      </c>
      <c r="T525">
        <v>15</v>
      </c>
      <c r="U525" s="469" t="str">
        <f t="shared" si="121"/>
        <v>C24-R12</v>
      </c>
      <c r="V525">
        <v>24</v>
      </c>
      <c r="W525" s="470" t="s">
        <v>493</v>
      </c>
      <c r="X525" s="470" t="s">
        <v>494</v>
      </c>
      <c r="Y525">
        <v>12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511"/>
      <c r="C526" s="404" t="str">
        <f t="shared" si="146"/>
        <v>C24-R10</v>
      </c>
      <c r="D526" s="405">
        <v>0.57100694444444466</v>
      </c>
      <c r="E526" s="405">
        <v>0.57116898148148165</v>
      </c>
      <c r="F526" s="406">
        <f t="shared" ref="F526:H526" si="155">F525</f>
        <v>1.7</v>
      </c>
      <c r="G526" s="468">
        <f t="shared" si="155"/>
        <v>11.6</v>
      </c>
      <c r="H526" s="407">
        <f t="shared" si="155"/>
        <v>1.2</v>
      </c>
      <c r="I526" s="407">
        <f t="shared" si="148"/>
        <v>13.299999999999999</v>
      </c>
      <c r="J526" s="407">
        <f t="shared" si="149"/>
        <v>13.409999999999998</v>
      </c>
      <c r="K526" s="408">
        <f t="shared" si="150"/>
        <v>0.10999999999999943</v>
      </c>
      <c r="L526" s="409">
        <f t="shared" si="126"/>
        <v>0.5</v>
      </c>
      <c r="M526" s="410">
        <f t="shared" si="151"/>
        <v>13.799999999999999</v>
      </c>
      <c r="N526" s="410">
        <f t="shared" si="128"/>
        <v>13.909999999999998</v>
      </c>
      <c r="O526" s="411"/>
      <c r="P526" s="485">
        <f t="shared" ca="1" si="129"/>
        <v>0.57084490740740734</v>
      </c>
      <c r="Q526" s="484">
        <f t="shared" ca="1" si="130"/>
        <v>0.57100694444444433</v>
      </c>
      <c r="R526" s="486">
        <v>0.11</v>
      </c>
      <c r="S526" s="486">
        <f t="shared" ca="1" si="120"/>
        <v>0.12</v>
      </c>
      <c r="T526">
        <v>16</v>
      </c>
      <c r="U526" s="469" t="str">
        <f t="shared" si="121"/>
        <v>C24-R10</v>
      </c>
      <c r="V526">
        <v>24</v>
      </c>
      <c r="W526" s="470" t="s">
        <v>493</v>
      </c>
      <c r="X526" s="470" t="s">
        <v>494</v>
      </c>
      <c r="Y526">
        <v>10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511"/>
      <c r="C527" s="404" t="str">
        <f t="shared" si="146"/>
        <v>C24-R8</v>
      </c>
      <c r="D527" s="405">
        <v>0.57142361111111128</v>
      </c>
      <c r="E527" s="405">
        <v>0.57157407407407423</v>
      </c>
      <c r="F527" s="406">
        <f t="shared" ref="F527:H527" si="156">F526</f>
        <v>1.7</v>
      </c>
      <c r="G527" s="468">
        <f t="shared" si="156"/>
        <v>11.6</v>
      </c>
      <c r="H527" s="407">
        <f t="shared" si="156"/>
        <v>1.2</v>
      </c>
      <c r="I527" s="407">
        <f t="shared" si="148"/>
        <v>13.299999999999999</v>
      </c>
      <c r="J527" s="407">
        <f t="shared" si="149"/>
        <v>13.35</v>
      </c>
      <c r="K527" s="408">
        <f t="shared" si="150"/>
        <v>5.0000000000000711E-2</v>
      </c>
      <c r="L527" s="409">
        <f t="shared" si="126"/>
        <v>0.5</v>
      </c>
      <c r="M527" s="410">
        <f t="shared" si="151"/>
        <v>13.799999999999999</v>
      </c>
      <c r="N527" s="410">
        <f t="shared" si="128"/>
        <v>13.85</v>
      </c>
      <c r="O527" s="411"/>
      <c r="P527" s="485">
        <f t="shared" ca="1" si="129"/>
        <v>0.571273148148148</v>
      </c>
      <c r="Q527" s="484">
        <f t="shared" ca="1" si="130"/>
        <v>0.57143518518518499</v>
      </c>
      <c r="R527" s="486">
        <v>0.05</v>
      </c>
      <c r="S527" s="486">
        <f t="shared" ca="1" si="120"/>
        <v>0.12</v>
      </c>
      <c r="T527">
        <v>17</v>
      </c>
      <c r="U527" s="469" t="str">
        <f t="shared" si="121"/>
        <v>C24-R8</v>
      </c>
      <c r="V527">
        <v>24</v>
      </c>
      <c r="W527" s="470" t="s">
        <v>493</v>
      </c>
      <c r="X527" s="470" t="s">
        <v>494</v>
      </c>
      <c r="Y527">
        <v>8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511"/>
      <c r="C528" s="404" t="str">
        <f t="shared" si="146"/>
        <v>C24-R6</v>
      </c>
      <c r="D528" s="405">
        <v>0.57186342592592609</v>
      </c>
      <c r="E528" s="405">
        <v>0.57203703703703723</v>
      </c>
      <c r="F528" s="406">
        <f t="shared" ref="F528:H528" si="157">F527</f>
        <v>1.7</v>
      </c>
      <c r="G528" s="468">
        <f t="shared" si="157"/>
        <v>11.6</v>
      </c>
      <c r="H528" s="407">
        <f t="shared" si="157"/>
        <v>1.2</v>
      </c>
      <c r="I528" s="407">
        <f t="shared" si="148"/>
        <v>13.299999999999999</v>
      </c>
      <c r="J528" s="407">
        <f t="shared" si="149"/>
        <v>13.35</v>
      </c>
      <c r="K528" s="408">
        <f t="shared" si="150"/>
        <v>5.0000000000000711E-2</v>
      </c>
      <c r="L528" s="409">
        <f t="shared" si="126"/>
        <v>0.5</v>
      </c>
      <c r="M528" s="410">
        <f t="shared" si="151"/>
        <v>13.799999999999999</v>
      </c>
      <c r="N528" s="410">
        <f t="shared" si="128"/>
        <v>13.85</v>
      </c>
      <c r="O528" s="411"/>
      <c r="P528" s="485">
        <f t="shared" ca="1" si="129"/>
        <v>0.57171296296296281</v>
      </c>
      <c r="Q528" s="484">
        <f t="shared" ca="1" si="130"/>
        <v>0.5718749999999998</v>
      </c>
      <c r="R528" s="486">
        <v>0.05</v>
      </c>
      <c r="S528" s="486">
        <f t="shared" ca="1" si="120"/>
        <v>0.08</v>
      </c>
      <c r="T528">
        <v>18</v>
      </c>
      <c r="U528" s="469" t="str">
        <f t="shared" si="121"/>
        <v>C24-R6</v>
      </c>
      <c r="V528">
        <v>24</v>
      </c>
      <c r="W528" s="470" t="s">
        <v>493</v>
      </c>
      <c r="X528" s="470" t="s">
        <v>494</v>
      </c>
      <c r="Y528">
        <v>6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511"/>
      <c r="C529" s="404" t="str">
        <f t="shared" si="146"/>
        <v>C24-R4</v>
      </c>
      <c r="D529" s="405">
        <v>0.5723032407407409</v>
      </c>
      <c r="E529" s="405">
        <v>0.57246527777777789</v>
      </c>
      <c r="F529" s="406">
        <f t="shared" ref="F529:H529" si="158">F528</f>
        <v>1.7</v>
      </c>
      <c r="G529" s="468">
        <f t="shared" si="158"/>
        <v>11.6</v>
      </c>
      <c r="H529" s="407">
        <f t="shared" si="158"/>
        <v>1.2</v>
      </c>
      <c r="I529" s="407">
        <f t="shared" si="148"/>
        <v>13.299999999999999</v>
      </c>
      <c r="J529" s="407">
        <f t="shared" si="149"/>
        <v>13.309999999999999</v>
      </c>
      <c r="K529" s="408">
        <f t="shared" si="150"/>
        <v>9.9999999999997868E-3</v>
      </c>
      <c r="L529" s="409">
        <f t="shared" si="126"/>
        <v>0.5</v>
      </c>
      <c r="M529" s="410">
        <f t="shared" si="151"/>
        <v>13.799999999999999</v>
      </c>
      <c r="N529" s="410">
        <f t="shared" si="128"/>
        <v>13.809999999999999</v>
      </c>
      <c r="O529" s="411"/>
      <c r="P529" s="485">
        <f t="shared" ca="1" si="129"/>
        <v>0.57215277777777762</v>
      </c>
      <c r="Q529" s="484">
        <f t="shared" ca="1" si="130"/>
        <v>0.57232638888888876</v>
      </c>
      <c r="R529" s="486">
        <v>0.01</v>
      </c>
      <c r="S529" s="486">
        <f t="shared" ca="1" si="120"/>
        <v>0.15</v>
      </c>
      <c r="T529">
        <v>19</v>
      </c>
      <c r="U529" s="469" t="str">
        <f t="shared" si="121"/>
        <v>C24-R4</v>
      </c>
      <c r="V529">
        <v>24</v>
      </c>
      <c r="W529" s="470" t="s">
        <v>493</v>
      </c>
      <c r="X529" s="470" t="s">
        <v>494</v>
      </c>
      <c r="Y529">
        <v>4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511"/>
      <c r="C530" s="404" t="str">
        <f t="shared" si="146"/>
        <v>C24-R2</v>
      </c>
      <c r="D530" s="405">
        <v>0.57274305555555571</v>
      </c>
      <c r="E530" s="405">
        <v>0.57289351851851866</v>
      </c>
      <c r="F530" s="406">
        <f t="shared" ref="F530:H530" si="159">F529</f>
        <v>1.7</v>
      </c>
      <c r="G530" s="468">
        <f t="shared" si="159"/>
        <v>11.6</v>
      </c>
      <c r="H530" s="407">
        <f t="shared" si="159"/>
        <v>1.2</v>
      </c>
      <c r="I530" s="407">
        <f t="shared" si="148"/>
        <v>13.299999999999999</v>
      </c>
      <c r="J530" s="407">
        <f t="shared" si="149"/>
        <v>13.399999999999999</v>
      </c>
      <c r="K530" s="408">
        <f t="shared" si="150"/>
        <v>9.9999999999999645E-2</v>
      </c>
      <c r="L530" s="409">
        <f t="shared" si="126"/>
        <v>0.5</v>
      </c>
      <c r="M530" s="410">
        <f t="shared" si="151"/>
        <v>13.799999999999999</v>
      </c>
      <c r="N530" s="410">
        <f t="shared" si="128"/>
        <v>13.899999999999999</v>
      </c>
      <c r="O530" s="411"/>
      <c r="P530" s="485">
        <f t="shared" ca="1" si="129"/>
        <v>0.57256944444444435</v>
      </c>
      <c r="Q530" s="484">
        <f t="shared" ca="1" si="130"/>
        <v>0.57273148148148134</v>
      </c>
      <c r="R530" s="486">
        <v>0.1</v>
      </c>
      <c r="S530" s="486">
        <f t="shared" ref="S530:S593" ca="1" si="160">RANDBETWEEN(1,15)/100</f>
        <v>0.01</v>
      </c>
      <c r="T530">
        <v>20</v>
      </c>
      <c r="U530" s="469" t="str">
        <f t="shared" ref="U530:U593" si="161">W530&amp;V530&amp;"-"&amp;X530&amp;Y530</f>
        <v>C24-R2</v>
      </c>
      <c r="V530">
        <v>24</v>
      </c>
      <c r="W530" s="470" t="s">
        <v>493</v>
      </c>
      <c r="X530" s="470" t="s">
        <v>494</v>
      </c>
      <c r="Y530">
        <v>2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511"/>
      <c r="C531" s="404" t="str">
        <f t="shared" si="146"/>
        <v>C25-R1</v>
      </c>
      <c r="D531" s="405">
        <v>0.57313657407407426</v>
      </c>
      <c r="E531" s="405">
        <v>0.57331018518518539</v>
      </c>
      <c r="F531" s="406">
        <f t="shared" ref="F531:H531" si="162">F530</f>
        <v>1.7</v>
      </c>
      <c r="G531" s="468">
        <f t="shared" si="162"/>
        <v>11.6</v>
      </c>
      <c r="H531" s="407">
        <f t="shared" si="162"/>
        <v>1.2</v>
      </c>
      <c r="I531" s="407">
        <f t="shared" si="148"/>
        <v>13.299999999999999</v>
      </c>
      <c r="J531" s="407">
        <f t="shared" si="149"/>
        <v>13.389999999999999</v>
      </c>
      <c r="K531" s="408">
        <f t="shared" si="150"/>
        <v>8.9999999999999858E-2</v>
      </c>
      <c r="L531" s="409">
        <f t="shared" si="126"/>
        <v>0.5</v>
      </c>
      <c r="M531" s="410">
        <f t="shared" si="151"/>
        <v>13.799999999999999</v>
      </c>
      <c r="N531" s="410">
        <f t="shared" ref="N531:N594" si="163">J531+L531</f>
        <v>13.889999999999999</v>
      </c>
      <c r="O531" s="411"/>
      <c r="P531" s="485">
        <f t="shared" ref="P531:P594" ca="1" si="164">Q530+TIME(0,0,RANDBETWEEN(20,25))</f>
        <v>0.57298611111111097</v>
      </c>
      <c r="Q531" s="484">
        <f t="shared" ref="Q531:Q594" ca="1" si="165">P531+TIME(0,0,RANDBETWEEN(12,15))</f>
        <v>0.57312499999999988</v>
      </c>
      <c r="R531" s="486">
        <v>0.09</v>
      </c>
      <c r="S531" s="486">
        <f t="shared" ca="1" si="160"/>
        <v>0.08</v>
      </c>
      <c r="T531">
        <v>21</v>
      </c>
      <c r="U531" s="469" t="str">
        <f t="shared" si="161"/>
        <v>C25-R1</v>
      </c>
      <c r="V531">
        <v>25</v>
      </c>
      <c r="W531" s="470" t="s">
        <v>493</v>
      </c>
      <c r="X531" s="470" t="s">
        <v>494</v>
      </c>
      <c r="Y531">
        <v>1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511"/>
      <c r="C532" s="404" t="str">
        <f t="shared" ref="C532:C595" si="167">U532</f>
        <v>C25-R3</v>
      </c>
      <c r="D532" s="405">
        <v>0.57358796296296322</v>
      </c>
      <c r="E532" s="405">
        <v>0.57372685185185213</v>
      </c>
      <c r="F532" s="406">
        <f t="shared" ref="F532:H532" si="168">F531</f>
        <v>1.7</v>
      </c>
      <c r="G532" s="468">
        <f t="shared" si="168"/>
        <v>11.6</v>
      </c>
      <c r="H532" s="407">
        <f t="shared" si="168"/>
        <v>1.2</v>
      </c>
      <c r="I532" s="407">
        <f t="shared" ref="I532:I595" si="169">F532+G532</f>
        <v>13.299999999999999</v>
      </c>
      <c r="J532" s="407">
        <f t="shared" ref="J532:J595" si="170">I532+R532</f>
        <v>13.319999999999999</v>
      </c>
      <c r="K532" s="408">
        <f t="shared" ref="K532:K595" si="171">J532-I532</f>
        <v>1.9999999999999574E-2</v>
      </c>
      <c r="L532" s="409">
        <f t="shared" ref="L532:L595" si="172">L531</f>
        <v>0.5</v>
      </c>
      <c r="M532" s="410">
        <f t="shared" ref="M532:M595" si="173">I532+L532</f>
        <v>13.799999999999999</v>
      </c>
      <c r="N532" s="410">
        <f t="shared" si="163"/>
        <v>13.819999999999999</v>
      </c>
      <c r="O532" s="411"/>
      <c r="P532" s="485">
        <f t="shared" ca="1" si="164"/>
        <v>0.57340277777777771</v>
      </c>
      <c r="Q532" s="484">
        <f t="shared" ca="1" si="165"/>
        <v>0.57355324074074066</v>
      </c>
      <c r="R532" s="486">
        <v>0.02</v>
      </c>
      <c r="S532" s="486">
        <f t="shared" ca="1" si="160"/>
        <v>0.11</v>
      </c>
      <c r="T532">
        <v>22</v>
      </c>
      <c r="U532" s="469" t="str">
        <f t="shared" si="161"/>
        <v>C25-R3</v>
      </c>
      <c r="V532">
        <v>25</v>
      </c>
      <c r="W532" s="470" t="s">
        <v>493</v>
      </c>
      <c r="X532" s="470" t="s">
        <v>494</v>
      </c>
      <c r="Y532">
        <v>3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511"/>
      <c r="C533" s="404" t="str">
        <f t="shared" si="167"/>
        <v>C25-R5</v>
      </c>
      <c r="D533" s="405">
        <v>0.5739930555555558</v>
      </c>
      <c r="E533" s="405">
        <v>0.57413194444444471</v>
      </c>
      <c r="F533" s="406">
        <f t="shared" ref="F533:H533" si="174">F532</f>
        <v>1.7</v>
      </c>
      <c r="G533" s="468">
        <f t="shared" si="174"/>
        <v>11.6</v>
      </c>
      <c r="H533" s="407">
        <f t="shared" si="174"/>
        <v>1.2</v>
      </c>
      <c r="I533" s="407">
        <f t="shared" si="169"/>
        <v>13.299999999999999</v>
      </c>
      <c r="J533" s="407">
        <f t="shared" si="170"/>
        <v>13.309999999999999</v>
      </c>
      <c r="K533" s="408">
        <f t="shared" si="171"/>
        <v>9.9999999999997868E-3</v>
      </c>
      <c r="L533" s="409">
        <f t="shared" si="172"/>
        <v>0.5</v>
      </c>
      <c r="M533" s="410">
        <f t="shared" si="173"/>
        <v>13.799999999999999</v>
      </c>
      <c r="N533" s="410">
        <f t="shared" si="163"/>
        <v>13.809999999999999</v>
      </c>
      <c r="O533" s="411"/>
      <c r="P533" s="485">
        <f t="shared" ca="1" si="164"/>
        <v>0.5737847222222221</v>
      </c>
      <c r="Q533" s="484">
        <f t="shared" ca="1" si="165"/>
        <v>0.57394675925925909</v>
      </c>
      <c r="R533" s="486">
        <v>0.01</v>
      </c>
      <c r="S533" s="486">
        <f t="shared" ca="1" si="160"/>
        <v>0.02</v>
      </c>
      <c r="T533">
        <v>23</v>
      </c>
      <c r="U533" s="469" t="str">
        <f t="shared" si="161"/>
        <v>C25-R5</v>
      </c>
      <c r="V533">
        <v>25</v>
      </c>
      <c r="W533" s="470" t="s">
        <v>493</v>
      </c>
      <c r="X533" s="470" t="s">
        <v>494</v>
      </c>
      <c r="Y533">
        <v>5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511"/>
      <c r="C534" s="404" t="str">
        <f t="shared" si="167"/>
        <v>C25-R7</v>
      </c>
      <c r="D534" s="405">
        <v>0.57436342592592615</v>
      </c>
      <c r="E534" s="405">
        <v>0.5745138888888891</v>
      </c>
      <c r="F534" s="406">
        <f t="shared" ref="F534:H534" si="175">F533</f>
        <v>1.7</v>
      </c>
      <c r="G534" s="468">
        <f t="shared" si="175"/>
        <v>11.6</v>
      </c>
      <c r="H534" s="407">
        <f t="shared" si="175"/>
        <v>1.2</v>
      </c>
      <c r="I534" s="407">
        <f t="shared" si="169"/>
        <v>13.299999999999999</v>
      </c>
      <c r="J534" s="407">
        <f t="shared" si="170"/>
        <v>13.309999999999999</v>
      </c>
      <c r="K534" s="408">
        <f t="shared" si="171"/>
        <v>9.9999999999997868E-3</v>
      </c>
      <c r="L534" s="409">
        <f t="shared" si="172"/>
        <v>0.5</v>
      </c>
      <c r="M534" s="410">
        <f t="shared" si="173"/>
        <v>13.799999999999999</v>
      </c>
      <c r="N534" s="410">
        <f t="shared" si="163"/>
        <v>13.809999999999999</v>
      </c>
      <c r="O534" s="411"/>
      <c r="P534" s="485">
        <f t="shared" ca="1" si="164"/>
        <v>0.57421296296296276</v>
      </c>
      <c r="Q534" s="484">
        <f t="shared" ca="1" si="165"/>
        <v>0.57435185185185167</v>
      </c>
      <c r="R534" s="486">
        <v>0.01</v>
      </c>
      <c r="S534" s="486">
        <f t="shared" ca="1" si="160"/>
        <v>0.01</v>
      </c>
      <c r="T534">
        <v>24</v>
      </c>
      <c r="U534" s="469" t="str">
        <f t="shared" si="161"/>
        <v>C25-R7</v>
      </c>
      <c r="V534">
        <v>25</v>
      </c>
      <c r="W534" s="470" t="s">
        <v>493</v>
      </c>
      <c r="X534" s="470" t="s">
        <v>494</v>
      </c>
      <c r="Y534">
        <v>7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511"/>
      <c r="C535" s="404" t="str">
        <f t="shared" si="167"/>
        <v>C25-R9</v>
      </c>
      <c r="D535" s="405">
        <v>0.57474537037037055</v>
      </c>
      <c r="E535" s="405">
        <v>0.57491898148148168</v>
      </c>
      <c r="F535" s="406">
        <f t="shared" ref="F535:H535" si="176">F534</f>
        <v>1.7</v>
      </c>
      <c r="G535" s="468">
        <f t="shared" si="176"/>
        <v>11.6</v>
      </c>
      <c r="H535" s="407">
        <f t="shared" si="176"/>
        <v>1.2</v>
      </c>
      <c r="I535" s="407">
        <f t="shared" si="169"/>
        <v>13.299999999999999</v>
      </c>
      <c r="J535" s="407">
        <f t="shared" si="170"/>
        <v>13.399999999999999</v>
      </c>
      <c r="K535" s="408">
        <f t="shared" si="171"/>
        <v>9.9999999999999645E-2</v>
      </c>
      <c r="L535" s="409">
        <f t="shared" si="172"/>
        <v>0.5</v>
      </c>
      <c r="M535" s="410">
        <f t="shared" si="173"/>
        <v>13.799999999999999</v>
      </c>
      <c r="N535" s="410">
        <f t="shared" si="163"/>
        <v>13.899999999999999</v>
      </c>
      <c r="O535" s="411"/>
      <c r="P535" s="485">
        <f t="shared" ca="1" si="164"/>
        <v>0.57464120370370353</v>
      </c>
      <c r="Q535" s="484">
        <f t="shared" ca="1" si="165"/>
        <v>0.57480324074074052</v>
      </c>
      <c r="R535" s="486">
        <v>0.1</v>
      </c>
      <c r="S535" s="486">
        <f t="shared" ca="1" si="160"/>
        <v>0.04</v>
      </c>
      <c r="T535">
        <v>25</v>
      </c>
      <c r="U535" s="469" t="str">
        <f t="shared" si="161"/>
        <v>C25-R9</v>
      </c>
      <c r="V535">
        <v>25</v>
      </c>
      <c r="W535" s="470" t="s">
        <v>493</v>
      </c>
      <c r="X535" s="470" t="s">
        <v>494</v>
      </c>
      <c r="Y535">
        <v>9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511"/>
      <c r="C536" s="404" t="str">
        <f t="shared" si="167"/>
        <v>C25-R11</v>
      </c>
      <c r="D536" s="405">
        <v>0.57520833333333354</v>
      </c>
      <c r="E536" s="405">
        <v>0.57535879629629649</v>
      </c>
      <c r="F536" s="406">
        <f t="shared" ref="F536:H536" si="177">F535</f>
        <v>1.7</v>
      </c>
      <c r="G536" s="468">
        <f t="shared" si="177"/>
        <v>11.6</v>
      </c>
      <c r="H536" s="407">
        <f t="shared" si="177"/>
        <v>1.2</v>
      </c>
      <c r="I536" s="407">
        <f t="shared" si="169"/>
        <v>13.299999999999999</v>
      </c>
      <c r="J536" s="407">
        <f t="shared" si="170"/>
        <v>13.309999999999999</v>
      </c>
      <c r="K536" s="408">
        <f t="shared" si="171"/>
        <v>9.9999999999997868E-3</v>
      </c>
      <c r="L536" s="409">
        <f t="shared" si="172"/>
        <v>0.5</v>
      </c>
      <c r="M536" s="410">
        <f t="shared" si="173"/>
        <v>13.799999999999999</v>
      </c>
      <c r="N536" s="410">
        <f t="shared" si="163"/>
        <v>13.809999999999999</v>
      </c>
      <c r="O536" s="411"/>
      <c r="P536" s="485">
        <f t="shared" ca="1" si="164"/>
        <v>0.57509259259259238</v>
      </c>
      <c r="Q536" s="484">
        <f t="shared" ca="1" si="165"/>
        <v>0.57525462962962937</v>
      </c>
      <c r="R536" s="486">
        <v>0.01</v>
      </c>
      <c r="S536" s="486">
        <f t="shared" ca="1" si="160"/>
        <v>0.1</v>
      </c>
      <c r="T536">
        <v>1</v>
      </c>
      <c r="U536" s="505" t="str">
        <f t="shared" si="161"/>
        <v>C25-R11</v>
      </c>
      <c r="V536">
        <v>25</v>
      </c>
      <c r="W536" s="506" t="s">
        <v>493</v>
      </c>
      <c r="X536" s="506" t="s">
        <v>494</v>
      </c>
      <c r="Y536">
        <v>11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511"/>
      <c r="C537" s="404" t="str">
        <f t="shared" si="167"/>
        <v>C25-R13</v>
      </c>
      <c r="D537" s="405">
        <v>0.57564814814814835</v>
      </c>
      <c r="E537" s="405">
        <v>0.57578703703703726</v>
      </c>
      <c r="F537" s="406">
        <f t="shared" ref="F537:H537" si="178">F536</f>
        <v>1.7</v>
      </c>
      <c r="G537" s="468">
        <f t="shared" si="178"/>
        <v>11.6</v>
      </c>
      <c r="H537" s="407">
        <f t="shared" si="178"/>
        <v>1.2</v>
      </c>
      <c r="I537" s="407">
        <f t="shared" si="169"/>
        <v>13.299999999999999</v>
      </c>
      <c r="J537" s="407">
        <f t="shared" si="170"/>
        <v>13.45</v>
      </c>
      <c r="K537" s="408">
        <f t="shared" si="171"/>
        <v>0.15000000000000036</v>
      </c>
      <c r="L537" s="409">
        <f t="shared" si="172"/>
        <v>0.5</v>
      </c>
      <c r="M537" s="410">
        <f t="shared" si="173"/>
        <v>13.799999999999999</v>
      </c>
      <c r="N537" s="410">
        <f t="shared" si="163"/>
        <v>13.95</v>
      </c>
      <c r="O537" s="411"/>
      <c r="P537" s="485">
        <f t="shared" ca="1" si="164"/>
        <v>0.57548611111111081</v>
      </c>
      <c r="Q537" s="484">
        <f t="shared" ca="1" si="165"/>
        <v>0.57565972222222195</v>
      </c>
      <c r="R537" s="486">
        <v>0.15</v>
      </c>
      <c r="S537" s="486">
        <f t="shared" ca="1" si="160"/>
        <v>0.08</v>
      </c>
      <c r="T537">
        <v>2</v>
      </c>
      <c r="U537" s="469" t="str">
        <f t="shared" si="161"/>
        <v>C25-R13</v>
      </c>
      <c r="V537">
        <v>25</v>
      </c>
      <c r="W537" s="470" t="s">
        <v>493</v>
      </c>
      <c r="X537" s="470" t="s">
        <v>494</v>
      </c>
      <c r="Y537">
        <v>13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511"/>
      <c r="C538" s="404" t="str">
        <f t="shared" si="167"/>
        <v>C25-R15</v>
      </c>
      <c r="D538" s="405">
        <v>0.57603009259259286</v>
      </c>
      <c r="E538" s="405">
        <v>0.57619212962962985</v>
      </c>
      <c r="F538" s="406">
        <f t="shared" ref="F538:H538" si="179">F537</f>
        <v>1.7</v>
      </c>
      <c r="G538" s="468">
        <f t="shared" si="179"/>
        <v>11.6</v>
      </c>
      <c r="H538" s="407">
        <f t="shared" si="179"/>
        <v>1.2</v>
      </c>
      <c r="I538" s="407">
        <f t="shared" si="169"/>
        <v>13.299999999999999</v>
      </c>
      <c r="J538" s="407">
        <f t="shared" si="170"/>
        <v>13.389999999999999</v>
      </c>
      <c r="K538" s="408">
        <f t="shared" si="171"/>
        <v>8.9999999999999858E-2</v>
      </c>
      <c r="L538" s="409">
        <f t="shared" si="172"/>
        <v>0.5</v>
      </c>
      <c r="M538" s="410">
        <f t="shared" si="173"/>
        <v>13.799999999999999</v>
      </c>
      <c r="N538" s="410">
        <f t="shared" si="163"/>
        <v>13.889999999999999</v>
      </c>
      <c r="O538" s="411"/>
      <c r="P538" s="485">
        <f t="shared" ca="1" si="164"/>
        <v>0.57589120370370339</v>
      </c>
      <c r="Q538" s="484">
        <f t="shared" ca="1" si="165"/>
        <v>0.57604166666666634</v>
      </c>
      <c r="R538" s="486">
        <v>0.09</v>
      </c>
      <c r="S538" s="486">
        <f t="shared" ca="1" si="160"/>
        <v>0.1</v>
      </c>
      <c r="T538">
        <v>3</v>
      </c>
      <c r="U538" s="469" t="str">
        <f t="shared" si="161"/>
        <v>C25-R15</v>
      </c>
      <c r="V538">
        <v>25</v>
      </c>
      <c r="W538" s="470" t="s">
        <v>493</v>
      </c>
      <c r="X538" s="470" t="s">
        <v>494</v>
      </c>
      <c r="Y538">
        <v>15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511"/>
      <c r="C539" s="404" t="str">
        <f t="shared" si="167"/>
        <v>C25-R17</v>
      </c>
      <c r="D539" s="405">
        <v>0.57646990740740767</v>
      </c>
      <c r="E539" s="405">
        <v>0.57662037037037062</v>
      </c>
      <c r="F539" s="406">
        <f t="shared" ref="F539:H539" si="180">F538</f>
        <v>1.7</v>
      </c>
      <c r="G539" s="468">
        <f t="shared" si="180"/>
        <v>11.6</v>
      </c>
      <c r="H539" s="407">
        <f t="shared" si="180"/>
        <v>1.2</v>
      </c>
      <c r="I539" s="407">
        <f t="shared" si="169"/>
        <v>13.299999999999999</v>
      </c>
      <c r="J539" s="407">
        <f t="shared" si="170"/>
        <v>13.309999999999999</v>
      </c>
      <c r="K539" s="408">
        <f t="shared" si="171"/>
        <v>9.9999999999997868E-3</v>
      </c>
      <c r="L539" s="409">
        <f t="shared" si="172"/>
        <v>0.5</v>
      </c>
      <c r="M539" s="410">
        <f t="shared" si="173"/>
        <v>13.799999999999999</v>
      </c>
      <c r="N539" s="410">
        <f t="shared" si="163"/>
        <v>13.809999999999999</v>
      </c>
      <c r="O539" s="411"/>
      <c r="P539" s="485">
        <f t="shared" ca="1" si="164"/>
        <v>0.57630787037037001</v>
      </c>
      <c r="Q539" s="484">
        <f t="shared" ca="1" si="165"/>
        <v>0.576469907407407</v>
      </c>
      <c r="R539" s="486">
        <v>0.01</v>
      </c>
      <c r="S539" s="486">
        <f t="shared" ca="1" si="160"/>
        <v>0.13</v>
      </c>
      <c r="T539">
        <v>4</v>
      </c>
      <c r="U539" s="469" t="str">
        <f t="shared" si="161"/>
        <v>C25-R17</v>
      </c>
      <c r="V539">
        <v>25</v>
      </c>
      <c r="W539" s="470" t="s">
        <v>493</v>
      </c>
      <c r="X539" s="470" t="s">
        <v>494</v>
      </c>
      <c r="Y539">
        <v>17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511"/>
      <c r="C540" s="404" t="str">
        <f t="shared" si="167"/>
        <v>C25-R19</v>
      </c>
      <c r="D540" s="405">
        <v>0.57687500000000025</v>
      </c>
      <c r="E540" s="405">
        <v>0.57701388888888916</v>
      </c>
      <c r="F540" s="406">
        <f t="shared" ref="F540:H540" si="181">F539</f>
        <v>1.7</v>
      </c>
      <c r="G540" s="468">
        <f t="shared" si="181"/>
        <v>11.6</v>
      </c>
      <c r="H540" s="407">
        <f t="shared" si="181"/>
        <v>1.2</v>
      </c>
      <c r="I540" s="407">
        <f t="shared" si="169"/>
        <v>13.299999999999999</v>
      </c>
      <c r="J540" s="407">
        <f t="shared" si="170"/>
        <v>13.45</v>
      </c>
      <c r="K540" s="408">
        <f t="shared" si="171"/>
        <v>0.15000000000000036</v>
      </c>
      <c r="L540" s="409">
        <f t="shared" si="172"/>
        <v>0.5</v>
      </c>
      <c r="M540" s="410">
        <f t="shared" si="173"/>
        <v>13.799999999999999</v>
      </c>
      <c r="N540" s="410">
        <f t="shared" si="163"/>
        <v>13.95</v>
      </c>
      <c r="O540" s="411"/>
      <c r="P540" s="485">
        <f t="shared" ca="1" si="164"/>
        <v>0.57674768518518482</v>
      </c>
      <c r="Q540" s="484">
        <f t="shared" ca="1" si="165"/>
        <v>0.57688657407407373</v>
      </c>
      <c r="R540" s="486">
        <v>0.15</v>
      </c>
      <c r="S540" s="486">
        <f t="shared" ca="1" si="160"/>
        <v>0.14000000000000001</v>
      </c>
      <c r="T540">
        <v>5</v>
      </c>
      <c r="U540" s="469" t="str">
        <f t="shared" si="161"/>
        <v>C25-R19</v>
      </c>
      <c r="V540">
        <v>25</v>
      </c>
      <c r="W540" s="470" t="s">
        <v>493</v>
      </c>
      <c r="X540" s="470" t="s">
        <v>494</v>
      </c>
      <c r="Y540">
        <v>19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511"/>
      <c r="C541" s="404" t="str">
        <f t="shared" si="167"/>
        <v>C25-R21</v>
      </c>
      <c r="D541" s="405">
        <v>0.5772453703703706</v>
      </c>
      <c r="E541" s="405">
        <v>0.57738425925925951</v>
      </c>
      <c r="F541" s="406">
        <f t="shared" ref="F541:H541" si="182">F540</f>
        <v>1.7</v>
      </c>
      <c r="G541" s="468">
        <f t="shared" si="182"/>
        <v>11.6</v>
      </c>
      <c r="H541" s="407">
        <f t="shared" si="182"/>
        <v>1.2</v>
      </c>
      <c r="I541" s="407">
        <f t="shared" si="169"/>
        <v>13.299999999999999</v>
      </c>
      <c r="J541" s="407">
        <f t="shared" si="170"/>
        <v>13.35</v>
      </c>
      <c r="K541" s="408">
        <f t="shared" si="171"/>
        <v>5.0000000000000711E-2</v>
      </c>
      <c r="L541" s="409">
        <f t="shared" si="172"/>
        <v>0.5</v>
      </c>
      <c r="M541" s="410">
        <f t="shared" si="173"/>
        <v>13.799999999999999</v>
      </c>
      <c r="N541" s="410">
        <f t="shared" si="163"/>
        <v>13.85</v>
      </c>
      <c r="O541" s="411"/>
      <c r="P541" s="485">
        <f t="shared" ca="1" si="164"/>
        <v>0.57712962962962933</v>
      </c>
      <c r="Q541" s="484">
        <f t="shared" ca="1" si="165"/>
        <v>0.57726851851851824</v>
      </c>
      <c r="R541" s="486">
        <v>0.05</v>
      </c>
      <c r="S541" s="486">
        <f t="shared" ca="1" si="160"/>
        <v>0.1</v>
      </c>
      <c r="T541">
        <v>6</v>
      </c>
      <c r="U541" s="469" t="str">
        <f t="shared" si="161"/>
        <v>C25-R21</v>
      </c>
      <c r="V541">
        <v>25</v>
      </c>
      <c r="W541" s="470" t="s">
        <v>493</v>
      </c>
      <c r="X541" s="470" t="s">
        <v>494</v>
      </c>
      <c r="Y541">
        <v>21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511"/>
      <c r="C542" s="404" t="str">
        <f t="shared" si="167"/>
        <v>C25-R23</v>
      </c>
      <c r="D542" s="405">
        <v>0.57762731481481511</v>
      </c>
      <c r="E542" s="405">
        <v>0.57776620370370402</v>
      </c>
      <c r="F542" s="406">
        <f t="shared" ref="F542:H542" si="183">F541</f>
        <v>1.7</v>
      </c>
      <c r="G542" s="468">
        <f t="shared" si="183"/>
        <v>11.6</v>
      </c>
      <c r="H542" s="407">
        <f t="shared" si="183"/>
        <v>1.2</v>
      </c>
      <c r="I542" s="407">
        <f t="shared" si="169"/>
        <v>13.299999999999999</v>
      </c>
      <c r="J542" s="407">
        <f t="shared" si="170"/>
        <v>13.329999999999998</v>
      </c>
      <c r="K542" s="408">
        <f t="shared" si="171"/>
        <v>2.9999999999999361E-2</v>
      </c>
      <c r="L542" s="409">
        <f t="shared" si="172"/>
        <v>0.5</v>
      </c>
      <c r="M542" s="410">
        <f t="shared" si="173"/>
        <v>13.799999999999999</v>
      </c>
      <c r="N542" s="410">
        <f t="shared" si="163"/>
        <v>13.829999999999998</v>
      </c>
      <c r="O542" s="411"/>
      <c r="P542" s="485">
        <f t="shared" ca="1" si="164"/>
        <v>0.57749999999999968</v>
      </c>
      <c r="Q542" s="484">
        <f t="shared" ca="1" si="165"/>
        <v>0.57767361111111082</v>
      </c>
      <c r="R542" s="486">
        <v>0.03</v>
      </c>
      <c r="S542" s="486">
        <f t="shared" ca="1" si="160"/>
        <v>0.04</v>
      </c>
      <c r="T542">
        <v>7</v>
      </c>
      <c r="U542" s="469" t="str">
        <f t="shared" si="161"/>
        <v>C25-R23</v>
      </c>
      <c r="V542">
        <v>25</v>
      </c>
      <c r="W542" s="470" t="s">
        <v>493</v>
      </c>
      <c r="X542" s="470" t="s">
        <v>494</v>
      </c>
      <c r="Y542">
        <v>23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511"/>
      <c r="C543" s="404" t="str">
        <f t="shared" si="167"/>
        <v>C25-R25</v>
      </c>
      <c r="D543" s="405">
        <v>0.57800925925925961</v>
      </c>
      <c r="E543" s="405">
        <v>0.57815972222222256</v>
      </c>
      <c r="F543" s="406">
        <f t="shared" ref="F543:H543" si="184">F542</f>
        <v>1.7</v>
      </c>
      <c r="G543" s="468">
        <f t="shared" si="184"/>
        <v>11.6</v>
      </c>
      <c r="H543" s="407">
        <f t="shared" si="184"/>
        <v>1.2</v>
      </c>
      <c r="I543" s="407">
        <f t="shared" si="169"/>
        <v>13.299999999999999</v>
      </c>
      <c r="J543" s="407">
        <f t="shared" si="170"/>
        <v>13.319999999999999</v>
      </c>
      <c r="K543" s="408">
        <f t="shared" si="171"/>
        <v>1.9999999999999574E-2</v>
      </c>
      <c r="L543" s="409">
        <f t="shared" si="172"/>
        <v>0.5</v>
      </c>
      <c r="M543" s="410">
        <f t="shared" si="173"/>
        <v>13.799999999999999</v>
      </c>
      <c r="N543" s="410">
        <f t="shared" si="163"/>
        <v>13.819999999999999</v>
      </c>
      <c r="O543" s="411"/>
      <c r="P543" s="485">
        <f t="shared" ca="1" si="164"/>
        <v>0.57793981481481449</v>
      </c>
      <c r="Q543" s="484">
        <f t="shared" ca="1" si="165"/>
        <v>0.57811342592592563</v>
      </c>
      <c r="R543" s="486">
        <v>0.02</v>
      </c>
      <c r="S543" s="486">
        <f t="shared" ca="1" si="160"/>
        <v>0.09</v>
      </c>
      <c r="T543">
        <v>8</v>
      </c>
      <c r="U543" s="469" t="str">
        <f t="shared" si="161"/>
        <v>C25-R25</v>
      </c>
      <c r="V543">
        <v>25</v>
      </c>
      <c r="W543" s="470" t="s">
        <v>493</v>
      </c>
      <c r="X543" s="470" t="s">
        <v>494</v>
      </c>
      <c r="Y543">
        <v>25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511"/>
      <c r="C544" s="404" t="str">
        <f t="shared" si="167"/>
        <v>C25-R27</v>
      </c>
      <c r="D544" s="405">
        <v>0.578391203703704</v>
      </c>
      <c r="E544" s="405">
        <v>0.57856481481481514</v>
      </c>
      <c r="F544" s="406">
        <f t="shared" ref="F544:H544" si="185">F543</f>
        <v>1.7</v>
      </c>
      <c r="G544" s="468">
        <f t="shared" si="185"/>
        <v>11.6</v>
      </c>
      <c r="H544" s="407">
        <f t="shared" si="185"/>
        <v>1.2</v>
      </c>
      <c r="I544" s="407">
        <f t="shared" si="169"/>
        <v>13.299999999999999</v>
      </c>
      <c r="J544" s="407">
        <f t="shared" si="170"/>
        <v>13.37</v>
      </c>
      <c r="K544" s="408">
        <f t="shared" si="171"/>
        <v>7.0000000000000284E-2</v>
      </c>
      <c r="L544" s="409">
        <f t="shared" si="172"/>
        <v>0.5</v>
      </c>
      <c r="M544" s="410">
        <f t="shared" si="173"/>
        <v>13.799999999999999</v>
      </c>
      <c r="N544" s="410">
        <f t="shared" si="163"/>
        <v>13.87</v>
      </c>
      <c r="O544" s="411"/>
      <c r="P544" s="485">
        <f t="shared" ca="1" si="164"/>
        <v>0.57840277777777749</v>
      </c>
      <c r="Q544" s="484">
        <f t="shared" ca="1" si="165"/>
        <v>0.57856481481481448</v>
      </c>
      <c r="R544" s="486">
        <v>7.0000000000000007E-2</v>
      </c>
      <c r="S544" s="486">
        <f t="shared" ca="1" si="160"/>
        <v>0.1</v>
      </c>
      <c r="T544">
        <v>9</v>
      </c>
      <c r="U544" s="469" t="str">
        <f t="shared" si="161"/>
        <v>C25-R27</v>
      </c>
      <c r="V544">
        <v>25</v>
      </c>
      <c r="W544" s="470" t="s">
        <v>493</v>
      </c>
      <c r="X544" s="470" t="s">
        <v>494</v>
      </c>
      <c r="Y544">
        <v>27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511"/>
      <c r="C545" s="404" t="str">
        <f t="shared" si="167"/>
        <v>C25-R29</v>
      </c>
      <c r="D545" s="405">
        <v>0.57884259259259296</v>
      </c>
      <c r="E545" s="405">
        <v>0.57900462962962995</v>
      </c>
      <c r="F545" s="406">
        <f t="shared" ref="F545:H545" si="186">F544</f>
        <v>1.7</v>
      </c>
      <c r="G545" s="468">
        <f t="shared" si="186"/>
        <v>11.6</v>
      </c>
      <c r="H545" s="407">
        <f t="shared" si="186"/>
        <v>1.2</v>
      </c>
      <c r="I545" s="407">
        <f t="shared" si="169"/>
        <v>13.299999999999999</v>
      </c>
      <c r="J545" s="407">
        <f t="shared" si="170"/>
        <v>13.309999999999999</v>
      </c>
      <c r="K545" s="408">
        <f t="shared" si="171"/>
        <v>9.9999999999997868E-3</v>
      </c>
      <c r="L545" s="409">
        <f t="shared" si="172"/>
        <v>0.5</v>
      </c>
      <c r="M545" s="410">
        <f t="shared" si="173"/>
        <v>13.799999999999999</v>
      </c>
      <c r="N545" s="410">
        <f t="shared" si="163"/>
        <v>13.809999999999999</v>
      </c>
      <c r="O545" s="411"/>
      <c r="P545" s="485">
        <f t="shared" ca="1" si="164"/>
        <v>0.5788425925925923</v>
      </c>
      <c r="Q545" s="484">
        <f t="shared" ca="1" si="165"/>
        <v>0.57898148148148121</v>
      </c>
      <c r="R545" s="486">
        <v>0.01</v>
      </c>
      <c r="S545" s="486">
        <f t="shared" ca="1" si="160"/>
        <v>0.06</v>
      </c>
      <c r="T545">
        <v>10</v>
      </c>
      <c r="U545" s="469" t="str">
        <f t="shared" si="161"/>
        <v>C25-R29</v>
      </c>
      <c r="V545">
        <v>25</v>
      </c>
      <c r="W545" s="470" t="s">
        <v>493</v>
      </c>
      <c r="X545" s="470" t="s">
        <v>494</v>
      </c>
      <c r="Y545">
        <v>29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511"/>
      <c r="C546" s="404" t="str">
        <f t="shared" si="167"/>
        <v>C25-R31</v>
      </c>
      <c r="D546" s="405">
        <v>0.5792361111111114</v>
      </c>
      <c r="E546" s="405">
        <v>0.57940972222222253</v>
      </c>
      <c r="F546" s="406">
        <f t="shared" ref="F546:H546" si="187">F545</f>
        <v>1.7</v>
      </c>
      <c r="G546" s="468">
        <f t="shared" si="187"/>
        <v>11.6</v>
      </c>
      <c r="H546" s="407">
        <f t="shared" si="187"/>
        <v>1.2</v>
      </c>
      <c r="I546" s="407">
        <f t="shared" si="169"/>
        <v>13.299999999999999</v>
      </c>
      <c r="J546" s="407">
        <f t="shared" si="170"/>
        <v>13.419999999999998</v>
      </c>
      <c r="K546" s="408">
        <f t="shared" si="171"/>
        <v>0.11999999999999922</v>
      </c>
      <c r="L546" s="409">
        <f t="shared" si="172"/>
        <v>0.5</v>
      </c>
      <c r="M546" s="410">
        <f t="shared" si="173"/>
        <v>13.799999999999999</v>
      </c>
      <c r="N546" s="410">
        <f t="shared" si="163"/>
        <v>13.919999999999998</v>
      </c>
      <c r="O546" s="411"/>
      <c r="P546" s="485">
        <f t="shared" ca="1" si="164"/>
        <v>0.57927083333333307</v>
      </c>
      <c r="Q546" s="484">
        <f t="shared" ca="1" si="165"/>
        <v>0.57943287037037006</v>
      </c>
      <c r="R546" s="486">
        <v>0.12</v>
      </c>
      <c r="S546" s="486">
        <f t="shared" ca="1" si="160"/>
        <v>0.04</v>
      </c>
      <c r="T546">
        <v>11</v>
      </c>
      <c r="U546" s="469" t="str">
        <f t="shared" si="161"/>
        <v>C25-R31</v>
      </c>
      <c r="V546">
        <v>25</v>
      </c>
      <c r="W546" s="470" t="s">
        <v>493</v>
      </c>
      <c r="X546" s="470" t="s">
        <v>494</v>
      </c>
      <c r="Y546">
        <v>31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511"/>
      <c r="C547" s="404" t="str">
        <f t="shared" si="167"/>
        <v>C25-R33</v>
      </c>
      <c r="D547" s="405">
        <v>0.57964120370370398</v>
      </c>
      <c r="E547" s="405">
        <v>0.57979166666666693</v>
      </c>
      <c r="F547" s="406">
        <f t="shared" ref="F547:H547" si="188">F546</f>
        <v>1.7</v>
      </c>
      <c r="G547" s="468">
        <f t="shared" si="188"/>
        <v>11.6</v>
      </c>
      <c r="H547" s="407">
        <f t="shared" si="188"/>
        <v>1.2</v>
      </c>
      <c r="I547" s="407">
        <f t="shared" si="169"/>
        <v>13.299999999999999</v>
      </c>
      <c r="J547" s="407">
        <f t="shared" si="170"/>
        <v>13.389999999999999</v>
      </c>
      <c r="K547" s="408">
        <f t="shared" si="171"/>
        <v>8.9999999999999858E-2</v>
      </c>
      <c r="L547" s="409">
        <f t="shared" si="172"/>
        <v>0.5</v>
      </c>
      <c r="M547" s="410">
        <f t="shared" si="173"/>
        <v>13.799999999999999</v>
      </c>
      <c r="N547" s="410">
        <f t="shared" si="163"/>
        <v>13.889999999999999</v>
      </c>
      <c r="O547" s="411"/>
      <c r="P547" s="485">
        <f t="shared" ca="1" si="164"/>
        <v>0.5796643518518515</v>
      </c>
      <c r="Q547" s="484">
        <f t="shared" ca="1" si="165"/>
        <v>0.57980324074074041</v>
      </c>
      <c r="R547" s="486">
        <v>0.09</v>
      </c>
      <c r="S547" s="486">
        <f t="shared" ca="1" si="160"/>
        <v>0.05</v>
      </c>
      <c r="T547">
        <v>12</v>
      </c>
      <c r="U547" s="469" t="str">
        <f t="shared" si="161"/>
        <v>C25-R33</v>
      </c>
      <c r="V547">
        <v>25</v>
      </c>
      <c r="W547" s="470" t="s">
        <v>493</v>
      </c>
      <c r="X547" s="470" t="s">
        <v>494</v>
      </c>
      <c r="Y547">
        <v>33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511"/>
      <c r="C548" s="404" t="str">
        <f t="shared" si="167"/>
        <v>C25-R35</v>
      </c>
      <c r="D548" s="405">
        <v>0.58006944444444475</v>
      </c>
      <c r="E548" s="405">
        <v>0.58020833333333366</v>
      </c>
      <c r="F548" s="406">
        <f t="shared" ref="F548:H548" si="189">F547</f>
        <v>1.7</v>
      </c>
      <c r="G548" s="468">
        <f t="shared" si="189"/>
        <v>11.6</v>
      </c>
      <c r="H548" s="407">
        <f t="shared" si="189"/>
        <v>1.2</v>
      </c>
      <c r="I548" s="407">
        <f t="shared" si="169"/>
        <v>13.299999999999999</v>
      </c>
      <c r="J548" s="407">
        <f t="shared" si="170"/>
        <v>13.389999999999999</v>
      </c>
      <c r="K548" s="408">
        <f t="shared" si="171"/>
        <v>8.9999999999999858E-2</v>
      </c>
      <c r="L548" s="409">
        <f t="shared" si="172"/>
        <v>0.5</v>
      </c>
      <c r="M548" s="410">
        <f t="shared" si="173"/>
        <v>13.799999999999999</v>
      </c>
      <c r="N548" s="410">
        <f t="shared" si="163"/>
        <v>13.889999999999999</v>
      </c>
      <c r="O548" s="411"/>
      <c r="P548" s="485">
        <f t="shared" ca="1" si="164"/>
        <v>0.58009259259259227</v>
      </c>
      <c r="Q548" s="484">
        <f t="shared" ca="1" si="165"/>
        <v>0.58025462962962926</v>
      </c>
      <c r="R548" s="486">
        <v>0.09</v>
      </c>
      <c r="S548" s="486">
        <f t="shared" ca="1" si="160"/>
        <v>0.09</v>
      </c>
      <c r="T548">
        <v>13</v>
      </c>
      <c r="U548" s="469" t="str">
        <f t="shared" si="161"/>
        <v>C25-R35</v>
      </c>
      <c r="V548">
        <v>25</v>
      </c>
      <c r="W548" s="470" t="s">
        <v>493</v>
      </c>
      <c r="X548" s="470" t="s">
        <v>494</v>
      </c>
      <c r="Y548">
        <v>35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511"/>
      <c r="C549" s="404" t="str">
        <f t="shared" si="167"/>
        <v>C25-R37</v>
      </c>
      <c r="D549" s="405">
        <v>0.58045138888888925</v>
      </c>
      <c r="E549" s="405">
        <v>0.5806018518518522</v>
      </c>
      <c r="F549" s="406">
        <f t="shared" ref="F549:H549" si="190">F548</f>
        <v>1.7</v>
      </c>
      <c r="G549" s="468">
        <f t="shared" si="190"/>
        <v>11.6</v>
      </c>
      <c r="H549" s="407">
        <f t="shared" si="190"/>
        <v>1.2</v>
      </c>
      <c r="I549" s="407">
        <f t="shared" si="169"/>
        <v>13.299999999999999</v>
      </c>
      <c r="J549" s="407">
        <f t="shared" si="170"/>
        <v>13.329999999999998</v>
      </c>
      <c r="K549" s="408">
        <f t="shared" si="171"/>
        <v>2.9999999999999361E-2</v>
      </c>
      <c r="L549" s="409">
        <f t="shared" si="172"/>
        <v>0.5</v>
      </c>
      <c r="M549" s="410">
        <f t="shared" si="173"/>
        <v>13.799999999999999</v>
      </c>
      <c r="N549" s="410">
        <f t="shared" si="163"/>
        <v>13.829999999999998</v>
      </c>
      <c r="O549" s="411"/>
      <c r="P549" s="485">
        <f t="shared" ca="1" si="164"/>
        <v>0.58052083333333293</v>
      </c>
      <c r="Q549" s="484">
        <f t="shared" ca="1" si="165"/>
        <v>0.58068287037036992</v>
      </c>
      <c r="R549" s="486">
        <v>0.03</v>
      </c>
      <c r="S549" s="486">
        <f t="shared" ca="1" si="160"/>
        <v>0.11</v>
      </c>
      <c r="T549">
        <v>14</v>
      </c>
      <c r="U549" s="469" t="str">
        <f t="shared" si="161"/>
        <v>C25-R37</v>
      </c>
      <c r="V549">
        <v>25</v>
      </c>
      <c r="W549" s="470" t="s">
        <v>493</v>
      </c>
      <c r="X549" s="470" t="s">
        <v>494</v>
      </c>
      <c r="Y549">
        <v>37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511"/>
      <c r="C550" s="404" t="str">
        <f t="shared" si="167"/>
        <v>C25-R39</v>
      </c>
      <c r="D550" s="405">
        <v>0.5808449074074078</v>
      </c>
      <c r="E550" s="405">
        <v>0.58100694444444478</v>
      </c>
      <c r="F550" s="406">
        <f t="shared" ref="F550:H550" si="191">F549</f>
        <v>1.7</v>
      </c>
      <c r="G550" s="468">
        <f t="shared" si="191"/>
        <v>11.6</v>
      </c>
      <c r="H550" s="407">
        <f t="shared" si="191"/>
        <v>1.2</v>
      </c>
      <c r="I550" s="407">
        <f t="shared" si="169"/>
        <v>13.299999999999999</v>
      </c>
      <c r="J550" s="407">
        <f t="shared" si="170"/>
        <v>13.409999999999998</v>
      </c>
      <c r="K550" s="408">
        <f t="shared" si="171"/>
        <v>0.10999999999999943</v>
      </c>
      <c r="L550" s="409">
        <f t="shared" si="172"/>
        <v>0.5</v>
      </c>
      <c r="M550" s="410">
        <f t="shared" si="173"/>
        <v>13.799999999999999</v>
      </c>
      <c r="N550" s="410">
        <f t="shared" si="163"/>
        <v>13.909999999999998</v>
      </c>
      <c r="O550" s="411"/>
      <c r="P550" s="485">
        <f t="shared" ca="1" si="164"/>
        <v>0.58092592592592551</v>
      </c>
      <c r="Q550" s="484">
        <f t="shared" ca="1" si="165"/>
        <v>0.5810879629629625</v>
      </c>
      <c r="R550" s="486">
        <v>0.11</v>
      </c>
      <c r="S550" s="486">
        <f t="shared" ca="1" si="160"/>
        <v>0.03</v>
      </c>
      <c r="T550">
        <v>15</v>
      </c>
      <c r="U550" s="469" t="str">
        <f t="shared" si="161"/>
        <v>C25-R39</v>
      </c>
      <c r="V550">
        <v>25</v>
      </c>
      <c r="W550" s="470" t="s">
        <v>493</v>
      </c>
      <c r="X550" s="470" t="s">
        <v>494</v>
      </c>
      <c r="Y550">
        <v>39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511"/>
      <c r="C551" s="404" t="str">
        <f t="shared" si="167"/>
        <v>C25-R41</v>
      </c>
      <c r="D551" s="405">
        <v>0.58123842592592623</v>
      </c>
      <c r="E551" s="405">
        <v>0.58137731481481514</v>
      </c>
      <c r="F551" s="406">
        <f t="shared" ref="F551:H551" si="192">F550</f>
        <v>1.7</v>
      </c>
      <c r="G551" s="468">
        <f t="shared" si="192"/>
        <v>11.6</v>
      </c>
      <c r="H551" s="407">
        <f t="shared" si="192"/>
        <v>1.2</v>
      </c>
      <c r="I551" s="407">
        <f t="shared" si="169"/>
        <v>13.299999999999999</v>
      </c>
      <c r="J551" s="407">
        <f t="shared" si="170"/>
        <v>13.419999999999998</v>
      </c>
      <c r="K551" s="408">
        <f t="shared" si="171"/>
        <v>0.11999999999999922</v>
      </c>
      <c r="L551" s="409">
        <f t="shared" si="172"/>
        <v>0.5</v>
      </c>
      <c r="M551" s="410">
        <f t="shared" si="173"/>
        <v>13.799999999999999</v>
      </c>
      <c r="N551" s="410">
        <f t="shared" si="163"/>
        <v>13.919999999999998</v>
      </c>
      <c r="O551" s="411"/>
      <c r="P551" s="485">
        <f t="shared" ca="1" si="164"/>
        <v>0.58135416666666617</v>
      </c>
      <c r="Q551" s="484">
        <f t="shared" ca="1" si="165"/>
        <v>0.58150462962962912</v>
      </c>
      <c r="R551" s="486">
        <v>0.12</v>
      </c>
      <c r="S551" s="486">
        <f t="shared" ca="1" si="160"/>
        <v>0.1</v>
      </c>
      <c r="T551">
        <v>16</v>
      </c>
      <c r="U551" s="469" t="str">
        <f t="shared" si="161"/>
        <v>C25-R41</v>
      </c>
      <c r="V551">
        <v>25</v>
      </c>
      <c r="W551" s="470" t="s">
        <v>493</v>
      </c>
      <c r="X551" s="470" t="s">
        <v>494</v>
      </c>
      <c r="Y551">
        <v>41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511"/>
      <c r="C552" s="404" t="str">
        <f t="shared" si="167"/>
        <v>C26-R40</v>
      </c>
      <c r="D552" s="405">
        <v>0.58160879629629658</v>
      </c>
      <c r="E552" s="405">
        <v>0.58177083333333357</v>
      </c>
      <c r="F552" s="406">
        <f t="shared" ref="F552:H552" si="193">F551</f>
        <v>1.7</v>
      </c>
      <c r="G552" s="468">
        <f t="shared" si="193"/>
        <v>11.6</v>
      </c>
      <c r="H552" s="407">
        <f t="shared" si="193"/>
        <v>1.2</v>
      </c>
      <c r="I552" s="407">
        <f t="shared" si="169"/>
        <v>13.299999999999999</v>
      </c>
      <c r="J552" s="407">
        <f t="shared" si="170"/>
        <v>13.37</v>
      </c>
      <c r="K552" s="408">
        <f t="shared" si="171"/>
        <v>7.0000000000000284E-2</v>
      </c>
      <c r="L552" s="409">
        <f t="shared" si="172"/>
        <v>0.5</v>
      </c>
      <c r="M552" s="410">
        <f t="shared" si="173"/>
        <v>13.799999999999999</v>
      </c>
      <c r="N552" s="410">
        <f t="shared" si="163"/>
        <v>13.87</v>
      </c>
      <c r="O552" s="411"/>
      <c r="P552" s="485">
        <f t="shared" ca="1" si="164"/>
        <v>0.58177083333333279</v>
      </c>
      <c r="Q552" s="484">
        <f t="shared" ca="1" si="165"/>
        <v>0.58193287037036978</v>
      </c>
      <c r="R552" s="486">
        <v>7.0000000000000007E-2</v>
      </c>
      <c r="S552" s="486">
        <f t="shared" ca="1" si="160"/>
        <v>0.11</v>
      </c>
      <c r="T552">
        <v>17</v>
      </c>
      <c r="U552" s="469" t="str">
        <f t="shared" si="161"/>
        <v>C26-R40</v>
      </c>
      <c r="V552">
        <v>26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511" t="str">
        <f>D12</f>
        <v>KM10+130, KM10+170</v>
      </c>
      <c r="C553" s="404" t="str">
        <f t="shared" si="167"/>
        <v>C26-R38</v>
      </c>
      <c r="D553" s="405">
        <v>0.5820254629629632</v>
      </c>
      <c r="E553" s="405">
        <v>0.58218750000000019</v>
      </c>
      <c r="F553" s="406">
        <f t="shared" ref="F553:H553" si="194">F552</f>
        <v>1.7</v>
      </c>
      <c r="G553" s="468">
        <f t="shared" si="194"/>
        <v>11.6</v>
      </c>
      <c r="H553" s="407">
        <f t="shared" si="194"/>
        <v>1.2</v>
      </c>
      <c r="I553" s="407">
        <f t="shared" si="169"/>
        <v>13.299999999999999</v>
      </c>
      <c r="J553" s="407">
        <f t="shared" si="170"/>
        <v>13.36</v>
      </c>
      <c r="K553" s="408">
        <f t="shared" si="171"/>
        <v>6.0000000000000497E-2</v>
      </c>
      <c r="L553" s="409">
        <f t="shared" si="172"/>
        <v>0.5</v>
      </c>
      <c r="M553" s="410">
        <f t="shared" si="173"/>
        <v>13.799999999999999</v>
      </c>
      <c r="N553" s="410">
        <f t="shared" si="163"/>
        <v>13.86</v>
      </c>
      <c r="O553" s="411"/>
      <c r="P553" s="485">
        <f t="shared" ca="1" si="164"/>
        <v>0.58216435185185123</v>
      </c>
      <c r="Q553" s="484">
        <f t="shared" ca="1" si="165"/>
        <v>0.58230324074074014</v>
      </c>
      <c r="R553" s="486">
        <v>0.06</v>
      </c>
      <c r="S553" s="486">
        <f t="shared" ca="1" si="160"/>
        <v>0.15</v>
      </c>
      <c r="T553">
        <v>18</v>
      </c>
      <c r="U553" s="469" t="str">
        <f t="shared" si="161"/>
        <v>C26-R38</v>
      </c>
      <c r="V553">
        <v>26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511"/>
      <c r="C554" s="404" t="str">
        <f t="shared" si="167"/>
        <v>C26-R36</v>
      </c>
      <c r="D554" s="405">
        <v>0.58243055555555578</v>
      </c>
      <c r="E554" s="405">
        <v>0.5825694444444447</v>
      </c>
      <c r="F554" s="406">
        <f t="shared" ref="F554:H554" si="195">F553</f>
        <v>1.7</v>
      </c>
      <c r="G554" s="468">
        <f t="shared" si="195"/>
        <v>11.6</v>
      </c>
      <c r="H554" s="407">
        <f t="shared" si="195"/>
        <v>1.2</v>
      </c>
      <c r="I554" s="407">
        <f t="shared" si="169"/>
        <v>13.299999999999999</v>
      </c>
      <c r="J554" s="407">
        <f t="shared" si="170"/>
        <v>13.319999999999999</v>
      </c>
      <c r="K554" s="408">
        <f t="shared" si="171"/>
        <v>1.9999999999999574E-2</v>
      </c>
      <c r="L554" s="409">
        <f t="shared" si="172"/>
        <v>0.5</v>
      </c>
      <c r="M554" s="410">
        <f t="shared" si="173"/>
        <v>13.799999999999999</v>
      </c>
      <c r="N554" s="410">
        <f t="shared" si="163"/>
        <v>13.819999999999999</v>
      </c>
      <c r="O554" s="411"/>
      <c r="P554" s="485">
        <f t="shared" ca="1" si="164"/>
        <v>0.582592592592592</v>
      </c>
      <c r="Q554" s="484">
        <f t="shared" ca="1" si="165"/>
        <v>0.58275462962962898</v>
      </c>
      <c r="R554" s="486">
        <v>0.02</v>
      </c>
      <c r="S554" s="486">
        <f t="shared" ca="1" si="160"/>
        <v>0.11</v>
      </c>
      <c r="T554">
        <v>19</v>
      </c>
      <c r="U554" s="469" t="str">
        <f t="shared" si="161"/>
        <v>C26-R36</v>
      </c>
      <c r="V554">
        <v>26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511"/>
      <c r="C555" s="404" t="str">
        <f t="shared" si="167"/>
        <v>C26-R34</v>
      </c>
      <c r="D555" s="405">
        <v>0.58282407407407433</v>
      </c>
      <c r="E555" s="405">
        <v>0.58299768518518547</v>
      </c>
      <c r="F555" s="406">
        <f t="shared" ref="F555:H555" si="196">F554</f>
        <v>1.7</v>
      </c>
      <c r="G555" s="468">
        <f t="shared" si="196"/>
        <v>11.6</v>
      </c>
      <c r="H555" s="407">
        <f t="shared" si="196"/>
        <v>1.2</v>
      </c>
      <c r="I555" s="407">
        <f t="shared" si="169"/>
        <v>13.299999999999999</v>
      </c>
      <c r="J555" s="407">
        <f t="shared" si="170"/>
        <v>13.45</v>
      </c>
      <c r="K555" s="408">
        <f t="shared" si="171"/>
        <v>0.15000000000000036</v>
      </c>
      <c r="L555" s="409">
        <f t="shared" si="172"/>
        <v>0.5</v>
      </c>
      <c r="M555" s="410">
        <f t="shared" si="173"/>
        <v>13.799999999999999</v>
      </c>
      <c r="N555" s="410">
        <f t="shared" si="163"/>
        <v>13.95</v>
      </c>
      <c r="O555" s="411"/>
      <c r="P555" s="485">
        <f t="shared" ca="1" si="164"/>
        <v>0.58303240740740681</v>
      </c>
      <c r="Q555" s="484">
        <f t="shared" ca="1" si="165"/>
        <v>0.58319444444444379</v>
      </c>
      <c r="R555" s="486">
        <v>0.15</v>
      </c>
      <c r="S555" s="486">
        <f t="shared" ca="1" si="160"/>
        <v>0.12</v>
      </c>
      <c r="T555">
        <v>20</v>
      </c>
      <c r="U555" s="469" t="str">
        <f t="shared" si="161"/>
        <v>C26-R34</v>
      </c>
      <c r="V555">
        <v>26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511"/>
      <c r="C556" s="404" t="str">
        <f t="shared" si="167"/>
        <v>C26-R32</v>
      </c>
      <c r="D556" s="405">
        <v>0.58327546296296329</v>
      </c>
      <c r="E556" s="405">
        <v>0.58343750000000028</v>
      </c>
      <c r="F556" s="406">
        <f t="shared" ref="F556:H556" si="197">F555</f>
        <v>1.7</v>
      </c>
      <c r="G556" s="468">
        <f t="shared" si="197"/>
        <v>11.6</v>
      </c>
      <c r="H556" s="407">
        <f t="shared" si="197"/>
        <v>1.2</v>
      </c>
      <c r="I556" s="407">
        <f t="shared" si="169"/>
        <v>13.299999999999999</v>
      </c>
      <c r="J556" s="407">
        <f t="shared" si="170"/>
        <v>13.43</v>
      </c>
      <c r="K556" s="408">
        <f t="shared" si="171"/>
        <v>0.13000000000000078</v>
      </c>
      <c r="L556" s="409">
        <f t="shared" si="172"/>
        <v>0.5</v>
      </c>
      <c r="M556" s="410">
        <f t="shared" si="173"/>
        <v>13.799999999999999</v>
      </c>
      <c r="N556" s="410">
        <f t="shared" si="163"/>
        <v>13.93</v>
      </c>
      <c r="O556" s="411"/>
      <c r="P556" s="485">
        <f t="shared" ca="1" si="164"/>
        <v>0.58346064814814746</v>
      </c>
      <c r="Q556" s="484">
        <f t="shared" ca="1" si="165"/>
        <v>0.58361111111111041</v>
      </c>
      <c r="R556" s="486">
        <v>0.13</v>
      </c>
      <c r="S556" s="486">
        <f t="shared" ca="1" si="160"/>
        <v>0.12</v>
      </c>
      <c r="T556">
        <v>21</v>
      </c>
      <c r="U556" s="469" t="str">
        <f t="shared" si="161"/>
        <v>C26-R32</v>
      </c>
      <c r="V556">
        <v>26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511"/>
      <c r="C557" s="404" t="str">
        <f t="shared" si="167"/>
        <v>C26-R30</v>
      </c>
      <c r="D557" s="405">
        <v>0.58366898148148172</v>
      </c>
      <c r="E557" s="405">
        <v>0.58384259259259286</v>
      </c>
      <c r="F557" s="406">
        <f t="shared" ref="F557:H557" si="198">F556</f>
        <v>1.7</v>
      </c>
      <c r="G557" s="468">
        <f t="shared" si="198"/>
        <v>11.6</v>
      </c>
      <c r="H557" s="407">
        <f t="shared" si="198"/>
        <v>1.2</v>
      </c>
      <c r="I557" s="407">
        <f t="shared" si="169"/>
        <v>13.299999999999999</v>
      </c>
      <c r="J557" s="407">
        <f t="shared" si="170"/>
        <v>13.339999999999998</v>
      </c>
      <c r="K557" s="408">
        <f t="shared" si="171"/>
        <v>3.9999999999999147E-2</v>
      </c>
      <c r="L557" s="409">
        <f t="shared" si="172"/>
        <v>0.5</v>
      </c>
      <c r="M557" s="410">
        <f t="shared" si="173"/>
        <v>13.799999999999999</v>
      </c>
      <c r="N557" s="410">
        <f t="shared" si="163"/>
        <v>13.839999999999998</v>
      </c>
      <c r="O557" s="411"/>
      <c r="P557" s="485">
        <f t="shared" ca="1" si="164"/>
        <v>0.58387731481481409</v>
      </c>
      <c r="Q557" s="484">
        <f t="shared" ca="1" si="165"/>
        <v>0.584016203703703</v>
      </c>
      <c r="R557" s="486">
        <v>0.04</v>
      </c>
      <c r="S557" s="486">
        <f t="shared" ca="1" si="160"/>
        <v>0.1</v>
      </c>
      <c r="T557">
        <v>22</v>
      </c>
      <c r="U557" s="469" t="str">
        <f t="shared" si="161"/>
        <v>C26-R30</v>
      </c>
      <c r="V557">
        <v>26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511"/>
      <c r="C558" s="404" t="str">
        <f t="shared" si="167"/>
        <v>C26-R28</v>
      </c>
      <c r="D558" s="405">
        <v>0.58408564814814845</v>
      </c>
      <c r="E558" s="405">
        <v>0.58422453703703736</v>
      </c>
      <c r="F558" s="406">
        <f t="shared" ref="F558:H558" si="199">F557</f>
        <v>1.7</v>
      </c>
      <c r="G558" s="468">
        <f t="shared" si="199"/>
        <v>11.6</v>
      </c>
      <c r="H558" s="407">
        <f t="shared" si="199"/>
        <v>1.2</v>
      </c>
      <c r="I558" s="407">
        <f t="shared" si="169"/>
        <v>13.299999999999999</v>
      </c>
      <c r="J558" s="407">
        <f t="shared" si="170"/>
        <v>13.309999999999999</v>
      </c>
      <c r="K558" s="408">
        <f t="shared" si="171"/>
        <v>9.9999999999997868E-3</v>
      </c>
      <c r="L558" s="409">
        <f t="shared" si="172"/>
        <v>0.5</v>
      </c>
      <c r="M558" s="410">
        <f t="shared" si="173"/>
        <v>13.799999999999999</v>
      </c>
      <c r="N558" s="410">
        <f t="shared" si="163"/>
        <v>13.809999999999999</v>
      </c>
      <c r="O558" s="411"/>
      <c r="P558" s="485">
        <f t="shared" ca="1" si="164"/>
        <v>0.58427083333333263</v>
      </c>
      <c r="Q558" s="484">
        <f t="shared" ca="1" si="165"/>
        <v>0.58443287037036962</v>
      </c>
      <c r="R558" s="486">
        <v>0.01</v>
      </c>
      <c r="S558" s="486">
        <f t="shared" ca="1" si="160"/>
        <v>0.13</v>
      </c>
      <c r="T558">
        <v>23</v>
      </c>
      <c r="U558" s="469" t="str">
        <f t="shared" si="161"/>
        <v>C26-R28</v>
      </c>
      <c r="V558">
        <v>26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511"/>
      <c r="C559" s="404" t="str">
        <f t="shared" si="167"/>
        <v>C26-R26</v>
      </c>
      <c r="D559" s="405">
        <v>0.58449074074074103</v>
      </c>
      <c r="E559" s="405">
        <v>0.58462962962962994</v>
      </c>
      <c r="F559" s="406">
        <f t="shared" ref="F559:H559" si="200">F558</f>
        <v>1.7</v>
      </c>
      <c r="G559" s="468">
        <f t="shared" si="200"/>
        <v>11.6</v>
      </c>
      <c r="H559" s="407">
        <f t="shared" si="200"/>
        <v>1.2</v>
      </c>
      <c r="I559" s="407">
        <f t="shared" si="169"/>
        <v>13.299999999999999</v>
      </c>
      <c r="J559" s="407">
        <f t="shared" si="170"/>
        <v>13.35</v>
      </c>
      <c r="K559" s="408">
        <f t="shared" si="171"/>
        <v>5.0000000000000711E-2</v>
      </c>
      <c r="L559" s="409">
        <f t="shared" si="172"/>
        <v>0.5</v>
      </c>
      <c r="M559" s="410">
        <f t="shared" si="173"/>
        <v>13.799999999999999</v>
      </c>
      <c r="N559" s="410">
        <f t="shared" si="163"/>
        <v>13.85</v>
      </c>
      <c r="O559" s="411"/>
      <c r="P559" s="485">
        <f t="shared" ca="1" si="164"/>
        <v>0.58467592592592521</v>
      </c>
      <c r="Q559" s="484">
        <f t="shared" ca="1" si="165"/>
        <v>0.58481481481481412</v>
      </c>
      <c r="R559" s="486">
        <v>0.05</v>
      </c>
      <c r="S559" s="486">
        <f t="shared" ca="1" si="160"/>
        <v>0.08</v>
      </c>
      <c r="T559">
        <v>24</v>
      </c>
      <c r="U559" s="469" t="str">
        <f t="shared" si="161"/>
        <v>C26-R26</v>
      </c>
      <c r="V559">
        <v>26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511"/>
      <c r="C560" s="404" t="str">
        <f t="shared" si="167"/>
        <v>C26-R24</v>
      </c>
      <c r="D560" s="405">
        <v>0.58487268518518554</v>
      </c>
      <c r="E560" s="405">
        <v>0.58504629629629668</v>
      </c>
      <c r="F560" s="406">
        <f t="shared" ref="F560:H560" si="201">F559</f>
        <v>1.7</v>
      </c>
      <c r="G560" s="468">
        <f t="shared" si="201"/>
        <v>11.6</v>
      </c>
      <c r="H560" s="407">
        <f t="shared" si="201"/>
        <v>1.2</v>
      </c>
      <c r="I560" s="407">
        <f t="shared" si="169"/>
        <v>13.299999999999999</v>
      </c>
      <c r="J560" s="407">
        <f t="shared" si="170"/>
        <v>13.36</v>
      </c>
      <c r="K560" s="408">
        <f t="shared" si="171"/>
        <v>6.0000000000000497E-2</v>
      </c>
      <c r="L560" s="409">
        <f t="shared" si="172"/>
        <v>0.5</v>
      </c>
      <c r="M560" s="410">
        <f t="shared" si="173"/>
        <v>13.799999999999999</v>
      </c>
      <c r="N560" s="410">
        <f t="shared" si="163"/>
        <v>13.86</v>
      </c>
      <c r="O560" s="411"/>
      <c r="P560" s="485">
        <f t="shared" ca="1" si="164"/>
        <v>0.58506944444444375</v>
      </c>
      <c r="Q560" s="484">
        <f t="shared" ca="1" si="165"/>
        <v>0.58524305555555489</v>
      </c>
      <c r="R560" s="486">
        <v>0.06</v>
      </c>
      <c r="S560" s="486">
        <f t="shared" ca="1" si="160"/>
        <v>0.1</v>
      </c>
      <c r="T560">
        <v>25</v>
      </c>
      <c r="U560" s="469" t="str">
        <f t="shared" si="161"/>
        <v>C26-R24</v>
      </c>
      <c r="V560">
        <v>26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511"/>
      <c r="C561" s="404" t="str">
        <f t="shared" si="167"/>
        <v>C26-R22</v>
      </c>
      <c r="D561" s="405">
        <v>0.5853240740740745</v>
      </c>
      <c r="E561" s="405">
        <v>0.58548611111111148</v>
      </c>
      <c r="F561" s="406">
        <f t="shared" ref="F561:H561" si="202">F560</f>
        <v>1.7</v>
      </c>
      <c r="G561" s="468">
        <f t="shared" si="202"/>
        <v>11.6</v>
      </c>
      <c r="H561" s="407">
        <f t="shared" si="202"/>
        <v>1.2</v>
      </c>
      <c r="I561" s="407">
        <f t="shared" si="169"/>
        <v>13.299999999999999</v>
      </c>
      <c r="J561" s="407">
        <f t="shared" si="170"/>
        <v>13.36</v>
      </c>
      <c r="K561" s="408">
        <f t="shared" si="171"/>
        <v>6.0000000000000497E-2</v>
      </c>
      <c r="L561" s="409">
        <f t="shared" si="172"/>
        <v>0.5</v>
      </c>
      <c r="M561" s="410">
        <f t="shared" si="173"/>
        <v>13.799999999999999</v>
      </c>
      <c r="N561" s="410">
        <f t="shared" si="163"/>
        <v>13.86</v>
      </c>
      <c r="O561" s="411"/>
      <c r="P561" s="485">
        <f t="shared" ca="1" si="164"/>
        <v>0.58553240740740675</v>
      </c>
      <c r="Q561" s="484">
        <f t="shared" ca="1" si="165"/>
        <v>0.58567129629629566</v>
      </c>
      <c r="R561" s="486">
        <v>0.06</v>
      </c>
      <c r="S561" s="486">
        <f t="shared" ca="1" si="160"/>
        <v>0.02</v>
      </c>
      <c r="T561">
        <v>26</v>
      </c>
      <c r="U561" s="469" t="str">
        <f t="shared" si="161"/>
        <v>C26-R22</v>
      </c>
      <c r="V561">
        <v>26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511"/>
      <c r="C562" s="404" t="str">
        <f t="shared" si="167"/>
        <v>C26-R20</v>
      </c>
      <c r="D562" s="405">
        <v>0.58572916666666708</v>
      </c>
      <c r="E562" s="405">
        <v>0.58589120370370407</v>
      </c>
      <c r="F562" s="406">
        <f t="shared" ref="F562:H562" si="203">F561</f>
        <v>1.7</v>
      </c>
      <c r="G562" s="468">
        <f t="shared" si="203"/>
        <v>11.6</v>
      </c>
      <c r="H562" s="407">
        <f t="shared" si="203"/>
        <v>1.2</v>
      </c>
      <c r="I562" s="407">
        <f t="shared" si="169"/>
        <v>13.299999999999999</v>
      </c>
      <c r="J562" s="407">
        <f t="shared" si="170"/>
        <v>13.399999999999999</v>
      </c>
      <c r="K562" s="408">
        <f t="shared" si="171"/>
        <v>9.9999999999999645E-2</v>
      </c>
      <c r="L562" s="409">
        <f t="shared" si="172"/>
        <v>0.5</v>
      </c>
      <c r="M562" s="410">
        <f t="shared" si="173"/>
        <v>13.799999999999999</v>
      </c>
      <c r="N562" s="410">
        <f t="shared" si="163"/>
        <v>13.899999999999999</v>
      </c>
      <c r="O562" s="411"/>
      <c r="P562" s="485">
        <f t="shared" ca="1" si="164"/>
        <v>0.58592592592592529</v>
      </c>
      <c r="Q562" s="484">
        <f t="shared" ca="1" si="165"/>
        <v>0.58607638888888824</v>
      </c>
      <c r="R562" s="486">
        <v>0.1</v>
      </c>
      <c r="S562" s="486">
        <f t="shared" ca="1" si="160"/>
        <v>0.14000000000000001</v>
      </c>
      <c r="T562">
        <v>1</v>
      </c>
      <c r="U562" s="469" t="str">
        <f t="shared" si="161"/>
        <v>C26-R20</v>
      </c>
      <c r="V562">
        <v>26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511"/>
      <c r="C563" s="404" t="str">
        <f t="shared" si="167"/>
        <v>C26-R18</v>
      </c>
      <c r="D563" s="405">
        <v>0.58616898148148189</v>
      </c>
      <c r="E563" s="405">
        <v>0.58631944444444484</v>
      </c>
      <c r="F563" s="406">
        <f t="shared" ref="F563:H563" si="204">F562</f>
        <v>1.7</v>
      </c>
      <c r="G563" s="468">
        <f t="shared" si="204"/>
        <v>11.6</v>
      </c>
      <c r="H563" s="407">
        <f t="shared" si="204"/>
        <v>1.2</v>
      </c>
      <c r="I563" s="407">
        <f t="shared" si="169"/>
        <v>13.299999999999999</v>
      </c>
      <c r="J563" s="407">
        <f t="shared" si="170"/>
        <v>13.339999999999998</v>
      </c>
      <c r="K563" s="408">
        <f t="shared" si="171"/>
        <v>3.9999999999999147E-2</v>
      </c>
      <c r="L563" s="409">
        <f t="shared" si="172"/>
        <v>0.5</v>
      </c>
      <c r="M563" s="410">
        <f t="shared" si="173"/>
        <v>13.799999999999999</v>
      </c>
      <c r="N563" s="410">
        <f t="shared" si="163"/>
        <v>13.839999999999998</v>
      </c>
      <c r="O563" s="411"/>
      <c r="P563" s="485">
        <f t="shared" ca="1" si="164"/>
        <v>0.58631944444444384</v>
      </c>
      <c r="Q563" s="484">
        <f t="shared" ca="1" si="165"/>
        <v>0.58646990740740679</v>
      </c>
      <c r="R563" s="486">
        <v>0.04</v>
      </c>
      <c r="S563" s="486">
        <f t="shared" ca="1" si="160"/>
        <v>0.05</v>
      </c>
      <c r="T563">
        <v>2</v>
      </c>
      <c r="U563" s="469" t="str">
        <f t="shared" si="161"/>
        <v>C26-R18</v>
      </c>
      <c r="V563">
        <v>26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511"/>
      <c r="C564" s="404" t="str">
        <f t="shared" si="167"/>
        <v>C26-R16</v>
      </c>
      <c r="D564" s="405">
        <v>0.58658564814814851</v>
      </c>
      <c r="E564" s="405">
        <v>0.5867476851851855</v>
      </c>
      <c r="F564" s="406">
        <f t="shared" ref="F564:H564" si="205">F563</f>
        <v>1.7</v>
      </c>
      <c r="G564" s="468">
        <f t="shared" si="205"/>
        <v>11.6</v>
      </c>
      <c r="H564" s="407">
        <f t="shared" si="205"/>
        <v>1.2</v>
      </c>
      <c r="I564" s="407">
        <f t="shared" si="169"/>
        <v>13.299999999999999</v>
      </c>
      <c r="J564" s="407">
        <f t="shared" si="170"/>
        <v>13.309999999999999</v>
      </c>
      <c r="K564" s="408">
        <f t="shared" si="171"/>
        <v>9.9999999999997868E-3</v>
      </c>
      <c r="L564" s="409">
        <f t="shared" si="172"/>
        <v>0.5</v>
      </c>
      <c r="M564" s="410">
        <f t="shared" si="173"/>
        <v>13.799999999999999</v>
      </c>
      <c r="N564" s="410">
        <f t="shared" si="163"/>
        <v>13.809999999999999</v>
      </c>
      <c r="O564" s="411"/>
      <c r="P564" s="485">
        <f t="shared" ca="1" si="164"/>
        <v>0.58672453703703642</v>
      </c>
      <c r="Q564" s="484">
        <f t="shared" ca="1" si="165"/>
        <v>0.58686342592592533</v>
      </c>
      <c r="R564" s="486">
        <v>0.01</v>
      </c>
      <c r="S564" s="486">
        <f t="shared" ca="1" si="160"/>
        <v>0.04</v>
      </c>
      <c r="T564">
        <v>3</v>
      </c>
      <c r="U564" s="469" t="str">
        <f t="shared" si="161"/>
        <v>C26-R16</v>
      </c>
      <c r="V564">
        <v>26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511"/>
      <c r="C565" s="404" t="str">
        <f t="shared" si="167"/>
        <v>C26-R14</v>
      </c>
      <c r="D565" s="405">
        <v>0.58700231481481513</v>
      </c>
      <c r="E565" s="405">
        <v>0.58714120370370404</v>
      </c>
      <c r="F565" s="406">
        <f t="shared" ref="F565:H565" si="206">F564</f>
        <v>1.7</v>
      </c>
      <c r="G565" s="468">
        <f t="shared" si="206"/>
        <v>11.6</v>
      </c>
      <c r="H565" s="407">
        <f t="shared" si="206"/>
        <v>1.2</v>
      </c>
      <c r="I565" s="407">
        <f t="shared" si="169"/>
        <v>13.299999999999999</v>
      </c>
      <c r="J565" s="407">
        <f t="shared" si="170"/>
        <v>13.43</v>
      </c>
      <c r="K565" s="408">
        <f t="shared" si="171"/>
        <v>0.13000000000000078</v>
      </c>
      <c r="L565" s="409">
        <f t="shared" si="172"/>
        <v>0.5</v>
      </c>
      <c r="M565" s="410">
        <f t="shared" si="173"/>
        <v>13.799999999999999</v>
      </c>
      <c r="N565" s="410">
        <f t="shared" si="163"/>
        <v>13.93</v>
      </c>
      <c r="O565" s="411"/>
      <c r="P565" s="485">
        <f t="shared" ca="1" si="164"/>
        <v>0.58709490740740677</v>
      </c>
      <c r="Q565" s="484">
        <f t="shared" ca="1" si="165"/>
        <v>0.58723379629629568</v>
      </c>
      <c r="R565" s="486">
        <v>0.13</v>
      </c>
      <c r="S565" s="486">
        <f t="shared" ca="1" si="160"/>
        <v>7.0000000000000007E-2</v>
      </c>
      <c r="T565">
        <v>4</v>
      </c>
      <c r="U565" s="469" t="str">
        <f t="shared" si="161"/>
        <v>C26-R14</v>
      </c>
      <c r="V565">
        <v>26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511"/>
      <c r="C566" s="404" t="str">
        <f t="shared" si="167"/>
        <v>C26-R12</v>
      </c>
      <c r="D566" s="405">
        <v>0.5874305555555559</v>
      </c>
      <c r="E566" s="405">
        <v>0.58760416666666704</v>
      </c>
      <c r="F566" s="406">
        <f t="shared" ref="F566:H566" si="207">F565</f>
        <v>1.7</v>
      </c>
      <c r="G566" s="468">
        <f t="shared" si="207"/>
        <v>11.6</v>
      </c>
      <c r="H566" s="407">
        <f t="shared" si="207"/>
        <v>1.2</v>
      </c>
      <c r="I566" s="407">
        <f t="shared" si="169"/>
        <v>13.299999999999999</v>
      </c>
      <c r="J566" s="407">
        <f t="shared" si="170"/>
        <v>13.419999999999998</v>
      </c>
      <c r="K566" s="408">
        <f t="shared" si="171"/>
        <v>0.11999999999999922</v>
      </c>
      <c r="L566" s="409">
        <f t="shared" si="172"/>
        <v>0.5</v>
      </c>
      <c r="M566" s="410">
        <f t="shared" si="173"/>
        <v>13.799999999999999</v>
      </c>
      <c r="N566" s="410">
        <f t="shared" si="163"/>
        <v>13.919999999999998</v>
      </c>
      <c r="O566" s="411"/>
      <c r="P566" s="485">
        <f t="shared" ca="1" si="164"/>
        <v>0.58748842592592532</v>
      </c>
      <c r="Q566" s="484">
        <f t="shared" ca="1" si="165"/>
        <v>0.58763888888888827</v>
      </c>
      <c r="R566" s="486">
        <v>0.12</v>
      </c>
      <c r="S566" s="486">
        <f t="shared" ca="1" si="160"/>
        <v>0.02</v>
      </c>
      <c r="T566">
        <v>5</v>
      </c>
      <c r="U566" s="469" t="str">
        <f t="shared" si="161"/>
        <v>C26-R12</v>
      </c>
      <c r="V566">
        <v>26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511"/>
      <c r="C567" s="404" t="str">
        <f t="shared" si="167"/>
        <v>C26-R10</v>
      </c>
      <c r="D567" s="405">
        <v>0.5878935185185189</v>
      </c>
      <c r="E567" s="405">
        <v>0.58803240740740781</v>
      </c>
      <c r="F567" s="406">
        <f t="shared" ref="F567:H567" si="208">F566</f>
        <v>1.7</v>
      </c>
      <c r="G567" s="468">
        <f t="shared" si="208"/>
        <v>11.6</v>
      </c>
      <c r="H567" s="407">
        <f t="shared" si="208"/>
        <v>1.2</v>
      </c>
      <c r="I567" s="407">
        <f t="shared" si="169"/>
        <v>13.299999999999999</v>
      </c>
      <c r="J567" s="407">
        <f t="shared" si="170"/>
        <v>13.35</v>
      </c>
      <c r="K567" s="408">
        <f t="shared" si="171"/>
        <v>5.0000000000000711E-2</v>
      </c>
      <c r="L567" s="409">
        <f t="shared" si="172"/>
        <v>0.5</v>
      </c>
      <c r="M567" s="410">
        <f t="shared" si="173"/>
        <v>13.799999999999999</v>
      </c>
      <c r="N567" s="410">
        <f t="shared" si="163"/>
        <v>13.85</v>
      </c>
      <c r="O567" s="411"/>
      <c r="P567" s="485">
        <f t="shared" ca="1" si="164"/>
        <v>0.58790509259259194</v>
      </c>
      <c r="Q567" s="484">
        <f t="shared" ca="1" si="165"/>
        <v>0.58804398148148085</v>
      </c>
      <c r="R567" s="486">
        <v>0.05</v>
      </c>
      <c r="S567" s="486">
        <f t="shared" ca="1" si="160"/>
        <v>0.01</v>
      </c>
      <c r="T567">
        <v>6</v>
      </c>
      <c r="U567" s="469" t="str">
        <f t="shared" si="161"/>
        <v>C26-R10</v>
      </c>
      <c r="V567">
        <v>26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511"/>
      <c r="C568" s="404" t="str">
        <f t="shared" si="167"/>
        <v>C26-R8</v>
      </c>
      <c r="D568" s="405">
        <v>0.58832175925925967</v>
      </c>
      <c r="E568" s="405">
        <v>0.58846064814814858</v>
      </c>
      <c r="F568" s="406">
        <f t="shared" ref="F568:H568" si="209">F567</f>
        <v>1.7</v>
      </c>
      <c r="G568" s="468">
        <f t="shared" si="209"/>
        <v>11.6</v>
      </c>
      <c r="H568" s="407">
        <f t="shared" si="209"/>
        <v>1.2</v>
      </c>
      <c r="I568" s="407">
        <f t="shared" si="169"/>
        <v>13.299999999999999</v>
      </c>
      <c r="J568" s="407">
        <f t="shared" si="170"/>
        <v>13.37</v>
      </c>
      <c r="K568" s="408">
        <f t="shared" si="171"/>
        <v>7.0000000000000284E-2</v>
      </c>
      <c r="L568" s="409">
        <f t="shared" si="172"/>
        <v>0.5</v>
      </c>
      <c r="M568" s="410">
        <f t="shared" si="173"/>
        <v>13.799999999999999</v>
      </c>
      <c r="N568" s="410">
        <f t="shared" si="163"/>
        <v>13.87</v>
      </c>
      <c r="O568" s="411"/>
      <c r="P568" s="485">
        <f t="shared" ca="1" si="164"/>
        <v>0.58831018518518452</v>
      </c>
      <c r="Q568" s="484">
        <f t="shared" ca="1" si="165"/>
        <v>0.58846064814814747</v>
      </c>
      <c r="R568" s="486">
        <v>7.0000000000000007E-2</v>
      </c>
      <c r="S568" s="486">
        <f t="shared" ca="1" si="160"/>
        <v>0.04</v>
      </c>
      <c r="T568">
        <v>7</v>
      </c>
      <c r="U568" s="469" t="str">
        <f t="shared" si="161"/>
        <v>C26-R8</v>
      </c>
      <c r="V568">
        <v>26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511"/>
      <c r="C569" s="404" t="str">
        <f t="shared" si="167"/>
        <v>C26-R6</v>
      </c>
      <c r="D569" s="405">
        <v>0.58871527777777821</v>
      </c>
      <c r="E569" s="405">
        <v>0.5888773148148152</v>
      </c>
      <c r="F569" s="406">
        <f t="shared" ref="F569:H569" si="210">F568</f>
        <v>1.7</v>
      </c>
      <c r="G569" s="468">
        <f t="shared" si="210"/>
        <v>11.6</v>
      </c>
      <c r="H569" s="407">
        <f t="shared" si="210"/>
        <v>1.2</v>
      </c>
      <c r="I569" s="407">
        <f t="shared" si="169"/>
        <v>13.299999999999999</v>
      </c>
      <c r="J569" s="407">
        <f t="shared" si="170"/>
        <v>13.44</v>
      </c>
      <c r="K569" s="408">
        <f t="shared" si="171"/>
        <v>0.14000000000000057</v>
      </c>
      <c r="L569" s="409">
        <f t="shared" si="172"/>
        <v>0.5</v>
      </c>
      <c r="M569" s="410">
        <f t="shared" si="173"/>
        <v>13.799999999999999</v>
      </c>
      <c r="N569" s="410">
        <f t="shared" si="163"/>
        <v>13.94</v>
      </c>
      <c r="O569" s="411"/>
      <c r="P569" s="485">
        <f t="shared" ca="1" si="164"/>
        <v>0.58873842592592529</v>
      </c>
      <c r="Q569" s="484">
        <f t="shared" ca="1" si="165"/>
        <v>0.58891203703703643</v>
      </c>
      <c r="R569" s="486">
        <v>0.14000000000000001</v>
      </c>
      <c r="S569" s="486">
        <f t="shared" ca="1" si="160"/>
        <v>0.04</v>
      </c>
      <c r="T569">
        <v>8</v>
      </c>
      <c r="U569" s="469" t="str">
        <f t="shared" si="161"/>
        <v>C26-R6</v>
      </c>
      <c r="V569">
        <v>26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511"/>
      <c r="C570" s="404" t="str">
        <f t="shared" si="167"/>
        <v>C26-R4</v>
      </c>
      <c r="D570" s="405">
        <v>0.58914351851851887</v>
      </c>
      <c r="E570" s="405">
        <v>0.58930555555555586</v>
      </c>
      <c r="F570" s="406">
        <f t="shared" ref="F570:H570" si="211">F569</f>
        <v>1.7</v>
      </c>
      <c r="G570" s="468">
        <f t="shared" si="211"/>
        <v>11.6</v>
      </c>
      <c r="H570" s="407">
        <f t="shared" si="211"/>
        <v>1.2</v>
      </c>
      <c r="I570" s="407">
        <f t="shared" si="169"/>
        <v>13.299999999999999</v>
      </c>
      <c r="J570" s="407">
        <f t="shared" si="170"/>
        <v>13.339999999999998</v>
      </c>
      <c r="K570" s="408">
        <f t="shared" si="171"/>
        <v>3.9999999999999147E-2</v>
      </c>
      <c r="L570" s="409">
        <f t="shared" si="172"/>
        <v>0.5</v>
      </c>
      <c r="M570" s="410">
        <f t="shared" si="173"/>
        <v>13.799999999999999</v>
      </c>
      <c r="N570" s="410">
        <f t="shared" si="163"/>
        <v>13.839999999999998</v>
      </c>
      <c r="O570" s="411"/>
      <c r="P570" s="485">
        <f t="shared" ca="1" si="164"/>
        <v>0.58918981481481425</v>
      </c>
      <c r="Q570" s="484">
        <f t="shared" ca="1" si="165"/>
        <v>0.58936342592592539</v>
      </c>
      <c r="R570" s="486">
        <v>0.04</v>
      </c>
      <c r="S570" s="486">
        <f t="shared" ca="1" si="160"/>
        <v>0.11</v>
      </c>
      <c r="T570">
        <v>9</v>
      </c>
      <c r="U570" s="469" t="str">
        <f t="shared" si="161"/>
        <v>C26-R4</v>
      </c>
      <c r="V570">
        <v>26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511"/>
      <c r="C571" s="404" t="str">
        <f t="shared" si="167"/>
        <v>C26-R2</v>
      </c>
      <c r="D571" s="405">
        <v>0.58956018518518549</v>
      </c>
      <c r="E571" s="405">
        <v>0.58972222222222248</v>
      </c>
      <c r="F571" s="406">
        <f t="shared" ref="F571:H571" si="212">F570</f>
        <v>1.7</v>
      </c>
      <c r="G571" s="468">
        <f t="shared" si="212"/>
        <v>11.6</v>
      </c>
      <c r="H571" s="407">
        <f t="shared" si="212"/>
        <v>1.2</v>
      </c>
      <c r="I571" s="407">
        <f t="shared" si="169"/>
        <v>13.299999999999999</v>
      </c>
      <c r="J571" s="407">
        <f t="shared" si="170"/>
        <v>13.329999999999998</v>
      </c>
      <c r="K571" s="408">
        <f t="shared" si="171"/>
        <v>2.9999999999999361E-2</v>
      </c>
      <c r="L571" s="409">
        <f t="shared" si="172"/>
        <v>0.5</v>
      </c>
      <c r="M571" s="410">
        <f t="shared" si="173"/>
        <v>13.799999999999999</v>
      </c>
      <c r="N571" s="410">
        <f t="shared" si="163"/>
        <v>13.829999999999998</v>
      </c>
      <c r="O571" s="411"/>
      <c r="P571" s="485">
        <f t="shared" ca="1" si="164"/>
        <v>0.58959490740740683</v>
      </c>
      <c r="Q571" s="484">
        <f t="shared" ca="1" si="165"/>
        <v>0.58974537037036978</v>
      </c>
      <c r="R571" s="486">
        <v>0.03</v>
      </c>
      <c r="S571" s="486">
        <f t="shared" ca="1" si="160"/>
        <v>0.11</v>
      </c>
      <c r="T571">
        <v>10</v>
      </c>
      <c r="U571" s="469" t="str">
        <f t="shared" si="161"/>
        <v>C26-R2</v>
      </c>
      <c r="V571">
        <v>26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511"/>
      <c r="C572" s="404" t="str">
        <f t="shared" si="167"/>
        <v>C27-R1</v>
      </c>
      <c r="D572" s="405">
        <v>0.58996527777777807</v>
      </c>
      <c r="E572" s="405">
        <v>0.59010416666666698</v>
      </c>
      <c r="F572" s="406">
        <f t="shared" ref="F572:H572" si="213">F571</f>
        <v>1.7</v>
      </c>
      <c r="G572" s="468">
        <f t="shared" si="213"/>
        <v>11.6</v>
      </c>
      <c r="H572" s="407">
        <f t="shared" si="213"/>
        <v>1.2</v>
      </c>
      <c r="I572" s="407">
        <f t="shared" si="169"/>
        <v>13.299999999999999</v>
      </c>
      <c r="J572" s="407">
        <f t="shared" si="170"/>
        <v>13.389999999999999</v>
      </c>
      <c r="K572" s="408">
        <f t="shared" si="171"/>
        <v>8.9999999999999858E-2</v>
      </c>
      <c r="L572" s="409">
        <f t="shared" si="172"/>
        <v>0.5</v>
      </c>
      <c r="M572" s="410">
        <f t="shared" si="173"/>
        <v>13.799999999999999</v>
      </c>
      <c r="N572" s="410">
        <f t="shared" si="163"/>
        <v>13.889999999999999</v>
      </c>
      <c r="O572" s="411"/>
      <c r="P572" s="485">
        <f t="shared" ca="1" si="164"/>
        <v>0.58998842592592537</v>
      </c>
      <c r="Q572" s="484">
        <f t="shared" ca="1" si="165"/>
        <v>0.59012731481481429</v>
      </c>
      <c r="R572" s="486">
        <v>0.09</v>
      </c>
      <c r="S572" s="486">
        <f t="shared" ca="1" si="160"/>
        <v>0.05</v>
      </c>
      <c r="T572">
        <v>11</v>
      </c>
      <c r="U572" s="469" t="str">
        <f t="shared" si="161"/>
        <v>C27-R1</v>
      </c>
      <c r="V572">
        <v>27</v>
      </c>
      <c r="W572" s="470" t="s">
        <v>493</v>
      </c>
      <c r="X572" s="470" t="s">
        <v>494</v>
      </c>
      <c r="Y572">
        <v>1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511"/>
      <c r="C573" s="404" t="str">
        <f t="shared" si="167"/>
        <v>C27-R3</v>
      </c>
      <c r="D573" s="405">
        <v>0.59033564814814843</v>
      </c>
      <c r="E573" s="405">
        <v>0.59047453703703734</v>
      </c>
      <c r="F573" s="406">
        <f t="shared" ref="F573:H573" si="214">F572</f>
        <v>1.7</v>
      </c>
      <c r="G573" s="468">
        <f t="shared" si="214"/>
        <v>11.6</v>
      </c>
      <c r="H573" s="407">
        <f t="shared" si="214"/>
        <v>1.2</v>
      </c>
      <c r="I573" s="407">
        <f t="shared" si="169"/>
        <v>13.299999999999999</v>
      </c>
      <c r="J573" s="407">
        <f t="shared" si="170"/>
        <v>13.309999999999999</v>
      </c>
      <c r="K573" s="408">
        <f t="shared" si="171"/>
        <v>9.9999999999997868E-3</v>
      </c>
      <c r="L573" s="409">
        <f t="shared" si="172"/>
        <v>0.5</v>
      </c>
      <c r="M573" s="410">
        <f t="shared" si="173"/>
        <v>13.799999999999999</v>
      </c>
      <c r="N573" s="410">
        <f t="shared" si="163"/>
        <v>13.809999999999999</v>
      </c>
      <c r="O573" s="411"/>
      <c r="P573" s="485">
        <f t="shared" ca="1" si="164"/>
        <v>0.59038194444444392</v>
      </c>
      <c r="Q573" s="484">
        <f t="shared" ca="1" si="165"/>
        <v>0.59052083333333283</v>
      </c>
      <c r="R573" s="486">
        <v>0.01</v>
      </c>
      <c r="S573" s="486">
        <f t="shared" ca="1" si="160"/>
        <v>0.02</v>
      </c>
      <c r="T573">
        <v>12</v>
      </c>
      <c r="U573" s="469" t="str">
        <f t="shared" si="161"/>
        <v>C27-R3</v>
      </c>
      <c r="V573">
        <v>27</v>
      </c>
      <c r="W573" s="470" t="s">
        <v>493</v>
      </c>
      <c r="X573" s="470" t="s">
        <v>494</v>
      </c>
      <c r="Y573">
        <v>3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511"/>
      <c r="C574" s="404" t="str">
        <f t="shared" si="167"/>
        <v>C27-R5</v>
      </c>
      <c r="D574" s="405">
        <v>0.59071759259259293</v>
      </c>
      <c r="E574" s="405">
        <v>0.59086805555555588</v>
      </c>
      <c r="F574" s="406">
        <f t="shared" ref="F574:H574" si="215">F573</f>
        <v>1.7</v>
      </c>
      <c r="G574" s="468">
        <f t="shared" si="215"/>
        <v>11.6</v>
      </c>
      <c r="H574" s="407">
        <f t="shared" si="215"/>
        <v>1.2</v>
      </c>
      <c r="I574" s="407">
        <f t="shared" si="169"/>
        <v>13.299999999999999</v>
      </c>
      <c r="J574" s="407">
        <f t="shared" si="170"/>
        <v>13.329999999999998</v>
      </c>
      <c r="K574" s="408">
        <f t="shared" si="171"/>
        <v>2.9999999999999361E-2</v>
      </c>
      <c r="L574" s="409">
        <f t="shared" si="172"/>
        <v>0.5</v>
      </c>
      <c r="M574" s="410">
        <f t="shared" si="173"/>
        <v>13.799999999999999</v>
      </c>
      <c r="N574" s="410">
        <f t="shared" si="163"/>
        <v>13.829999999999998</v>
      </c>
      <c r="O574" s="411"/>
      <c r="P574" s="485">
        <f t="shared" ca="1" si="164"/>
        <v>0.59081018518518469</v>
      </c>
      <c r="Q574" s="484">
        <f t="shared" ca="1" si="165"/>
        <v>0.59096064814814764</v>
      </c>
      <c r="R574" s="486">
        <v>0.03</v>
      </c>
      <c r="S574" s="486">
        <f t="shared" ca="1" si="160"/>
        <v>0.09</v>
      </c>
      <c r="T574">
        <v>13</v>
      </c>
      <c r="U574" s="469" t="str">
        <f t="shared" si="161"/>
        <v>C27-R5</v>
      </c>
      <c r="V574">
        <v>27</v>
      </c>
      <c r="W574" s="470" t="s">
        <v>493</v>
      </c>
      <c r="X574" s="470" t="s">
        <v>494</v>
      </c>
      <c r="Y574">
        <v>5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511"/>
      <c r="C575" s="404" t="str">
        <f t="shared" si="167"/>
        <v>C27-R7</v>
      </c>
      <c r="D575" s="405">
        <v>0.59112268518518551</v>
      </c>
      <c r="E575" s="405">
        <v>0.59127314814814846</v>
      </c>
      <c r="F575" s="406">
        <f t="shared" ref="F575:H575" si="216">F574</f>
        <v>1.7</v>
      </c>
      <c r="G575" s="468">
        <f t="shared" si="216"/>
        <v>11.6</v>
      </c>
      <c r="H575" s="407">
        <f t="shared" si="216"/>
        <v>1.2</v>
      </c>
      <c r="I575" s="407">
        <f t="shared" si="169"/>
        <v>13.299999999999999</v>
      </c>
      <c r="J575" s="407">
        <f t="shared" si="170"/>
        <v>13.44</v>
      </c>
      <c r="K575" s="408">
        <f t="shared" si="171"/>
        <v>0.14000000000000057</v>
      </c>
      <c r="L575" s="409">
        <f t="shared" si="172"/>
        <v>0.5</v>
      </c>
      <c r="M575" s="410">
        <f t="shared" si="173"/>
        <v>13.799999999999999</v>
      </c>
      <c r="N575" s="410">
        <f t="shared" si="163"/>
        <v>13.94</v>
      </c>
      <c r="O575" s="411"/>
      <c r="P575" s="485">
        <f t="shared" ca="1" si="164"/>
        <v>0.59122685185185131</v>
      </c>
      <c r="Q575" s="484">
        <f t="shared" ca="1" si="165"/>
        <v>0.5913888888888883</v>
      </c>
      <c r="R575" s="486">
        <v>0.14000000000000001</v>
      </c>
      <c r="S575" s="486">
        <f t="shared" ca="1" si="160"/>
        <v>0.01</v>
      </c>
      <c r="T575">
        <v>14</v>
      </c>
      <c r="U575" s="469" t="str">
        <f t="shared" si="161"/>
        <v>C27-R7</v>
      </c>
      <c r="V575">
        <v>27</v>
      </c>
      <c r="W575" s="470" t="s">
        <v>493</v>
      </c>
      <c r="X575" s="470" t="s">
        <v>494</v>
      </c>
      <c r="Y575">
        <v>7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511"/>
      <c r="C576" s="404" t="str">
        <f t="shared" si="167"/>
        <v>C27-R9</v>
      </c>
      <c r="D576" s="405">
        <v>0.59151620370370406</v>
      </c>
      <c r="E576" s="405">
        <v>0.59166666666666701</v>
      </c>
      <c r="F576" s="406">
        <f t="shared" ref="F576:H576" si="217">F575</f>
        <v>1.7</v>
      </c>
      <c r="G576" s="468">
        <f t="shared" si="217"/>
        <v>11.6</v>
      </c>
      <c r="H576" s="407">
        <f t="shared" si="217"/>
        <v>1.2</v>
      </c>
      <c r="I576" s="407">
        <f t="shared" si="169"/>
        <v>13.299999999999999</v>
      </c>
      <c r="J576" s="407">
        <f t="shared" si="170"/>
        <v>13.43</v>
      </c>
      <c r="K576" s="408">
        <f t="shared" si="171"/>
        <v>0.13000000000000078</v>
      </c>
      <c r="L576" s="409">
        <f t="shared" si="172"/>
        <v>0.5</v>
      </c>
      <c r="M576" s="410">
        <f t="shared" si="173"/>
        <v>13.799999999999999</v>
      </c>
      <c r="N576" s="410">
        <f t="shared" si="163"/>
        <v>13.93</v>
      </c>
      <c r="O576" s="411"/>
      <c r="P576" s="485">
        <f t="shared" ca="1" si="164"/>
        <v>0.59167824074074016</v>
      </c>
      <c r="Q576" s="484">
        <f t="shared" ca="1" si="165"/>
        <v>0.5918518518518513</v>
      </c>
      <c r="R576" s="486">
        <v>0.13</v>
      </c>
      <c r="S576" s="486">
        <f t="shared" ca="1" si="160"/>
        <v>0.1</v>
      </c>
      <c r="T576">
        <v>15</v>
      </c>
      <c r="U576" s="469" t="str">
        <f t="shared" si="161"/>
        <v>C27-R9</v>
      </c>
      <c r="V576">
        <v>27</v>
      </c>
      <c r="W576" s="470" t="s">
        <v>493</v>
      </c>
      <c r="X576" s="470" t="s">
        <v>494</v>
      </c>
      <c r="Y576">
        <v>9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511"/>
      <c r="C577" s="404" t="str">
        <f t="shared" si="167"/>
        <v>C27-R11</v>
      </c>
      <c r="D577" s="405">
        <v>0.59192129629629664</v>
      </c>
      <c r="E577" s="405">
        <v>0.59208333333333363</v>
      </c>
      <c r="F577" s="406">
        <f t="shared" ref="F577:H577" si="218">F576</f>
        <v>1.7</v>
      </c>
      <c r="G577" s="468">
        <f t="shared" si="218"/>
        <v>11.6</v>
      </c>
      <c r="H577" s="407">
        <f t="shared" si="218"/>
        <v>1.2</v>
      </c>
      <c r="I577" s="407">
        <f t="shared" si="169"/>
        <v>13.299999999999999</v>
      </c>
      <c r="J577" s="407">
        <f t="shared" si="170"/>
        <v>13.309999999999999</v>
      </c>
      <c r="K577" s="408">
        <f t="shared" si="171"/>
        <v>9.9999999999997868E-3</v>
      </c>
      <c r="L577" s="409">
        <f t="shared" si="172"/>
        <v>0.5</v>
      </c>
      <c r="M577" s="410">
        <f t="shared" si="173"/>
        <v>13.799999999999999</v>
      </c>
      <c r="N577" s="410">
        <f t="shared" si="163"/>
        <v>13.809999999999999</v>
      </c>
      <c r="O577" s="411"/>
      <c r="P577" s="485">
        <f t="shared" ca="1" si="164"/>
        <v>0.59208333333333274</v>
      </c>
      <c r="Q577" s="484">
        <f t="shared" ca="1" si="165"/>
        <v>0.59225694444444388</v>
      </c>
      <c r="R577" s="486">
        <v>0.01</v>
      </c>
      <c r="S577" s="486">
        <f t="shared" ca="1" si="160"/>
        <v>0.06</v>
      </c>
      <c r="T577">
        <v>16</v>
      </c>
      <c r="U577" s="469" t="str">
        <f t="shared" si="161"/>
        <v>C27-R11</v>
      </c>
      <c r="V577">
        <v>27</v>
      </c>
      <c r="W577" s="470" t="s">
        <v>493</v>
      </c>
      <c r="X577" s="470" t="s">
        <v>494</v>
      </c>
      <c r="Y577">
        <v>11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511"/>
      <c r="C578" s="404" t="str">
        <f t="shared" si="167"/>
        <v>C27-R13</v>
      </c>
      <c r="D578" s="405">
        <v>0.5923495370370373</v>
      </c>
      <c r="E578" s="405">
        <v>0.59252314814814844</v>
      </c>
      <c r="F578" s="406">
        <f t="shared" ref="F578:H578" si="219">F577</f>
        <v>1.7</v>
      </c>
      <c r="G578" s="468">
        <f t="shared" si="219"/>
        <v>11.6</v>
      </c>
      <c r="H578" s="407">
        <f t="shared" si="219"/>
        <v>1.2</v>
      </c>
      <c r="I578" s="407">
        <f t="shared" si="169"/>
        <v>13.299999999999999</v>
      </c>
      <c r="J578" s="407">
        <f t="shared" si="170"/>
        <v>13.339999999999998</v>
      </c>
      <c r="K578" s="408">
        <f t="shared" si="171"/>
        <v>3.9999999999999147E-2</v>
      </c>
      <c r="L578" s="409">
        <f t="shared" si="172"/>
        <v>0.5</v>
      </c>
      <c r="M578" s="410">
        <f t="shared" si="173"/>
        <v>13.799999999999999</v>
      </c>
      <c r="N578" s="410">
        <f t="shared" si="163"/>
        <v>13.839999999999998</v>
      </c>
      <c r="O578" s="411"/>
      <c r="P578" s="485">
        <f t="shared" ca="1" si="164"/>
        <v>0.59254629629629574</v>
      </c>
      <c r="Q578" s="484">
        <f t="shared" ca="1" si="165"/>
        <v>0.59269675925925869</v>
      </c>
      <c r="R578" s="486">
        <v>0.04</v>
      </c>
      <c r="S578" s="486">
        <f t="shared" ca="1" si="160"/>
        <v>0.05</v>
      </c>
      <c r="T578">
        <v>17</v>
      </c>
      <c r="U578" s="469" t="str">
        <f t="shared" si="161"/>
        <v>C27-R13</v>
      </c>
      <c r="V578">
        <v>27</v>
      </c>
      <c r="W578" s="470" t="s">
        <v>493</v>
      </c>
      <c r="X578" s="470" t="s">
        <v>494</v>
      </c>
      <c r="Y578">
        <v>13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511"/>
      <c r="C579" s="404" t="str">
        <f t="shared" si="167"/>
        <v>C27-R15</v>
      </c>
      <c r="D579" s="405">
        <v>0.5928125000000003</v>
      </c>
      <c r="E579" s="405">
        <v>0.59296296296296325</v>
      </c>
      <c r="F579" s="406">
        <f t="shared" ref="F579:H579" si="220">F578</f>
        <v>1.7</v>
      </c>
      <c r="G579" s="468">
        <f t="shared" si="220"/>
        <v>11.6</v>
      </c>
      <c r="H579" s="407">
        <f t="shared" si="220"/>
        <v>1.2</v>
      </c>
      <c r="I579" s="407">
        <f t="shared" si="169"/>
        <v>13.299999999999999</v>
      </c>
      <c r="J579" s="407">
        <f t="shared" si="170"/>
        <v>13.36</v>
      </c>
      <c r="K579" s="408">
        <f t="shared" si="171"/>
        <v>6.0000000000000497E-2</v>
      </c>
      <c r="L579" s="409">
        <f t="shared" si="172"/>
        <v>0.5</v>
      </c>
      <c r="M579" s="410">
        <f t="shared" si="173"/>
        <v>13.799999999999999</v>
      </c>
      <c r="N579" s="410">
        <f t="shared" si="163"/>
        <v>13.86</v>
      </c>
      <c r="O579" s="411"/>
      <c r="P579" s="485">
        <f t="shared" ca="1" si="164"/>
        <v>0.59298611111111055</v>
      </c>
      <c r="Q579" s="484">
        <f t="shared" ca="1" si="165"/>
        <v>0.59312499999999946</v>
      </c>
      <c r="R579" s="486">
        <v>0.06</v>
      </c>
      <c r="S579" s="486">
        <f t="shared" ca="1" si="160"/>
        <v>0.13</v>
      </c>
      <c r="T579">
        <v>18</v>
      </c>
      <c r="U579" s="469" t="str">
        <f t="shared" si="161"/>
        <v>C27-R15</v>
      </c>
      <c r="V579">
        <v>27</v>
      </c>
      <c r="W579" s="470" t="s">
        <v>493</v>
      </c>
      <c r="X579" s="470" t="s">
        <v>494</v>
      </c>
      <c r="Y579">
        <v>15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511"/>
      <c r="C580" s="404" t="str">
        <f t="shared" si="167"/>
        <v>C27-R17</v>
      </c>
      <c r="D580" s="405">
        <v>0.59319444444444469</v>
      </c>
      <c r="E580" s="405">
        <v>0.5933333333333336</v>
      </c>
      <c r="F580" s="406">
        <f t="shared" ref="F580:H580" si="221">F579</f>
        <v>1.7</v>
      </c>
      <c r="G580" s="468">
        <f t="shared" si="221"/>
        <v>11.6</v>
      </c>
      <c r="H580" s="407">
        <f t="shared" si="221"/>
        <v>1.2</v>
      </c>
      <c r="I580" s="407">
        <f t="shared" si="169"/>
        <v>13.299999999999999</v>
      </c>
      <c r="J580" s="407">
        <f t="shared" si="170"/>
        <v>13.37</v>
      </c>
      <c r="K580" s="408">
        <f t="shared" si="171"/>
        <v>7.0000000000000284E-2</v>
      </c>
      <c r="L580" s="409">
        <f t="shared" si="172"/>
        <v>0.5</v>
      </c>
      <c r="M580" s="410">
        <f t="shared" si="173"/>
        <v>13.799999999999999</v>
      </c>
      <c r="N580" s="410">
        <f t="shared" si="163"/>
        <v>13.87</v>
      </c>
      <c r="O580" s="411"/>
      <c r="P580" s="485">
        <f t="shared" ca="1" si="164"/>
        <v>0.59340277777777728</v>
      </c>
      <c r="Q580" s="484">
        <f t="shared" ca="1" si="165"/>
        <v>0.59357638888888842</v>
      </c>
      <c r="R580" s="486">
        <v>7.0000000000000007E-2</v>
      </c>
      <c r="S580" s="486">
        <f t="shared" ca="1" si="160"/>
        <v>0.15</v>
      </c>
      <c r="T580">
        <v>19</v>
      </c>
      <c r="U580" s="469" t="str">
        <f t="shared" si="161"/>
        <v>C27-R17</v>
      </c>
      <c r="V580">
        <v>27</v>
      </c>
      <c r="W580" s="470" t="s">
        <v>493</v>
      </c>
      <c r="X580" s="470" t="s">
        <v>494</v>
      </c>
      <c r="Y580">
        <v>17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511"/>
      <c r="C581" s="404" t="str">
        <f t="shared" si="167"/>
        <v>C27-R19</v>
      </c>
      <c r="D581" s="405">
        <v>0.59356481481481504</v>
      </c>
      <c r="E581" s="405">
        <v>0.59370370370370396</v>
      </c>
      <c r="F581" s="406">
        <f t="shared" ref="F581:H581" si="222">F580</f>
        <v>1.7</v>
      </c>
      <c r="G581" s="468">
        <f t="shared" si="222"/>
        <v>11.6</v>
      </c>
      <c r="H581" s="407">
        <f t="shared" si="222"/>
        <v>1.2</v>
      </c>
      <c r="I581" s="407">
        <f t="shared" si="169"/>
        <v>13.299999999999999</v>
      </c>
      <c r="J581" s="407">
        <f t="shared" si="170"/>
        <v>13.35</v>
      </c>
      <c r="K581" s="408">
        <f t="shared" si="171"/>
        <v>5.0000000000000711E-2</v>
      </c>
      <c r="L581" s="409">
        <f t="shared" si="172"/>
        <v>0.5</v>
      </c>
      <c r="M581" s="410">
        <f t="shared" si="173"/>
        <v>13.799999999999999</v>
      </c>
      <c r="N581" s="410">
        <f t="shared" si="163"/>
        <v>13.85</v>
      </c>
      <c r="O581" s="411"/>
      <c r="P581" s="485">
        <f t="shared" ca="1" si="164"/>
        <v>0.59386574074074028</v>
      </c>
      <c r="Q581" s="484">
        <f t="shared" ca="1" si="165"/>
        <v>0.59402777777777727</v>
      </c>
      <c r="R581" s="486">
        <v>0.05</v>
      </c>
      <c r="S581" s="486">
        <f t="shared" ca="1" si="160"/>
        <v>0.02</v>
      </c>
      <c r="T581">
        <v>20</v>
      </c>
      <c r="U581" s="469" t="str">
        <f t="shared" si="161"/>
        <v>C27-R19</v>
      </c>
      <c r="V581">
        <v>27</v>
      </c>
      <c r="W581" s="470" t="s">
        <v>493</v>
      </c>
      <c r="X581" s="470" t="s">
        <v>494</v>
      </c>
      <c r="Y581">
        <v>19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511"/>
      <c r="C582" s="404" t="str">
        <f t="shared" si="167"/>
        <v>C27-R21</v>
      </c>
      <c r="D582" s="405">
        <v>0.59398148148148178</v>
      </c>
      <c r="E582" s="405">
        <v>0.59413194444444473</v>
      </c>
      <c r="F582" s="406">
        <f t="shared" ref="F582:H582" si="223">F581</f>
        <v>1.7</v>
      </c>
      <c r="G582" s="468">
        <f t="shared" si="223"/>
        <v>11.6</v>
      </c>
      <c r="H582" s="407">
        <f t="shared" si="223"/>
        <v>1.2</v>
      </c>
      <c r="I582" s="407">
        <f t="shared" si="169"/>
        <v>13.299999999999999</v>
      </c>
      <c r="J582" s="407">
        <f t="shared" si="170"/>
        <v>13.419999999999998</v>
      </c>
      <c r="K582" s="408">
        <f t="shared" si="171"/>
        <v>0.11999999999999922</v>
      </c>
      <c r="L582" s="409">
        <f t="shared" si="172"/>
        <v>0.5</v>
      </c>
      <c r="M582" s="410">
        <f t="shared" si="173"/>
        <v>13.799999999999999</v>
      </c>
      <c r="N582" s="410">
        <f t="shared" si="163"/>
        <v>13.919999999999998</v>
      </c>
      <c r="O582" s="411"/>
      <c r="P582" s="485">
        <f t="shared" ca="1" si="164"/>
        <v>0.59425925925925871</v>
      </c>
      <c r="Q582" s="484">
        <f t="shared" ca="1" si="165"/>
        <v>0.5944212962962957</v>
      </c>
      <c r="R582" s="486">
        <v>0.12</v>
      </c>
      <c r="S582" s="486">
        <f t="shared" ca="1" si="160"/>
        <v>0.05</v>
      </c>
      <c r="T582">
        <v>21</v>
      </c>
      <c r="U582" s="469" t="str">
        <f t="shared" si="161"/>
        <v>C27-R21</v>
      </c>
      <c r="V582">
        <v>27</v>
      </c>
      <c r="W582" s="470" t="s">
        <v>493</v>
      </c>
      <c r="X582" s="470" t="s">
        <v>494</v>
      </c>
      <c r="Y582">
        <v>21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511"/>
      <c r="C583" s="404" t="str">
        <f t="shared" si="167"/>
        <v>C27-R23</v>
      </c>
      <c r="D583" s="405">
        <v>0.59436342592592617</v>
      </c>
      <c r="E583" s="405">
        <v>0.59450231481481508</v>
      </c>
      <c r="F583" s="406">
        <f t="shared" ref="F583:H583" si="224">F582</f>
        <v>1.7</v>
      </c>
      <c r="G583" s="468">
        <f t="shared" si="224"/>
        <v>11.6</v>
      </c>
      <c r="H583" s="407">
        <f t="shared" si="224"/>
        <v>1.2</v>
      </c>
      <c r="I583" s="407">
        <f t="shared" si="169"/>
        <v>13.299999999999999</v>
      </c>
      <c r="J583" s="407">
        <f t="shared" si="170"/>
        <v>13.319999999999999</v>
      </c>
      <c r="K583" s="408">
        <f t="shared" si="171"/>
        <v>1.9999999999999574E-2</v>
      </c>
      <c r="L583" s="409">
        <f t="shared" si="172"/>
        <v>0.5</v>
      </c>
      <c r="M583" s="410">
        <f t="shared" si="173"/>
        <v>13.799999999999999</v>
      </c>
      <c r="N583" s="410">
        <f t="shared" si="163"/>
        <v>13.819999999999999</v>
      </c>
      <c r="O583" s="411"/>
      <c r="P583" s="485">
        <f t="shared" ca="1" si="164"/>
        <v>0.59468749999999937</v>
      </c>
      <c r="Q583" s="484">
        <f t="shared" ca="1" si="165"/>
        <v>0.59483796296296232</v>
      </c>
      <c r="R583" s="486">
        <v>0.02</v>
      </c>
      <c r="S583" s="486">
        <f t="shared" ca="1" si="160"/>
        <v>0.1</v>
      </c>
      <c r="T583">
        <v>22</v>
      </c>
      <c r="U583" s="469" t="str">
        <f t="shared" si="161"/>
        <v>C27-R23</v>
      </c>
      <c r="V583">
        <v>27</v>
      </c>
      <c r="W583" s="470" t="s">
        <v>493</v>
      </c>
      <c r="X583" s="470" t="s">
        <v>494</v>
      </c>
      <c r="Y583">
        <v>23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511"/>
      <c r="C584" s="404" t="str">
        <f t="shared" si="167"/>
        <v>C27-R25</v>
      </c>
      <c r="D584" s="405">
        <v>0.59474537037037067</v>
      </c>
      <c r="E584" s="405">
        <v>0.59489583333333362</v>
      </c>
      <c r="F584" s="406">
        <f t="shared" ref="F584:H584" si="225">F583</f>
        <v>1.7</v>
      </c>
      <c r="G584" s="468">
        <f t="shared" si="225"/>
        <v>11.6</v>
      </c>
      <c r="H584" s="407">
        <f t="shared" si="225"/>
        <v>1.2</v>
      </c>
      <c r="I584" s="407">
        <f t="shared" si="169"/>
        <v>13.299999999999999</v>
      </c>
      <c r="J584" s="407">
        <f t="shared" si="170"/>
        <v>13.309999999999999</v>
      </c>
      <c r="K584" s="408">
        <f t="shared" si="171"/>
        <v>9.9999999999997868E-3</v>
      </c>
      <c r="L584" s="409">
        <f t="shared" si="172"/>
        <v>0.5</v>
      </c>
      <c r="M584" s="410">
        <f t="shared" si="173"/>
        <v>13.799999999999999</v>
      </c>
      <c r="N584" s="410">
        <f t="shared" si="163"/>
        <v>13.809999999999999</v>
      </c>
      <c r="O584" s="411"/>
      <c r="P584" s="485">
        <f t="shared" ca="1" si="164"/>
        <v>0.59510416666666599</v>
      </c>
      <c r="Q584" s="484">
        <f t="shared" ca="1" si="165"/>
        <v>0.59527777777777713</v>
      </c>
      <c r="R584" s="486">
        <v>0.01</v>
      </c>
      <c r="S584" s="486">
        <f t="shared" ca="1" si="160"/>
        <v>0.14000000000000001</v>
      </c>
      <c r="T584">
        <v>23</v>
      </c>
      <c r="U584" s="469" t="str">
        <f t="shared" si="161"/>
        <v>C27-R25</v>
      </c>
      <c r="V584">
        <v>27</v>
      </c>
      <c r="W584" s="470" t="s">
        <v>493</v>
      </c>
      <c r="X584" s="470" t="s">
        <v>494</v>
      </c>
      <c r="Y584">
        <v>25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511"/>
      <c r="C585" s="404" t="str">
        <f t="shared" si="167"/>
        <v>C27-R27</v>
      </c>
      <c r="D585" s="405">
        <v>0.59517361111111144</v>
      </c>
      <c r="E585" s="405">
        <v>0.59531250000000036</v>
      </c>
      <c r="F585" s="406">
        <f t="shared" ref="F585:H585" si="226">F584</f>
        <v>1.7</v>
      </c>
      <c r="G585" s="468">
        <f t="shared" si="226"/>
        <v>11.6</v>
      </c>
      <c r="H585" s="407">
        <f t="shared" si="226"/>
        <v>1.2</v>
      </c>
      <c r="I585" s="407">
        <f t="shared" si="169"/>
        <v>13.299999999999999</v>
      </c>
      <c r="J585" s="407">
        <f t="shared" si="170"/>
        <v>13.35</v>
      </c>
      <c r="K585" s="408">
        <f t="shared" si="171"/>
        <v>5.0000000000000711E-2</v>
      </c>
      <c r="L585" s="409">
        <f t="shared" si="172"/>
        <v>0.5</v>
      </c>
      <c r="M585" s="410">
        <f t="shared" si="173"/>
        <v>13.799999999999999</v>
      </c>
      <c r="N585" s="410">
        <f t="shared" si="163"/>
        <v>13.85</v>
      </c>
      <c r="O585" s="411"/>
      <c r="P585" s="485">
        <f t="shared" ca="1" si="164"/>
        <v>0.59556712962962899</v>
      </c>
      <c r="Q585" s="484">
        <f t="shared" ca="1" si="165"/>
        <v>0.5957060185185179</v>
      </c>
      <c r="R585" s="486">
        <v>0.05</v>
      </c>
      <c r="S585" s="486">
        <f t="shared" ca="1" si="160"/>
        <v>0.05</v>
      </c>
      <c r="T585">
        <v>24</v>
      </c>
      <c r="U585" s="469" t="str">
        <f t="shared" si="161"/>
        <v>C27-R27</v>
      </c>
      <c r="V585">
        <v>27</v>
      </c>
      <c r="W585" s="470" t="s">
        <v>493</v>
      </c>
      <c r="X585" s="470" t="s">
        <v>494</v>
      </c>
      <c r="Y585">
        <v>27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511"/>
      <c r="C586" s="404" t="str">
        <f t="shared" si="167"/>
        <v>C27-R29</v>
      </c>
      <c r="D586" s="405">
        <v>0.59560185185185222</v>
      </c>
      <c r="E586" s="405">
        <v>0.59577546296296335</v>
      </c>
      <c r="F586" s="406">
        <f t="shared" ref="F586:H586" si="227">F585</f>
        <v>1.7</v>
      </c>
      <c r="G586" s="468">
        <f t="shared" si="227"/>
        <v>11.6</v>
      </c>
      <c r="H586" s="407">
        <f t="shared" si="227"/>
        <v>1.2</v>
      </c>
      <c r="I586" s="407">
        <f t="shared" si="169"/>
        <v>13.299999999999999</v>
      </c>
      <c r="J586" s="407">
        <f t="shared" si="170"/>
        <v>13.329999999999998</v>
      </c>
      <c r="K586" s="408">
        <f t="shared" si="171"/>
        <v>2.9999999999999361E-2</v>
      </c>
      <c r="L586" s="409">
        <f t="shared" si="172"/>
        <v>0.5</v>
      </c>
      <c r="M586" s="410">
        <f t="shared" si="173"/>
        <v>13.799999999999999</v>
      </c>
      <c r="N586" s="410">
        <f t="shared" si="163"/>
        <v>13.829999999999998</v>
      </c>
      <c r="O586" s="411"/>
      <c r="P586" s="485">
        <f t="shared" ca="1" si="164"/>
        <v>0.59596064814814753</v>
      </c>
      <c r="Q586" s="484">
        <f t="shared" ca="1" si="165"/>
        <v>0.59609953703703644</v>
      </c>
      <c r="R586" s="486">
        <v>0.03</v>
      </c>
      <c r="S586" s="486">
        <f t="shared" ca="1" si="160"/>
        <v>0.09</v>
      </c>
      <c r="T586">
        <v>25</v>
      </c>
      <c r="U586" s="469" t="str">
        <f t="shared" si="161"/>
        <v>C27-R29</v>
      </c>
      <c r="V586">
        <v>27</v>
      </c>
      <c r="W586" s="470" t="s">
        <v>493</v>
      </c>
      <c r="X586" s="470" t="s">
        <v>494</v>
      </c>
      <c r="Y586">
        <v>29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511"/>
      <c r="C587" s="404" t="str">
        <f t="shared" si="167"/>
        <v>C27-R31</v>
      </c>
      <c r="D587" s="405">
        <v>0.59603009259259299</v>
      </c>
      <c r="E587" s="405">
        <v>0.5961689814814819</v>
      </c>
      <c r="F587" s="406">
        <f t="shared" ref="F587:H587" si="228">F586</f>
        <v>1.7</v>
      </c>
      <c r="G587" s="468">
        <f t="shared" si="228"/>
        <v>11.6</v>
      </c>
      <c r="H587" s="407">
        <f t="shared" si="228"/>
        <v>1.2</v>
      </c>
      <c r="I587" s="407">
        <f t="shared" si="169"/>
        <v>13.299999999999999</v>
      </c>
      <c r="J587" s="407">
        <f t="shared" si="170"/>
        <v>13.45</v>
      </c>
      <c r="K587" s="408">
        <f t="shared" si="171"/>
        <v>0.15000000000000036</v>
      </c>
      <c r="L587" s="409">
        <f t="shared" si="172"/>
        <v>0.5</v>
      </c>
      <c r="M587" s="410">
        <f t="shared" si="173"/>
        <v>13.799999999999999</v>
      </c>
      <c r="N587" s="410">
        <f t="shared" si="163"/>
        <v>13.95</v>
      </c>
      <c r="O587" s="411"/>
      <c r="P587" s="485">
        <f t="shared" ca="1" si="164"/>
        <v>0.59633101851851789</v>
      </c>
      <c r="Q587" s="484">
        <f t="shared" ca="1" si="165"/>
        <v>0.5964699074074068</v>
      </c>
      <c r="R587" s="486">
        <v>0.15</v>
      </c>
      <c r="S587" s="486">
        <f t="shared" ca="1" si="160"/>
        <v>0.14000000000000001</v>
      </c>
      <c r="T587">
        <v>1</v>
      </c>
      <c r="U587" s="469" t="str">
        <f t="shared" si="161"/>
        <v>C27-R31</v>
      </c>
      <c r="V587">
        <v>27</v>
      </c>
      <c r="W587" s="470" t="s">
        <v>493</v>
      </c>
      <c r="X587" s="470" t="s">
        <v>494</v>
      </c>
      <c r="Y587">
        <v>31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511"/>
      <c r="C588" s="404" t="str">
        <f t="shared" si="167"/>
        <v>C27-R33</v>
      </c>
      <c r="D588" s="405">
        <v>0.59644675925925972</v>
      </c>
      <c r="E588" s="405">
        <v>0.59660879629629671</v>
      </c>
      <c r="F588" s="406">
        <f t="shared" ref="F588:H588" si="229">F587</f>
        <v>1.7</v>
      </c>
      <c r="G588" s="468">
        <f t="shared" si="229"/>
        <v>11.6</v>
      </c>
      <c r="H588" s="407">
        <f t="shared" si="229"/>
        <v>1.2</v>
      </c>
      <c r="I588" s="407">
        <f t="shared" si="169"/>
        <v>13.299999999999999</v>
      </c>
      <c r="J588" s="407">
        <f t="shared" si="170"/>
        <v>13.389999999999999</v>
      </c>
      <c r="K588" s="408">
        <f t="shared" si="171"/>
        <v>8.9999999999999858E-2</v>
      </c>
      <c r="L588" s="409">
        <f t="shared" si="172"/>
        <v>0.5</v>
      </c>
      <c r="M588" s="410">
        <f t="shared" si="173"/>
        <v>13.799999999999999</v>
      </c>
      <c r="N588" s="410">
        <f t="shared" si="163"/>
        <v>13.889999999999999</v>
      </c>
      <c r="O588" s="411"/>
      <c r="P588" s="485">
        <f t="shared" ca="1" si="164"/>
        <v>0.59671296296296239</v>
      </c>
      <c r="Q588" s="484">
        <f t="shared" ca="1" si="165"/>
        <v>0.59688657407407353</v>
      </c>
      <c r="R588" s="486">
        <v>0.09</v>
      </c>
      <c r="S588" s="486">
        <f t="shared" ca="1" si="160"/>
        <v>0.11</v>
      </c>
      <c r="T588">
        <v>2</v>
      </c>
      <c r="U588" s="469" t="str">
        <f t="shared" si="161"/>
        <v>C27-R33</v>
      </c>
      <c r="V588">
        <v>27</v>
      </c>
      <c r="W588" s="470" t="s">
        <v>493</v>
      </c>
      <c r="X588" s="470" t="s">
        <v>494</v>
      </c>
      <c r="Y588">
        <v>33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511"/>
      <c r="C589" s="404" t="str">
        <f t="shared" si="167"/>
        <v>C27-R35</v>
      </c>
      <c r="D589" s="405">
        <v>0.59687500000000038</v>
      </c>
      <c r="E589" s="405">
        <v>0.59703703703703737</v>
      </c>
      <c r="F589" s="406">
        <f t="shared" ref="F589:H589" si="230">F588</f>
        <v>1.7</v>
      </c>
      <c r="G589" s="468">
        <f t="shared" si="230"/>
        <v>11.6</v>
      </c>
      <c r="H589" s="407">
        <f t="shared" si="230"/>
        <v>1.2</v>
      </c>
      <c r="I589" s="407">
        <f t="shared" si="169"/>
        <v>13.299999999999999</v>
      </c>
      <c r="J589" s="407">
        <f t="shared" si="170"/>
        <v>13.419999999999998</v>
      </c>
      <c r="K589" s="408">
        <f t="shared" si="171"/>
        <v>0.11999999999999922</v>
      </c>
      <c r="L589" s="409">
        <f t="shared" si="172"/>
        <v>0.5</v>
      </c>
      <c r="M589" s="410">
        <f t="shared" si="173"/>
        <v>13.799999999999999</v>
      </c>
      <c r="N589" s="410">
        <f t="shared" si="163"/>
        <v>13.919999999999998</v>
      </c>
      <c r="O589" s="411"/>
      <c r="P589" s="485">
        <f t="shared" ca="1" si="164"/>
        <v>0.59714120370370316</v>
      </c>
      <c r="Q589" s="484">
        <f t="shared" ca="1" si="165"/>
        <v>0.5973148148148143</v>
      </c>
      <c r="R589" s="486">
        <v>0.12</v>
      </c>
      <c r="S589" s="486">
        <f t="shared" ca="1" si="160"/>
        <v>0.1</v>
      </c>
      <c r="T589">
        <v>3</v>
      </c>
      <c r="U589" s="469" t="str">
        <f t="shared" si="161"/>
        <v>C27-R35</v>
      </c>
      <c r="V589">
        <v>27</v>
      </c>
      <c r="W589" s="470" t="s">
        <v>493</v>
      </c>
      <c r="X589" s="470" t="s">
        <v>494</v>
      </c>
      <c r="Y589">
        <v>35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511" t="str">
        <f>D12</f>
        <v>KM10+130, KM10+170</v>
      </c>
      <c r="C590" s="404" t="str">
        <f t="shared" si="167"/>
        <v>C27-R37</v>
      </c>
      <c r="D590" s="405">
        <v>0.59730324074074104</v>
      </c>
      <c r="E590" s="405">
        <v>0.59744212962962995</v>
      </c>
      <c r="F590" s="406">
        <f t="shared" ref="F590:H590" si="231">F589</f>
        <v>1.7</v>
      </c>
      <c r="G590" s="468">
        <f t="shared" si="231"/>
        <v>11.6</v>
      </c>
      <c r="H590" s="407">
        <f t="shared" si="231"/>
        <v>1.2</v>
      </c>
      <c r="I590" s="407">
        <f t="shared" si="169"/>
        <v>13.299999999999999</v>
      </c>
      <c r="J590" s="407">
        <f t="shared" si="170"/>
        <v>13.45</v>
      </c>
      <c r="K590" s="408">
        <f t="shared" si="171"/>
        <v>0.15000000000000036</v>
      </c>
      <c r="L590" s="409">
        <f t="shared" si="172"/>
        <v>0.5</v>
      </c>
      <c r="M590" s="410">
        <f t="shared" si="173"/>
        <v>13.799999999999999</v>
      </c>
      <c r="N590" s="410">
        <f t="shared" si="163"/>
        <v>13.95</v>
      </c>
      <c r="O590" s="411"/>
      <c r="P590" s="485">
        <f t="shared" ca="1" si="164"/>
        <v>0.59756944444444393</v>
      </c>
      <c r="Q590" s="484">
        <f t="shared" ca="1" si="165"/>
        <v>0.59771990740740688</v>
      </c>
      <c r="R590" s="486">
        <v>0.15</v>
      </c>
      <c r="S590" s="486">
        <f t="shared" ca="1" si="160"/>
        <v>0.04</v>
      </c>
      <c r="T590">
        <v>4</v>
      </c>
      <c r="U590" s="469" t="str">
        <f t="shared" si="161"/>
        <v>C27-R37</v>
      </c>
      <c r="V590">
        <v>27</v>
      </c>
      <c r="W590" s="470" t="s">
        <v>493</v>
      </c>
      <c r="X590" s="470" t="s">
        <v>494</v>
      </c>
      <c r="Y590">
        <v>37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511"/>
      <c r="C591" s="404" t="str">
        <f t="shared" si="167"/>
        <v>C27-R39</v>
      </c>
      <c r="D591" s="405">
        <v>0.59771990740740777</v>
      </c>
      <c r="E591" s="405">
        <v>0.59789351851851891</v>
      </c>
      <c r="F591" s="406">
        <f t="shared" ref="F591:H591" si="232">F590</f>
        <v>1.7</v>
      </c>
      <c r="G591" s="468">
        <f t="shared" si="232"/>
        <v>11.6</v>
      </c>
      <c r="H591" s="407">
        <f t="shared" si="232"/>
        <v>1.2</v>
      </c>
      <c r="I591" s="407">
        <f t="shared" si="169"/>
        <v>13.299999999999999</v>
      </c>
      <c r="J591" s="407">
        <f t="shared" si="170"/>
        <v>13.36</v>
      </c>
      <c r="K591" s="408">
        <f t="shared" si="171"/>
        <v>6.0000000000000497E-2</v>
      </c>
      <c r="L591" s="409">
        <f t="shared" si="172"/>
        <v>0.5</v>
      </c>
      <c r="M591" s="410">
        <f t="shared" si="173"/>
        <v>13.799999999999999</v>
      </c>
      <c r="N591" s="410">
        <f t="shared" si="163"/>
        <v>13.86</v>
      </c>
      <c r="O591" s="411"/>
      <c r="P591" s="485">
        <f t="shared" ca="1" si="164"/>
        <v>0.5979976851851847</v>
      </c>
      <c r="Q591" s="484">
        <f t="shared" ca="1" si="165"/>
        <v>0.59813657407407361</v>
      </c>
      <c r="R591" s="486">
        <v>0.06</v>
      </c>
      <c r="S591" s="486">
        <f t="shared" ca="1" si="160"/>
        <v>0.15</v>
      </c>
      <c r="T591">
        <v>5</v>
      </c>
      <c r="U591" s="469" t="str">
        <f t="shared" si="161"/>
        <v>C27-R39</v>
      </c>
      <c r="V591">
        <v>27</v>
      </c>
      <c r="W591" s="470" t="s">
        <v>493</v>
      </c>
      <c r="X591" s="470" t="s">
        <v>494</v>
      </c>
      <c r="Y591">
        <v>39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511"/>
      <c r="C592" s="404" t="str">
        <f t="shared" si="167"/>
        <v>C27-R41</v>
      </c>
      <c r="D592" s="405">
        <v>0.59815972222222258</v>
      </c>
      <c r="E592" s="405">
        <v>0.59829861111111149</v>
      </c>
      <c r="F592" s="406">
        <f t="shared" ref="F592:H592" si="233">F591</f>
        <v>1.7</v>
      </c>
      <c r="G592" s="468">
        <f t="shared" si="233"/>
        <v>11.6</v>
      </c>
      <c r="H592" s="407">
        <f t="shared" si="233"/>
        <v>1.2</v>
      </c>
      <c r="I592" s="407">
        <f t="shared" si="169"/>
        <v>13.299999999999999</v>
      </c>
      <c r="J592" s="407">
        <f t="shared" si="170"/>
        <v>13.399999999999999</v>
      </c>
      <c r="K592" s="408">
        <f t="shared" si="171"/>
        <v>9.9999999999999645E-2</v>
      </c>
      <c r="L592" s="409">
        <f t="shared" si="172"/>
        <v>0.5</v>
      </c>
      <c r="M592" s="410">
        <f t="shared" si="173"/>
        <v>13.799999999999999</v>
      </c>
      <c r="N592" s="410">
        <f t="shared" si="163"/>
        <v>13.899999999999999</v>
      </c>
      <c r="O592" s="411"/>
      <c r="P592" s="485">
        <f t="shared" ca="1" si="164"/>
        <v>0.59837962962962921</v>
      </c>
      <c r="Q592" s="484">
        <f t="shared" ca="1" si="165"/>
        <v>0.59853009259259216</v>
      </c>
      <c r="R592" s="486">
        <v>0.1</v>
      </c>
      <c r="S592" s="486">
        <f t="shared" ca="1" si="160"/>
        <v>0.1</v>
      </c>
      <c r="T592">
        <v>6</v>
      </c>
      <c r="U592" s="469" t="str">
        <f t="shared" si="161"/>
        <v>C27-R41</v>
      </c>
      <c r="V592">
        <v>27</v>
      </c>
      <c r="W592" s="470" t="s">
        <v>493</v>
      </c>
      <c r="X592" s="470" t="s">
        <v>494</v>
      </c>
      <c r="Y592">
        <v>41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511"/>
      <c r="C593" s="404" t="str">
        <f t="shared" si="167"/>
        <v>C28-R40</v>
      </c>
      <c r="D593" s="405">
        <v>0.59857638888888931</v>
      </c>
      <c r="E593" s="405">
        <v>0.59872685185185226</v>
      </c>
      <c r="F593" s="406">
        <f t="shared" ref="F593:H593" si="234">F592</f>
        <v>1.7</v>
      </c>
      <c r="G593" s="468">
        <f t="shared" si="234"/>
        <v>11.6</v>
      </c>
      <c r="H593" s="407">
        <f t="shared" si="234"/>
        <v>1.2</v>
      </c>
      <c r="I593" s="407">
        <f t="shared" si="169"/>
        <v>13.299999999999999</v>
      </c>
      <c r="J593" s="407">
        <f t="shared" si="170"/>
        <v>13.319999999999999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13.799999999999999</v>
      </c>
      <c r="N593" s="410">
        <f t="shared" si="163"/>
        <v>13.819999999999999</v>
      </c>
      <c r="O593" s="411"/>
      <c r="P593" s="485">
        <f t="shared" ca="1" si="164"/>
        <v>0.59881944444444402</v>
      </c>
      <c r="Q593" s="484">
        <f t="shared" ca="1" si="165"/>
        <v>0.59899305555555515</v>
      </c>
      <c r="R593" s="486">
        <v>0.02</v>
      </c>
      <c r="S593" s="486">
        <f t="shared" ca="1" si="160"/>
        <v>0.14000000000000001</v>
      </c>
      <c r="T593">
        <v>7</v>
      </c>
      <c r="U593" s="469" t="str">
        <f t="shared" si="161"/>
        <v>C28-R40</v>
      </c>
      <c r="V593">
        <v>28</v>
      </c>
      <c r="W593" s="470" t="s">
        <v>493</v>
      </c>
      <c r="X593" s="470" t="s">
        <v>494</v>
      </c>
      <c r="Y593">
        <v>40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511"/>
      <c r="C594" s="404" t="str">
        <f t="shared" si="167"/>
        <v>C28-R38</v>
      </c>
      <c r="D594" s="405">
        <v>0.59900462962963008</v>
      </c>
      <c r="E594" s="405">
        <v>0.59916666666666707</v>
      </c>
      <c r="F594" s="406">
        <f t="shared" ref="F594:H594" si="235">F593</f>
        <v>1.7</v>
      </c>
      <c r="G594" s="468">
        <f t="shared" si="235"/>
        <v>11.6</v>
      </c>
      <c r="H594" s="407">
        <f t="shared" si="235"/>
        <v>1.2</v>
      </c>
      <c r="I594" s="407">
        <f t="shared" si="169"/>
        <v>13.299999999999999</v>
      </c>
      <c r="J594" s="407">
        <f t="shared" si="170"/>
        <v>13.419999999999998</v>
      </c>
      <c r="K594" s="408">
        <f t="shared" si="171"/>
        <v>0.11999999999999922</v>
      </c>
      <c r="L594" s="409">
        <f t="shared" si="172"/>
        <v>0.5</v>
      </c>
      <c r="M594" s="410">
        <f t="shared" si="173"/>
        <v>13.799999999999999</v>
      </c>
      <c r="N594" s="410">
        <f t="shared" si="163"/>
        <v>13.919999999999998</v>
      </c>
      <c r="O594" s="411"/>
      <c r="P594" s="485">
        <f t="shared" ca="1" si="164"/>
        <v>0.59923611111111075</v>
      </c>
      <c r="Q594" s="484">
        <f t="shared" ca="1" si="165"/>
        <v>0.59939814814814774</v>
      </c>
      <c r="R594" s="486">
        <v>0.12</v>
      </c>
      <c r="S594" s="486">
        <f t="shared" ref="S594:S657" ca="1" si="236">RANDBETWEEN(1,15)/100</f>
        <v>0.01</v>
      </c>
      <c r="T594">
        <v>8</v>
      </c>
      <c r="U594" s="469" t="str">
        <f t="shared" ref="U594:U657" si="237">W594&amp;V594&amp;"-"&amp;X594&amp;Y594</f>
        <v>C28-R38</v>
      </c>
      <c r="V594">
        <v>28</v>
      </c>
      <c r="W594" s="470" t="s">
        <v>493</v>
      </c>
      <c r="X594" s="470" t="s">
        <v>494</v>
      </c>
      <c r="Y594">
        <v>38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511"/>
      <c r="C595" s="404" t="str">
        <f t="shared" si="167"/>
        <v>C28-R36</v>
      </c>
      <c r="D595" s="405">
        <v>0.59945601851851893</v>
      </c>
      <c r="E595" s="405">
        <v>0.59959490740740784</v>
      </c>
      <c r="F595" s="406">
        <f t="shared" ref="F595:H595" si="238">F594</f>
        <v>1.7</v>
      </c>
      <c r="G595" s="468">
        <f t="shared" si="238"/>
        <v>11.6</v>
      </c>
      <c r="H595" s="407">
        <f t="shared" si="238"/>
        <v>1.2</v>
      </c>
      <c r="I595" s="407">
        <f t="shared" si="169"/>
        <v>13.299999999999999</v>
      </c>
      <c r="J595" s="407">
        <f t="shared" si="170"/>
        <v>13.45</v>
      </c>
      <c r="K595" s="408">
        <f t="shared" si="171"/>
        <v>0.15000000000000036</v>
      </c>
      <c r="L595" s="409">
        <f t="shared" si="172"/>
        <v>0.5</v>
      </c>
      <c r="M595" s="410">
        <f t="shared" si="173"/>
        <v>13.799999999999999</v>
      </c>
      <c r="N595" s="410">
        <f t="shared" ref="N595:N658" si="239">J595+L595</f>
        <v>13.95</v>
      </c>
      <c r="O595" s="411"/>
      <c r="P595" s="485">
        <f t="shared" ref="P595:P658" ca="1" si="240">Q594+TIME(0,0,RANDBETWEEN(20,25))</f>
        <v>0.59967592592592556</v>
      </c>
      <c r="Q595" s="484">
        <f t="shared" ref="Q595:Q658" ca="1" si="241">P595+TIME(0,0,RANDBETWEEN(12,15))</f>
        <v>0.59982638888888851</v>
      </c>
      <c r="R595" s="486">
        <v>0.15</v>
      </c>
      <c r="S595" s="486">
        <f t="shared" ca="1" si="236"/>
        <v>0.04</v>
      </c>
      <c r="T595">
        <v>9</v>
      </c>
      <c r="U595" s="469" t="str">
        <f t="shared" si="237"/>
        <v>C28-R36</v>
      </c>
      <c r="V595">
        <v>28</v>
      </c>
      <c r="W595" s="470" t="s">
        <v>493</v>
      </c>
      <c r="X595" s="470" t="s">
        <v>494</v>
      </c>
      <c r="Y595">
        <v>36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511"/>
      <c r="C596" s="404" t="str">
        <f t="shared" ref="C596:C659" si="243">U596</f>
        <v>C28-R34</v>
      </c>
      <c r="D596" s="405">
        <v>0.59987268518518566</v>
      </c>
      <c r="E596" s="405">
        <v>0.60003472222222265</v>
      </c>
      <c r="F596" s="406">
        <f t="shared" ref="F596:H596" si="244">F595</f>
        <v>1.7</v>
      </c>
      <c r="G596" s="468">
        <f t="shared" si="244"/>
        <v>11.6</v>
      </c>
      <c r="H596" s="407">
        <f t="shared" si="244"/>
        <v>1.2</v>
      </c>
      <c r="I596" s="407">
        <f t="shared" ref="I596:I659" si="245">F596+G596</f>
        <v>13.299999999999999</v>
      </c>
      <c r="J596" s="407">
        <f t="shared" ref="J596:J659" si="246">I596+R596</f>
        <v>13.43</v>
      </c>
      <c r="K596" s="408">
        <f t="shared" ref="K596:K659" si="247">J596-I596</f>
        <v>0.13000000000000078</v>
      </c>
      <c r="L596" s="409">
        <f t="shared" ref="L596:L659" si="248">L595</f>
        <v>0.5</v>
      </c>
      <c r="M596" s="410">
        <f t="shared" ref="M596:M659" si="249">I596+L596</f>
        <v>13.799999999999999</v>
      </c>
      <c r="N596" s="410">
        <f t="shared" si="239"/>
        <v>13.93</v>
      </c>
      <c r="O596" s="411"/>
      <c r="P596" s="485">
        <f t="shared" ca="1" si="240"/>
        <v>0.6000694444444441</v>
      </c>
      <c r="Q596" s="484">
        <f t="shared" ca="1" si="241"/>
        <v>0.60021990740740705</v>
      </c>
      <c r="R596" s="486">
        <v>0.13</v>
      </c>
      <c r="S596" s="486">
        <f t="shared" ca="1" si="236"/>
        <v>0.05</v>
      </c>
      <c r="T596">
        <v>10</v>
      </c>
      <c r="U596" s="469" t="str">
        <f t="shared" si="237"/>
        <v>C28-R34</v>
      </c>
      <c r="V596">
        <v>28</v>
      </c>
      <c r="W596" s="470" t="s">
        <v>493</v>
      </c>
      <c r="X596" s="470" t="s">
        <v>494</v>
      </c>
      <c r="Y596">
        <v>34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511"/>
      <c r="C597" s="404" t="str">
        <f t="shared" si="243"/>
        <v>C28-R32</v>
      </c>
      <c r="D597" s="405">
        <v>0.60027777777777824</v>
      </c>
      <c r="E597" s="405">
        <v>0.60043981481481523</v>
      </c>
      <c r="F597" s="406">
        <f t="shared" ref="F597:H597" si="250">F596</f>
        <v>1.7</v>
      </c>
      <c r="G597" s="468">
        <f t="shared" si="250"/>
        <v>11.6</v>
      </c>
      <c r="H597" s="407">
        <f t="shared" si="250"/>
        <v>1.2</v>
      </c>
      <c r="I597" s="407">
        <f t="shared" si="245"/>
        <v>13.299999999999999</v>
      </c>
      <c r="J597" s="407">
        <f t="shared" si="246"/>
        <v>13.389999999999999</v>
      </c>
      <c r="K597" s="408">
        <f t="shared" si="247"/>
        <v>8.9999999999999858E-2</v>
      </c>
      <c r="L597" s="409">
        <f t="shared" si="248"/>
        <v>0.5</v>
      </c>
      <c r="M597" s="410">
        <f t="shared" si="249"/>
        <v>13.799999999999999</v>
      </c>
      <c r="N597" s="410">
        <f t="shared" si="239"/>
        <v>13.889999999999999</v>
      </c>
      <c r="O597" s="411"/>
      <c r="P597" s="485">
        <f t="shared" ca="1" si="240"/>
        <v>0.60047453703703668</v>
      </c>
      <c r="Q597" s="484">
        <f t="shared" ca="1" si="241"/>
        <v>0.60061342592592559</v>
      </c>
      <c r="R597" s="486">
        <v>0.09</v>
      </c>
      <c r="S597" s="486">
        <f t="shared" ca="1" si="236"/>
        <v>0.09</v>
      </c>
      <c r="T597">
        <v>11</v>
      </c>
      <c r="U597" s="469" t="str">
        <f t="shared" si="237"/>
        <v>C28-R32</v>
      </c>
      <c r="V597">
        <v>28</v>
      </c>
      <c r="W597" s="470" t="s">
        <v>493</v>
      </c>
      <c r="X597" s="470" t="s">
        <v>494</v>
      </c>
      <c r="Y597">
        <v>32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511"/>
      <c r="C598" s="404" t="str">
        <f t="shared" si="243"/>
        <v>C28-R30</v>
      </c>
      <c r="D598" s="405">
        <v>0.6007060185185189</v>
      </c>
      <c r="E598" s="405">
        <v>0.60087962962963004</v>
      </c>
      <c r="F598" s="406">
        <f t="shared" ref="F598:H598" si="251">F597</f>
        <v>1.7</v>
      </c>
      <c r="G598" s="468">
        <f t="shared" si="251"/>
        <v>11.6</v>
      </c>
      <c r="H598" s="407">
        <f t="shared" si="251"/>
        <v>1.2</v>
      </c>
      <c r="I598" s="407">
        <f t="shared" si="245"/>
        <v>13.299999999999999</v>
      </c>
      <c r="J598" s="407">
        <f t="shared" si="246"/>
        <v>13.419999999999998</v>
      </c>
      <c r="K598" s="408">
        <f t="shared" si="247"/>
        <v>0.11999999999999922</v>
      </c>
      <c r="L598" s="409">
        <f t="shared" si="248"/>
        <v>0.5</v>
      </c>
      <c r="M598" s="410">
        <f t="shared" si="249"/>
        <v>13.799999999999999</v>
      </c>
      <c r="N598" s="410">
        <f t="shared" si="239"/>
        <v>13.919999999999998</v>
      </c>
      <c r="O598" s="411"/>
      <c r="P598" s="485">
        <f t="shared" ca="1" si="240"/>
        <v>0.60089120370370341</v>
      </c>
      <c r="Q598" s="484">
        <f t="shared" ca="1" si="241"/>
        <v>0.60103009259259232</v>
      </c>
      <c r="R598" s="486">
        <v>0.12</v>
      </c>
      <c r="S598" s="486">
        <f t="shared" ca="1" si="236"/>
        <v>0.12</v>
      </c>
      <c r="T598">
        <v>12</v>
      </c>
      <c r="U598" s="469" t="str">
        <f t="shared" si="237"/>
        <v>C28-R30</v>
      </c>
      <c r="V598">
        <v>28</v>
      </c>
      <c r="W598" s="470" t="s">
        <v>493</v>
      </c>
      <c r="X598" s="470" t="s">
        <v>494</v>
      </c>
      <c r="Y598">
        <v>30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511"/>
      <c r="C599" s="404" t="str">
        <f t="shared" si="243"/>
        <v>C28-R28</v>
      </c>
      <c r="D599" s="405">
        <v>0.60114583333333371</v>
      </c>
      <c r="E599" s="405">
        <v>0.60129629629629666</v>
      </c>
      <c r="F599" s="406">
        <f t="shared" ref="F599:H599" si="252">F598</f>
        <v>1.7</v>
      </c>
      <c r="G599" s="468">
        <f t="shared" si="252"/>
        <v>11.6</v>
      </c>
      <c r="H599" s="407">
        <f t="shared" si="252"/>
        <v>1.2</v>
      </c>
      <c r="I599" s="407">
        <f t="shared" si="245"/>
        <v>13.299999999999999</v>
      </c>
      <c r="J599" s="407">
        <f t="shared" si="246"/>
        <v>13.44</v>
      </c>
      <c r="K599" s="408">
        <f t="shared" si="247"/>
        <v>0.14000000000000057</v>
      </c>
      <c r="L599" s="409">
        <f t="shared" si="248"/>
        <v>0.5</v>
      </c>
      <c r="M599" s="410">
        <f t="shared" si="249"/>
        <v>13.799999999999999</v>
      </c>
      <c r="N599" s="410">
        <f t="shared" si="239"/>
        <v>13.94</v>
      </c>
      <c r="O599" s="411"/>
      <c r="P599" s="485">
        <f t="shared" ca="1" si="240"/>
        <v>0.60130787037037015</v>
      </c>
      <c r="Q599" s="484">
        <f t="shared" ca="1" si="241"/>
        <v>0.60148148148148128</v>
      </c>
      <c r="R599" s="486">
        <v>0.14000000000000001</v>
      </c>
      <c r="S599" s="486">
        <f t="shared" ca="1" si="236"/>
        <v>0.15</v>
      </c>
      <c r="T599">
        <v>13</v>
      </c>
      <c r="U599" s="469" t="str">
        <f t="shared" si="237"/>
        <v>C28-R28</v>
      </c>
      <c r="V599">
        <v>28</v>
      </c>
      <c r="W599" s="470" t="s">
        <v>493</v>
      </c>
      <c r="X599" s="470" t="s">
        <v>494</v>
      </c>
      <c r="Y599">
        <v>28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511"/>
      <c r="C600" s="404" t="str">
        <f t="shared" si="243"/>
        <v>C28-R26</v>
      </c>
      <c r="D600" s="405">
        <v>0.60155092592592629</v>
      </c>
      <c r="E600" s="405">
        <v>0.6016898148148152</v>
      </c>
      <c r="F600" s="406">
        <f t="shared" ref="F600:H600" si="253">F599</f>
        <v>1.7</v>
      </c>
      <c r="G600" s="468">
        <f t="shared" si="253"/>
        <v>11.6</v>
      </c>
      <c r="H600" s="407">
        <f t="shared" si="253"/>
        <v>1.2</v>
      </c>
      <c r="I600" s="407">
        <f t="shared" si="245"/>
        <v>13.299999999999999</v>
      </c>
      <c r="J600" s="407">
        <f t="shared" si="246"/>
        <v>13.44</v>
      </c>
      <c r="K600" s="408">
        <f t="shared" si="247"/>
        <v>0.14000000000000057</v>
      </c>
      <c r="L600" s="409">
        <f t="shared" si="248"/>
        <v>0.5</v>
      </c>
      <c r="M600" s="410">
        <f t="shared" si="249"/>
        <v>13.799999999999999</v>
      </c>
      <c r="N600" s="410">
        <f t="shared" si="239"/>
        <v>13.94</v>
      </c>
      <c r="O600" s="411"/>
      <c r="P600" s="485">
        <f t="shared" ca="1" si="240"/>
        <v>0.60171296296296273</v>
      </c>
      <c r="Q600" s="484">
        <f t="shared" ca="1" si="241"/>
        <v>0.60185185185185164</v>
      </c>
      <c r="R600" s="486">
        <v>0.14000000000000001</v>
      </c>
      <c r="S600" s="486">
        <f t="shared" ca="1" si="236"/>
        <v>0.08</v>
      </c>
      <c r="T600">
        <v>14</v>
      </c>
      <c r="U600" s="469" t="str">
        <f t="shared" si="237"/>
        <v>C28-R26</v>
      </c>
      <c r="V600">
        <v>28</v>
      </c>
      <c r="W600" s="470" t="s">
        <v>493</v>
      </c>
      <c r="X600" s="470" t="s">
        <v>494</v>
      </c>
      <c r="Y600">
        <v>26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511"/>
      <c r="C601" s="404" t="str">
        <f t="shared" si="243"/>
        <v>C28-R24</v>
      </c>
      <c r="D601" s="405">
        <v>0.60192129629629665</v>
      </c>
      <c r="E601" s="405">
        <v>0.6020717592592596</v>
      </c>
      <c r="F601" s="406">
        <f t="shared" ref="F601:H601" si="254">F600</f>
        <v>1.7</v>
      </c>
      <c r="G601" s="468">
        <f t="shared" si="254"/>
        <v>11.6</v>
      </c>
      <c r="H601" s="407">
        <f t="shared" si="254"/>
        <v>1.2</v>
      </c>
      <c r="I601" s="407">
        <f t="shared" si="245"/>
        <v>13.299999999999999</v>
      </c>
      <c r="J601" s="407">
        <f t="shared" si="246"/>
        <v>13.44</v>
      </c>
      <c r="K601" s="408">
        <f t="shared" si="247"/>
        <v>0.14000000000000057</v>
      </c>
      <c r="L601" s="409">
        <f t="shared" si="248"/>
        <v>0.5</v>
      </c>
      <c r="M601" s="410">
        <f t="shared" si="249"/>
        <v>13.799999999999999</v>
      </c>
      <c r="N601" s="410">
        <f t="shared" si="239"/>
        <v>13.94</v>
      </c>
      <c r="O601" s="411"/>
      <c r="P601" s="485">
        <f t="shared" ca="1" si="240"/>
        <v>0.60210648148148127</v>
      </c>
      <c r="Q601" s="484">
        <f t="shared" ca="1" si="241"/>
        <v>0.60225694444444422</v>
      </c>
      <c r="R601" s="486">
        <v>0.14000000000000001</v>
      </c>
      <c r="S601" s="486">
        <f t="shared" ca="1" si="236"/>
        <v>0.05</v>
      </c>
      <c r="T601">
        <v>15</v>
      </c>
      <c r="U601" s="469" t="str">
        <f t="shared" si="237"/>
        <v>C28-R24</v>
      </c>
      <c r="V601">
        <v>28</v>
      </c>
      <c r="W601" s="470" t="s">
        <v>493</v>
      </c>
      <c r="X601" s="470" t="s">
        <v>494</v>
      </c>
      <c r="Y601">
        <v>24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511"/>
      <c r="C602" s="404" t="str">
        <f t="shared" si="243"/>
        <v>C28-R22</v>
      </c>
      <c r="D602" s="405">
        <v>0.60233796296296327</v>
      </c>
      <c r="E602" s="405">
        <v>0.60248842592592622</v>
      </c>
      <c r="F602" s="406">
        <f t="shared" ref="F602:H602" si="255">F601</f>
        <v>1.7</v>
      </c>
      <c r="G602" s="468">
        <f t="shared" si="255"/>
        <v>11.6</v>
      </c>
      <c r="H602" s="407">
        <f t="shared" si="255"/>
        <v>1.2</v>
      </c>
      <c r="I602" s="407">
        <f t="shared" si="245"/>
        <v>13.299999999999999</v>
      </c>
      <c r="J602" s="407">
        <f t="shared" si="246"/>
        <v>13.43</v>
      </c>
      <c r="K602" s="408">
        <f t="shared" si="247"/>
        <v>0.13000000000000078</v>
      </c>
      <c r="L602" s="409">
        <f t="shared" si="248"/>
        <v>0.5</v>
      </c>
      <c r="M602" s="410">
        <f t="shared" si="249"/>
        <v>13.799999999999999</v>
      </c>
      <c r="N602" s="410">
        <f t="shared" si="239"/>
        <v>13.93</v>
      </c>
      <c r="O602" s="411"/>
      <c r="P602" s="485">
        <f t="shared" ca="1" si="240"/>
        <v>0.60253472222222204</v>
      </c>
      <c r="Q602" s="484">
        <f t="shared" ca="1" si="241"/>
        <v>0.60267361111111095</v>
      </c>
      <c r="R602" s="486">
        <v>0.13</v>
      </c>
      <c r="S602" s="486">
        <f t="shared" ca="1" si="236"/>
        <v>0.09</v>
      </c>
      <c r="T602">
        <v>16</v>
      </c>
      <c r="U602" s="469" t="str">
        <f t="shared" si="237"/>
        <v>C28-R22</v>
      </c>
      <c r="V602">
        <v>28</v>
      </c>
      <c r="W602" s="470" t="s">
        <v>493</v>
      </c>
      <c r="X602" s="470" t="s">
        <v>494</v>
      </c>
      <c r="Y602">
        <v>22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511"/>
      <c r="C603" s="404" t="str">
        <f t="shared" si="243"/>
        <v>C28-R20</v>
      </c>
      <c r="D603" s="405">
        <v>0.60277777777777808</v>
      </c>
      <c r="E603" s="405">
        <v>0.60295138888888922</v>
      </c>
      <c r="F603" s="406">
        <f t="shared" ref="F603:H603" si="256">F602</f>
        <v>1.7</v>
      </c>
      <c r="G603" s="468">
        <f t="shared" si="256"/>
        <v>11.6</v>
      </c>
      <c r="H603" s="407">
        <f t="shared" si="256"/>
        <v>1.2</v>
      </c>
      <c r="I603" s="407">
        <f t="shared" si="245"/>
        <v>13.299999999999999</v>
      </c>
      <c r="J603" s="407">
        <f t="shared" si="246"/>
        <v>13.35</v>
      </c>
      <c r="K603" s="408">
        <f t="shared" si="247"/>
        <v>5.0000000000000711E-2</v>
      </c>
      <c r="L603" s="409">
        <f t="shared" si="248"/>
        <v>0.5</v>
      </c>
      <c r="M603" s="410">
        <f t="shared" si="249"/>
        <v>13.799999999999999</v>
      </c>
      <c r="N603" s="410">
        <f t="shared" si="239"/>
        <v>13.85</v>
      </c>
      <c r="O603" s="411"/>
      <c r="P603" s="485">
        <f t="shared" ca="1" si="240"/>
        <v>0.60291666666666655</v>
      </c>
      <c r="Q603" s="484">
        <f t="shared" ca="1" si="241"/>
        <v>0.60307870370370353</v>
      </c>
      <c r="R603" s="486">
        <v>0.05</v>
      </c>
      <c r="S603" s="486">
        <f t="shared" ca="1" si="236"/>
        <v>0.03</v>
      </c>
      <c r="T603">
        <v>17</v>
      </c>
      <c r="U603" s="469" t="str">
        <f t="shared" si="237"/>
        <v>C28-R20</v>
      </c>
      <c r="V603">
        <v>28</v>
      </c>
      <c r="W603" s="470" t="s">
        <v>493</v>
      </c>
      <c r="X603" s="470" t="s">
        <v>494</v>
      </c>
      <c r="Y603">
        <v>20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511"/>
      <c r="C604" s="404" t="str">
        <f t="shared" si="243"/>
        <v>C28-R18</v>
      </c>
      <c r="D604" s="405">
        <v>0.60322916666666704</v>
      </c>
      <c r="E604" s="405">
        <v>0.60336805555555595</v>
      </c>
      <c r="F604" s="406">
        <f t="shared" ref="F604:H604" si="257">F603</f>
        <v>1.7</v>
      </c>
      <c r="G604" s="468">
        <f t="shared" si="257"/>
        <v>11.6</v>
      </c>
      <c r="H604" s="407">
        <f t="shared" si="257"/>
        <v>1.2</v>
      </c>
      <c r="I604" s="407">
        <f t="shared" si="245"/>
        <v>13.299999999999999</v>
      </c>
      <c r="J604" s="407">
        <f t="shared" si="246"/>
        <v>13.329999999999998</v>
      </c>
      <c r="K604" s="408">
        <f t="shared" si="247"/>
        <v>2.9999999999999361E-2</v>
      </c>
      <c r="L604" s="409">
        <f t="shared" si="248"/>
        <v>0.5</v>
      </c>
      <c r="M604" s="410">
        <f t="shared" si="249"/>
        <v>13.799999999999999</v>
      </c>
      <c r="N604" s="410">
        <f t="shared" si="239"/>
        <v>13.829999999999998</v>
      </c>
      <c r="O604" s="411"/>
      <c r="P604" s="485">
        <f t="shared" ca="1" si="240"/>
        <v>0.60336805555555539</v>
      </c>
      <c r="Q604" s="484">
        <f t="shared" ca="1" si="241"/>
        <v>0.60354166666666653</v>
      </c>
      <c r="R604" s="486">
        <v>0.03</v>
      </c>
      <c r="S604" s="486">
        <f t="shared" ca="1" si="236"/>
        <v>0.04</v>
      </c>
      <c r="T604">
        <v>18</v>
      </c>
      <c r="U604" s="469" t="str">
        <f t="shared" si="237"/>
        <v>C28-R18</v>
      </c>
      <c r="V604">
        <v>28</v>
      </c>
      <c r="W604" s="470" t="s">
        <v>493</v>
      </c>
      <c r="X604" s="470" t="s">
        <v>494</v>
      </c>
      <c r="Y604">
        <v>18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511"/>
      <c r="C605" s="404" t="str">
        <f t="shared" si="243"/>
        <v>C28-R16</v>
      </c>
      <c r="D605" s="405">
        <v>0.60362268518518558</v>
      </c>
      <c r="E605" s="405">
        <v>0.60378472222222257</v>
      </c>
      <c r="F605" s="406">
        <f t="shared" ref="F605:H605" si="258">F604</f>
        <v>1.7</v>
      </c>
      <c r="G605" s="468">
        <f t="shared" si="258"/>
        <v>11.6</v>
      </c>
      <c r="H605" s="407">
        <f t="shared" si="258"/>
        <v>1.2</v>
      </c>
      <c r="I605" s="407">
        <f t="shared" si="245"/>
        <v>13.299999999999999</v>
      </c>
      <c r="J605" s="407">
        <f t="shared" si="246"/>
        <v>13.319999999999999</v>
      </c>
      <c r="K605" s="408">
        <f t="shared" si="247"/>
        <v>1.9999999999999574E-2</v>
      </c>
      <c r="L605" s="409">
        <f t="shared" si="248"/>
        <v>0.5</v>
      </c>
      <c r="M605" s="410">
        <f t="shared" si="249"/>
        <v>13.799999999999999</v>
      </c>
      <c r="N605" s="410">
        <f t="shared" si="239"/>
        <v>13.819999999999999</v>
      </c>
      <c r="O605" s="411"/>
      <c r="P605" s="485">
        <f t="shared" ca="1" si="240"/>
        <v>0.60383101851851839</v>
      </c>
      <c r="Q605" s="484">
        <f t="shared" ca="1" si="241"/>
        <v>0.60400462962962953</v>
      </c>
      <c r="R605" s="486">
        <v>0.02</v>
      </c>
      <c r="S605" s="486">
        <f t="shared" ca="1" si="236"/>
        <v>0.1</v>
      </c>
      <c r="T605">
        <v>19</v>
      </c>
      <c r="U605" s="469" t="str">
        <f t="shared" si="237"/>
        <v>C28-R16</v>
      </c>
      <c r="V605">
        <v>28</v>
      </c>
      <c r="W605" s="470" t="s">
        <v>493</v>
      </c>
      <c r="X605" s="470" t="s">
        <v>494</v>
      </c>
      <c r="Y605">
        <v>16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511"/>
      <c r="C606" s="404" t="str">
        <f t="shared" si="243"/>
        <v>C28-R14</v>
      </c>
      <c r="D606" s="405">
        <v>0.6040393518518522</v>
      </c>
      <c r="E606" s="405">
        <v>0.60421296296296334</v>
      </c>
      <c r="F606" s="406">
        <f t="shared" ref="F606:H606" si="259">F605</f>
        <v>1.7</v>
      </c>
      <c r="G606" s="468">
        <f t="shared" si="259"/>
        <v>11.6</v>
      </c>
      <c r="H606" s="407">
        <f t="shared" si="259"/>
        <v>1.2</v>
      </c>
      <c r="I606" s="407">
        <f t="shared" si="245"/>
        <v>13.299999999999999</v>
      </c>
      <c r="J606" s="407">
        <f t="shared" si="246"/>
        <v>13.399999999999999</v>
      </c>
      <c r="K606" s="408">
        <f t="shared" si="247"/>
        <v>9.9999999999999645E-2</v>
      </c>
      <c r="L606" s="409">
        <f t="shared" si="248"/>
        <v>0.5</v>
      </c>
      <c r="M606" s="410">
        <f t="shared" si="249"/>
        <v>13.799999999999999</v>
      </c>
      <c r="N606" s="410">
        <f t="shared" si="239"/>
        <v>13.899999999999999</v>
      </c>
      <c r="O606" s="411"/>
      <c r="P606" s="485">
        <f t="shared" ca="1" si="240"/>
        <v>0.60424768518518512</v>
      </c>
      <c r="Q606" s="484">
        <f t="shared" ca="1" si="241"/>
        <v>0.60438657407407403</v>
      </c>
      <c r="R606" s="486">
        <v>0.1</v>
      </c>
      <c r="S606" s="486">
        <f t="shared" ca="1" si="236"/>
        <v>0.02</v>
      </c>
      <c r="T606">
        <v>20</v>
      </c>
      <c r="U606" s="469" t="str">
        <f t="shared" si="237"/>
        <v>C28-R14</v>
      </c>
      <c r="V606">
        <v>28</v>
      </c>
      <c r="W606" s="470" t="s">
        <v>493</v>
      </c>
      <c r="X606" s="470" t="s">
        <v>494</v>
      </c>
      <c r="Y606">
        <v>14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511"/>
      <c r="C607" s="404" t="str">
        <f t="shared" si="243"/>
        <v>C28-R12</v>
      </c>
      <c r="D607" s="405">
        <v>0.60446759259259297</v>
      </c>
      <c r="E607" s="405">
        <v>0.60462962962962996</v>
      </c>
      <c r="F607" s="406">
        <f t="shared" ref="F607:H607" si="260">F606</f>
        <v>1.7</v>
      </c>
      <c r="G607" s="468">
        <f t="shared" si="260"/>
        <v>11.6</v>
      </c>
      <c r="H607" s="407">
        <f t="shared" si="260"/>
        <v>1.2</v>
      </c>
      <c r="I607" s="407">
        <f t="shared" si="245"/>
        <v>13.299999999999999</v>
      </c>
      <c r="J607" s="407">
        <f t="shared" si="246"/>
        <v>13.319999999999999</v>
      </c>
      <c r="K607" s="408">
        <f t="shared" si="247"/>
        <v>1.9999999999999574E-2</v>
      </c>
      <c r="L607" s="409">
        <f t="shared" si="248"/>
        <v>0.5</v>
      </c>
      <c r="M607" s="410">
        <f t="shared" si="249"/>
        <v>13.799999999999999</v>
      </c>
      <c r="N607" s="410">
        <f t="shared" si="239"/>
        <v>13.819999999999999</v>
      </c>
      <c r="O607" s="411"/>
      <c r="P607" s="485">
        <f t="shared" ca="1" si="240"/>
        <v>0.60465277777777771</v>
      </c>
      <c r="Q607" s="484">
        <f t="shared" ca="1" si="241"/>
        <v>0.60479166666666662</v>
      </c>
      <c r="R607" s="486">
        <v>0.02</v>
      </c>
      <c r="S607" s="486">
        <f t="shared" ca="1" si="236"/>
        <v>7.0000000000000007E-2</v>
      </c>
      <c r="T607">
        <v>21</v>
      </c>
      <c r="U607" s="469" t="str">
        <f t="shared" si="237"/>
        <v>C28-R12</v>
      </c>
      <c r="V607">
        <v>28</v>
      </c>
      <c r="W607" s="470" t="s">
        <v>493</v>
      </c>
      <c r="X607" s="470" t="s">
        <v>494</v>
      </c>
      <c r="Y607">
        <v>12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511"/>
      <c r="C608" s="404" t="str">
        <f t="shared" si="243"/>
        <v>C28-R10</v>
      </c>
      <c r="D608" s="405">
        <v>0.60488425925925959</v>
      </c>
      <c r="E608" s="405">
        <v>0.60504629629629658</v>
      </c>
      <c r="F608" s="406">
        <f t="shared" ref="F608:H608" si="261">F607</f>
        <v>1.7</v>
      </c>
      <c r="G608" s="468">
        <f t="shared" si="261"/>
        <v>11.6</v>
      </c>
      <c r="H608" s="407">
        <f t="shared" si="261"/>
        <v>1.2</v>
      </c>
      <c r="I608" s="407">
        <f t="shared" si="245"/>
        <v>13.299999999999999</v>
      </c>
      <c r="J608" s="407">
        <f t="shared" si="246"/>
        <v>13.399999999999999</v>
      </c>
      <c r="K608" s="408">
        <f t="shared" si="247"/>
        <v>9.9999999999999645E-2</v>
      </c>
      <c r="L608" s="409">
        <f t="shared" si="248"/>
        <v>0.5</v>
      </c>
      <c r="M608" s="410">
        <f t="shared" si="249"/>
        <v>13.799999999999999</v>
      </c>
      <c r="N608" s="410">
        <f t="shared" si="239"/>
        <v>13.899999999999999</v>
      </c>
      <c r="O608" s="411"/>
      <c r="P608" s="485">
        <f t="shared" ca="1" si="240"/>
        <v>0.60504629629629625</v>
      </c>
      <c r="Q608" s="484">
        <f t="shared" ca="1" si="241"/>
        <v>0.60521990740740739</v>
      </c>
      <c r="R608" s="486">
        <v>0.1</v>
      </c>
      <c r="S608" s="486">
        <f t="shared" ca="1" si="236"/>
        <v>0.13</v>
      </c>
      <c r="T608">
        <v>22</v>
      </c>
      <c r="U608" s="469" t="str">
        <f t="shared" si="237"/>
        <v>C28-R10</v>
      </c>
      <c r="V608">
        <v>28</v>
      </c>
      <c r="W608" s="470" t="s">
        <v>493</v>
      </c>
      <c r="X608" s="470" t="s">
        <v>494</v>
      </c>
      <c r="Y608">
        <v>10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511"/>
      <c r="C609" s="404" t="str">
        <f t="shared" si="243"/>
        <v>C28-R8</v>
      </c>
      <c r="D609" s="405">
        <v>0.6053240740740744</v>
      </c>
      <c r="E609" s="405">
        <v>0.60549768518518554</v>
      </c>
      <c r="F609" s="406">
        <f t="shared" ref="F609:H609" si="262">F608</f>
        <v>1.7</v>
      </c>
      <c r="G609" s="468">
        <f t="shared" si="262"/>
        <v>11.6</v>
      </c>
      <c r="H609" s="407">
        <f t="shared" si="262"/>
        <v>1.2</v>
      </c>
      <c r="I609" s="407">
        <f t="shared" si="245"/>
        <v>13.299999999999999</v>
      </c>
      <c r="J609" s="407">
        <f t="shared" si="246"/>
        <v>13.399999999999999</v>
      </c>
      <c r="K609" s="408">
        <f t="shared" si="247"/>
        <v>9.9999999999999645E-2</v>
      </c>
      <c r="L609" s="409">
        <f t="shared" si="248"/>
        <v>0.5</v>
      </c>
      <c r="M609" s="410">
        <f t="shared" si="249"/>
        <v>13.799999999999999</v>
      </c>
      <c r="N609" s="410">
        <f t="shared" si="239"/>
        <v>13.899999999999999</v>
      </c>
      <c r="O609" s="411"/>
      <c r="P609" s="485">
        <f t="shared" ca="1" si="240"/>
        <v>0.60548611111111106</v>
      </c>
      <c r="Q609" s="484">
        <f t="shared" ca="1" si="241"/>
        <v>0.60563657407407401</v>
      </c>
      <c r="R609" s="486">
        <v>0.1</v>
      </c>
      <c r="S609" s="486">
        <f t="shared" ca="1" si="236"/>
        <v>0.14000000000000001</v>
      </c>
      <c r="T609">
        <v>23</v>
      </c>
      <c r="U609" s="469" t="str">
        <f t="shared" si="237"/>
        <v>C28-R8</v>
      </c>
      <c r="V609">
        <v>28</v>
      </c>
      <c r="W609" s="470" t="s">
        <v>493</v>
      </c>
      <c r="X609" s="470" t="s">
        <v>494</v>
      </c>
      <c r="Y609">
        <v>8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511"/>
      <c r="C610" s="404" t="str">
        <f t="shared" si="243"/>
        <v>C28-R6</v>
      </c>
      <c r="D610" s="405">
        <v>0.60572916666666698</v>
      </c>
      <c r="E610" s="405">
        <v>0.60587962962962993</v>
      </c>
      <c r="F610" s="406">
        <f t="shared" ref="F610:H610" si="263">F609</f>
        <v>1.7</v>
      </c>
      <c r="G610" s="468">
        <f t="shared" si="263"/>
        <v>11.6</v>
      </c>
      <c r="H610" s="407">
        <f t="shared" si="263"/>
        <v>1.2</v>
      </c>
      <c r="I610" s="407">
        <f t="shared" si="245"/>
        <v>13.299999999999999</v>
      </c>
      <c r="J610" s="407">
        <f t="shared" si="246"/>
        <v>13.399999999999999</v>
      </c>
      <c r="K610" s="408">
        <f t="shared" si="247"/>
        <v>9.9999999999999645E-2</v>
      </c>
      <c r="L610" s="409">
        <f t="shared" si="248"/>
        <v>0.5</v>
      </c>
      <c r="M610" s="410">
        <f t="shared" si="249"/>
        <v>13.799999999999999</v>
      </c>
      <c r="N610" s="410">
        <f t="shared" si="239"/>
        <v>13.899999999999999</v>
      </c>
      <c r="O610" s="411"/>
      <c r="P610" s="485">
        <f t="shared" ca="1" si="240"/>
        <v>0.60592592592592587</v>
      </c>
      <c r="Q610" s="484">
        <f t="shared" ca="1" si="241"/>
        <v>0.60607638888888882</v>
      </c>
      <c r="R610" s="486">
        <v>0.1</v>
      </c>
      <c r="S610" s="486">
        <f t="shared" ca="1" si="236"/>
        <v>0.13</v>
      </c>
      <c r="T610">
        <v>24</v>
      </c>
      <c r="U610" s="469" t="str">
        <f t="shared" si="237"/>
        <v>C28-R6</v>
      </c>
      <c r="V610">
        <v>28</v>
      </c>
      <c r="W610" s="470" t="s">
        <v>493</v>
      </c>
      <c r="X610" s="470" t="s">
        <v>494</v>
      </c>
      <c r="Y610">
        <v>6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511"/>
      <c r="C611" s="404" t="str">
        <f t="shared" si="243"/>
        <v>C28-R4</v>
      </c>
      <c r="D611" s="405">
        <v>0.60615740740740776</v>
      </c>
      <c r="E611" s="405">
        <v>0.60629629629629667</v>
      </c>
      <c r="F611" s="406">
        <f t="shared" ref="F611:H611" si="264">F610</f>
        <v>1.7</v>
      </c>
      <c r="G611" s="468">
        <f t="shared" si="264"/>
        <v>11.6</v>
      </c>
      <c r="H611" s="407">
        <f t="shared" si="264"/>
        <v>1.2</v>
      </c>
      <c r="I611" s="407">
        <f t="shared" si="245"/>
        <v>13.299999999999999</v>
      </c>
      <c r="J611" s="407">
        <f t="shared" si="246"/>
        <v>13.339999999999998</v>
      </c>
      <c r="K611" s="408">
        <f t="shared" si="247"/>
        <v>3.9999999999999147E-2</v>
      </c>
      <c r="L611" s="409">
        <f t="shared" si="248"/>
        <v>0.5</v>
      </c>
      <c r="M611" s="410">
        <f t="shared" si="249"/>
        <v>13.799999999999999</v>
      </c>
      <c r="N611" s="410">
        <f t="shared" si="239"/>
        <v>13.839999999999998</v>
      </c>
      <c r="O611" s="411"/>
      <c r="P611" s="485">
        <f t="shared" ca="1" si="240"/>
        <v>0.60631944444444441</v>
      </c>
      <c r="Q611" s="484">
        <f t="shared" ca="1" si="241"/>
        <v>0.60649305555555555</v>
      </c>
      <c r="R611" s="486">
        <v>0.04</v>
      </c>
      <c r="S611" s="486">
        <f t="shared" ca="1" si="236"/>
        <v>0.14000000000000001</v>
      </c>
      <c r="T611">
        <v>25</v>
      </c>
      <c r="U611" s="469" t="str">
        <f t="shared" si="237"/>
        <v>C28-R4</v>
      </c>
      <c r="V611">
        <v>28</v>
      </c>
      <c r="W611" s="470" t="s">
        <v>493</v>
      </c>
      <c r="X611" s="470" t="s">
        <v>494</v>
      </c>
      <c r="Y611">
        <v>4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511"/>
      <c r="C612" s="404" t="str">
        <f t="shared" si="243"/>
        <v>C28-R2</v>
      </c>
      <c r="D612" s="405">
        <v>0.60652777777777811</v>
      </c>
      <c r="E612" s="405">
        <v>0.6066898148148151</v>
      </c>
      <c r="F612" s="406">
        <f t="shared" ref="F612:H612" si="265">F611</f>
        <v>1.7</v>
      </c>
      <c r="G612" s="468">
        <f t="shared" si="265"/>
        <v>11.6</v>
      </c>
      <c r="H612" s="407">
        <f t="shared" si="265"/>
        <v>1.2</v>
      </c>
      <c r="I612" s="407">
        <f t="shared" si="245"/>
        <v>13.299999999999999</v>
      </c>
      <c r="J612" s="407">
        <f t="shared" si="246"/>
        <v>13.399999999999999</v>
      </c>
      <c r="K612" s="408">
        <f t="shared" si="247"/>
        <v>9.9999999999999645E-2</v>
      </c>
      <c r="L612" s="409">
        <f t="shared" si="248"/>
        <v>0.5</v>
      </c>
      <c r="M612" s="410">
        <f t="shared" si="249"/>
        <v>13.799999999999999</v>
      </c>
      <c r="N612" s="410">
        <f t="shared" si="239"/>
        <v>13.899999999999999</v>
      </c>
      <c r="O612" s="411"/>
      <c r="P612" s="485">
        <f t="shared" ca="1" si="240"/>
        <v>0.60672453703703699</v>
      </c>
      <c r="Q612" s="484">
        <f t="shared" ca="1" si="241"/>
        <v>0.60687499999999994</v>
      </c>
      <c r="R612" s="486">
        <v>0.1</v>
      </c>
      <c r="S612" s="486">
        <f t="shared" ca="1" si="236"/>
        <v>0.09</v>
      </c>
      <c r="T612">
        <v>26</v>
      </c>
      <c r="U612" s="469" t="str">
        <f t="shared" si="237"/>
        <v>C28-R2</v>
      </c>
      <c r="V612">
        <v>28</v>
      </c>
      <c r="W612" s="470" t="s">
        <v>493</v>
      </c>
      <c r="X612" s="470" t="s">
        <v>494</v>
      </c>
      <c r="Y612">
        <v>2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511"/>
      <c r="C613" s="404" t="str">
        <f t="shared" si="243"/>
        <v>C29-R1</v>
      </c>
      <c r="D613" s="405">
        <v>0.60692129629629654</v>
      </c>
      <c r="E613" s="405">
        <v>0.60708333333333353</v>
      </c>
      <c r="F613" s="406">
        <f t="shared" ref="F613:H613" si="266">F612</f>
        <v>1.7</v>
      </c>
      <c r="G613" s="468">
        <f t="shared" si="266"/>
        <v>11.6</v>
      </c>
      <c r="H613" s="407">
        <f t="shared" si="266"/>
        <v>1.2</v>
      </c>
      <c r="I613" s="407">
        <f t="shared" si="245"/>
        <v>13.299999999999999</v>
      </c>
      <c r="J613" s="407">
        <f t="shared" si="246"/>
        <v>13.399999999999999</v>
      </c>
      <c r="K613" s="408">
        <f t="shared" si="247"/>
        <v>9.9999999999999645E-2</v>
      </c>
      <c r="L613" s="409">
        <f t="shared" si="248"/>
        <v>0.5</v>
      </c>
      <c r="M613" s="410">
        <f t="shared" si="249"/>
        <v>13.799999999999999</v>
      </c>
      <c r="N613" s="410">
        <f t="shared" si="239"/>
        <v>13.899999999999999</v>
      </c>
      <c r="O613" s="411"/>
      <c r="P613" s="485">
        <f t="shared" ca="1" si="240"/>
        <v>0.60710648148148139</v>
      </c>
      <c r="Q613" s="484">
        <f t="shared" ca="1" si="241"/>
        <v>0.60728009259259252</v>
      </c>
      <c r="R613" s="486">
        <v>0.1</v>
      </c>
      <c r="S613" s="486">
        <f t="shared" ca="1" si="236"/>
        <v>0.08</v>
      </c>
      <c r="T613">
        <v>1</v>
      </c>
      <c r="U613" s="469" t="str">
        <f t="shared" si="237"/>
        <v>C29-R1</v>
      </c>
      <c r="V613">
        <v>29</v>
      </c>
      <c r="W613" s="470" t="s">
        <v>493</v>
      </c>
      <c r="X613" s="470" t="s">
        <v>494</v>
      </c>
      <c r="Y613">
        <v>1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511"/>
      <c r="C614" s="404" t="str">
        <f t="shared" si="243"/>
        <v>C29-R3</v>
      </c>
      <c r="D614" s="405">
        <v>0.60731481481481497</v>
      </c>
      <c r="E614" s="405">
        <v>0.60747685185185196</v>
      </c>
      <c r="F614" s="406">
        <f t="shared" ref="F614:H614" si="267">F613</f>
        <v>1.7</v>
      </c>
      <c r="G614" s="468">
        <f t="shared" si="267"/>
        <v>11.6</v>
      </c>
      <c r="H614" s="407">
        <f t="shared" si="267"/>
        <v>1.2</v>
      </c>
      <c r="I614" s="407">
        <f t="shared" si="245"/>
        <v>13.299999999999999</v>
      </c>
      <c r="J614" s="407">
        <f t="shared" si="246"/>
        <v>13.389999999999999</v>
      </c>
      <c r="K614" s="408">
        <f t="shared" si="247"/>
        <v>8.9999999999999858E-2</v>
      </c>
      <c r="L614" s="409">
        <f t="shared" si="248"/>
        <v>0.5</v>
      </c>
      <c r="M614" s="410">
        <f t="shared" si="249"/>
        <v>13.799999999999999</v>
      </c>
      <c r="N614" s="410">
        <f t="shared" si="239"/>
        <v>13.889999999999999</v>
      </c>
      <c r="O614" s="411"/>
      <c r="P614" s="485">
        <f t="shared" ca="1" si="240"/>
        <v>0.6075462962962962</v>
      </c>
      <c r="Q614" s="484">
        <f t="shared" ca="1" si="241"/>
        <v>0.60768518518518511</v>
      </c>
      <c r="R614" s="486">
        <v>0.09</v>
      </c>
      <c r="S614" s="486">
        <f t="shared" ca="1" si="236"/>
        <v>0.06</v>
      </c>
      <c r="T614">
        <v>2</v>
      </c>
      <c r="U614" s="469" t="str">
        <f t="shared" si="237"/>
        <v>C29-R3</v>
      </c>
      <c r="V614">
        <v>29</v>
      </c>
      <c r="W614" s="470" t="s">
        <v>493</v>
      </c>
      <c r="X614" s="470" t="s">
        <v>494</v>
      </c>
      <c r="Y614">
        <v>3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511"/>
      <c r="C615" s="404" t="str">
        <f t="shared" si="243"/>
        <v>C29-R5</v>
      </c>
      <c r="D615" s="405">
        <v>0.60776620370370382</v>
      </c>
      <c r="E615" s="405">
        <v>0.60792824074074081</v>
      </c>
      <c r="F615" s="406">
        <f t="shared" ref="F615:H615" si="268">F614</f>
        <v>1.7</v>
      </c>
      <c r="G615" s="468">
        <f t="shared" si="268"/>
        <v>11.6</v>
      </c>
      <c r="H615" s="407">
        <f t="shared" si="268"/>
        <v>1.2</v>
      </c>
      <c r="I615" s="407">
        <f t="shared" si="245"/>
        <v>13.299999999999999</v>
      </c>
      <c r="J615" s="407">
        <f t="shared" si="246"/>
        <v>13.45</v>
      </c>
      <c r="K615" s="408">
        <f t="shared" si="247"/>
        <v>0.15000000000000036</v>
      </c>
      <c r="L615" s="409">
        <f t="shared" si="248"/>
        <v>0.5</v>
      </c>
      <c r="M615" s="410">
        <f t="shared" si="249"/>
        <v>13.799999999999999</v>
      </c>
      <c r="N615" s="410">
        <f t="shared" si="239"/>
        <v>13.95</v>
      </c>
      <c r="O615" s="411"/>
      <c r="P615" s="485">
        <f t="shared" ca="1" si="240"/>
        <v>0.60793981481481474</v>
      </c>
      <c r="Q615" s="484">
        <f t="shared" ca="1" si="241"/>
        <v>0.60807870370370365</v>
      </c>
      <c r="R615" s="486">
        <v>0.15</v>
      </c>
      <c r="S615" s="486">
        <f t="shared" ca="1" si="236"/>
        <v>0.06</v>
      </c>
      <c r="T615">
        <v>3</v>
      </c>
      <c r="U615" s="469" t="str">
        <f t="shared" si="237"/>
        <v>C29-R5</v>
      </c>
      <c r="V615">
        <v>29</v>
      </c>
      <c r="W615" s="470" t="s">
        <v>493</v>
      </c>
      <c r="X615" s="470" t="s">
        <v>494</v>
      </c>
      <c r="Y615">
        <v>5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511"/>
      <c r="C616" s="404" t="str">
        <f t="shared" si="243"/>
        <v>C29-R7</v>
      </c>
      <c r="D616" s="405">
        <v>0.60818287037037044</v>
      </c>
      <c r="E616" s="405">
        <v>0.60832175925925935</v>
      </c>
      <c r="F616" s="406">
        <f t="shared" ref="F616:H616" si="269">F615</f>
        <v>1.7</v>
      </c>
      <c r="G616" s="468">
        <f t="shared" si="269"/>
        <v>11.6</v>
      </c>
      <c r="H616" s="407">
        <f t="shared" si="269"/>
        <v>1.2</v>
      </c>
      <c r="I616" s="407">
        <f t="shared" si="245"/>
        <v>13.299999999999999</v>
      </c>
      <c r="J616" s="407">
        <f t="shared" si="246"/>
        <v>13.339999999999998</v>
      </c>
      <c r="K616" s="408">
        <f t="shared" si="247"/>
        <v>3.9999999999999147E-2</v>
      </c>
      <c r="L616" s="409">
        <f t="shared" si="248"/>
        <v>0.5</v>
      </c>
      <c r="M616" s="410">
        <f t="shared" si="249"/>
        <v>13.799999999999999</v>
      </c>
      <c r="N616" s="410">
        <f t="shared" si="239"/>
        <v>13.839999999999998</v>
      </c>
      <c r="O616" s="411"/>
      <c r="P616" s="485">
        <f t="shared" ca="1" si="240"/>
        <v>0.60834490740740732</v>
      </c>
      <c r="Q616" s="484">
        <f t="shared" ca="1" si="241"/>
        <v>0.60850694444444431</v>
      </c>
      <c r="R616" s="486">
        <v>0.04</v>
      </c>
      <c r="S616" s="486">
        <f t="shared" ca="1" si="236"/>
        <v>7.0000000000000007E-2</v>
      </c>
      <c r="T616">
        <v>4</v>
      </c>
      <c r="U616" s="469" t="str">
        <f t="shared" si="237"/>
        <v>C29-R7</v>
      </c>
      <c r="V616">
        <v>29</v>
      </c>
      <c r="W616" s="470" t="s">
        <v>493</v>
      </c>
      <c r="X616" s="470" t="s">
        <v>494</v>
      </c>
      <c r="Y616">
        <v>7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511"/>
      <c r="C617" s="404" t="str">
        <f t="shared" si="243"/>
        <v>C29-R9</v>
      </c>
      <c r="D617" s="405">
        <v>0.60861111111111121</v>
      </c>
      <c r="E617" s="405">
        <v>0.60876157407407416</v>
      </c>
      <c r="F617" s="406">
        <f t="shared" ref="F617:H617" si="270">F616</f>
        <v>1.7</v>
      </c>
      <c r="G617" s="468">
        <f t="shared" si="270"/>
        <v>11.6</v>
      </c>
      <c r="H617" s="407">
        <f t="shared" si="270"/>
        <v>1.2</v>
      </c>
      <c r="I617" s="407">
        <f t="shared" si="245"/>
        <v>13.299999999999999</v>
      </c>
      <c r="J617" s="407">
        <f t="shared" si="246"/>
        <v>13.36</v>
      </c>
      <c r="K617" s="408">
        <f t="shared" si="247"/>
        <v>6.0000000000000497E-2</v>
      </c>
      <c r="L617" s="409">
        <f t="shared" si="248"/>
        <v>0.5</v>
      </c>
      <c r="M617" s="410">
        <f t="shared" si="249"/>
        <v>13.799999999999999</v>
      </c>
      <c r="N617" s="410">
        <f t="shared" si="239"/>
        <v>13.86</v>
      </c>
      <c r="O617" s="411"/>
      <c r="P617" s="485">
        <f t="shared" ca="1" si="240"/>
        <v>0.60873842592592575</v>
      </c>
      <c r="Q617" s="484">
        <f t="shared" ca="1" si="241"/>
        <v>0.60891203703703689</v>
      </c>
      <c r="R617" s="486">
        <v>0.06</v>
      </c>
      <c r="S617" s="486">
        <f t="shared" ca="1" si="236"/>
        <v>0.06</v>
      </c>
      <c r="T617">
        <v>5</v>
      </c>
      <c r="U617" s="469" t="str">
        <f t="shared" si="237"/>
        <v>C29-R9</v>
      </c>
      <c r="V617">
        <v>29</v>
      </c>
      <c r="W617" s="470" t="s">
        <v>493</v>
      </c>
      <c r="X617" s="470" t="s">
        <v>494</v>
      </c>
      <c r="Y617">
        <v>9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511"/>
      <c r="C618" s="404" t="str">
        <f t="shared" si="243"/>
        <v>C29-R11</v>
      </c>
      <c r="D618" s="405">
        <v>0.60900462962962976</v>
      </c>
      <c r="E618" s="405">
        <v>0.6091782407407409</v>
      </c>
      <c r="F618" s="406">
        <f t="shared" ref="F618:H618" si="271">F617</f>
        <v>1.7</v>
      </c>
      <c r="G618" s="468">
        <f t="shared" si="271"/>
        <v>11.6</v>
      </c>
      <c r="H618" s="407">
        <f t="shared" si="271"/>
        <v>1.2</v>
      </c>
      <c r="I618" s="407">
        <f t="shared" si="245"/>
        <v>13.299999999999999</v>
      </c>
      <c r="J618" s="407">
        <f t="shared" si="246"/>
        <v>13.309999999999999</v>
      </c>
      <c r="K618" s="408">
        <f t="shared" si="247"/>
        <v>9.9999999999997868E-3</v>
      </c>
      <c r="L618" s="409">
        <f t="shared" si="248"/>
        <v>0.5</v>
      </c>
      <c r="M618" s="410">
        <f t="shared" si="249"/>
        <v>13.799999999999999</v>
      </c>
      <c r="N618" s="410">
        <f t="shared" si="239"/>
        <v>13.809999999999999</v>
      </c>
      <c r="O618" s="411"/>
      <c r="P618" s="485">
        <f t="shared" ca="1" si="240"/>
        <v>0.60918981481481471</v>
      </c>
      <c r="Q618" s="484">
        <f t="shared" ca="1" si="241"/>
        <v>0.6093518518518517</v>
      </c>
      <c r="R618" s="486">
        <v>0.01</v>
      </c>
      <c r="S618" s="486">
        <f t="shared" ca="1" si="236"/>
        <v>0.04</v>
      </c>
      <c r="T618">
        <v>6</v>
      </c>
      <c r="U618" s="469" t="str">
        <f t="shared" si="237"/>
        <v>C29-R11</v>
      </c>
      <c r="V618">
        <v>29</v>
      </c>
      <c r="W618" s="470" t="s">
        <v>493</v>
      </c>
      <c r="X618" s="470" t="s">
        <v>494</v>
      </c>
      <c r="Y618">
        <v>11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511"/>
      <c r="C619" s="404" t="str">
        <f t="shared" si="243"/>
        <v>C29-R13</v>
      </c>
      <c r="D619" s="405">
        <v>0.60943287037037053</v>
      </c>
      <c r="E619" s="405">
        <v>0.60959490740740752</v>
      </c>
      <c r="F619" s="406">
        <f t="shared" ref="F619:H619" si="272">F618</f>
        <v>1.7</v>
      </c>
      <c r="G619" s="468">
        <f t="shared" si="272"/>
        <v>11.6</v>
      </c>
      <c r="H619" s="407">
        <f t="shared" si="272"/>
        <v>1.2</v>
      </c>
      <c r="I619" s="407">
        <f t="shared" si="245"/>
        <v>13.299999999999999</v>
      </c>
      <c r="J619" s="407">
        <f t="shared" si="246"/>
        <v>13.399999999999999</v>
      </c>
      <c r="K619" s="408">
        <f t="shared" si="247"/>
        <v>9.9999999999999645E-2</v>
      </c>
      <c r="L619" s="409">
        <f t="shared" si="248"/>
        <v>0.5</v>
      </c>
      <c r="M619" s="410">
        <f t="shared" si="249"/>
        <v>13.799999999999999</v>
      </c>
      <c r="N619" s="410">
        <f t="shared" si="239"/>
        <v>13.899999999999999</v>
      </c>
      <c r="O619" s="411"/>
      <c r="P619" s="485">
        <f t="shared" ca="1" si="240"/>
        <v>0.60959490740740729</v>
      </c>
      <c r="Q619" s="484">
        <f t="shared" ca="1" si="241"/>
        <v>0.6097337962962962</v>
      </c>
      <c r="R619" s="486">
        <v>0.1</v>
      </c>
      <c r="S619" s="486">
        <f t="shared" ca="1" si="236"/>
        <v>0.14000000000000001</v>
      </c>
      <c r="T619">
        <v>7</v>
      </c>
      <c r="U619" s="469" t="str">
        <f t="shared" si="237"/>
        <v>C29-R13</v>
      </c>
      <c r="V619">
        <v>29</v>
      </c>
      <c r="W619" s="470" t="s">
        <v>493</v>
      </c>
      <c r="X619" s="470" t="s">
        <v>494</v>
      </c>
      <c r="Y619">
        <v>13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511"/>
      <c r="C620" s="404" t="str">
        <f t="shared" si="243"/>
        <v>C29-R15</v>
      </c>
      <c r="D620" s="405">
        <v>0.60987268518518534</v>
      </c>
      <c r="E620" s="405">
        <v>0.61004629629629648</v>
      </c>
      <c r="F620" s="406">
        <f t="shared" ref="F620:H620" si="273">F619</f>
        <v>1.7</v>
      </c>
      <c r="G620" s="468">
        <f t="shared" si="273"/>
        <v>11.6</v>
      </c>
      <c r="H620" s="407">
        <f t="shared" si="273"/>
        <v>1.2</v>
      </c>
      <c r="I620" s="407">
        <f t="shared" si="245"/>
        <v>13.299999999999999</v>
      </c>
      <c r="J620" s="407">
        <f t="shared" si="246"/>
        <v>13.319999999999999</v>
      </c>
      <c r="K620" s="408">
        <f t="shared" si="247"/>
        <v>1.9999999999999574E-2</v>
      </c>
      <c r="L620" s="409">
        <f t="shared" si="248"/>
        <v>0.5</v>
      </c>
      <c r="M620" s="410">
        <f t="shared" si="249"/>
        <v>13.799999999999999</v>
      </c>
      <c r="N620" s="410">
        <f t="shared" si="239"/>
        <v>13.819999999999999</v>
      </c>
      <c r="O620" s="411"/>
      <c r="P620" s="485">
        <f t="shared" ca="1" si="240"/>
        <v>0.60998842592592584</v>
      </c>
      <c r="Q620" s="484">
        <f t="shared" ca="1" si="241"/>
        <v>0.61013888888888879</v>
      </c>
      <c r="R620" s="486">
        <v>0.02</v>
      </c>
      <c r="S620" s="486">
        <f t="shared" ca="1" si="236"/>
        <v>7.0000000000000007E-2</v>
      </c>
      <c r="T620">
        <v>8</v>
      </c>
      <c r="U620" s="469" t="str">
        <f t="shared" si="237"/>
        <v>C29-R15</v>
      </c>
      <c r="V620">
        <v>29</v>
      </c>
      <c r="W620" s="470" t="s">
        <v>493</v>
      </c>
      <c r="X620" s="470" t="s">
        <v>494</v>
      </c>
      <c r="Y620">
        <v>15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511"/>
      <c r="C621" s="404" t="str">
        <f t="shared" si="243"/>
        <v>C29-R17</v>
      </c>
      <c r="D621" s="405">
        <v>0.61030092592592611</v>
      </c>
      <c r="E621" s="405">
        <v>0.61043981481481502</v>
      </c>
      <c r="F621" s="406">
        <f t="shared" ref="F621:H621" si="274">F620</f>
        <v>1.7</v>
      </c>
      <c r="G621" s="468">
        <f t="shared" si="274"/>
        <v>11.6</v>
      </c>
      <c r="H621" s="407">
        <f t="shared" si="274"/>
        <v>1.2</v>
      </c>
      <c r="I621" s="407">
        <f t="shared" si="245"/>
        <v>13.299999999999999</v>
      </c>
      <c r="J621" s="407">
        <f t="shared" si="246"/>
        <v>13.409999999999998</v>
      </c>
      <c r="K621" s="408">
        <f t="shared" si="247"/>
        <v>0.10999999999999943</v>
      </c>
      <c r="L621" s="409">
        <f t="shared" si="248"/>
        <v>0.5</v>
      </c>
      <c r="M621" s="410">
        <f t="shared" si="249"/>
        <v>13.799999999999999</v>
      </c>
      <c r="N621" s="410">
        <f t="shared" si="239"/>
        <v>13.909999999999998</v>
      </c>
      <c r="O621" s="411"/>
      <c r="P621" s="485">
        <f t="shared" ca="1" si="240"/>
        <v>0.61038194444444438</v>
      </c>
      <c r="Q621" s="484">
        <f t="shared" ca="1" si="241"/>
        <v>0.61052083333333329</v>
      </c>
      <c r="R621" s="486">
        <v>0.11</v>
      </c>
      <c r="S621" s="486">
        <f t="shared" ca="1" si="236"/>
        <v>0.08</v>
      </c>
      <c r="T621">
        <v>9</v>
      </c>
      <c r="U621" s="469" t="str">
        <f t="shared" si="237"/>
        <v>C29-R17</v>
      </c>
      <c r="V621">
        <v>29</v>
      </c>
      <c r="W621" s="470" t="s">
        <v>493</v>
      </c>
      <c r="X621" s="470" t="s">
        <v>494</v>
      </c>
      <c r="Y621">
        <v>17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511"/>
      <c r="C622" s="404" t="str">
        <f t="shared" si="243"/>
        <v>C29-R19</v>
      </c>
      <c r="D622" s="405">
        <v>0.61071759259259284</v>
      </c>
      <c r="E622" s="405">
        <v>0.61087962962962983</v>
      </c>
      <c r="F622" s="406">
        <f t="shared" ref="F622:H622" si="275">F621</f>
        <v>1.7</v>
      </c>
      <c r="G622" s="468">
        <f t="shared" si="275"/>
        <v>11.6</v>
      </c>
      <c r="H622" s="407">
        <f t="shared" si="275"/>
        <v>1.2</v>
      </c>
      <c r="I622" s="407">
        <f t="shared" si="245"/>
        <v>13.299999999999999</v>
      </c>
      <c r="J622" s="407">
        <f t="shared" si="246"/>
        <v>13.35</v>
      </c>
      <c r="K622" s="408">
        <f t="shared" si="247"/>
        <v>5.0000000000000711E-2</v>
      </c>
      <c r="L622" s="409">
        <f t="shared" si="248"/>
        <v>0.5</v>
      </c>
      <c r="M622" s="410">
        <f t="shared" si="249"/>
        <v>13.799999999999999</v>
      </c>
      <c r="N622" s="410">
        <f t="shared" si="239"/>
        <v>13.85</v>
      </c>
      <c r="O622" s="411"/>
      <c r="P622" s="485">
        <f t="shared" ca="1" si="240"/>
        <v>0.61075231481481473</v>
      </c>
      <c r="Q622" s="484">
        <f t="shared" ca="1" si="241"/>
        <v>0.61092592592592587</v>
      </c>
      <c r="R622" s="486">
        <v>0.05</v>
      </c>
      <c r="S622" s="486">
        <f t="shared" ca="1" si="236"/>
        <v>0.15</v>
      </c>
      <c r="T622">
        <v>10</v>
      </c>
      <c r="U622" s="469" t="str">
        <f t="shared" si="237"/>
        <v>C29-R19</v>
      </c>
      <c r="V622">
        <v>29</v>
      </c>
      <c r="W622" s="470" t="s">
        <v>493</v>
      </c>
      <c r="X622" s="470" t="s">
        <v>494</v>
      </c>
      <c r="Y622">
        <v>19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511"/>
      <c r="C623" s="404" t="str">
        <f t="shared" si="243"/>
        <v>C29-R21</v>
      </c>
      <c r="D623" s="405">
        <v>0.6111458333333335</v>
      </c>
      <c r="E623" s="405">
        <v>0.61128472222222241</v>
      </c>
      <c r="F623" s="406">
        <f t="shared" ref="F623:H623" si="276">F622</f>
        <v>1.7</v>
      </c>
      <c r="G623" s="468">
        <f t="shared" si="276"/>
        <v>11.6</v>
      </c>
      <c r="H623" s="407">
        <f t="shared" si="276"/>
        <v>1.2</v>
      </c>
      <c r="I623" s="407">
        <f t="shared" si="245"/>
        <v>13.299999999999999</v>
      </c>
      <c r="J623" s="407">
        <f t="shared" si="246"/>
        <v>13.419999999999998</v>
      </c>
      <c r="K623" s="408">
        <f t="shared" si="247"/>
        <v>0.11999999999999922</v>
      </c>
      <c r="L623" s="409">
        <f t="shared" si="248"/>
        <v>0.5</v>
      </c>
      <c r="M623" s="410">
        <f t="shared" si="249"/>
        <v>13.799999999999999</v>
      </c>
      <c r="N623" s="410">
        <f t="shared" si="239"/>
        <v>13.919999999999998</v>
      </c>
      <c r="O623" s="411"/>
      <c r="P623" s="485">
        <f t="shared" ca="1" si="240"/>
        <v>0.61121527777777773</v>
      </c>
      <c r="Q623" s="484">
        <f t="shared" ca="1" si="241"/>
        <v>0.61137731481481472</v>
      </c>
      <c r="R623" s="486">
        <v>0.12</v>
      </c>
      <c r="S623" s="486">
        <f t="shared" ca="1" si="236"/>
        <v>0.13</v>
      </c>
      <c r="T623">
        <v>11</v>
      </c>
      <c r="U623" s="469" t="str">
        <f t="shared" si="237"/>
        <v>C29-R21</v>
      </c>
      <c r="V623">
        <v>29</v>
      </c>
      <c r="W623" s="470" t="s">
        <v>493</v>
      </c>
      <c r="X623" s="470" t="s">
        <v>494</v>
      </c>
      <c r="Y623">
        <v>21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511"/>
      <c r="C624" s="404" t="str">
        <f t="shared" si="243"/>
        <v>C29-R23</v>
      </c>
      <c r="D624" s="405">
        <v>0.61153935185185204</v>
      </c>
      <c r="E624" s="405">
        <v>0.61168981481481499</v>
      </c>
      <c r="F624" s="406">
        <f t="shared" ref="F624:H624" si="277">F623</f>
        <v>1.7</v>
      </c>
      <c r="G624" s="468">
        <f t="shared" si="277"/>
        <v>11.6</v>
      </c>
      <c r="H624" s="407">
        <f t="shared" si="277"/>
        <v>1.2</v>
      </c>
      <c r="I624" s="407">
        <f t="shared" si="245"/>
        <v>13.299999999999999</v>
      </c>
      <c r="J624" s="407">
        <f t="shared" si="246"/>
        <v>13.45</v>
      </c>
      <c r="K624" s="408">
        <f t="shared" si="247"/>
        <v>0.15000000000000036</v>
      </c>
      <c r="L624" s="409">
        <f t="shared" si="248"/>
        <v>0.5</v>
      </c>
      <c r="M624" s="410">
        <f t="shared" si="249"/>
        <v>13.799999999999999</v>
      </c>
      <c r="N624" s="410">
        <f t="shared" si="239"/>
        <v>13.95</v>
      </c>
      <c r="O624" s="411"/>
      <c r="P624" s="485">
        <f t="shared" ca="1" si="240"/>
        <v>0.61163194444444435</v>
      </c>
      <c r="Q624" s="484">
        <f t="shared" ca="1" si="241"/>
        <v>0.6117824074074073</v>
      </c>
      <c r="R624" s="486">
        <v>0.15</v>
      </c>
      <c r="S624" s="486">
        <f t="shared" ca="1" si="236"/>
        <v>0.05</v>
      </c>
      <c r="T624">
        <v>12</v>
      </c>
      <c r="U624" s="469" t="str">
        <f t="shared" si="237"/>
        <v>C29-R23</v>
      </c>
      <c r="V624">
        <v>29</v>
      </c>
      <c r="W624" s="470" t="s">
        <v>493</v>
      </c>
      <c r="X624" s="470" t="s">
        <v>494</v>
      </c>
      <c r="Y624">
        <v>23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511"/>
      <c r="C625" s="404" t="str">
        <f t="shared" si="243"/>
        <v>C29-R25</v>
      </c>
      <c r="D625" s="405">
        <v>0.61197916666666685</v>
      </c>
      <c r="E625" s="405">
        <v>0.61215277777777799</v>
      </c>
      <c r="F625" s="406">
        <f t="shared" ref="F625:H625" si="278">F624</f>
        <v>1.7</v>
      </c>
      <c r="G625" s="468">
        <f t="shared" si="278"/>
        <v>11.6</v>
      </c>
      <c r="H625" s="407">
        <f t="shared" si="278"/>
        <v>1.2</v>
      </c>
      <c r="I625" s="407">
        <f t="shared" si="245"/>
        <v>13.299999999999999</v>
      </c>
      <c r="J625" s="407">
        <f t="shared" si="246"/>
        <v>13.44</v>
      </c>
      <c r="K625" s="408">
        <f t="shared" si="247"/>
        <v>0.14000000000000057</v>
      </c>
      <c r="L625" s="409">
        <f t="shared" si="248"/>
        <v>0.5</v>
      </c>
      <c r="M625" s="410">
        <f t="shared" si="249"/>
        <v>13.799999999999999</v>
      </c>
      <c r="N625" s="410">
        <f t="shared" si="239"/>
        <v>13.94</v>
      </c>
      <c r="O625" s="411"/>
      <c r="P625" s="485">
        <f t="shared" ca="1" si="240"/>
        <v>0.61206018518518512</v>
      </c>
      <c r="Q625" s="484">
        <f t="shared" ca="1" si="241"/>
        <v>0.61221064814814807</v>
      </c>
      <c r="R625" s="486">
        <v>0.14000000000000001</v>
      </c>
      <c r="S625" s="486">
        <f t="shared" ca="1" si="236"/>
        <v>0.03</v>
      </c>
      <c r="T625">
        <v>13</v>
      </c>
      <c r="U625" s="469" t="str">
        <f t="shared" si="237"/>
        <v>C29-R25</v>
      </c>
      <c r="V625">
        <v>29</v>
      </c>
      <c r="W625" s="470" t="s">
        <v>493</v>
      </c>
      <c r="X625" s="470" t="s">
        <v>494</v>
      </c>
      <c r="Y625">
        <v>25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511"/>
      <c r="C626" s="404" t="str">
        <f t="shared" si="243"/>
        <v>C29-R27</v>
      </c>
      <c r="D626" s="405">
        <v>0.61240740740740762</v>
      </c>
      <c r="E626" s="405">
        <v>0.61258101851851876</v>
      </c>
      <c r="F626" s="406">
        <f t="shared" ref="F626:H626" si="279">F625</f>
        <v>1.7</v>
      </c>
      <c r="G626" s="468">
        <f t="shared" si="279"/>
        <v>11.6</v>
      </c>
      <c r="H626" s="407">
        <f t="shared" si="279"/>
        <v>1.2</v>
      </c>
      <c r="I626" s="407">
        <f t="shared" si="245"/>
        <v>13.299999999999999</v>
      </c>
      <c r="J626" s="407">
        <f t="shared" si="246"/>
        <v>13.399999999999999</v>
      </c>
      <c r="K626" s="408">
        <f t="shared" si="247"/>
        <v>9.9999999999999645E-2</v>
      </c>
      <c r="L626" s="409">
        <f t="shared" si="248"/>
        <v>0.5</v>
      </c>
      <c r="M626" s="410">
        <f t="shared" si="249"/>
        <v>13.799999999999999</v>
      </c>
      <c r="N626" s="410">
        <f t="shared" si="239"/>
        <v>13.899999999999999</v>
      </c>
      <c r="O626" s="411"/>
      <c r="P626" s="485">
        <f t="shared" ca="1" si="240"/>
        <v>0.61246527777777771</v>
      </c>
      <c r="Q626" s="484">
        <f t="shared" ca="1" si="241"/>
        <v>0.61263888888888884</v>
      </c>
      <c r="R626" s="486">
        <v>0.1</v>
      </c>
      <c r="S626" s="486">
        <f t="shared" ca="1" si="236"/>
        <v>0.12</v>
      </c>
      <c r="T626">
        <v>14</v>
      </c>
      <c r="U626" s="469" t="str">
        <f t="shared" si="237"/>
        <v>C29-R27</v>
      </c>
      <c r="V626">
        <v>29</v>
      </c>
      <c r="W626" s="470" t="s">
        <v>493</v>
      </c>
      <c r="X626" s="470" t="s">
        <v>494</v>
      </c>
      <c r="Y626">
        <v>27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511" t="str">
        <f>D12</f>
        <v>KM10+130, KM10+170</v>
      </c>
      <c r="C627" s="404" t="str">
        <f t="shared" si="243"/>
        <v>C29-R29</v>
      </c>
      <c r="D627" s="405">
        <v>0.6128125000000002</v>
      </c>
      <c r="E627" s="405">
        <v>0.61297453703703719</v>
      </c>
      <c r="F627" s="406">
        <f t="shared" ref="F627:H627" si="280">F626</f>
        <v>1.7</v>
      </c>
      <c r="G627" s="468">
        <f t="shared" si="280"/>
        <v>11.6</v>
      </c>
      <c r="H627" s="407">
        <f t="shared" si="280"/>
        <v>1.2</v>
      </c>
      <c r="I627" s="407">
        <f t="shared" si="245"/>
        <v>13.299999999999999</v>
      </c>
      <c r="J627" s="407">
        <f t="shared" si="246"/>
        <v>13.319999999999999</v>
      </c>
      <c r="K627" s="408">
        <f t="shared" si="247"/>
        <v>1.9999999999999574E-2</v>
      </c>
      <c r="L627" s="409">
        <f t="shared" si="248"/>
        <v>0.5</v>
      </c>
      <c r="M627" s="410">
        <f t="shared" si="249"/>
        <v>13.799999999999999</v>
      </c>
      <c r="N627" s="410">
        <f t="shared" si="239"/>
        <v>13.819999999999999</v>
      </c>
      <c r="O627" s="411"/>
      <c r="P627" s="485">
        <f t="shared" ca="1" si="240"/>
        <v>0.61291666666666667</v>
      </c>
      <c r="Q627" s="484">
        <f t="shared" ca="1" si="241"/>
        <v>0.61307870370370365</v>
      </c>
      <c r="R627" s="486">
        <v>0.02</v>
      </c>
      <c r="S627" s="486">
        <f t="shared" ca="1" si="236"/>
        <v>0.06</v>
      </c>
      <c r="T627">
        <v>15</v>
      </c>
      <c r="U627" s="469" t="str">
        <f t="shared" si="237"/>
        <v>C29-R29</v>
      </c>
      <c r="V627">
        <v>29</v>
      </c>
      <c r="W627" s="470" t="s">
        <v>493</v>
      </c>
      <c r="X627" s="470" t="s">
        <v>494</v>
      </c>
      <c r="Y627">
        <v>29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511"/>
      <c r="C628" s="404" t="str">
        <f t="shared" si="243"/>
        <v>C29-R31</v>
      </c>
      <c r="D628" s="405">
        <v>0.61320601851851864</v>
      </c>
      <c r="E628" s="405">
        <v>0.61337962962962977</v>
      </c>
      <c r="F628" s="406">
        <f t="shared" ref="F628:H628" si="281">F627</f>
        <v>1.7</v>
      </c>
      <c r="G628" s="468">
        <f t="shared" si="281"/>
        <v>11.6</v>
      </c>
      <c r="H628" s="407">
        <f t="shared" si="281"/>
        <v>1.2</v>
      </c>
      <c r="I628" s="407">
        <f t="shared" si="245"/>
        <v>13.299999999999999</v>
      </c>
      <c r="J628" s="407">
        <f t="shared" si="246"/>
        <v>13.389999999999999</v>
      </c>
      <c r="K628" s="408">
        <f t="shared" si="247"/>
        <v>8.9999999999999858E-2</v>
      </c>
      <c r="L628" s="409">
        <f t="shared" si="248"/>
        <v>0.5</v>
      </c>
      <c r="M628" s="410">
        <f t="shared" si="249"/>
        <v>13.799999999999999</v>
      </c>
      <c r="N628" s="410">
        <f t="shared" si="239"/>
        <v>13.889999999999999</v>
      </c>
      <c r="O628" s="411"/>
      <c r="P628" s="485">
        <f t="shared" ca="1" si="240"/>
        <v>0.6133101851851851</v>
      </c>
      <c r="Q628" s="484">
        <f t="shared" ca="1" si="241"/>
        <v>0.61347222222222209</v>
      </c>
      <c r="R628" s="486">
        <v>0.09</v>
      </c>
      <c r="S628" s="486">
        <f t="shared" ca="1" si="236"/>
        <v>7.0000000000000007E-2</v>
      </c>
      <c r="T628">
        <v>16</v>
      </c>
      <c r="U628" s="469" t="str">
        <f t="shared" si="237"/>
        <v>C29-R31</v>
      </c>
      <c r="V628">
        <v>29</v>
      </c>
      <c r="W628" s="470" t="s">
        <v>493</v>
      </c>
      <c r="X628" s="470" t="s">
        <v>494</v>
      </c>
      <c r="Y628">
        <v>31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511"/>
      <c r="C629" s="404" t="str">
        <f t="shared" si="243"/>
        <v>C29-R33</v>
      </c>
      <c r="D629" s="405">
        <v>0.61363425925925941</v>
      </c>
      <c r="E629" s="405">
        <v>0.6137962962962964</v>
      </c>
      <c r="F629" s="406">
        <f t="shared" ref="F629:H629" si="282">F628</f>
        <v>1.7</v>
      </c>
      <c r="G629" s="468">
        <f t="shared" si="282"/>
        <v>11.6</v>
      </c>
      <c r="H629" s="407">
        <f t="shared" si="282"/>
        <v>1.2</v>
      </c>
      <c r="I629" s="407">
        <f t="shared" si="245"/>
        <v>13.299999999999999</v>
      </c>
      <c r="J629" s="407">
        <f t="shared" si="246"/>
        <v>13.379999999999999</v>
      </c>
      <c r="K629" s="408">
        <f t="shared" si="247"/>
        <v>8.0000000000000071E-2</v>
      </c>
      <c r="L629" s="409">
        <f t="shared" si="248"/>
        <v>0.5</v>
      </c>
      <c r="M629" s="410">
        <f t="shared" si="249"/>
        <v>13.799999999999999</v>
      </c>
      <c r="N629" s="410">
        <f t="shared" si="239"/>
        <v>13.879999999999999</v>
      </c>
      <c r="O629" s="411"/>
      <c r="P629" s="485">
        <f t="shared" ca="1" si="240"/>
        <v>0.61376157407407395</v>
      </c>
      <c r="Q629" s="484">
        <f t="shared" ca="1" si="241"/>
        <v>0.61392361111111093</v>
      </c>
      <c r="R629" s="486">
        <v>0.08</v>
      </c>
      <c r="S629" s="486">
        <f t="shared" ca="1" si="236"/>
        <v>0.11</v>
      </c>
      <c r="T629">
        <v>17</v>
      </c>
      <c r="U629" s="469" t="str">
        <f t="shared" si="237"/>
        <v>C29-R33</v>
      </c>
      <c r="V629">
        <v>29</v>
      </c>
      <c r="W629" s="470" t="s">
        <v>493</v>
      </c>
      <c r="X629" s="470" t="s">
        <v>494</v>
      </c>
      <c r="Y629">
        <v>33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511"/>
      <c r="C630" s="404" t="str">
        <f t="shared" si="243"/>
        <v>C29-R35</v>
      </c>
      <c r="D630" s="405">
        <v>0.61403935185185199</v>
      </c>
      <c r="E630" s="405">
        <v>0.61420138888888898</v>
      </c>
      <c r="F630" s="406">
        <f t="shared" ref="F630:H630" si="283">F629</f>
        <v>1.7</v>
      </c>
      <c r="G630" s="468">
        <f t="shared" si="283"/>
        <v>11.6</v>
      </c>
      <c r="H630" s="407">
        <f t="shared" si="283"/>
        <v>1.2</v>
      </c>
      <c r="I630" s="407">
        <f t="shared" si="245"/>
        <v>13.299999999999999</v>
      </c>
      <c r="J630" s="407">
        <f t="shared" si="246"/>
        <v>13.45</v>
      </c>
      <c r="K630" s="408">
        <f t="shared" si="247"/>
        <v>0.15000000000000036</v>
      </c>
      <c r="L630" s="409">
        <f t="shared" si="248"/>
        <v>0.5</v>
      </c>
      <c r="M630" s="410">
        <f t="shared" si="249"/>
        <v>13.799999999999999</v>
      </c>
      <c r="N630" s="410">
        <f t="shared" si="239"/>
        <v>13.95</v>
      </c>
      <c r="O630" s="411"/>
      <c r="P630" s="485">
        <f t="shared" ca="1" si="240"/>
        <v>0.61416666666666653</v>
      </c>
      <c r="Q630" s="484">
        <f t="shared" ca="1" si="241"/>
        <v>0.61434027777777767</v>
      </c>
      <c r="R630" s="486">
        <v>0.15</v>
      </c>
      <c r="S630" s="486">
        <f t="shared" ca="1" si="236"/>
        <v>0.06</v>
      </c>
      <c r="T630">
        <v>18</v>
      </c>
      <c r="U630" s="469" t="str">
        <f t="shared" si="237"/>
        <v>C29-R35</v>
      </c>
      <c r="V630">
        <v>29</v>
      </c>
      <c r="W630" s="470" t="s">
        <v>493</v>
      </c>
      <c r="X630" s="470" t="s">
        <v>494</v>
      </c>
      <c r="Y630">
        <v>35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511"/>
      <c r="C631" s="404" t="str">
        <f t="shared" si="243"/>
        <v>C29-R37</v>
      </c>
      <c r="D631" s="405">
        <v>0.61444444444444457</v>
      </c>
      <c r="E631" s="405">
        <v>0.61460648148148156</v>
      </c>
      <c r="F631" s="406">
        <f t="shared" ref="F631:H631" si="284">F630</f>
        <v>1.7</v>
      </c>
      <c r="G631" s="468">
        <f t="shared" si="284"/>
        <v>11.6</v>
      </c>
      <c r="H631" s="407">
        <f t="shared" si="284"/>
        <v>1.2</v>
      </c>
      <c r="I631" s="407">
        <f t="shared" si="245"/>
        <v>13.299999999999999</v>
      </c>
      <c r="J631" s="407">
        <f t="shared" si="246"/>
        <v>13.379999999999999</v>
      </c>
      <c r="K631" s="408">
        <f t="shared" si="247"/>
        <v>8.0000000000000071E-2</v>
      </c>
      <c r="L631" s="409">
        <f t="shared" si="248"/>
        <v>0.5</v>
      </c>
      <c r="M631" s="410">
        <f t="shared" si="249"/>
        <v>13.799999999999999</v>
      </c>
      <c r="N631" s="410">
        <f t="shared" si="239"/>
        <v>13.879999999999999</v>
      </c>
      <c r="O631" s="411"/>
      <c r="P631" s="485">
        <f t="shared" ca="1" si="240"/>
        <v>0.6145949074074073</v>
      </c>
      <c r="Q631" s="484">
        <f t="shared" ca="1" si="241"/>
        <v>0.61475694444444429</v>
      </c>
      <c r="R631" s="486">
        <v>0.08</v>
      </c>
      <c r="S631" s="486">
        <f t="shared" ca="1" si="236"/>
        <v>0.02</v>
      </c>
      <c r="T631">
        <v>19</v>
      </c>
      <c r="U631" s="469" t="str">
        <f t="shared" si="237"/>
        <v>C29-R37</v>
      </c>
      <c r="V631">
        <v>29</v>
      </c>
      <c r="W631" s="470" t="s">
        <v>493</v>
      </c>
      <c r="X631" s="470" t="s">
        <v>494</v>
      </c>
      <c r="Y631">
        <v>37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511"/>
      <c r="C632" s="404" t="str">
        <f t="shared" si="243"/>
        <v>C29-R39</v>
      </c>
      <c r="D632" s="405">
        <v>0.61488425925925938</v>
      </c>
      <c r="E632" s="405">
        <v>0.61502314814814829</v>
      </c>
      <c r="F632" s="406">
        <f t="shared" ref="F632:H632" si="285">F631</f>
        <v>1.7</v>
      </c>
      <c r="G632" s="468">
        <f t="shared" si="285"/>
        <v>11.6</v>
      </c>
      <c r="H632" s="407">
        <f t="shared" si="285"/>
        <v>1.2</v>
      </c>
      <c r="I632" s="407">
        <f t="shared" si="245"/>
        <v>13.299999999999999</v>
      </c>
      <c r="J632" s="407">
        <f t="shared" si="246"/>
        <v>13.36</v>
      </c>
      <c r="K632" s="408">
        <f t="shared" si="247"/>
        <v>6.0000000000000497E-2</v>
      </c>
      <c r="L632" s="409">
        <f t="shared" si="248"/>
        <v>0.5</v>
      </c>
      <c r="M632" s="410">
        <f t="shared" si="249"/>
        <v>13.799999999999999</v>
      </c>
      <c r="N632" s="410">
        <f t="shared" si="239"/>
        <v>13.86</v>
      </c>
      <c r="O632" s="411"/>
      <c r="P632" s="485">
        <f t="shared" ca="1" si="240"/>
        <v>0.61498842592592573</v>
      </c>
      <c r="Q632" s="484">
        <f t="shared" ca="1" si="241"/>
        <v>0.61513888888888868</v>
      </c>
      <c r="R632" s="486">
        <v>0.06</v>
      </c>
      <c r="S632" s="486">
        <f t="shared" ca="1" si="236"/>
        <v>7.0000000000000007E-2</v>
      </c>
      <c r="T632">
        <v>20</v>
      </c>
      <c r="U632" s="469" t="str">
        <f t="shared" si="237"/>
        <v>C29-R39</v>
      </c>
      <c r="V632">
        <v>29</v>
      </c>
      <c r="W632" s="470" t="s">
        <v>493</v>
      </c>
      <c r="X632" s="470" t="s">
        <v>494</v>
      </c>
      <c r="Y632">
        <v>39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511"/>
      <c r="C633" s="404" t="str">
        <f t="shared" si="243"/>
        <v>C29-R41</v>
      </c>
      <c r="D633" s="405">
        <v>0.61527777777777792</v>
      </c>
      <c r="E633" s="405">
        <v>0.61543981481481491</v>
      </c>
      <c r="F633" s="406">
        <f t="shared" ref="F633:H633" si="286">F632</f>
        <v>1.7</v>
      </c>
      <c r="G633" s="468">
        <f t="shared" si="286"/>
        <v>11.6</v>
      </c>
      <c r="H633" s="407">
        <f t="shared" si="286"/>
        <v>1.2</v>
      </c>
      <c r="I633" s="407">
        <f t="shared" si="245"/>
        <v>13.299999999999999</v>
      </c>
      <c r="J633" s="407">
        <f t="shared" si="246"/>
        <v>13.45</v>
      </c>
      <c r="K633" s="408">
        <f t="shared" si="247"/>
        <v>0.15000000000000036</v>
      </c>
      <c r="L633" s="409">
        <f t="shared" si="248"/>
        <v>0.5</v>
      </c>
      <c r="M633" s="410">
        <f t="shared" si="249"/>
        <v>13.799999999999999</v>
      </c>
      <c r="N633" s="410">
        <f t="shared" si="239"/>
        <v>13.95</v>
      </c>
      <c r="O633" s="411"/>
      <c r="P633" s="485">
        <f t="shared" ca="1" si="240"/>
        <v>0.61538194444444427</v>
      </c>
      <c r="Q633" s="484">
        <f t="shared" ca="1" si="241"/>
        <v>0.61552083333333318</v>
      </c>
      <c r="R633" s="486">
        <v>0.15</v>
      </c>
      <c r="S633" s="486">
        <f t="shared" ca="1" si="236"/>
        <v>0.15</v>
      </c>
      <c r="T633">
        <v>21</v>
      </c>
      <c r="U633" s="469" t="str">
        <f t="shared" si="237"/>
        <v>C29-R41</v>
      </c>
      <c r="V633">
        <v>29</v>
      </c>
      <c r="W633" s="470" t="s">
        <v>493</v>
      </c>
      <c r="X633" s="470" t="s">
        <v>494</v>
      </c>
      <c r="Y633">
        <v>41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511"/>
      <c r="C634" s="404" t="str">
        <f t="shared" si="243"/>
        <v>C30-R40</v>
      </c>
      <c r="D634" s="405">
        <v>0.61568287037037051</v>
      </c>
      <c r="E634" s="405">
        <v>0.61585648148148164</v>
      </c>
      <c r="F634" s="406">
        <f t="shared" ref="F634:H634" si="287">F633</f>
        <v>1.7</v>
      </c>
      <c r="G634" s="468">
        <f t="shared" si="287"/>
        <v>11.6</v>
      </c>
      <c r="H634" s="407">
        <f t="shared" si="287"/>
        <v>1.2</v>
      </c>
      <c r="I634" s="407">
        <f t="shared" si="245"/>
        <v>13.299999999999999</v>
      </c>
      <c r="J634" s="407">
        <f t="shared" si="246"/>
        <v>13.319999999999999</v>
      </c>
      <c r="K634" s="408">
        <f t="shared" si="247"/>
        <v>1.9999999999999574E-2</v>
      </c>
      <c r="L634" s="409">
        <f t="shared" si="248"/>
        <v>0.5</v>
      </c>
      <c r="M634" s="410">
        <f t="shared" si="249"/>
        <v>13.799999999999999</v>
      </c>
      <c r="N634" s="410">
        <f t="shared" si="239"/>
        <v>13.819999999999999</v>
      </c>
      <c r="O634" s="411"/>
      <c r="P634" s="485">
        <f t="shared" ca="1" si="240"/>
        <v>0.61578703703703686</v>
      </c>
      <c r="Q634" s="484">
        <f t="shared" ca="1" si="241"/>
        <v>0.61594907407407384</v>
      </c>
      <c r="R634" s="486">
        <v>0.02</v>
      </c>
      <c r="S634" s="486">
        <f t="shared" ca="1" si="236"/>
        <v>0.1</v>
      </c>
      <c r="T634">
        <v>22</v>
      </c>
      <c r="U634" s="469" t="str">
        <f t="shared" si="237"/>
        <v>C30-R40</v>
      </c>
      <c r="V634">
        <v>30</v>
      </c>
      <c r="W634" s="470" t="s">
        <v>493</v>
      </c>
      <c r="X634" s="470" t="s">
        <v>494</v>
      </c>
      <c r="Y634">
        <v>40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511"/>
      <c r="C635" s="404" t="str">
        <f t="shared" si="243"/>
        <v>C30-R38</v>
      </c>
      <c r="D635" s="405">
        <v>0.6161458333333335</v>
      </c>
      <c r="E635" s="405">
        <v>0.61628472222222241</v>
      </c>
      <c r="F635" s="406">
        <f t="shared" ref="F635:H635" si="288">F634</f>
        <v>1.7</v>
      </c>
      <c r="G635" s="468">
        <f t="shared" si="288"/>
        <v>11.6</v>
      </c>
      <c r="H635" s="407">
        <f t="shared" si="288"/>
        <v>1.2</v>
      </c>
      <c r="I635" s="407">
        <f t="shared" si="245"/>
        <v>13.299999999999999</v>
      </c>
      <c r="J635" s="407">
        <f t="shared" si="246"/>
        <v>13.389999999999999</v>
      </c>
      <c r="K635" s="408">
        <f t="shared" si="247"/>
        <v>8.9999999999999858E-2</v>
      </c>
      <c r="L635" s="409">
        <f t="shared" si="248"/>
        <v>0.5</v>
      </c>
      <c r="M635" s="410">
        <f t="shared" si="249"/>
        <v>13.799999999999999</v>
      </c>
      <c r="N635" s="410">
        <f t="shared" si="239"/>
        <v>13.889999999999999</v>
      </c>
      <c r="O635" s="411"/>
      <c r="P635" s="485">
        <f t="shared" ca="1" si="240"/>
        <v>0.61619212962962944</v>
      </c>
      <c r="Q635" s="484">
        <f t="shared" ca="1" si="241"/>
        <v>0.61636574074074058</v>
      </c>
      <c r="R635" s="486">
        <v>0.09</v>
      </c>
      <c r="S635" s="486">
        <f t="shared" ca="1" si="236"/>
        <v>0.12</v>
      </c>
      <c r="T635">
        <v>23</v>
      </c>
      <c r="U635" s="469" t="str">
        <f t="shared" si="237"/>
        <v>C30-R38</v>
      </c>
      <c r="V635">
        <v>30</v>
      </c>
      <c r="W635" s="470" t="s">
        <v>493</v>
      </c>
      <c r="X635" s="470" t="s">
        <v>494</v>
      </c>
      <c r="Y635">
        <v>38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511"/>
      <c r="C636" s="404" t="str">
        <f t="shared" si="243"/>
        <v>C30-R36</v>
      </c>
      <c r="D636" s="405">
        <v>0.61651620370370386</v>
      </c>
      <c r="E636" s="405">
        <v>0.616689814814815</v>
      </c>
      <c r="F636" s="406">
        <f t="shared" ref="F636:H636" si="289">F635</f>
        <v>1.7</v>
      </c>
      <c r="G636" s="468">
        <f t="shared" si="289"/>
        <v>11.6</v>
      </c>
      <c r="H636" s="407">
        <f t="shared" si="289"/>
        <v>1.2</v>
      </c>
      <c r="I636" s="407">
        <f t="shared" si="245"/>
        <v>13.299999999999999</v>
      </c>
      <c r="J636" s="407">
        <f t="shared" si="246"/>
        <v>13.379999999999999</v>
      </c>
      <c r="K636" s="408">
        <f t="shared" si="247"/>
        <v>8.0000000000000071E-2</v>
      </c>
      <c r="L636" s="409">
        <f t="shared" si="248"/>
        <v>0.5</v>
      </c>
      <c r="M636" s="410">
        <f t="shared" si="249"/>
        <v>13.799999999999999</v>
      </c>
      <c r="N636" s="410">
        <f t="shared" si="239"/>
        <v>13.879999999999999</v>
      </c>
      <c r="O636" s="411"/>
      <c r="P636" s="485">
        <f t="shared" ca="1" si="240"/>
        <v>0.61659722222222202</v>
      </c>
      <c r="Q636" s="484">
        <f t="shared" ca="1" si="241"/>
        <v>0.61673611111111093</v>
      </c>
      <c r="R636" s="486">
        <v>0.08</v>
      </c>
      <c r="S636" s="486">
        <f t="shared" ca="1" si="236"/>
        <v>7.0000000000000007E-2</v>
      </c>
      <c r="T636">
        <v>24</v>
      </c>
      <c r="U636" s="469" t="str">
        <f t="shared" si="237"/>
        <v>C30-R36</v>
      </c>
      <c r="V636">
        <v>30</v>
      </c>
      <c r="W636" s="470" t="s">
        <v>493</v>
      </c>
      <c r="X636" s="470" t="s">
        <v>494</v>
      </c>
      <c r="Y636">
        <v>36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511"/>
      <c r="C637" s="404" t="str">
        <f t="shared" si="243"/>
        <v>C30-R34</v>
      </c>
      <c r="D637" s="405">
        <v>0.61697916666666686</v>
      </c>
      <c r="E637" s="405">
        <v>0.61712962962962981</v>
      </c>
      <c r="F637" s="406">
        <f t="shared" ref="F637:H637" si="290">F636</f>
        <v>1.7</v>
      </c>
      <c r="G637" s="468">
        <f t="shared" si="290"/>
        <v>11.6</v>
      </c>
      <c r="H637" s="407">
        <f t="shared" si="290"/>
        <v>1.2</v>
      </c>
      <c r="I637" s="407">
        <f t="shared" si="245"/>
        <v>13.299999999999999</v>
      </c>
      <c r="J637" s="407">
        <f t="shared" si="246"/>
        <v>13.419999999999998</v>
      </c>
      <c r="K637" s="408">
        <f t="shared" si="247"/>
        <v>0.11999999999999922</v>
      </c>
      <c r="L637" s="409">
        <f t="shared" si="248"/>
        <v>0.5</v>
      </c>
      <c r="M637" s="410">
        <f t="shared" si="249"/>
        <v>13.799999999999999</v>
      </c>
      <c r="N637" s="410">
        <f t="shared" si="239"/>
        <v>13.919999999999998</v>
      </c>
      <c r="O637" s="411"/>
      <c r="P637" s="485">
        <f t="shared" ca="1" si="240"/>
        <v>0.6170023148148146</v>
      </c>
      <c r="Q637" s="484">
        <f t="shared" ca="1" si="241"/>
        <v>0.61717592592592574</v>
      </c>
      <c r="R637" s="486">
        <v>0.12</v>
      </c>
      <c r="S637" s="486">
        <f t="shared" ca="1" si="236"/>
        <v>0.11</v>
      </c>
      <c r="T637">
        <v>25</v>
      </c>
      <c r="U637" s="469" t="str">
        <f t="shared" si="237"/>
        <v>C30-R34</v>
      </c>
      <c r="V637">
        <v>30</v>
      </c>
      <c r="W637" s="470" t="s">
        <v>493</v>
      </c>
      <c r="X637" s="470" t="s">
        <v>494</v>
      </c>
      <c r="Y637">
        <v>34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511"/>
      <c r="C638" s="404" t="str">
        <f t="shared" si="243"/>
        <v>C30-R32</v>
      </c>
      <c r="D638" s="405">
        <v>0.61741898148148167</v>
      </c>
      <c r="E638" s="405">
        <v>0.61758101851851865</v>
      </c>
      <c r="F638" s="406">
        <f t="shared" ref="F638:H638" si="291">F637</f>
        <v>1.7</v>
      </c>
      <c r="G638" s="468">
        <f t="shared" si="291"/>
        <v>11.6</v>
      </c>
      <c r="H638" s="407">
        <f t="shared" si="291"/>
        <v>1.2</v>
      </c>
      <c r="I638" s="407">
        <f t="shared" si="245"/>
        <v>13.299999999999999</v>
      </c>
      <c r="J638" s="407">
        <f t="shared" si="246"/>
        <v>13.389999999999999</v>
      </c>
      <c r="K638" s="408">
        <f t="shared" si="247"/>
        <v>8.9999999999999858E-2</v>
      </c>
      <c r="L638" s="409">
        <f t="shared" si="248"/>
        <v>0.5</v>
      </c>
      <c r="M638" s="410">
        <f t="shared" si="249"/>
        <v>13.799999999999999</v>
      </c>
      <c r="N638" s="410">
        <f t="shared" si="239"/>
        <v>13.889999999999999</v>
      </c>
      <c r="O638" s="411"/>
      <c r="P638" s="485">
        <f t="shared" ca="1" si="240"/>
        <v>0.61745370370370356</v>
      </c>
      <c r="Q638" s="484">
        <f t="shared" ca="1" si="241"/>
        <v>0.61759259259259247</v>
      </c>
      <c r="R638" s="486">
        <v>0.09</v>
      </c>
      <c r="S638" s="486">
        <f t="shared" ca="1" si="236"/>
        <v>0.04</v>
      </c>
      <c r="T638">
        <v>1</v>
      </c>
      <c r="U638" s="469" t="str">
        <f t="shared" si="237"/>
        <v>C30-R32</v>
      </c>
      <c r="V638">
        <v>30</v>
      </c>
      <c r="W638" s="470" t="s">
        <v>493</v>
      </c>
      <c r="X638" s="470" t="s">
        <v>494</v>
      </c>
      <c r="Y638">
        <v>32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511"/>
      <c r="C639" s="404" t="str">
        <f t="shared" si="243"/>
        <v>C30-R30</v>
      </c>
      <c r="D639" s="405">
        <v>0.61784722222222233</v>
      </c>
      <c r="E639" s="405">
        <v>0.61802083333333346</v>
      </c>
      <c r="F639" s="406">
        <f t="shared" ref="F639:H639" si="292">F638</f>
        <v>1.7</v>
      </c>
      <c r="G639" s="468">
        <f t="shared" si="292"/>
        <v>11.6</v>
      </c>
      <c r="H639" s="407">
        <f t="shared" si="292"/>
        <v>1.2</v>
      </c>
      <c r="I639" s="407">
        <f t="shared" si="245"/>
        <v>13.299999999999999</v>
      </c>
      <c r="J639" s="407">
        <f t="shared" si="246"/>
        <v>13.309999999999999</v>
      </c>
      <c r="K639" s="408">
        <f t="shared" si="247"/>
        <v>9.9999999999997868E-3</v>
      </c>
      <c r="L639" s="409">
        <f t="shared" si="248"/>
        <v>0.5</v>
      </c>
      <c r="M639" s="410">
        <f t="shared" si="249"/>
        <v>13.799999999999999</v>
      </c>
      <c r="N639" s="410">
        <f t="shared" si="239"/>
        <v>13.809999999999999</v>
      </c>
      <c r="O639" s="411"/>
      <c r="P639" s="485">
        <f t="shared" ca="1" si="240"/>
        <v>0.61785879629629614</v>
      </c>
      <c r="Q639" s="484">
        <f t="shared" ca="1" si="241"/>
        <v>0.61799768518518505</v>
      </c>
      <c r="R639" s="486">
        <v>0.01</v>
      </c>
      <c r="S639" s="486">
        <f t="shared" ca="1" si="236"/>
        <v>0.01</v>
      </c>
      <c r="T639">
        <v>2</v>
      </c>
      <c r="U639" s="469" t="str">
        <f t="shared" si="237"/>
        <v>C30-R30</v>
      </c>
      <c r="V639">
        <v>30</v>
      </c>
      <c r="W639" s="470" t="s">
        <v>493</v>
      </c>
      <c r="X639" s="470" t="s">
        <v>494</v>
      </c>
      <c r="Y639">
        <v>30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511"/>
      <c r="C640" s="404" t="str">
        <f t="shared" si="243"/>
        <v>C30-R28</v>
      </c>
      <c r="D640" s="405">
        <v>0.61826388888888906</v>
      </c>
      <c r="E640" s="405">
        <v>0.61842592592592605</v>
      </c>
      <c r="F640" s="406">
        <f t="shared" ref="F640:H640" si="293">F639</f>
        <v>1.7</v>
      </c>
      <c r="G640" s="468">
        <f t="shared" si="293"/>
        <v>11.6</v>
      </c>
      <c r="H640" s="407">
        <f t="shared" si="293"/>
        <v>1.2</v>
      </c>
      <c r="I640" s="407">
        <f t="shared" si="245"/>
        <v>13.299999999999999</v>
      </c>
      <c r="J640" s="407">
        <f t="shared" si="246"/>
        <v>13.379999999999999</v>
      </c>
      <c r="K640" s="408">
        <f t="shared" si="247"/>
        <v>8.0000000000000071E-2</v>
      </c>
      <c r="L640" s="409">
        <f t="shared" si="248"/>
        <v>0.5</v>
      </c>
      <c r="M640" s="410">
        <f t="shared" si="249"/>
        <v>13.799999999999999</v>
      </c>
      <c r="N640" s="410">
        <f t="shared" si="239"/>
        <v>13.879999999999999</v>
      </c>
      <c r="O640" s="411"/>
      <c r="P640" s="485">
        <f t="shared" ca="1" si="240"/>
        <v>0.61824074074074065</v>
      </c>
      <c r="Q640" s="484">
        <f t="shared" ca="1" si="241"/>
        <v>0.61841435185185178</v>
      </c>
      <c r="R640" s="486">
        <v>0.08</v>
      </c>
      <c r="S640" s="486">
        <f t="shared" ca="1" si="236"/>
        <v>0.03</v>
      </c>
      <c r="T640">
        <v>3</v>
      </c>
      <c r="U640" s="469" t="str">
        <f t="shared" si="237"/>
        <v>C30-R28</v>
      </c>
      <c r="V640">
        <v>30</v>
      </c>
      <c r="W640" s="470" t="s">
        <v>493</v>
      </c>
      <c r="X640" s="470" t="s">
        <v>494</v>
      </c>
      <c r="Y640">
        <v>28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511"/>
      <c r="C641" s="404" t="str">
        <f t="shared" si="243"/>
        <v>C30-R26</v>
      </c>
      <c r="D641" s="405">
        <v>0.61865740740740749</v>
      </c>
      <c r="E641" s="405">
        <v>0.61881944444444448</v>
      </c>
      <c r="F641" s="406">
        <f t="shared" ref="F641:H641" si="294">F640</f>
        <v>1.7</v>
      </c>
      <c r="G641" s="468">
        <f t="shared" si="294"/>
        <v>11.6</v>
      </c>
      <c r="H641" s="407">
        <f t="shared" si="294"/>
        <v>1.2</v>
      </c>
      <c r="I641" s="407">
        <f t="shared" si="245"/>
        <v>13.299999999999999</v>
      </c>
      <c r="J641" s="407">
        <f t="shared" si="246"/>
        <v>13.339999999999998</v>
      </c>
      <c r="K641" s="408">
        <f t="shared" si="247"/>
        <v>3.9999999999999147E-2</v>
      </c>
      <c r="L641" s="409">
        <f t="shared" si="248"/>
        <v>0.5</v>
      </c>
      <c r="M641" s="410">
        <f t="shared" si="249"/>
        <v>13.799999999999999</v>
      </c>
      <c r="N641" s="410">
        <f t="shared" si="239"/>
        <v>13.839999999999998</v>
      </c>
      <c r="O641" s="411"/>
      <c r="P641" s="485">
        <f t="shared" ca="1" si="240"/>
        <v>0.61869212962962961</v>
      </c>
      <c r="Q641" s="484">
        <f t="shared" ca="1" si="241"/>
        <v>0.61884259259259256</v>
      </c>
      <c r="R641" s="486">
        <v>0.04</v>
      </c>
      <c r="S641" s="486">
        <f t="shared" ca="1" si="236"/>
        <v>0.1</v>
      </c>
      <c r="T641">
        <v>4</v>
      </c>
      <c r="U641" s="469" t="str">
        <f t="shared" si="237"/>
        <v>C30-R26</v>
      </c>
      <c r="V641">
        <v>30</v>
      </c>
      <c r="W641" s="470" t="s">
        <v>493</v>
      </c>
      <c r="X641" s="470" t="s">
        <v>494</v>
      </c>
      <c r="Y641">
        <v>26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511"/>
      <c r="C642" s="404" t="str">
        <f t="shared" si="243"/>
        <v>C30-R24</v>
      </c>
      <c r="D642" s="405">
        <v>0.61910879629629634</v>
      </c>
      <c r="E642" s="405">
        <v>0.61928240740740748</v>
      </c>
      <c r="F642" s="406">
        <f t="shared" ref="F642:H642" si="295">F641</f>
        <v>1.7</v>
      </c>
      <c r="G642" s="468">
        <f t="shared" si="295"/>
        <v>11.6</v>
      </c>
      <c r="H642" s="407">
        <f t="shared" si="295"/>
        <v>1.2</v>
      </c>
      <c r="I642" s="407">
        <f t="shared" si="245"/>
        <v>13.299999999999999</v>
      </c>
      <c r="J642" s="407">
        <f t="shared" si="246"/>
        <v>13.309999999999999</v>
      </c>
      <c r="K642" s="408">
        <f t="shared" si="247"/>
        <v>9.9999999999997868E-3</v>
      </c>
      <c r="L642" s="409">
        <f t="shared" si="248"/>
        <v>0.5</v>
      </c>
      <c r="M642" s="410">
        <f t="shared" si="249"/>
        <v>13.799999999999999</v>
      </c>
      <c r="N642" s="410">
        <f t="shared" si="239"/>
        <v>13.809999999999999</v>
      </c>
      <c r="O642" s="411"/>
      <c r="P642" s="485">
        <f t="shared" ca="1" si="240"/>
        <v>0.61909722222222219</v>
      </c>
      <c r="Q642" s="484">
        <f t="shared" ca="1" si="241"/>
        <v>0.61925925925925918</v>
      </c>
      <c r="R642" s="486">
        <v>0.01</v>
      </c>
      <c r="S642" s="486">
        <f t="shared" ca="1" si="236"/>
        <v>0.15</v>
      </c>
      <c r="T642">
        <v>5</v>
      </c>
      <c r="U642" s="469" t="str">
        <f t="shared" si="237"/>
        <v>C30-R24</v>
      </c>
      <c r="V642">
        <v>30</v>
      </c>
      <c r="W642" s="470" t="s">
        <v>493</v>
      </c>
      <c r="X642" s="470" t="s">
        <v>494</v>
      </c>
      <c r="Y642">
        <v>24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511"/>
      <c r="C643" s="404" t="str">
        <f t="shared" si="243"/>
        <v>C30-R22</v>
      </c>
      <c r="D643" s="405">
        <v>0.61952546296296307</v>
      </c>
      <c r="E643" s="405">
        <v>0.61967592592592602</v>
      </c>
      <c r="F643" s="406">
        <f t="shared" ref="F643:H643" si="296">F642</f>
        <v>1.7</v>
      </c>
      <c r="G643" s="468">
        <f t="shared" si="296"/>
        <v>11.6</v>
      </c>
      <c r="H643" s="407">
        <f t="shared" si="296"/>
        <v>1.2</v>
      </c>
      <c r="I643" s="407">
        <f t="shared" si="245"/>
        <v>13.299999999999999</v>
      </c>
      <c r="J643" s="407">
        <f t="shared" si="246"/>
        <v>13.419999999999998</v>
      </c>
      <c r="K643" s="408">
        <f t="shared" si="247"/>
        <v>0.11999999999999922</v>
      </c>
      <c r="L643" s="409">
        <f t="shared" si="248"/>
        <v>0.5</v>
      </c>
      <c r="M643" s="410">
        <f t="shared" si="249"/>
        <v>13.799999999999999</v>
      </c>
      <c r="N643" s="410">
        <f t="shared" si="239"/>
        <v>13.919999999999998</v>
      </c>
      <c r="O643" s="411"/>
      <c r="P643" s="485">
        <f t="shared" ca="1" si="240"/>
        <v>0.61950231481481477</v>
      </c>
      <c r="Q643" s="484">
        <f t="shared" ca="1" si="241"/>
        <v>0.61965277777777772</v>
      </c>
      <c r="R643" s="486">
        <v>0.12</v>
      </c>
      <c r="S643" s="486">
        <f t="shared" ca="1" si="236"/>
        <v>0.05</v>
      </c>
      <c r="T643">
        <v>6</v>
      </c>
      <c r="U643" s="469" t="str">
        <f t="shared" si="237"/>
        <v>C30-R22</v>
      </c>
      <c r="V643">
        <v>30</v>
      </c>
      <c r="W643" s="470" t="s">
        <v>493</v>
      </c>
      <c r="X643" s="470" t="s">
        <v>494</v>
      </c>
      <c r="Y643">
        <v>22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511"/>
      <c r="C644" s="404" t="str">
        <f t="shared" si="243"/>
        <v>C30-R20</v>
      </c>
      <c r="D644" s="405">
        <v>0.61991898148148161</v>
      </c>
      <c r="E644" s="405">
        <v>0.6200810185185186</v>
      </c>
      <c r="F644" s="406">
        <f t="shared" ref="F644:H644" si="297">F643</f>
        <v>1.7</v>
      </c>
      <c r="G644" s="468">
        <f t="shared" si="297"/>
        <v>11.6</v>
      </c>
      <c r="H644" s="407">
        <f t="shared" si="297"/>
        <v>1.2</v>
      </c>
      <c r="I644" s="407">
        <f t="shared" si="245"/>
        <v>13.299999999999999</v>
      </c>
      <c r="J644" s="407">
        <f t="shared" si="246"/>
        <v>13.36</v>
      </c>
      <c r="K644" s="408">
        <f t="shared" si="247"/>
        <v>6.0000000000000497E-2</v>
      </c>
      <c r="L644" s="409">
        <f t="shared" si="248"/>
        <v>0.5</v>
      </c>
      <c r="M644" s="410">
        <f t="shared" si="249"/>
        <v>13.799999999999999</v>
      </c>
      <c r="N644" s="410">
        <f t="shared" si="239"/>
        <v>13.86</v>
      </c>
      <c r="O644" s="411"/>
      <c r="P644" s="485">
        <f t="shared" ca="1" si="240"/>
        <v>0.61990740740740735</v>
      </c>
      <c r="Q644" s="484">
        <f t="shared" ca="1" si="241"/>
        <v>0.62006944444444434</v>
      </c>
      <c r="R644" s="486">
        <v>0.06</v>
      </c>
      <c r="S644" s="486">
        <f t="shared" ca="1" si="236"/>
        <v>0.03</v>
      </c>
      <c r="T644">
        <v>7</v>
      </c>
      <c r="U644" s="469" t="str">
        <f t="shared" si="237"/>
        <v>C30-R20</v>
      </c>
      <c r="V644">
        <v>30</v>
      </c>
      <c r="W644" s="470" t="s">
        <v>493</v>
      </c>
      <c r="X644" s="470" t="s">
        <v>494</v>
      </c>
      <c r="Y644">
        <v>20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511"/>
      <c r="C645" s="404" t="str">
        <f t="shared" si="243"/>
        <v>C30-R18</v>
      </c>
      <c r="D645" s="405">
        <v>0.62031250000000004</v>
      </c>
      <c r="E645" s="405">
        <v>0.62048611111111118</v>
      </c>
      <c r="F645" s="406">
        <f t="shared" ref="F645:H645" si="298">F644</f>
        <v>1.7</v>
      </c>
      <c r="G645" s="468">
        <f t="shared" si="298"/>
        <v>11.6</v>
      </c>
      <c r="H645" s="407">
        <f t="shared" si="298"/>
        <v>1.2</v>
      </c>
      <c r="I645" s="407">
        <f t="shared" si="245"/>
        <v>13.299999999999999</v>
      </c>
      <c r="J645" s="407">
        <f t="shared" si="246"/>
        <v>13.319999999999999</v>
      </c>
      <c r="K645" s="408">
        <f t="shared" si="247"/>
        <v>1.9999999999999574E-2</v>
      </c>
      <c r="L645" s="409">
        <f t="shared" si="248"/>
        <v>0.5</v>
      </c>
      <c r="M645" s="410">
        <f t="shared" si="249"/>
        <v>13.799999999999999</v>
      </c>
      <c r="N645" s="410">
        <f t="shared" si="239"/>
        <v>13.819999999999999</v>
      </c>
      <c r="O645" s="411"/>
      <c r="P645" s="485">
        <f t="shared" ca="1" si="240"/>
        <v>0.62031249999999993</v>
      </c>
      <c r="Q645" s="484">
        <f t="shared" ca="1" si="241"/>
        <v>0.62047453703703692</v>
      </c>
      <c r="R645" s="486">
        <v>0.02</v>
      </c>
      <c r="S645" s="486">
        <f t="shared" ca="1" si="236"/>
        <v>0.03</v>
      </c>
      <c r="T645">
        <v>8</v>
      </c>
      <c r="U645" s="469" t="str">
        <f t="shared" si="237"/>
        <v>C30-R18</v>
      </c>
      <c r="V645">
        <v>30</v>
      </c>
      <c r="W645" s="470" t="s">
        <v>493</v>
      </c>
      <c r="X645" s="470" t="s">
        <v>494</v>
      </c>
      <c r="Y645">
        <v>18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511"/>
      <c r="C646" s="404" t="str">
        <f t="shared" si="243"/>
        <v>C30-R16</v>
      </c>
      <c r="D646" s="405">
        <v>0.62074074074074082</v>
      </c>
      <c r="E646" s="405">
        <v>0.62087962962962973</v>
      </c>
      <c r="F646" s="406">
        <f t="shared" ref="F646:H646" si="299">F645</f>
        <v>1.7</v>
      </c>
      <c r="G646" s="468">
        <f t="shared" si="299"/>
        <v>11.6</v>
      </c>
      <c r="H646" s="407">
        <f t="shared" si="299"/>
        <v>1.2</v>
      </c>
      <c r="I646" s="407">
        <f t="shared" si="245"/>
        <v>13.299999999999999</v>
      </c>
      <c r="J646" s="407">
        <f t="shared" si="246"/>
        <v>13.329999999999998</v>
      </c>
      <c r="K646" s="408">
        <f t="shared" si="247"/>
        <v>2.9999999999999361E-2</v>
      </c>
      <c r="L646" s="409">
        <f t="shared" si="248"/>
        <v>0.5</v>
      </c>
      <c r="M646" s="410">
        <f t="shared" si="249"/>
        <v>13.799999999999999</v>
      </c>
      <c r="N646" s="410">
        <f t="shared" si="239"/>
        <v>13.829999999999998</v>
      </c>
      <c r="O646" s="411"/>
      <c r="P646" s="485">
        <f t="shared" ca="1" si="240"/>
        <v>0.62072916666666655</v>
      </c>
      <c r="Q646" s="484">
        <f t="shared" ca="1" si="241"/>
        <v>0.62090277777777769</v>
      </c>
      <c r="R646" s="486">
        <v>0.03</v>
      </c>
      <c r="S646" s="486">
        <f t="shared" ca="1" si="236"/>
        <v>0.13</v>
      </c>
      <c r="T646">
        <v>9</v>
      </c>
      <c r="U646" s="469" t="str">
        <f t="shared" si="237"/>
        <v>C30-R16</v>
      </c>
      <c r="V646">
        <v>30</v>
      </c>
      <c r="W646" s="470" t="s">
        <v>493</v>
      </c>
      <c r="X646" s="470" t="s">
        <v>494</v>
      </c>
      <c r="Y646">
        <v>16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511"/>
      <c r="C647" s="404" t="str">
        <f t="shared" si="243"/>
        <v>C30-R14</v>
      </c>
      <c r="D647" s="405">
        <v>0.6211458333333334</v>
      </c>
      <c r="E647" s="405">
        <v>0.62128472222222231</v>
      </c>
      <c r="F647" s="406">
        <f t="shared" ref="F647:H647" si="300">F646</f>
        <v>1.7</v>
      </c>
      <c r="G647" s="468">
        <f t="shared" si="300"/>
        <v>11.6</v>
      </c>
      <c r="H647" s="407">
        <f t="shared" si="300"/>
        <v>1.2</v>
      </c>
      <c r="I647" s="407">
        <f t="shared" si="245"/>
        <v>13.299999999999999</v>
      </c>
      <c r="J647" s="407">
        <f t="shared" si="246"/>
        <v>13.409999999999998</v>
      </c>
      <c r="K647" s="408">
        <f t="shared" si="247"/>
        <v>0.10999999999999943</v>
      </c>
      <c r="L647" s="409">
        <f t="shared" si="248"/>
        <v>0.5</v>
      </c>
      <c r="M647" s="410">
        <f t="shared" si="249"/>
        <v>13.799999999999999</v>
      </c>
      <c r="N647" s="410">
        <f t="shared" si="239"/>
        <v>13.909999999999998</v>
      </c>
      <c r="O647" s="411"/>
      <c r="P647" s="485">
        <f t="shared" ca="1" si="240"/>
        <v>0.62116898148148136</v>
      </c>
      <c r="Q647" s="484">
        <f t="shared" ca="1" si="241"/>
        <v>0.62131944444444431</v>
      </c>
      <c r="R647" s="486">
        <v>0.11</v>
      </c>
      <c r="S647" s="486">
        <f t="shared" ca="1" si="236"/>
        <v>0.08</v>
      </c>
      <c r="T647">
        <v>10</v>
      </c>
      <c r="U647" s="469" t="str">
        <f t="shared" si="237"/>
        <v>C30-R14</v>
      </c>
      <c r="V647">
        <v>30</v>
      </c>
      <c r="W647" s="470" t="s">
        <v>493</v>
      </c>
      <c r="X647" s="470" t="s">
        <v>494</v>
      </c>
      <c r="Y647">
        <v>14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511"/>
      <c r="C648" s="404" t="str">
        <f t="shared" si="243"/>
        <v>C30-R12</v>
      </c>
      <c r="D648" s="405">
        <v>0.62157407407407417</v>
      </c>
      <c r="E648" s="405">
        <v>0.62173611111111116</v>
      </c>
      <c r="F648" s="406">
        <f t="shared" ref="F648:H648" si="301">F647</f>
        <v>1.7</v>
      </c>
      <c r="G648" s="468">
        <f t="shared" si="301"/>
        <v>11.6</v>
      </c>
      <c r="H648" s="407">
        <f t="shared" si="301"/>
        <v>1.2</v>
      </c>
      <c r="I648" s="407">
        <f t="shared" si="245"/>
        <v>13.299999999999999</v>
      </c>
      <c r="J648" s="407">
        <f t="shared" si="246"/>
        <v>13.319999999999999</v>
      </c>
      <c r="K648" s="408">
        <f t="shared" si="247"/>
        <v>1.9999999999999574E-2</v>
      </c>
      <c r="L648" s="409">
        <f t="shared" si="248"/>
        <v>0.5</v>
      </c>
      <c r="M648" s="410">
        <f t="shared" si="249"/>
        <v>13.799999999999999</v>
      </c>
      <c r="N648" s="410">
        <f t="shared" si="239"/>
        <v>13.819999999999999</v>
      </c>
      <c r="O648" s="411"/>
      <c r="P648" s="485">
        <f t="shared" ca="1" si="240"/>
        <v>0.62156249999999991</v>
      </c>
      <c r="Q648" s="484">
        <f t="shared" ca="1" si="241"/>
        <v>0.6217245370370369</v>
      </c>
      <c r="R648" s="486">
        <v>0.02</v>
      </c>
      <c r="S648" s="486">
        <f t="shared" ca="1" si="236"/>
        <v>7.0000000000000007E-2</v>
      </c>
      <c r="T648">
        <v>11</v>
      </c>
      <c r="U648" s="469" t="str">
        <f t="shared" si="237"/>
        <v>C30-R12</v>
      </c>
      <c r="V648">
        <v>30</v>
      </c>
      <c r="W648" s="470" t="s">
        <v>493</v>
      </c>
      <c r="X648" s="470" t="s">
        <v>494</v>
      </c>
      <c r="Y648">
        <v>12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511"/>
      <c r="C649" s="404" t="str">
        <f t="shared" si="243"/>
        <v>C30-R10</v>
      </c>
      <c r="D649" s="405">
        <v>0.62197916666666675</v>
      </c>
      <c r="E649" s="405">
        <v>0.62214120370370374</v>
      </c>
      <c r="F649" s="406">
        <f t="shared" ref="F649:H649" si="302">F648</f>
        <v>1.7</v>
      </c>
      <c r="G649" s="468">
        <f t="shared" si="302"/>
        <v>11.6</v>
      </c>
      <c r="H649" s="407">
        <f t="shared" si="302"/>
        <v>1.2</v>
      </c>
      <c r="I649" s="407">
        <f t="shared" si="245"/>
        <v>13.299999999999999</v>
      </c>
      <c r="J649" s="407">
        <f t="shared" si="246"/>
        <v>13.44</v>
      </c>
      <c r="K649" s="408">
        <f t="shared" si="247"/>
        <v>0.14000000000000057</v>
      </c>
      <c r="L649" s="409">
        <f t="shared" si="248"/>
        <v>0.5</v>
      </c>
      <c r="M649" s="410">
        <f t="shared" si="249"/>
        <v>13.799999999999999</v>
      </c>
      <c r="N649" s="410">
        <f t="shared" si="239"/>
        <v>13.94</v>
      </c>
      <c r="O649" s="411"/>
      <c r="P649" s="485">
        <f t="shared" ca="1" si="240"/>
        <v>0.62196759259259249</v>
      </c>
      <c r="Q649" s="484">
        <f t="shared" ca="1" si="241"/>
        <v>0.62212962962962948</v>
      </c>
      <c r="R649" s="486">
        <v>0.14000000000000001</v>
      </c>
      <c r="S649" s="486">
        <f t="shared" ca="1" si="236"/>
        <v>0.15</v>
      </c>
      <c r="T649">
        <v>12</v>
      </c>
      <c r="U649" s="469" t="str">
        <f t="shared" si="237"/>
        <v>C30-R10</v>
      </c>
      <c r="V649">
        <v>30</v>
      </c>
      <c r="W649" s="470" t="s">
        <v>493</v>
      </c>
      <c r="X649" s="470" t="s">
        <v>494</v>
      </c>
      <c r="Y649">
        <v>10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511"/>
      <c r="C650" s="404" t="str">
        <f t="shared" si="243"/>
        <v>C30-R8</v>
      </c>
      <c r="D650" s="405">
        <v>0.62239583333333337</v>
      </c>
      <c r="E650" s="405">
        <v>0.62256944444444451</v>
      </c>
      <c r="F650" s="406">
        <f t="shared" ref="F650:H650" si="303">F649</f>
        <v>1.7</v>
      </c>
      <c r="G650" s="468">
        <f t="shared" si="303"/>
        <v>11.6</v>
      </c>
      <c r="H650" s="407">
        <f t="shared" si="303"/>
        <v>1.2</v>
      </c>
      <c r="I650" s="407">
        <f t="shared" si="245"/>
        <v>13.299999999999999</v>
      </c>
      <c r="J650" s="407">
        <f t="shared" si="246"/>
        <v>13.37</v>
      </c>
      <c r="K650" s="408">
        <f t="shared" si="247"/>
        <v>7.0000000000000284E-2</v>
      </c>
      <c r="L650" s="409">
        <f t="shared" si="248"/>
        <v>0.5</v>
      </c>
      <c r="M650" s="410">
        <f t="shared" si="249"/>
        <v>13.799999999999999</v>
      </c>
      <c r="N650" s="410">
        <f t="shared" si="239"/>
        <v>13.87</v>
      </c>
      <c r="O650" s="411"/>
      <c r="P650" s="485">
        <f t="shared" ca="1" si="240"/>
        <v>0.6224074074074073</v>
      </c>
      <c r="Q650" s="484">
        <f t="shared" ca="1" si="241"/>
        <v>0.62254629629629621</v>
      </c>
      <c r="R650" s="486">
        <v>7.0000000000000007E-2</v>
      </c>
      <c r="S650" s="486">
        <f t="shared" ca="1" si="236"/>
        <v>0.08</v>
      </c>
      <c r="T650">
        <v>13</v>
      </c>
      <c r="U650" s="469" t="str">
        <f t="shared" si="237"/>
        <v>C30-R8</v>
      </c>
      <c r="V650">
        <v>30</v>
      </c>
      <c r="W650" s="470" t="s">
        <v>493</v>
      </c>
      <c r="X650" s="470" t="s">
        <v>494</v>
      </c>
      <c r="Y650">
        <v>8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511"/>
      <c r="C651" s="404" t="str">
        <f t="shared" si="243"/>
        <v>C30-R6</v>
      </c>
      <c r="D651" s="405">
        <v>0.62285879629629637</v>
      </c>
      <c r="E651" s="405">
        <v>0.62303240740740751</v>
      </c>
      <c r="F651" s="406">
        <f t="shared" ref="F651:H651" si="304">F650</f>
        <v>1.7</v>
      </c>
      <c r="G651" s="468">
        <f t="shared" si="304"/>
        <v>11.6</v>
      </c>
      <c r="H651" s="407">
        <f t="shared" si="304"/>
        <v>1.2</v>
      </c>
      <c r="I651" s="407">
        <f t="shared" si="245"/>
        <v>13.299999999999999</v>
      </c>
      <c r="J651" s="407">
        <f t="shared" si="246"/>
        <v>13.389999999999999</v>
      </c>
      <c r="K651" s="408">
        <f t="shared" si="247"/>
        <v>8.9999999999999858E-2</v>
      </c>
      <c r="L651" s="409">
        <f t="shared" si="248"/>
        <v>0.5</v>
      </c>
      <c r="M651" s="410">
        <f t="shared" si="249"/>
        <v>13.799999999999999</v>
      </c>
      <c r="N651" s="410">
        <f t="shared" si="239"/>
        <v>13.889999999999999</v>
      </c>
      <c r="O651" s="411"/>
      <c r="P651" s="485">
        <f t="shared" ca="1" si="240"/>
        <v>0.6227893518518518</v>
      </c>
      <c r="Q651" s="484">
        <f t="shared" ca="1" si="241"/>
        <v>0.62293981481481475</v>
      </c>
      <c r="R651" s="486">
        <v>0.09</v>
      </c>
      <c r="S651" s="486">
        <f t="shared" ca="1" si="236"/>
        <v>0.06</v>
      </c>
      <c r="T651">
        <v>14</v>
      </c>
      <c r="U651" s="469" t="str">
        <f t="shared" si="237"/>
        <v>C30-R6</v>
      </c>
      <c r="V651">
        <v>30</v>
      </c>
      <c r="W651" s="470" t="s">
        <v>493</v>
      </c>
      <c r="X651" s="470" t="s">
        <v>494</v>
      </c>
      <c r="Y651">
        <v>6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511"/>
      <c r="C652" s="404" t="str">
        <f t="shared" si="243"/>
        <v>C30-R4</v>
      </c>
      <c r="D652" s="405">
        <v>0.62331018518518533</v>
      </c>
      <c r="E652" s="405">
        <v>0.62344907407407424</v>
      </c>
      <c r="F652" s="406">
        <f t="shared" ref="F652:H652" si="305">F651</f>
        <v>1.7</v>
      </c>
      <c r="G652" s="468">
        <f t="shared" si="305"/>
        <v>11.6</v>
      </c>
      <c r="H652" s="407">
        <f t="shared" si="305"/>
        <v>1.2</v>
      </c>
      <c r="I652" s="407">
        <f t="shared" si="245"/>
        <v>13.299999999999999</v>
      </c>
      <c r="J652" s="407">
        <f t="shared" si="246"/>
        <v>13.36</v>
      </c>
      <c r="K652" s="408">
        <f t="shared" si="247"/>
        <v>6.0000000000000497E-2</v>
      </c>
      <c r="L652" s="409">
        <f t="shared" si="248"/>
        <v>0.5</v>
      </c>
      <c r="M652" s="410">
        <f t="shared" si="249"/>
        <v>13.799999999999999</v>
      </c>
      <c r="N652" s="410">
        <f t="shared" si="239"/>
        <v>13.86</v>
      </c>
      <c r="O652" s="411"/>
      <c r="P652" s="485">
        <f t="shared" ca="1" si="240"/>
        <v>0.62321759259259257</v>
      </c>
      <c r="Q652" s="484">
        <f t="shared" ca="1" si="241"/>
        <v>0.62339120370370371</v>
      </c>
      <c r="R652" s="486">
        <v>0.06</v>
      </c>
      <c r="S652" s="486">
        <f t="shared" ca="1" si="236"/>
        <v>0.15</v>
      </c>
      <c r="T652">
        <v>15</v>
      </c>
      <c r="U652" s="469" t="str">
        <f t="shared" si="237"/>
        <v>C30-R4</v>
      </c>
      <c r="V652">
        <v>30</v>
      </c>
      <c r="W652" s="470" t="s">
        <v>493</v>
      </c>
      <c r="X652" s="470" t="s">
        <v>494</v>
      </c>
      <c r="Y652">
        <v>4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511"/>
      <c r="C653" s="404" t="str">
        <f t="shared" si="243"/>
        <v>C30-R2</v>
      </c>
      <c r="D653" s="405">
        <v>0.62370370370370387</v>
      </c>
      <c r="E653" s="405">
        <v>0.62386574074074086</v>
      </c>
      <c r="F653" s="406">
        <f t="shared" ref="F653:H653" si="306">F652</f>
        <v>1.7</v>
      </c>
      <c r="G653" s="468">
        <f t="shared" si="306"/>
        <v>11.6</v>
      </c>
      <c r="H653" s="407">
        <f t="shared" si="306"/>
        <v>1.2</v>
      </c>
      <c r="I653" s="407">
        <f t="shared" si="245"/>
        <v>13.299999999999999</v>
      </c>
      <c r="J653" s="407">
        <f t="shared" si="246"/>
        <v>13.379999999999999</v>
      </c>
      <c r="K653" s="408">
        <f t="shared" si="247"/>
        <v>8.0000000000000071E-2</v>
      </c>
      <c r="L653" s="409">
        <f t="shared" si="248"/>
        <v>0.5</v>
      </c>
      <c r="M653" s="410">
        <f t="shared" si="249"/>
        <v>13.799999999999999</v>
      </c>
      <c r="N653" s="410">
        <f t="shared" si="239"/>
        <v>13.879999999999999</v>
      </c>
      <c r="O653" s="411"/>
      <c r="P653" s="485">
        <f t="shared" ca="1" si="240"/>
        <v>0.62365740740740738</v>
      </c>
      <c r="Q653" s="484">
        <f t="shared" ca="1" si="241"/>
        <v>0.62379629629629629</v>
      </c>
      <c r="R653" s="486">
        <v>0.08</v>
      </c>
      <c r="S653" s="486">
        <f t="shared" ca="1" si="236"/>
        <v>0.14000000000000001</v>
      </c>
      <c r="T653">
        <v>16</v>
      </c>
      <c r="U653" s="469" t="str">
        <f t="shared" si="237"/>
        <v>C30-R2</v>
      </c>
      <c r="V653">
        <v>30</v>
      </c>
      <c r="W653" s="470" t="s">
        <v>493</v>
      </c>
      <c r="X653" s="470" t="s">
        <v>494</v>
      </c>
      <c r="Y653">
        <v>2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511"/>
      <c r="C654" s="404" t="str">
        <f t="shared" si="243"/>
        <v>C31-R1</v>
      </c>
      <c r="D654" s="405">
        <v>0.6240972222222223</v>
      </c>
      <c r="E654" s="405">
        <v>0.62425925925925929</v>
      </c>
      <c r="F654" s="406">
        <f t="shared" ref="F654:H654" si="307">F653</f>
        <v>1.7</v>
      </c>
      <c r="G654" s="468">
        <f t="shared" si="307"/>
        <v>11.6</v>
      </c>
      <c r="H654" s="407">
        <f t="shared" si="307"/>
        <v>1.2</v>
      </c>
      <c r="I654" s="407">
        <f t="shared" si="245"/>
        <v>13.299999999999999</v>
      </c>
      <c r="J654" s="407">
        <f t="shared" si="246"/>
        <v>13.399999999999999</v>
      </c>
      <c r="K654" s="408">
        <f t="shared" si="247"/>
        <v>9.9999999999999645E-2</v>
      </c>
      <c r="L654" s="409">
        <f t="shared" si="248"/>
        <v>0.5</v>
      </c>
      <c r="M654" s="410">
        <f t="shared" si="249"/>
        <v>13.799999999999999</v>
      </c>
      <c r="N654" s="410">
        <f t="shared" si="239"/>
        <v>13.899999999999999</v>
      </c>
      <c r="O654" s="411"/>
      <c r="P654" s="485">
        <f t="shared" ca="1" si="240"/>
        <v>0.62405092592592593</v>
      </c>
      <c r="Q654" s="484">
        <f t="shared" ca="1" si="241"/>
        <v>0.62421296296296291</v>
      </c>
      <c r="R654" s="486">
        <v>0.1</v>
      </c>
      <c r="S654" s="486">
        <f t="shared" ca="1" si="236"/>
        <v>0.02</v>
      </c>
      <c r="T654">
        <v>17</v>
      </c>
      <c r="U654" s="469" t="str">
        <f t="shared" si="237"/>
        <v>C31-R1</v>
      </c>
      <c r="V654">
        <v>31</v>
      </c>
      <c r="W654" s="470" t="s">
        <v>493</v>
      </c>
      <c r="X654" s="470" t="s">
        <v>494</v>
      </c>
      <c r="Y654">
        <v>1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511"/>
      <c r="C655" s="404" t="str">
        <f t="shared" si="243"/>
        <v>C31-R3</v>
      </c>
      <c r="D655" s="405">
        <v>0.62451388888888892</v>
      </c>
      <c r="E655" s="405">
        <v>0.62465277777777783</v>
      </c>
      <c r="F655" s="406">
        <f t="shared" ref="F655:H655" si="308">F654</f>
        <v>1.7</v>
      </c>
      <c r="G655" s="468">
        <f t="shared" si="308"/>
        <v>11.6</v>
      </c>
      <c r="H655" s="407">
        <f t="shared" si="308"/>
        <v>1.2</v>
      </c>
      <c r="I655" s="407">
        <f t="shared" si="245"/>
        <v>13.299999999999999</v>
      </c>
      <c r="J655" s="407">
        <f t="shared" si="246"/>
        <v>13.37</v>
      </c>
      <c r="K655" s="408">
        <f t="shared" si="247"/>
        <v>7.0000000000000284E-2</v>
      </c>
      <c r="L655" s="409">
        <f t="shared" si="248"/>
        <v>0.5</v>
      </c>
      <c r="M655" s="410">
        <f t="shared" si="249"/>
        <v>13.799999999999999</v>
      </c>
      <c r="N655" s="410">
        <f t="shared" si="239"/>
        <v>13.87</v>
      </c>
      <c r="O655" s="411"/>
      <c r="P655" s="485">
        <f t="shared" ca="1" si="240"/>
        <v>0.62447916666666659</v>
      </c>
      <c r="Q655" s="484">
        <f t="shared" ca="1" si="241"/>
        <v>0.62462962962962953</v>
      </c>
      <c r="R655" s="486">
        <v>7.0000000000000007E-2</v>
      </c>
      <c r="S655" s="486">
        <f t="shared" ca="1" si="236"/>
        <v>0.11</v>
      </c>
      <c r="T655">
        <v>18</v>
      </c>
      <c r="U655" s="469" t="str">
        <f t="shared" si="237"/>
        <v>C31-R3</v>
      </c>
      <c r="V655">
        <v>31</v>
      </c>
      <c r="W655" s="470" t="s">
        <v>493</v>
      </c>
      <c r="X655" s="470" t="s">
        <v>494</v>
      </c>
      <c r="Y655">
        <v>3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511"/>
      <c r="C656" s="404" t="str">
        <f t="shared" si="243"/>
        <v>C31-R5</v>
      </c>
      <c r="D656" s="405">
        <v>0.62493055555555566</v>
      </c>
      <c r="E656" s="405">
        <v>0.62509259259259264</v>
      </c>
      <c r="F656" s="406">
        <f t="shared" ref="F656:H656" si="309">F655</f>
        <v>1.7</v>
      </c>
      <c r="G656" s="468">
        <f t="shared" si="309"/>
        <v>11.6</v>
      </c>
      <c r="H656" s="407">
        <f t="shared" si="309"/>
        <v>1.2</v>
      </c>
      <c r="I656" s="407">
        <f t="shared" si="245"/>
        <v>13.299999999999999</v>
      </c>
      <c r="J656" s="407">
        <f t="shared" si="246"/>
        <v>13.35</v>
      </c>
      <c r="K656" s="408">
        <f t="shared" si="247"/>
        <v>5.0000000000000711E-2</v>
      </c>
      <c r="L656" s="409">
        <f t="shared" si="248"/>
        <v>0.5</v>
      </c>
      <c r="M656" s="410">
        <f t="shared" si="249"/>
        <v>13.799999999999999</v>
      </c>
      <c r="N656" s="410">
        <f t="shared" si="239"/>
        <v>13.85</v>
      </c>
      <c r="O656" s="411"/>
      <c r="P656" s="485">
        <f t="shared" ca="1" si="240"/>
        <v>0.62491898148148139</v>
      </c>
      <c r="Q656" s="484">
        <f t="shared" ca="1" si="241"/>
        <v>0.62505787037037031</v>
      </c>
      <c r="R656" s="486">
        <v>0.05</v>
      </c>
      <c r="S656" s="486">
        <f t="shared" ca="1" si="236"/>
        <v>0.03</v>
      </c>
      <c r="T656">
        <v>19</v>
      </c>
      <c r="U656" s="469" t="str">
        <f t="shared" si="237"/>
        <v>C31-R5</v>
      </c>
      <c r="V656">
        <v>31</v>
      </c>
      <c r="W656" s="470" t="s">
        <v>493</v>
      </c>
      <c r="X656" s="470" t="s">
        <v>494</v>
      </c>
      <c r="Y656">
        <v>5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511"/>
      <c r="C657" s="404" t="str">
        <f t="shared" si="243"/>
        <v>C31-R7</v>
      </c>
      <c r="D657" s="405">
        <v>0.62534722222222228</v>
      </c>
      <c r="E657" s="405">
        <v>0.62552083333333341</v>
      </c>
      <c r="F657" s="406">
        <f t="shared" ref="F657:H657" si="310">F656</f>
        <v>1.7</v>
      </c>
      <c r="G657" s="468">
        <f t="shared" si="310"/>
        <v>11.6</v>
      </c>
      <c r="H657" s="407">
        <f t="shared" si="310"/>
        <v>1.2</v>
      </c>
      <c r="I657" s="407">
        <f t="shared" si="245"/>
        <v>13.299999999999999</v>
      </c>
      <c r="J657" s="407">
        <f t="shared" si="246"/>
        <v>13.319999999999999</v>
      </c>
      <c r="K657" s="408">
        <f t="shared" si="247"/>
        <v>1.9999999999999574E-2</v>
      </c>
      <c r="L657" s="409">
        <f t="shared" si="248"/>
        <v>0.5</v>
      </c>
      <c r="M657" s="410">
        <f t="shared" si="249"/>
        <v>13.799999999999999</v>
      </c>
      <c r="N657" s="410">
        <f t="shared" si="239"/>
        <v>13.819999999999999</v>
      </c>
      <c r="O657" s="411"/>
      <c r="P657" s="485">
        <f t="shared" ca="1" si="240"/>
        <v>0.62533564814814813</v>
      </c>
      <c r="Q657" s="484">
        <f t="shared" ca="1" si="241"/>
        <v>0.62547453703703704</v>
      </c>
      <c r="R657" s="486">
        <v>0.02</v>
      </c>
      <c r="S657" s="486">
        <f t="shared" ca="1" si="236"/>
        <v>7.0000000000000007E-2</v>
      </c>
      <c r="T657">
        <v>20</v>
      </c>
      <c r="U657" s="469" t="str">
        <f t="shared" si="237"/>
        <v>C31-R7</v>
      </c>
      <c r="V657">
        <v>31</v>
      </c>
      <c r="W657" s="470" t="s">
        <v>493</v>
      </c>
      <c r="X657" s="470" t="s">
        <v>494</v>
      </c>
      <c r="Y657">
        <v>7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511"/>
      <c r="C658" s="404" t="str">
        <f t="shared" si="243"/>
        <v>C31-R9</v>
      </c>
      <c r="D658" s="405">
        <v>0.62581018518518527</v>
      </c>
      <c r="E658" s="405">
        <v>0.62598379629629641</v>
      </c>
      <c r="F658" s="406">
        <f t="shared" ref="F658:H658" si="311">F657</f>
        <v>1.7</v>
      </c>
      <c r="G658" s="468">
        <f t="shared" si="311"/>
        <v>11.6</v>
      </c>
      <c r="H658" s="407">
        <f t="shared" si="311"/>
        <v>1.2</v>
      </c>
      <c r="I658" s="407">
        <f t="shared" si="245"/>
        <v>13.299999999999999</v>
      </c>
      <c r="J658" s="407">
        <f t="shared" si="246"/>
        <v>13.37</v>
      </c>
      <c r="K658" s="408">
        <f t="shared" si="247"/>
        <v>7.0000000000000284E-2</v>
      </c>
      <c r="L658" s="409">
        <f t="shared" si="248"/>
        <v>0.5</v>
      </c>
      <c r="M658" s="410">
        <f t="shared" si="249"/>
        <v>13.799999999999999</v>
      </c>
      <c r="N658" s="410">
        <f t="shared" si="239"/>
        <v>13.87</v>
      </c>
      <c r="O658" s="411"/>
      <c r="P658" s="485">
        <f t="shared" ca="1" si="240"/>
        <v>0.62574074074074071</v>
      </c>
      <c r="Q658" s="484">
        <f t="shared" ca="1" si="241"/>
        <v>0.62587962962962962</v>
      </c>
      <c r="R658" s="486">
        <v>7.0000000000000007E-2</v>
      </c>
      <c r="S658" s="486">
        <f t="shared" ref="S658" ca="1" si="312">RANDBETWEEN(1,15)/100</f>
        <v>0.11</v>
      </c>
      <c r="T658">
        <v>21</v>
      </c>
      <c r="U658" s="469" t="str">
        <f t="shared" ref="U658:U716" si="313">W658&amp;V658&amp;"-"&amp;X658&amp;Y658</f>
        <v>C31-R9</v>
      </c>
      <c r="V658">
        <v>31</v>
      </c>
      <c r="W658" s="470" t="s">
        <v>493</v>
      </c>
      <c r="X658" s="470" t="s">
        <v>494</v>
      </c>
      <c r="Y658">
        <v>9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511"/>
      <c r="C659" s="404" t="str">
        <f t="shared" si="243"/>
        <v>C31-R11</v>
      </c>
      <c r="D659" s="405">
        <v>0.62627314814814827</v>
      </c>
      <c r="E659" s="405">
        <v>0.62641203703703718</v>
      </c>
      <c r="F659" s="406">
        <f t="shared" ref="F659:H659" si="314">F658</f>
        <v>1.7</v>
      </c>
      <c r="G659" s="468">
        <f t="shared" si="314"/>
        <v>11.6</v>
      </c>
      <c r="H659" s="407">
        <f t="shared" si="314"/>
        <v>1.2</v>
      </c>
      <c r="I659" s="407">
        <f t="shared" si="245"/>
        <v>13.299999999999999</v>
      </c>
      <c r="J659" s="407">
        <f t="shared" si="246"/>
        <v>13.309999999999999</v>
      </c>
      <c r="K659" s="408">
        <f t="shared" si="247"/>
        <v>9.9999999999997868E-3</v>
      </c>
      <c r="L659" s="409">
        <f t="shared" si="248"/>
        <v>0.5</v>
      </c>
      <c r="M659" s="410">
        <f t="shared" si="249"/>
        <v>13.799999999999999</v>
      </c>
      <c r="N659" s="410">
        <f t="shared" ref="N659:N716" si="315">J659+L659</f>
        <v>13.809999999999999</v>
      </c>
      <c r="O659" s="411"/>
      <c r="P659" s="485">
        <f t="shared" ref="P659:P821" ca="1" si="316">Q658+TIME(0,0,RANDBETWEEN(20,25))</f>
        <v>0.62614583333333329</v>
      </c>
      <c r="Q659" s="484">
        <f t="shared" ref="Q659:Q821" ca="1" si="317">P659+TIME(0,0,RANDBETWEEN(12,15))</f>
        <v>0.62631944444444443</v>
      </c>
      <c r="R659" s="486">
        <v>0.01</v>
      </c>
      <c r="S659" s="486">
        <f t="shared" ref="S659:S816" ca="1" si="318">RANDBETWEEN(1,15)/100</f>
        <v>0.03</v>
      </c>
      <c r="T659">
        <v>22</v>
      </c>
      <c r="U659" s="469" t="str">
        <f t="shared" si="313"/>
        <v>C31-R11</v>
      </c>
      <c r="V659">
        <v>31</v>
      </c>
      <c r="W659" s="470" t="s">
        <v>493</v>
      </c>
      <c r="X659" s="470" t="s">
        <v>494</v>
      </c>
      <c r="Y659">
        <v>11</v>
      </c>
      <c r="Z659" s="400">
        <v>643</v>
      </c>
      <c r="AA659" s="400"/>
    </row>
    <row r="660" spans="1:27" ht="12.6" customHeight="1">
      <c r="A660" s="403">
        <f t="shared" ref="A660:A723" si="319">A659+1</f>
        <v>644</v>
      </c>
      <c r="B660" s="511"/>
      <c r="C660" s="404" t="str">
        <f t="shared" ref="C660:C716" si="320">U660</f>
        <v>C31-R13</v>
      </c>
      <c r="D660" s="405">
        <v>0.62665509259259278</v>
      </c>
      <c r="E660" s="405">
        <v>0.62682870370370392</v>
      </c>
      <c r="F660" s="406">
        <f t="shared" ref="F660:H660" si="321">F659</f>
        <v>1.7</v>
      </c>
      <c r="G660" s="468">
        <f t="shared" si="321"/>
        <v>11.6</v>
      </c>
      <c r="H660" s="407">
        <f t="shared" si="321"/>
        <v>1.2</v>
      </c>
      <c r="I660" s="407">
        <f t="shared" ref="I660:I716" si="322">F660+G660</f>
        <v>13.299999999999999</v>
      </c>
      <c r="J660" s="407">
        <f t="shared" ref="J660:J716" si="323">I660+R660</f>
        <v>13.36</v>
      </c>
      <c r="K660" s="408">
        <f t="shared" ref="K660:K716" si="324">J660-I660</f>
        <v>6.0000000000000497E-2</v>
      </c>
      <c r="L660" s="409">
        <f t="shared" ref="L660:L723" si="325">L659</f>
        <v>0.5</v>
      </c>
      <c r="M660" s="410">
        <f t="shared" ref="M660:M716" si="326">I660+L660</f>
        <v>13.799999999999999</v>
      </c>
      <c r="N660" s="410">
        <f t="shared" si="315"/>
        <v>13.86</v>
      </c>
      <c r="O660" s="411"/>
      <c r="P660" s="485">
        <f t="shared" ca="1" si="316"/>
        <v>0.62655092592592587</v>
      </c>
      <c r="Q660" s="484">
        <f t="shared" ca="1" si="317"/>
        <v>0.62668981481481478</v>
      </c>
      <c r="R660" s="486">
        <v>0.06</v>
      </c>
      <c r="S660" s="486">
        <f t="shared" ca="1" si="318"/>
        <v>0.12</v>
      </c>
      <c r="T660">
        <v>23</v>
      </c>
      <c r="U660" s="469" t="str">
        <f t="shared" si="313"/>
        <v>C31-R13</v>
      </c>
      <c r="V660">
        <v>31</v>
      </c>
      <c r="W660" s="470" t="s">
        <v>493</v>
      </c>
      <c r="X660" s="470" t="s">
        <v>494</v>
      </c>
      <c r="Y660">
        <v>13</v>
      </c>
      <c r="Z660" s="400">
        <v>644</v>
      </c>
      <c r="AA660" s="400"/>
    </row>
    <row r="661" spans="1:27" ht="12.6" customHeight="1">
      <c r="A661" s="403">
        <f t="shared" si="319"/>
        <v>645</v>
      </c>
      <c r="B661" s="511"/>
      <c r="C661" s="404" t="str">
        <f t="shared" si="320"/>
        <v>C31-R15</v>
      </c>
      <c r="D661" s="405">
        <v>0.62707175925925951</v>
      </c>
      <c r="E661" s="405">
        <v>0.6272337962962965</v>
      </c>
      <c r="F661" s="406">
        <f t="shared" ref="F661:H661" si="327">F660</f>
        <v>1.7</v>
      </c>
      <c r="G661" s="468">
        <f t="shared" si="327"/>
        <v>11.6</v>
      </c>
      <c r="H661" s="407">
        <f t="shared" si="327"/>
        <v>1.2</v>
      </c>
      <c r="I661" s="407">
        <f t="shared" si="322"/>
        <v>13.299999999999999</v>
      </c>
      <c r="J661" s="407">
        <f t="shared" si="323"/>
        <v>13.409999999999998</v>
      </c>
      <c r="K661" s="408">
        <f t="shared" si="324"/>
        <v>0.10999999999999943</v>
      </c>
      <c r="L661" s="409">
        <f t="shared" si="325"/>
        <v>0.5</v>
      </c>
      <c r="M661" s="410">
        <f t="shared" si="326"/>
        <v>13.799999999999999</v>
      </c>
      <c r="N661" s="410">
        <f t="shared" si="315"/>
        <v>13.909999999999998</v>
      </c>
      <c r="O661" s="411"/>
      <c r="P661" s="485">
        <f t="shared" ca="1" si="316"/>
        <v>0.62697916666666664</v>
      </c>
      <c r="Q661" s="484">
        <f t="shared" ca="1" si="317"/>
        <v>0.62714120370370363</v>
      </c>
      <c r="R661" s="486">
        <v>0.11</v>
      </c>
      <c r="S661" s="486">
        <f t="shared" ca="1" si="318"/>
        <v>0.06</v>
      </c>
      <c r="T661">
        <v>24</v>
      </c>
      <c r="U661" s="469" t="str">
        <f t="shared" si="313"/>
        <v>C31-R15</v>
      </c>
      <c r="V661">
        <v>31</v>
      </c>
      <c r="W661" s="470" t="s">
        <v>493</v>
      </c>
      <c r="X661" s="470" t="s">
        <v>494</v>
      </c>
      <c r="Y661">
        <v>15</v>
      </c>
      <c r="Z661" s="400">
        <v>645</v>
      </c>
      <c r="AA661" s="400"/>
    </row>
    <row r="662" spans="1:27" ht="12.6" customHeight="1">
      <c r="A662" s="403">
        <f t="shared" si="319"/>
        <v>646</v>
      </c>
      <c r="B662" s="511"/>
      <c r="C662" s="404" t="str">
        <f t="shared" si="320"/>
        <v>C31-R17</v>
      </c>
      <c r="D662" s="405">
        <v>0.62746527777777794</v>
      </c>
      <c r="E662" s="405">
        <v>0.62762731481481493</v>
      </c>
      <c r="F662" s="406">
        <f t="shared" ref="F662:H662" si="328">F661</f>
        <v>1.7</v>
      </c>
      <c r="G662" s="468">
        <f t="shared" si="328"/>
        <v>11.6</v>
      </c>
      <c r="H662" s="407">
        <f t="shared" si="328"/>
        <v>1.2</v>
      </c>
      <c r="I662" s="407">
        <f t="shared" si="322"/>
        <v>13.299999999999999</v>
      </c>
      <c r="J662" s="407">
        <f t="shared" si="323"/>
        <v>13.309999999999999</v>
      </c>
      <c r="K662" s="408">
        <f t="shared" si="324"/>
        <v>9.9999999999997868E-3</v>
      </c>
      <c r="L662" s="409">
        <f t="shared" si="325"/>
        <v>0.5</v>
      </c>
      <c r="M662" s="410">
        <f t="shared" si="326"/>
        <v>13.799999999999999</v>
      </c>
      <c r="N662" s="410">
        <f t="shared" si="315"/>
        <v>13.809999999999999</v>
      </c>
      <c r="O662" s="411"/>
      <c r="P662" s="485">
        <f t="shared" ca="1" si="316"/>
        <v>0.62738425925925922</v>
      </c>
      <c r="Q662" s="484">
        <f t="shared" ca="1" si="317"/>
        <v>0.62752314814814814</v>
      </c>
      <c r="R662" s="486">
        <v>0.01</v>
      </c>
      <c r="S662" s="486">
        <f t="shared" ca="1" si="318"/>
        <v>0.11</v>
      </c>
      <c r="T662">
        <v>25</v>
      </c>
      <c r="U662" s="469" t="str">
        <f t="shared" si="313"/>
        <v>C31-R17</v>
      </c>
      <c r="V662">
        <v>31</v>
      </c>
      <c r="W662" s="470" t="s">
        <v>493</v>
      </c>
      <c r="X662" s="470" t="s">
        <v>494</v>
      </c>
      <c r="Y662">
        <v>17</v>
      </c>
      <c r="Z662" s="400">
        <v>646</v>
      </c>
      <c r="AA662" s="400"/>
    </row>
    <row r="663" spans="1:27" ht="12.6" customHeight="1">
      <c r="A663" s="403">
        <f t="shared" si="319"/>
        <v>647</v>
      </c>
      <c r="B663" s="511"/>
      <c r="C663" s="404" t="str">
        <f t="shared" si="320"/>
        <v>C31-R19</v>
      </c>
      <c r="D663" s="405">
        <v>0.62790509259259275</v>
      </c>
      <c r="E663" s="405">
        <v>0.62807870370370389</v>
      </c>
      <c r="F663" s="406">
        <f t="shared" ref="F663:H663" si="329">F662</f>
        <v>1.7</v>
      </c>
      <c r="G663" s="468">
        <f t="shared" si="329"/>
        <v>11.6</v>
      </c>
      <c r="H663" s="407">
        <f t="shared" si="329"/>
        <v>1.2</v>
      </c>
      <c r="I663" s="407">
        <f t="shared" si="322"/>
        <v>13.299999999999999</v>
      </c>
      <c r="J663" s="407">
        <f t="shared" si="323"/>
        <v>13.309999999999999</v>
      </c>
      <c r="K663" s="408">
        <f t="shared" si="324"/>
        <v>9.9999999999997868E-3</v>
      </c>
      <c r="L663" s="409">
        <f t="shared" si="325"/>
        <v>0.5</v>
      </c>
      <c r="M663" s="410">
        <f t="shared" si="326"/>
        <v>13.799999999999999</v>
      </c>
      <c r="N663" s="410">
        <f t="shared" si="315"/>
        <v>13.809999999999999</v>
      </c>
      <c r="O663" s="411"/>
      <c r="P663" s="485">
        <f t="shared" ca="1" si="316"/>
        <v>0.6278125</v>
      </c>
      <c r="Q663" s="484">
        <f t="shared" ca="1" si="317"/>
        <v>0.62798611111111113</v>
      </c>
      <c r="R663" s="486">
        <v>0.01</v>
      </c>
      <c r="S663" s="486">
        <f t="shared" ca="1" si="318"/>
        <v>0.13</v>
      </c>
      <c r="T663">
        <v>26</v>
      </c>
      <c r="U663" s="469" t="str">
        <f t="shared" si="313"/>
        <v>C31-R19</v>
      </c>
      <c r="V663">
        <v>31</v>
      </c>
      <c r="W663" s="470" t="s">
        <v>493</v>
      </c>
      <c r="X663" s="470" t="s">
        <v>494</v>
      </c>
      <c r="Y663">
        <v>19</v>
      </c>
      <c r="Z663" s="400">
        <v>647</v>
      </c>
      <c r="AA663" s="400"/>
    </row>
    <row r="664" spans="1:27" ht="12.6" customHeight="1">
      <c r="A664" s="403">
        <f t="shared" si="319"/>
        <v>648</v>
      </c>
      <c r="B664" s="511" t="str">
        <f>D12</f>
        <v>KM10+130, KM10+170</v>
      </c>
      <c r="C664" s="404" t="str">
        <f t="shared" si="320"/>
        <v>C31-R21</v>
      </c>
      <c r="D664" s="405">
        <v>0.62833333333333352</v>
      </c>
      <c r="E664" s="405">
        <v>0.62849537037037051</v>
      </c>
      <c r="F664" s="406">
        <f t="shared" ref="F664:H664" si="330">F663</f>
        <v>1.7</v>
      </c>
      <c r="G664" s="468">
        <f t="shared" si="330"/>
        <v>11.6</v>
      </c>
      <c r="H664" s="407">
        <f t="shared" si="330"/>
        <v>1.2</v>
      </c>
      <c r="I664" s="407">
        <f t="shared" si="322"/>
        <v>13.299999999999999</v>
      </c>
      <c r="J664" s="407">
        <f t="shared" si="323"/>
        <v>13.399999999999999</v>
      </c>
      <c r="K664" s="408">
        <f t="shared" si="324"/>
        <v>9.9999999999999645E-2</v>
      </c>
      <c r="L664" s="409">
        <f t="shared" si="325"/>
        <v>0.5</v>
      </c>
      <c r="M664" s="410">
        <f t="shared" si="326"/>
        <v>13.799999999999999</v>
      </c>
      <c r="N664" s="410">
        <f t="shared" si="315"/>
        <v>13.899999999999999</v>
      </c>
      <c r="O664" s="411"/>
      <c r="P664" s="485">
        <f t="shared" ca="1" si="316"/>
        <v>0.62827546296296299</v>
      </c>
      <c r="Q664" s="484">
        <f t="shared" ca="1" si="317"/>
        <v>0.62842592592592594</v>
      </c>
      <c r="R664" s="486">
        <v>0.1</v>
      </c>
      <c r="S664" s="486">
        <f t="shared" ca="1" si="318"/>
        <v>0.04</v>
      </c>
      <c r="T664">
        <v>1</v>
      </c>
      <c r="U664" s="469" t="str">
        <f t="shared" si="313"/>
        <v>C31-R21</v>
      </c>
      <c r="V664">
        <v>31</v>
      </c>
      <c r="W664" s="470" t="s">
        <v>493</v>
      </c>
      <c r="X664" s="470" t="s">
        <v>494</v>
      </c>
      <c r="Y664">
        <v>21</v>
      </c>
      <c r="Z664" s="400">
        <v>648</v>
      </c>
      <c r="AA664" s="400"/>
    </row>
    <row r="665" spans="1:27" ht="12.6" customHeight="1">
      <c r="A665" s="403">
        <f t="shared" si="319"/>
        <v>649</v>
      </c>
      <c r="B665" s="511"/>
      <c r="C665" s="404" t="str">
        <f t="shared" si="320"/>
        <v>C31-R23</v>
      </c>
      <c r="D665" s="405">
        <v>0.62877314814814833</v>
      </c>
      <c r="E665" s="405">
        <v>0.62892361111111128</v>
      </c>
      <c r="F665" s="406">
        <f t="shared" ref="F665:H665" si="331">F664</f>
        <v>1.7</v>
      </c>
      <c r="G665" s="468">
        <f t="shared" si="331"/>
        <v>11.6</v>
      </c>
      <c r="H665" s="407">
        <f t="shared" si="331"/>
        <v>1.2</v>
      </c>
      <c r="I665" s="407">
        <f t="shared" si="322"/>
        <v>13.299999999999999</v>
      </c>
      <c r="J665" s="407">
        <f t="shared" si="323"/>
        <v>13.389999999999999</v>
      </c>
      <c r="K665" s="408">
        <f t="shared" si="324"/>
        <v>8.9999999999999858E-2</v>
      </c>
      <c r="L665" s="409">
        <f t="shared" si="325"/>
        <v>0.5</v>
      </c>
      <c r="M665" s="410">
        <f t="shared" si="326"/>
        <v>13.799999999999999</v>
      </c>
      <c r="N665" s="410">
        <f t="shared" si="315"/>
        <v>13.889999999999999</v>
      </c>
      <c r="O665" s="411"/>
      <c r="P665" s="485">
        <f t="shared" ca="1" si="316"/>
        <v>0.62868055555555558</v>
      </c>
      <c r="Q665" s="484">
        <f t="shared" ca="1" si="317"/>
        <v>0.62883101851851853</v>
      </c>
      <c r="R665" s="486">
        <v>0.09</v>
      </c>
      <c r="S665" s="486">
        <f t="shared" ca="1" si="318"/>
        <v>0.14000000000000001</v>
      </c>
      <c r="T665">
        <v>2</v>
      </c>
      <c r="U665" s="469" t="str">
        <f t="shared" si="313"/>
        <v>C31-R23</v>
      </c>
      <c r="V665">
        <v>31</v>
      </c>
      <c r="W665" s="470" t="s">
        <v>493</v>
      </c>
      <c r="X665" s="470" t="s">
        <v>494</v>
      </c>
      <c r="Y665">
        <v>23</v>
      </c>
      <c r="Z665" s="400">
        <v>649</v>
      </c>
      <c r="AA665" s="400"/>
    </row>
    <row r="666" spans="1:27" ht="12.6" customHeight="1">
      <c r="A666" s="403">
        <f t="shared" si="319"/>
        <v>650</v>
      </c>
      <c r="B666" s="511"/>
      <c r="C666" s="404" t="str">
        <f t="shared" si="320"/>
        <v>C31-R25</v>
      </c>
      <c r="D666" s="405">
        <v>0.62915509259259272</v>
      </c>
      <c r="E666" s="405">
        <v>0.62929398148148163</v>
      </c>
      <c r="F666" s="406">
        <f t="shared" ref="F666:H666" si="332">F665</f>
        <v>1.7</v>
      </c>
      <c r="G666" s="468">
        <f t="shared" si="332"/>
        <v>11.6</v>
      </c>
      <c r="H666" s="407">
        <f t="shared" si="332"/>
        <v>1.2</v>
      </c>
      <c r="I666" s="407">
        <f t="shared" si="322"/>
        <v>13.299999999999999</v>
      </c>
      <c r="J666" s="407">
        <f t="shared" si="323"/>
        <v>13.45</v>
      </c>
      <c r="K666" s="408">
        <f t="shared" si="324"/>
        <v>0.15000000000000036</v>
      </c>
      <c r="L666" s="409">
        <f t="shared" si="325"/>
        <v>0.5</v>
      </c>
      <c r="M666" s="410">
        <f t="shared" si="326"/>
        <v>13.799999999999999</v>
      </c>
      <c r="N666" s="410">
        <f t="shared" si="315"/>
        <v>13.95</v>
      </c>
      <c r="O666" s="411"/>
      <c r="P666" s="485">
        <f t="shared" ca="1" si="316"/>
        <v>0.62910879629629635</v>
      </c>
      <c r="Q666" s="484">
        <f t="shared" ca="1" si="317"/>
        <v>0.62927083333333333</v>
      </c>
      <c r="R666" s="486">
        <v>0.15</v>
      </c>
      <c r="S666" s="486">
        <f t="shared" ca="1" si="318"/>
        <v>0.02</v>
      </c>
      <c r="T666">
        <v>3</v>
      </c>
      <c r="U666" s="469" t="str">
        <f t="shared" si="313"/>
        <v>C31-R25</v>
      </c>
      <c r="V666">
        <v>31</v>
      </c>
      <c r="W666" s="470" t="s">
        <v>493</v>
      </c>
      <c r="X666" s="470" t="s">
        <v>494</v>
      </c>
      <c r="Y666">
        <v>25</v>
      </c>
      <c r="Z666" s="400">
        <v>650</v>
      </c>
      <c r="AA666" s="400"/>
    </row>
    <row r="667" spans="1:27" ht="12.6" customHeight="1">
      <c r="A667" s="403">
        <f t="shared" si="319"/>
        <v>651</v>
      </c>
      <c r="B667" s="511"/>
      <c r="C667" s="404" t="str">
        <f t="shared" si="320"/>
        <v>C31-R27</v>
      </c>
      <c r="D667" s="405">
        <v>0.62958333333333349</v>
      </c>
      <c r="E667" s="405">
        <v>0.62972222222222241</v>
      </c>
      <c r="F667" s="406">
        <f t="shared" ref="F667:H667" si="333">F666</f>
        <v>1.7</v>
      </c>
      <c r="G667" s="468">
        <f t="shared" si="333"/>
        <v>11.6</v>
      </c>
      <c r="H667" s="407">
        <f t="shared" si="333"/>
        <v>1.2</v>
      </c>
      <c r="I667" s="407">
        <f t="shared" si="322"/>
        <v>13.299999999999999</v>
      </c>
      <c r="J667" s="407">
        <f t="shared" si="323"/>
        <v>13.419999999999998</v>
      </c>
      <c r="K667" s="408">
        <f t="shared" si="324"/>
        <v>0.11999999999999922</v>
      </c>
      <c r="L667" s="409">
        <f t="shared" si="325"/>
        <v>0.5</v>
      </c>
      <c r="M667" s="410">
        <f t="shared" si="326"/>
        <v>13.799999999999999</v>
      </c>
      <c r="N667" s="410">
        <f t="shared" si="315"/>
        <v>13.919999999999998</v>
      </c>
      <c r="O667" s="411"/>
      <c r="P667" s="485">
        <f t="shared" ca="1" si="316"/>
        <v>0.62952546296296297</v>
      </c>
      <c r="Q667" s="484">
        <f t="shared" ca="1" si="317"/>
        <v>0.62968749999999996</v>
      </c>
      <c r="R667" s="486">
        <v>0.12</v>
      </c>
      <c r="S667" s="486">
        <f t="shared" ca="1" si="318"/>
        <v>0.15</v>
      </c>
      <c r="T667">
        <v>4</v>
      </c>
      <c r="U667" s="469" t="str">
        <f t="shared" si="313"/>
        <v>C31-R27</v>
      </c>
      <c r="V667">
        <v>31</v>
      </c>
      <c r="W667" s="470" t="s">
        <v>493</v>
      </c>
      <c r="X667" s="470" t="s">
        <v>494</v>
      </c>
      <c r="Y667">
        <v>27</v>
      </c>
      <c r="Z667" s="400">
        <v>651</v>
      </c>
      <c r="AA667" s="400"/>
    </row>
    <row r="668" spans="1:27" ht="12.6" customHeight="1">
      <c r="A668" s="403">
        <f t="shared" si="319"/>
        <v>652</v>
      </c>
      <c r="B668" s="511"/>
      <c r="C668" s="404" t="str">
        <f t="shared" si="320"/>
        <v>C31-R29</v>
      </c>
      <c r="D668" s="405">
        <v>0.62998842592592608</v>
      </c>
      <c r="E668" s="405">
        <v>0.63012731481481499</v>
      </c>
      <c r="F668" s="406">
        <f t="shared" ref="F668:H668" si="334">F667</f>
        <v>1.7</v>
      </c>
      <c r="G668" s="468">
        <f t="shared" si="334"/>
        <v>11.6</v>
      </c>
      <c r="H668" s="407">
        <f t="shared" si="334"/>
        <v>1.2</v>
      </c>
      <c r="I668" s="407">
        <f t="shared" si="322"/>
        <v>13.299999999999999</v>
      </c>
      <c r="J668" s="407">
        <f t="shared" si="323"/>
        <v>13.309999999999999</v>
      </c>
      <c r="K668" s="408">
        <f t="shared" si="324"/>
        <v>9.9999999999997868E-3</v>
      </c>
      <c r="L668" s="409">
        <f t="shared" si="325"/>
        <v>0.5</v>
      </c>
      <c r="M668" s="410">
        <f t="shared" si="326"/>
        <v>13.799999999999999</v>
      </c>
      <c r="N668" s="410">
        <f t="shared" si="315"/>
        <v>13.809999999999999</v>
      </c>
      <c r="O668" s="411"/>
      <c r="P668" s="485">
        <f t="shared" ca="1" si="316"/>
        <v>0.62995370370370363</v>
      </c>
      <c r="Q668" s="484">
        <f t="shared" ca="1" si="317"/>
        <v>0.63009259259259254</v>
      </c>
      <c r="R668" s="486">
        <v>0.01</v>
      </c>
      <c r="S668" s="486">
        <f t="shared" ca="1" si="318"/>
        <v>0.1</v>
      </c>
      <c r="T668">
        <v>5</v>
      </c>
      <c r="U668" s="469" t="str">
        <f t="shared" si="313"/>
        <v>C31-R29</v>
      </c>
      <c r="V668">
        <v>31</v>
      </c>
      <c r="W668" s="470" t="s">
        <v>493</v>
      </c>
      <c r="X668" s="470" t="s">
        <v>494</v>
      </c>
      <c r="Y668">
        <v>29</v>
      </c>
      <c r="Z668" s="400">
        <v>652</v>
      </c>
      <c r="AA668" s="400"/>
    </row>
    <row r="669" spans="1:27" ht="12.6" customHeight="1">
      <c r="A669" s="403">
        <f t="shared" si="319"/>
        <v>653</v>
      </c>
      <c r="B669" s="511"/>
      <c r="C669" s="404" t="str">
        <f t="shared" si="320"/>
        <v>C31-R31</v>
      </c>
      <c r="D669" s="405">
        <v>0.63038194444444462</v>
      </c>
      <c r="E669" s="405">
        <v>0.63052083333333353</v>
      </c>
      <c r="F669" s="406">
        <f t="shared" ref="F669:H669" si="335">F668</f>
        <v>1.7</v>
      </c>
      <c r="G669" s="468">
        <f t="shared" si="335"/>
        <v>11.6</v>
      </c>
      <c r="H669" s="407">
        <f t="shared" si="335"/>
        <v>1.2</v>
      </c>
      <c r="I669" s="407">
        <f t="shared" si="322"/>
        <v>13.299999999999999</v>
      </c>
      <c r="J669" s="407">
        <f t="shared" si="323"/>
        <v>13.35</v>
      </c>
      <c r="K669" s="408">
        <f t="shared" si="324"/>
        <v>5.0000000000000711E-2</v>
      </c>
      <c r="L669" s="409">
        <f t="shared" si="325"/>
        <v>0.5</v>
      </c>
      <c r="M669" s="410">
        <f t="shared" si="326"/>
        <v>13.799999999999999</v>
      </c>
      <c r="N669" s="410">
        <f t="shared" si="315"/>
        <v>13.85</v>
      </c>
      <c r="O669" s="411"/>
      <c r="P669" s="485">
        <f t="shared" ca="1" si="316"/>
        <v>0.63033564814814813</v>
      </c>
      <c r="Q669" s="484">
        <f t="shared" ca="1" si="317"/>
        <v>0.63048611111111108</v>
      </c>
      <c r="R669" s="486">
        <v>0.05</v>
      </c>
      <c r="S669" s="486">
        <f t="shared" ca="1" si="318"/>
        <v>0.04</v>
      </c>
      <c r="T669">
        <v>6</v>
      </c>
      <c r="U669" s="469" t="str">
        <f t="shared" si="313"/>
        <v>C31-R31</v>
      </c>
      <c r="V669">
        <v>31</v>
      </c>
      <c r="W669" s="470" t="s">
        <v>493</v>
      </c>
      <c r="X669" s="470" t="s">
        <v>494</v>
      </c>
      <c r="Y669">
        <v>31</v>
      </c>
      <c r="Z669" s="400">
        <v>653</v>
      </c>
      <c r="AA669" s="400"/>
    </row>
    <row r="670" spans="1:27" ht="12.6" customHeight="1">
      <c r="A670" s="403">
        <f t="shared" si="319"/>
        <v>654</v>
      </c>
      <c r="B670" s="511"/>
      <c r="C670" s="404" t="str">
        <f t="shared" si="320"/>
        <v>C31-R33</v>
      </c>
      <c r="D670" s="405">
        <v>0.63075231481481497</v>
      </c>
      <c r="E670" s="405">
        <v>0.63089120370370388</v>
      </c>
      <c r="F670" s="406">
        <f t="shared" ref="F670:H670" si="336">F669</f>
        <v>1.7</v>
      </c>
      <c r="G670" s="468">
        <f t="shared" si="336"/>
        <v>11.6</v>
      </c>
      <c r="H670" s="407">
        <f t="shared" si="336"/>
        <v>1.2</v>
      </c>
      <c r="I670" s="407">
        <f t="shared" si="322"/>
        <v>13.299999999999999</v>
      </c>
      <c r="J670" s="407">
        <f t="shared" si="323"/>
        <v>13.44</v>
      </c>
      <c r="K670" s="408">
        <f t="shared" si="324"/>
        <v>0.14000000000000057</v>
      </c>
      <c r="L670" s="409">
        <f t="shared" si="325"/>
        <v>0.5</v>
      </c>
      <c r="M670" s="410">
        <f t="shared" si="326"/>
        <v>13.799999999999999</v>
      </c>
      <c r="N670" s="410">
        <f t="shared" si="315"/>
        <v>13.94</v>
      </c>
      <c r="O670" s="411"/>
      <c r="P670" s="485">
        <f t="shared" ca="1" si="316"/>
        <v>0.63075231481481475</v>
      </c>
      <c r="Q670" s="484">
        <f t="shared" ca="1" si="317"/>
        <v>0.63092592592592589</v>
      </c>
      <c r="R670" s="486">
        <v>0.14000000000000001</v>
      </c>
      <c r="S670" s="486">
        <f t="shared" ca="1" si="318"/>
        <v>0.1</v>
      </c>
      <c r="T670">
        <v>7</v>
      </c>
      <c r="U670" s="469" t="str">
        <f t="shared" si="313"/>
        <v>C31-R33</v>
      </c>
      <c r="V670">
        <v>31</v>
      </c>
      <c r="W670" s="470" t="s">
        <v>493</v>
      </c>
      <c r="X670" s="470" t="s">
        <v>494</v>
      </c>
      <c r="Y670">
        <v>33</v>
      </c>
      <c r="Z670" s="400">
        <v>654</v>
      </c>
      <c r="AA670" s="400"/>
    </row>
    <row r="671" spans="1:27" ht="12.6" customHeight="1">
      <c r="A671" s="403">
        <f t="shared" si="319"/>
        <v>655</v>
      </c>
      <c r="B671" s="511"/>
      <c r="C671" s="404" t="str">
        <f t="shared" si="320"/>
        <v>C31-R35</v>
      </c>
      <c r="D671" s="405">
        <v>0.63113425925925948</v>
      </c>
      <c r="E671" s="405">
        <v>0.63130787037037062</v>
      </c>
      <c r="F671" s="406">
        <f t="shared" ref="F671:H671" si="337">F670</f>
        <v>1.7</v>
      </c>
      <c r="G671" s="468">
        <f t="shared" si="337"/>
        <v>11.6</v>
      </c>
      <c r="H671" s="407">
        <f t="shared" si="337"/>
        <v>1.2</v>
      </c>
      <c r="I671" s="407">
        <f t="shared" si="322"/>
        <v>13.299999999999999</v>
      </c>
      <c r="J671" s="407">
        <f t="shared" si="323"/>
        <v>13.44</v>
      </c>
      <c r="K671" s="408">
        <f t="shared" si="324"/>
        <v>0.14000000000000057</v>
      </c>
      <c r="L671" s="409">
        <f t="shared" si="325"/>
        <v>0.5</v>
      </c>
      <c r="M671" s="410">
        <f t="shared" si="326"/>
        <v>13.799999999999999</v>
      </c>
      <c r="N671" s="410">
        <f t="shared" si="315"/>
        <v>13.94</v>
      </c>
      <c r="O671" s="411"/>
      <c r="P671" s="485">
        <f t="shared" ca="1" si="316"/>
        <v>0.63115740740740733</v>
      </c>
      <c r="Q671" s="484">
        <f t="shared" ca="1" si="317"/>
        <v>0.63133101851851847</v>
      </c>
      <c r="R671" s="486">
        <v>0.14000000000000001</v>
      </c>
      <c r="S671" s="486">
        <f t="shared" ca="1" si="318"/>
        <v>0.03</v>
      </c>
      <c r="T671">
        <v>8</v>
      </c>
      <c r="U671" s="469" t="str">
        <f t="shared" si="313"/>
        <v>C31-R35</v>
      </c>
      <c r="V671">
        <v>31</v>
      </c>
      <c r="W671" s="470" t="s">
        <v>493</v>
      </c>
      <c r="X671" s="470" t="s">
        <v>494</v>
      </c>
      <c r="Y671">
        <v>35</v>
      </c>
      <c r="Z671" s="400">
        <v>655</v>
      </c>
      <c r="AA671" s="400"/>
    </row>
    <row r="672" spans="1:27" ht="12.6" customHeight="1">
      <c r="A672" s="403">
        <f t="shared" si="319"/>
        <v>656</v>
      </c>
      <c r="B672" s="511"/>
      <c r="C672" s="404" t="str">
        <f t="shared" si="320"/>
        <v>C31-R37</v>
      </c>
      <c r="D672" s="405">
        <v>0.63157407407407429</v>
      </c>
      <c r="E672" s="405">
        <v>0.6317129629629632</v>
      </c>
      <c r="F672" s="406">
        <f t="shared" ref="F672:H672" si="338">F671</f>
        <v>1.7</v>
      </c>
      <c r="G672" s="468">
        <f t="shared" si="338"/>
        <v>11.6</v>
      </c>
      <c r="H672" s="407">
        <f t="shared" si="338"/>
        <v>1.2</v>
      </c>
      <c r="I672" s="407">
        <f t="shared" si="322"/>
        <v>13.299999999999999</v>
      </c>
      <c r="J672" s="407">
        <f t="shared" si="323"/>
        <v>13.329999999999998</v>
      </c>
      <c r="K672" s="408">
        <f t="shared" si="324"/>
        <v>2.9999999999999361E-2</v>
      </c>
      <c r="L672" s="409">
        <f t="shared" si="325"/>
        <v>0.5</v>
      </c>
      <c r="M672" s="410">
        <f t="shared" si="326"/>
        <v>13.799999999999999</v>
      </c>
      <c r="N672" s="410">
        <f t="shared" si="315"/>
        <v>13.829999999999998</v>
      </c>
      <c r="O672" s="411"/>
      <c r="P672" s="485">
        <f t="shared" ca="1" si="316"/>
        <v>0.63157407407407407</v>
      </c>
      <c r="Q672" s="484">
        <f t="shared" ca="1" si="317"/>
        <v>0.63173611111111105</v>
      </c>
      <c r="R672" s="486">
        <v>0.03</v>
      </c>
      <c r="S672" s="486">
        <f t="shared" ca="1" si="318"/>
        <v>0.05</v>
      </c>
      <c r="T672">
        <v>9</v>
      </c>
      <c r="U672" s="469" t="str">
        <f t="shared" si="313"/>
        <v>C31-R37</v>
      </c>
      <c r="V672">
        <v>31</v>
      </c>
      <c r="W672" s="470" t="s">
        <v>493</v>
      </c>
      <c r="X672" s="470" t="s">
        <v>494</v>
      </c>
      <c r="Y672">
        <v>37</v>
      </c>
      <c r="Z672" s="400">
        <v>656</v>
      </c>
      <c r="AA672" s="400"/>
    </row>
    <row r="673" spans="1:27" ht="12.6" customHeight="1">
      <c r="A673" s="403">
        <f t="shared" si="319"/>
        <v>657</v>
      </c>
      <c r="B673" s="511"/>
      <c r="C673" s="404" t="str">
        <f t="shared" si="320"/>
        <v>C31-R39</v>
      </c>
      <c r="D673" s="405">
        <v>0.63194444444444464</v>
      </c>
      <c r="E673" s="405">
        <v>0.63210648148148163</v>
      </c>
      <c r="F673" s="406">
        <f t="shared" ref="F673:H673" si="339">F672</f>
        <v>1.7</v>
      </c>
      <c r="G673" s="468">
        <f t="shared" si="339"/>
        <v>11.6</v>
      </c>
      <c r="H673" s="407">
        <f t="shared" si="339"/>
        <v>1.2</v>
      </c>
      <c r="I673" s="407">
        <f t="shared" si="322"/>
        <v>13.299999999999999</v>
      </c>
      <c r="J673" s="407">
        <f t="shared" si="323"/>
        <v>13.45</v>
      </c>
      <c r="K673" s="408">
        <f t="shared" si="324"/>
        <v>0.15000000000000036</v>
      </c>
      <c r="L673" s="409">
        <f t="shared" si="325"/>
        <v>0.5</v>
      </c>
      <c r="M673" s="410">
        <f t="shared" si="326"/>
        <v>13.799999999999999</v>
      </c>
      <c r="N673" s="410">
        <f t="shared" si="315"/>
        <v>13.95</v>
      </c>
      <c r="O673" s="411"/>
      <c r="P673" s="485">
        <f t="shared" ca="1" si="316"/>
        <v>0.63202546296296291</v>
      </c>
      <c r="Q673" s="484">
        <f t="shared" ca="1" si="317"/>
        <v>0.63217592592592586</v>
      </c>
      <c r="R673" s="486">
        <v>0.15</v>
      </c>
      <c r="S673" s="486">
        <f t="shared" ca="1" si="318"/>
        <v>0.09</v>
      </c>
      <c r="T673">
        <v>10</v>
      </c>
      <c r="U673" s="469" t="str">
        <f t="shared" si="313"/>
        <v>C31-R39</v>
      </c>
      <c r="V673">
        <v>31</v>
      </c>
      <c r="W673" s="470" t="s">
        <v>493</v>
      </c>
      <c r="X673" s="470" t="s">
        <v>494</v>
      </c>
      <c r="Y673">
        <v>39</v>
      </c>
      <c r="Z673" s="400">
        <v>657</v>
      </c>
      <c r="AA673" s="400"/>
    </row>
    <row r="674" spans="1:27" ht="12.6" customHeight="1">
      <c r="A674" s="403">
        <f t="shared" si="319"/>
        <v>658</v>
      </c>
      <c r="B674" s="511"/>
      <c r="C674" s="404" t="str">
        <f t="shared" si="320"/>
        <v>C31-R41</v>
      </c>
      <c r="D674" s="405">
        <v>0.63233796296296307</v>
      </c>
      <c r="E674" s="405">
        <v>0.63247685185185198</v>
      </c>
      <c r="F674" s="406">
        <f t="shared" ref="F674:H674" si="340">F673</f>
        <v>1.7</v>
      </c>
      <c r="G674" s="468">
        <f t="shared" si="340"/>
        <v>11.6</v>
      </c>
      <c r="H674" s="407">
        <f t="shared" si="340"/>
        <v>1.2</v>
      </c>
      <c r="I674" s="407">
        <f t="shared" si="322"/>
        <v>13.299999999999999</v>
      </c>
      <c r="J674" s="407">
        <f t="shared" si="323"/>
        <v>13.319999999999999</v>
      </c>
      <c r="K674" s="408">
        <f t="shared" si="324"/>
        <v>1.9999999999999574E-2</v>
      </c>
      <c r="L674" s="409">
        <f t="shared" si="325"/>
        <v>0.5</v>
      </c>
      <c r="M674" s="410">
        <f t="shared" si="326"/>
        <v>13.799999999999999</v>
      </c>
      <c r="N674" s="410">
        <f t="shared" si="315"/>
        <v>13.819999999999999</v>
      </c>
      <c r="O674" s="411"/>
      <c r="P674" s="485">
        <f t="shared" ca="1" si="316"/>
        <v>0.6324305555555555</v>
      </c>
      <c r="Q674" s="484">
        <f t="shared" ca="1" si="317"/>
        <v>0.63258101851851845</v>
      </c>
      <c r="R674" s="486">
        <v>0.02</v>
      </c>
      <c r="S674" s="486">
        <f t="shared" ca="1" si="318"/>
        <v>0.14000000000000001</v>
      </c>
      <c r="T674">
        <v>11</v>
      </c>
      <c r="U674" s="469" t="str">
        <f t="shared" si="313"/>
        <v>C31-R41</v>
      </c>
      <c r="V674">
        <v>31</v>
      </c>
      <c r="W674" s="470" t="s">
        <v>493</v>
      </c>
      <c r="X674" s="470" t="s">
        <v>494</v>
      </c>
      <c r="Y674">
        <v>41</v>
      </c>
      <c r="Z674" s="400">
        <v>658</v>
      </c>
      <c r="AA674" s="400"/>
    </row>
    <row r="675" spans="1:27" ht="12.6" customHeight="1">
      <c r="A675" s="403">
        <f t="shared" si="319"/>
        <v>659</v>
      </c>
      <c r="B675" s="511"/>
      <c r="C675" s="404" t="str">
        <f t="shared" si="320"/>
        <v>C32-R40</v>
      </c>
      <c r="D675" s="405">
        <v>0.63270833333333343</v>
      </c>
      <c r="E675" s="405">
        <v>0.63285879629629638</v>
      </c>
      <c r="F675" s="406">
        <f t="shared" ref="F675:H675" si="341">F674</f>
        <v>1.7</v>
      </c>
      <c r="G675" s="468">
        <f t="shared" si="341"/>
        <v>11.6</v>
      </c>
      <c r="H675" s="407">
        <f t="shared" si="341"/>
        <v>1.2</v>
      </c>
      <c r="I675" s="407">
        <f t="shared" si="322"/>
        <v>13.299999999999999</v>
      </c>
      <c r="J675" s="407">
        <f t="shared" si="323"/>
        <v>13.319999999999999</v>
      </c>
      <c r="K675" s="408">
        <f t="shared" si="324"/>
        <v>1.9999999999999574E-2</v>
      </c>
      <c r="L675" s="409">
        <f t="shared" si="325"/>
        <v>0.5</v>
      </c>
      <c r="M675" s="410">
        <f t="shared" si="326"/>
        <v>13.799999999999999</v>
      </c>
      <c r="N675" s="410">
        <f t="shared" si="315"/>
        <v>13.819999999999999</v>
      </c>
      <c r="O675" s="411"/>
      <c r="P675" s="485">
        <f t="shared" ca="1" si="316"/>
        <v>0.63284722222222212</v>
      </c>
      <c r="Q675" s="484">
        <f t="shared" ca="1" si="317"/>
        <v>0.63299768518518507</v>
      </c>
      <c r="R675" s="486">
        <v>0.02</v>
      </c>
      <c r="S675" s="486">
        <f t="shared" ca="1" si="318"/>
        <v>0.01</v>
      </c>
      <c r="T675">
        <v>12</v>
      </c>
      <c r="U675" s="469" t="str">
        <f t="shared" si="313"/>
        <v>C32-R40</v>
      </c>
      <c r="V675">
        <v>32</v>
      </c>
      <c r="W675" s="470" t="s">
        <v>493</v>
      </c>
      <c r="X675" s="470" t="s">
        <v>494</v>
      </c>
      <c r="Y675">
        <v>40</v>
      </c>
      <c r="Z675" s="400">
        <v>659</v>
      </c>
      <c r="AA675" s="400"/>
    </row>
    <row r="676" spans="1:27" ht="12.6" customHeight="1">
      <c r="A676" s="403">
        <f t="shared" si="319"/>
        <v>660</v>
      </c>
      <c r="B676" s="511"/>
      <c r="C676" s="404" t="str">
        <f t="shared" si="320"/>
        <v>C32-R38</v>
      </c>
      <c r="D676" s="405">
        <v>0.63309027777777782</v>
      </c>
      <c r="E676" s="405">
        <v>0.63326388888888896</v>
      </c>
      <c r="F676" s="406">
        <f t="shared" ref="F676:H676" si="342">F675</f>
        <v>1.7</v>
      </c>
      <c r="G676" s="468">
        <f t="shared" si="342"/>
        <v>11.6</v>
      </c>
      <c r="H676" s="407">
        <f t="shared" si="342"/>
        <v>1.2</v>
      </c>
      <c r="I676" s="407">
        <f t="shared" si="322"/>
        <v>13.299999999999999</v>
      </c>
      <c r="J676" s="407">
        <f t="shared" si="323"/>
        <v>13.43</v>
      </c>
      <c r="K676" s="408">
        <f t="shared" si="324"/>
        <v>0.13000000000000078</v>
      </c>
      <c r="L676" s="409">
        <f t="shared" si="325"/>
        <v>0.5</v>
      </c>
      <c r="M676" s="410">
        <f t="shared" si="326"/>
        <v>13.799999999999999</v>
      </c>
      <c r="N676" s="410">
        <f t="shared" si="315"/>
        <v>13.93</v>
      </c>
      <c r="O676" s="411"/>
      <c r="P676" s="485">
        <f t="shared" ca="1" si="316"/>
        <v>0.63322916666666651</v>
      </c>
      <c r="Q676" s="484">
        <f t="shared" ca="1" si="317"/>
        <v>0.63340277777777765</v>
      </c>
      <c r="R676" s="486">
        <v>0.13</v>
      </c>
      <c r="S676" s="486">
        <f t="shared" ca="1" si="318"/>
        <v>0.1</v>
      </c>
      <c r="T676">
        <v>13</v>
      </c>
      <c r="U676" s="469" t="str">
        <f t="shared" si="313"/>
        <v>C32-R38</v>
      </c>
      <c r="V676">
        <v>32</v>
      </c>
      <c r="W676" s="470" t="s">
        <v>493</v>
      </c>
      <c r="X676" s="470" t="s">
        <v>494</v>
      </c>
      <c r="Y676">
        <v>38</v>
      </c>
      <c r="Z676" s="400">
        <v>660</v>
      </c>
      <c r="AA676" s="400"/>
    </row>
    <row r="677" spans="1:27" ht="12.6" customHeight="1">
      <c r="A677" s="403">
        <f t="shared" si="319"/>
        <v>661</v>
      </c>
      <c r="B677" s="511"/>
      <c r="C677" s="404" t="str">
        <f t="shared" si="320"/>
        <v>C32-R36</v>
      </c>
      <c r="D677" s="405">
        <v>0.63351851851851859</v>
      </c>
      <c r="E677" s="405">
        <v>0.63369212962962973</v>
      </c>
      <c r="F677" s="406">
        <f t="shared" ref="F677:H677" si="343">F676</f>
        <v>1.7</v>
      </c>
      <c r="G677" s="468">
        <f t="shared" si="343"/>
        <v>11.6</v>
      </c>
      <c r="H677" s="407">
        <f t="shared" si="343"/>
        <v>1.2</v>
      </c>
      <c r="I677" s="407">
        <f t="shared" si="322"/>
        <v>13.299999999999999</v>
      </c>
      <c r="J677" s="407">
        <f t="shared" si="323"/>
        <v>13.309999999999999</v>
      </c>
      <c r="K677" s="408">
        <f t="shared" si="324"/>
        <v>9.9999999999997868E-3</v>
      </c>
      <c r="L677" s="409">
        <f t="shared" si="325"/>
        <v>0.5</v>
      </c>
      <c r="M677" s="410">
        <f t="shared" si="326"/>
        <v>13.799999999999999</v>
      </c>
      <c r="N677" s="410">
        <f t="shared" si="315"/>
        <v>13.809999999999999</v>
      </c>
      <c r="O677" s="411"/>
      <c r="P677" s="485">
        <f t="shared" ca="1" si="316"/>
        <v>0.63363425925925909</v>
      </c>
      <c r="Q677" s="484">
        <f t="shared" ca="1" si="317"/>
        <v>0.633773148148148</v>
      </c>
      <c r="R677" s="486">
        <v>0.01</v>
      </c>
      <c r="S677" s="486">
        <f t="shared" ca="1" si="318"/>
        <v>0.11</v>
      </c>
      <c r="T677">
        <v>14</v>
      </c>
      <c r="U677" s="469" t="str">
        <f t="shared" si="313"/>
        <v>C32-R36</v>
      </c>
      <c r="V677">
        <v>32</v>
      </c>
      <c r="W677" s="470" t="s">
        <v>493</v>
      </c>
      <c r="X677" s="470" t="s">
        <v>494</v>
      </c>
      <c r="Y677">
        <v>36</v>
      </c>
      <c r="Z677" s="400">
        <v>661</v>
      </c>
      <c r="AA677" s="400"/>
    </row>
    <row r="678" spans="1:27" ht="12.6" customHeight="1">
      <c r="A678" s="403">
        <f t="shared" si="319"/>
        <v>662</v>
      </c>
      <c r="B678" s="511"/>
      <c r="C678" s="404" t="str">
        <f t="shared" si="320"/>
        <v>C32-R34</v>
      </c>
      <c r="D678" s="405">
        <v>0.63396990740740755</v>
      </c>
      <c r="E678" s="405">
        <v>0.63410879629629646</v>
      </c>
      <c r="F678" s="406">
        <f t="shared" ref="F678:H678" si="344">F677</f>
        <v>1.7</v>
      </c>
      <c r="G678" s="468">
        <f t="shared" si="344"/>
        <v>11.6</v>
      </c>
      <c r="H678" s="407">
        <f t="shared" si="344"/>
        <v>1.2</v>
      </c>
      <c r="I678" s="407">
        <f t="shared" si="322"/>
        <v>13.299999999999999</v>
      </c>
      <c r="J678" s="407">
        <f t="shared" si="323"/>
        <v>13.44</v>
      </c>
      <c r="K678" s="408">
        <f t="shared" si="324"/>
        <v>0.14000000000000057</v>
      </c>
      <c r="L678" s="409">
        <f t="shared" si="325"/>
        <v>0.5</v>
      </c>
      <c r="M678" s="410">
        <f t="shared" si="326"/>
        <v>13.799999999999999</v>
      </c>
      <c r="N678" s="410">
        <f t="shared" si="315"/>
        <v>13.94</v>
      </c>
      <c r="O678" s="411"/>
      <c r="P678" s="485">
        <f t="shared" ca="1" si="316"/>
        <v>0.6340162037037036</v>
      </c>
      <c r="Q678" s="484">
        <f t="shared" ca="1" si="317"/>
        <v>0.63418981481481473</v>
      </c>
      <c r="R678" s="486">
        <v>0.14000000000000001</v>
      </c>
      <c r="S678" s="486">
        <f t="shared" ca="1" si="318"/>
        <v>0.1</v>
      </c>
      <c r="T678">
        <v>15</v>
      </c>
      <c r="U678" s="469" t="str">
        <f t="shared" si="313"/>
        <v>C32-R34</v>
      </c>
      <c r="V678">
        <v>32</v>
      </c>
      <c r="W678" s="470" t="s">
        <v>493</v>
      </c>
      <c r="X678" s="470" t="s">
        <v>494</v>
      </c>
      <c r="Y678">
        <v>34</v>
      </c>
      <c r="Z678" s="400">
        <v>662</v>
      </c>
      <c r="AA678" s="400"/>
    </row>
    <row r="679" spans="1:27" ht="12.6" customHeight="1">
      <c r="A679" s="403">
        <f t="shared" si="319"/>
        <v>663</v>
      </c>
      <c r="B679" s="511"/>
      <c r="C679" s="404" t="str">
        <f t="shared" si="320"/>
        <v>C32-R32</v>
      </c>
      <c r="D679" s="405">
        <v>0.63437500000000013</v>
      </c>
      <c r="E679" s="405">
        <v>0.63451388888888904</v>
      </c>
      <c r="F679" s="406">
        <f t="shared" ref="F679:H679" si="345">F678</f>
        <v>1.7</v>
      </c>
      <c r="G679" s="468">
        <f t="shared" si="345"/>
        <v>11.6</v>
      </c>
      <c r="H679" s="407">
        <f t="shared" si="345"/>
        <v>1.2</v>
      </c>
      <c r="I679" s="407">
        <f t="shared" si="322"/>
        <v>13.299999999999999</v>
      </c>
      <c r="J679" s="407">
        <f t="shared" si="323"/>
        <v>13.339999999999998</v>
      </c>
      <c r="K679" s="408">
        <f t="shared" si="324"/>
        <v>3.9999999999999147E-2</v>
      </c>
      <c r="L679" s="409">
        <f t="shared" si="325"/>
        <v>0.5</v>
      </c>
      <c r="M679" s="410">
        <f t="shared" si="326"/>
        <v>13.799999999999999</v>
      </c>
      <c r="N679" s="410">
        <f t="shared" si="315"/>
        <v>13.839999999999998</v>
      </c>
      <c r="O679" s="411"/>
      <c r="P679" s="485">
        <f t="shared" ca="1" si="316"/>
        <v>0.63442129629629618</v>
      </c>
      <c r="Q679" s="484">
        <f t="shared" ca="1" si="317"/>
        <v>0.63458333333333317</v>
      </c>
      <c r="R679" s="486">
        <v>0.04</v>
      </c>
      <c r="S679" s="486">
        <f t="shared" ca="1" si="318"/>
        <v>0.04</v>
      </c>
      <c r="T679">
        <v>16</v>
      </c>
      <c r="U679" s="469" t="str">
        <f t="shared" si="313"/>
        <v>C32-R32</v>
      </c>
      <c r="V679">
        <v>32</v>
      </c>
      <c r="W679" s="470" t="s">
        <v>493</v>
      </c>
      <c r="X679" s="470" t="s">
        <v>494</v>
      </c>
      <c r="Y679">
        <v>32</v>
      </c>
      <c r="Z679" s="400">
        <v>663</v>
      </c>
      <c r="AA679" s="400"/>
    </row>
    <row r="680" spans="1:27" ht="12.6" customHeight="1">
      <c r="A680" s="403">
        <f t="shared" si="319"/>
        <v>664</v>
      </c>
      <c r="B680" s="511"/>
      <c r="C680" s="404" t="str">
        <f t="shared" si="320"/>
        <v>C32-R30</v>
      </c>
      <c r="D680" s="405">
        <v>0.6348032407407409</v>
      </c>
      <c r="E680" s="405">
        <v>0.63494212962962981</v>
      </c>
      <c r="F680" s="406">
        <f t="shared" ref="F680:H680" si="346">F679</f>
        <v>1.7</v>
      </c>
      <c r="G680" s="468">
        <f t="shared" si="346"/>
        <v>11.6</v>
      </c>
      <c r="H680" s="407">
        <f t="shared" si="346"/>
        <v>1.2</v>
      </c>
      <c r="I680" s="407">
        <f t="shared" si="322"/>
        <v>13.299999999999999</v>
      </c>
      <c r="J680" s="407">
        <f t="shared" si="323"/>
        <v>13.43</v>
      </c>
      <c r="K680" s="408">
        <f t="shared" si="324"/>
        <v>0.13000000000000078</v>
      </c>
      <c r="L680" s="409">
        <f t="shared" si="325"/>
        <v>0.5</v>
      </c>
      <c r="M680" s="410">
        <f t="shared" si="326"/>
        <v>13.799999999999999</v>
      </c>
      <c r="N680" s="410">
        <f t="shared" si="315"/>
        <v>13.93</v>
      </c>
      <c r="O680" s="411"/>
      <c r="P680" s="485">
        <f t="shared" ca="1" si="316"/>
        <v>0.63482638888888876</v>
      </c>
      <c r="Q680" s="484">
        <f t="shared" ca="1" si="317"/>
        <v>0.63497685185185171</v>
      </c>
      <c r="R680" s="486">
        <v>0.13</v>
      </c>
      <c r="S680" s="486">
        <f t="shared" ca="1" si="318"/>
        <v>0.11</v>
      </c>
      <c r="T680">
        <v>17</v>
      </c>
      <c r="U680" s="469" t="str">
        <f t="shared" si="313"/>
        <v>C32-R30</v>
      </c>
      <c r="V680">
        <v>32</v>
      </c>
      <c r="W680" s="470" t="s">
        <v>493</v>
      </c>
      <c r="X680" s="470" t="s">
        <v>494</v>
      </c>
      <c r="Y680">
        <v>30</v>
      </c>
      <c r="Z680" s="400">
        <v>664</v>
      </c>
      <c r="AA680" s="400"/>
    </row>
    <row r="681" spans="1:27" ht="12.6" customHeight="1">
      <c r="A681" s="403">
        <f t="shared" si="319"/>
        <v>665</v>
      </c>
      <c r="B681" s="511"/>
      <c r="C681" s="404" t="str">
        <f t="shared" si="320"/>
        <v>C32-R28</v>
      </c>
      <c r="D681" s="405">
        <v>0.63523148148148167</v>
      </c>
      <c r="E681" s="405">
        <v>0.63538194444444462</v>
      </c>
      <c r="F681" s="406">
        <f t="shared" ref="F681:H681" si="347">F680</f>
        <v>1.7</v>
      </c>
      <c r="G681" s="468">
        <f t="shared" si="347"/>
        <v>11.6</v>
      </c>
      <c r="H681" s="407">
        <f t="shared" si="347"/>
        <v>1.2</v>
      </c>
      <c r="I681" s="407">
        <f t="shared" si="322"/>
        <v>13.299999999999999</v>
      </c>
      <c r="J681" s="407">
        <f t="shared" si="323"/>
        <v>13.379999999999999</v>
      </c>
      <c r="K681" s="408">
        <f t="shared" si="324"/>
        <v>8.0000000000000071E-2</v>
      </c>
      <c r="L681" s="409">
        <f t="shared" si="325"/>
        <v>0.5</v>
      </c>
      <c r="M681" s="410">
        <f t="shared" si="326"/>
        <v>13.799999999999999</v>
      </c>
      <c r="N681" s="410">
        <f t="shared" si="315"/>
        <v>13.879999999999999</v>
      </c>
      <c r="O681" s="411"/>
      <c r="P681" s="485">
        <f t="shared" ca="1" si="316"/>
        <v>0.63525462962962953</v>
      </c>
      <c r="Q681" s="484">
        <f t="shared" ca="1" si="317"/>
        <v>0.63540509259259248</v>
      </c>
      <c r="R681" s="486">
        <v>0.08</v>
      </c>
      <c r="S681" s="486">
        <f t="shared" ca="1" si="318"/>
        <v>0.08</v>
      </c>
      <c r="T681">
        <v>18</v>
      </c>
      <c r="U681" s="469" t="str">
        <f t="shared" si="313"/>
        <v>C32-R28</v>
      </c>
      <c r="V681">
        <v>32</v>
      </c>
      <c r="W681" s="470" t="s">
        <v>493</v>
      </c>
      <c r="X681" s="470" t="s">
        <v>494</v>
      </c>
      <c r="Y681">
        <v>28</v>
      </c>
      <c r="Z681" s="400">
        <v>665</v>
      </c>
      <c r="AA681" s="400"/>
    </row>
    <row r="682" spans="1:27" ht="12.6" customHeight="1">
      <c r="A682" s="403">
        <f t="shared" si="319"/>
        <v>666</v>
      </c>
      <c r="B682" s="511"/>
      <c r="C682" s="404" t="str">
        <f t="shared" si="320"/>
        <v>C32-R26</v>
      </c>
      <c r="D682" s="405">
        <v>0.63565972222222245</v>
      </c>
      <c r="E682" s="405">
        <v>0.63582175925925943</v>
      </c>
      <c r="F682" s="406">
        <f t="shared" ref="F682:H682" si="348">F681</f>
        <v>1.7</v>
      </c>
      <c r="G682" s="468">
        <f t="shared" si="348"/>
        <v>11.6</v>
      </c>
      <c r="H682" s="407">
        <f t="shared" si="348"/>
        <v>1.2</v>
      </c>
      <c r="I682" s="407">
        <f t="shared" si="322"/>
        <v>13.299999999999999</v>
      </c>
      <c r="J682" s="407">
        <f t="shared" si="323"/>
        <v>13.44</v>
      </c>
      <c r="K682" s="408">
        <f t="shared" si="324"/>
        <v>0.14000000000000057</v>
      </c>
      <c r="L682" s="409">
        <f t="shared" si="325"/>
        <v>0.5</v>
      </c>
      <c r="M682" s="410">
        <f t="shared" si="326"/>
        <v>13.799999999999999</v>
      </c>
      <c r="N682" s="410">
        <f t="shared" si="315"/>
        <v>13.94</v>
      </c>
      <c r="O682" s="411"/>
      <c r="P682" s="485">
        <f t="shared" ca="1" si="316"/>
        <v>0.63563657407407392</v>
      </c>
      <c r="Q682" s="484">
        <f t="shared" ca="1" si="317"/>
        <v>0.63579861111111091</v>
      </c>
      <c r="R682" s="486">
        <v>0.14000000000000001</v>
      </c>
      <c r="S682" s="486">
        <f t="shared" ca="1" si="318"/>
        <v>0.08</v>
      </c>
      <c r="T682">
        <v>19</v>
      </c>
      <c r="U682" s="469" t="str">
        <f t="shared" si="313"/>
        <v>C32-R26</v>
      </c>
      <c r="V682">
        <v>32</v>
      </c>
      <c r="W682" s="470" t="s">
        <v>493</v>
      </c>
      <c r="X682" s="470" t="s">
        <v>494</v>
      </c>
      <c r="Y682">
        <v>26</v>
      </c>
      <c r="Z682" s="400">
        <v>666</v>
      </c>
      <c r="AA682" s="400"/>
    </row>
    <row r="683" spans="1:27" ht="12.6" customHeight="1">
      <c r="A683" s="403">
        <f t="shared" si="319"/>
        <v>667</v>
      </c>
      <c r="B683" s="511"/>
      <c r="C683" s="404" t="str">
        <f t="shared" si="320"/>
        <v>C32-R24</v>
      </c>
      <c r="D683" s="405">
        <v>0.63609953703703725</v>
      </c>
      <c r="E683" s="405">
        <v>0.63626157407407424</v>
      </c>
      <c r="F683" s="406">
        <f t="shared" ref="F683:H683" si="349">F682</f>
        <v>1.7</v>
      </c>
      <c r="G683" s="468">
        <f t="shared" si="349"/>
        <v>11.6</v>
      </c>
      <c r="H683" s="407">
        <f t="shared" si="349"/>
        <v>1.2</v>
      </c>
      <c r="I683" s="407">
        <f t="shared" si="322"/>
        <v>13.299999999999999</v>
      </c>
      <c r="J683" s="407">
        <f t="shared" si="323"/>
        <v>13.36</v>
      </c>
      <c r="K683" s="408">
        <f t="shared" si="324"/>
        <v>6.0000000000000497E-2</v>
      </c>
      <c r="L683" s="409">
        <f t="shared" si="325"/>
        <v>0.5</v>
      </c>
      <c r="M683" s="410">
        <f t="shared" si="326"/>
        <v>13.799999999999999</v>
      </c>
      <c r="N683" s="410">
        <f t="shared" si="315"/>
        <v>13.86</v>
      </c>
      <c r="O683" s="411"/>
      <c r="P683" s="485">
        <f t="shared" ca="1" si="316"/>
        <v>0.63606481481481458</v>
      </c>
      <c r="Q683" s="484">
        <f t="shared" ca="1" si="317"/>
        <v>0.63621527777777753</v>
      </c>
      <c r="R683" s="486">
        <v>0.06</v>
      </c>
      <c r="S683" s="486">
        <f t="shared" ca="1" si="318"/>
        <v>0.06</v>
      </c>
      <c r="T683">
        <v>20</v>
      </c>
      <c r="U683" s="469" t="str">
        <f t="shared" si="313"/>
        <v>C32-R24</v>
      </c>
      <c r="V683">
        <v>32</v>
      </c>
      <c r="W683" s="470" t="s">
        <v>493</v>
      </c>
      <c r="X683" s="470" t="s">
        <v>494</v>
      </c>
      <c r="Y683">
        <v>24</v>
      </c>
      <c r="Z683" s="400">
        <v>667</v>
      </c>
      <c r="AA683" s="400"/>
    </row>
    <row r="684" spans="1:27" ht="12.6" customHeight="1">
      <c r="A684" s="403">
        <f t="shared" si="319"/>
        <v>668</v>
      </c>
      <c r="B684" s="511"/>
      <c r="C684" s="404" t="str">
        <f t="shared" si="320"/>
        <v>C32-R22</v>
      </c>
      <c r="D684" s="405">
        <v>0.63650462962962984</v>
      </c>
      <c r="E684" s="405">
        <v>0.63667824074074097</v>
      </c>
      <c r="F684" s="406">
        <f t="shared" ref="F684:H684" si="350">F683</f>
        <v>1.7</v>
      </c>
      <c r="G684" s="468">
        <f t="shared" si="350"/>
        <v>11.6</v>
      </c>
      <c r="H684" s="407">
        <f t="shared" si="350"/>
        <v>1.2</v>
      </c>
      <c r="I684" s="407">
        <f t="shared" si="322"/>
        <v>13.299999999999999</v>
      </c>
      <c r="J684" s="407">
        <f t="shared" si="323"/>
        <v>13.37</v>
      </c>
      <c r="K684" s="408">
        <f t="shared" si="324"/>
        <v>7.0000000000000284E-2</v>
      </c>
      <c r="L684" s="409">
        <f t="shared" si="325"/>
        <v>0.5</v>
      </c>
      <c r="M684" s="410">
        <f t="shared" si="326"/>
        <v>13.799999999999999</v>
      </c>
      <c r="N684" s="410">
        <f t="shared" si="315"/>
        <v>13.87</v>
      </c>
      <c r="O684" s="411"/>
      <c r="P684" s="485">
        <f t="shared" ca="1" si="316"/>
        <v>0.6364814814814812</v>
      </c>
      <c r="Q684" s="484">
        <f t="shared" ca="1" si="317"/>
        <v>0.63664351851851819</v>
      </c>
      <c r="R684" s="486">
        <v>7.0000000000000007E-2</v>
      </c>
      <c r="S684" s="486">
        <f t="shared" ca="1" si="318"/>
        <v>7.0000000000000007E-2</v>
      </c>
      <c r="T684">
        <v>21</v>
      </c>
      <c r="U684" s="469" t="str">
        <f t="shared" si="313"/>
        <v>C32-R22</v>
      </c>
      <c r="V684">
        <v>32</v>
      </c>
      <c r="W684" s="470" t="s">
        <v>493</v>
      </c>
      <c r="X684" s="470" t="s">
        <v>494</v>
      </c>
      <c r="Y684">
        <v>22</v>
      </c>
      <c r="Z684" s="400">
        <v>668</v>
      </c>
      <c r="AA684" s="400"/>
    </row>
    <row r="685" spans="1:27" ht="12.6" customHeight="1">
      <c r="A685" s="403">
        <f t="shared" si="319"/>
        <v>669</v>
      </c>
      <c r="B685" s="511"/>
      <c r="C685" s="404" t="str">
        <f t="shared" si="320"/>
        <v>C32-R20</v>
      </c>
      <c r="D685" s="405">
        <v>0.63692129629629657</v>
      </c>
      <c r="E685" s="405">
        <v>0.63709490740740771</v>
      </c>
      <c r="F685" s="406">
        <f t="shared" ref="F685:H685" si="351">F684</f>
        <v>1.7</v>
      </c>
      <c r="G685" s="468">
        <f t="shared" si="351"/>
        <v>11.6</v>
      </c>
      <c r="H685" s="407">
        <f t="shared" si="351"/>
        <v>1.2</v>
      </c>
      <c r="I685" s="407">
        <f t="shared" si="322"/>
        <v>13.299999999999999</v>
      </c>
      <c r="J685" s="407">
        <f t="shared" si="323"/>
        <v>13.45</v>
      </c>
      <c r="K685" s="408">
        <f t="shared" si="324"/>
        <v>0.15000000000000036</v>
      </c>
      <c r="L685" s="409">
        <f t="shared" si="325"/>
        <v>0.5</v>
      </c>
      <c r="M685" s="410">
        <f t="shared" si="326"/>
        <v>13.799999999999999</v>
      </c>
      <c r="N685" s="410">
        <f t="shared" si="315"/>
        <v>13.95</v>
      </c>
      <c r="O685" s="411"/>
      <c r="P685" s="485">
        <f t="shared" ca="1" si="316"/>
        <v>0.63690972222222186</v>
      </c>
      <c r="Q685" s="484">
        <f t="shared" ca="1" si="317"/>
        <v>0.637083333333333</v>
      </c>
      <c r="R685" s="486">
        <v>0.15</v>
      </c>
      <c r="S685" s="486">
        <f t="shared" ca="1" si="318"/>
        <v>0.04</v>
      </c>
      <c r="T685">
        <v>22</v>
      </c>
      <c r="U685" s="469" t="str">
        <f t="shared" si="313"/>
        <v>C32-R20</v>
      </c>
      <c r="V685">
        <v>32</v>
      </c>
      <c r="W685" s="470" t="s">
        <v>493</v>
      </c>
      <c r="X685" s="470" t="s">
        <v>494</v>
      </c>
      <c r="Y685">
        <v>20</v>
      </c>
      <c r="Z685" s="400">
        <v>669</v>
      </c>
      <c r="AA685" s="400"/>
    </row>
    <row r="686" spans="1:27" ht="12.6" customHeight="1">
      <c r="A686" s="403">
        <f t="shared" si="319"/>
        <v>670</v>
      </c>
      <c r="B686" s="511"/>
      <c r="C686" s="404" t="str">
        <f t="shared" si="320"/>
        <v>C32-R18</v>
      </c>
      <c r="D686" s="405">
        <v>0.63732638888888915</v>
      </c>
      <c r="E686" s="405">
        <v>0.6374768518518521</v>
      </c>
      <c r="F686" s="406">
        <f t="shared" ref="F686:H686" si="352">F685</f>
        <v>1.7</v>
      </c>
      <c r="G686" s="468">
        <f t="shared" si="352"/>
        <v>11.6</v>
      </c>
      <c r="H686" s="407">
        <f t="shared" si="352"/>
        <v>1.2</v>
      </c>
      <c r="I686" s="407">
        <f t="shared" si="322"/>
        <v>13.299999999999999</v>
      </c>
      <c r="J686" s="407">
        <f t="shared" si="323"/>
        <v>13.36</v>
      </c>
      <c r="K686" s="408">
        <f t="shared" si="324"/>
        <v>6.0000000000000497E-2</v>
      </c>
      <c r="L686" s="409">
        <f t="shared" si="325"/>
        <v>0.5</v>
      </c>
      <c r="M686" s="410">
        <f t="shared" si="326"/>
        <v>13.799999999999999</v>
      </c>
      <c r="N686" s="410">
        <f t="shared" si="315"/>
        <v>13.86</v>
      </c>
      <c r="O686" s="411"/>
      <c r="P686" s="485">
        <f t="shared" ca="1" si="316"/>
        <v>0.63736111111111082</v>
      </c>
      <c r="Q686" s="484">
        <f t="shared" ca="1" si="317"/>
        <v>0.63753472222222196</v>
      </c>
      <c r="R686" s="486">
        <v>0.06</v>
      </c>
      <c r="S686" s="486">
        <f t="shared" ca="1" si="318"/>
        <v>0.02</v>
      </c>
      <c r="T686">
        <v>23</v>
      </c>
      <c r="U686" s="469" t="str">
        <f t="shared" si="313"/>
        <v>C32-R18</v>
      </c>
      <c r="V686">
        <v>32</v>
      </c>
      <c r="W686" s="470" t="s">
        <v>493</v>
      </c>
      <c r="X686" s="470" t="s">
        <v>494</v>
      </c>
      <c r="Y686">
        <v>18</v>
      </c>
      <c r="Z686" s="400">
        <v>670</v>
      </c>
      <c r="AA686" s="400"/>
    </row>
    <row r="687" spans="1:27" ht="12.6" customHeight="1">
      <c r="A687" s="403">
        <f t="shared" si="319"/>
        <v>671</v>
      </c>
      <c r="B687" s="511"/>
      <c r="C687" s="404" t="str">
        <f t="shared" si="320"/>
        <v>C32-R16</v>
      </c>
      <c r="D687" s="405">
        <v>0.63770833333333354</v>
      </c>
      <c r="E687" s="405">
        <v>0.63784722222222245</v>
      </c>
      <c r="F687" s="406">
        <f t="shared" ref="F687:H687" si="353">F686</f>
        <v>1.7</v>
      </c>
      <c r="G687" s="468">
        <f t="shared" si="353"/>
        <v>11.6</v>
      </c>
      <c r="H687" s="407">
        <f t="shared" si="353"/>
        <v>1.2</v>
      </c>
      <c r="I687" s="407">
        <f t="shared" si="322"/>
        <v>13.299999999999999</v>
      </c>
      <c r="J687" s="407">
        <f t="shared" si="323"/>
        <v>13.389999999999999</v>
      </c>
      <c r="K687" s="408">
        <f t="shared" si="324"/>
        <v>8.9999999999999858E-2</v>
      </c>
      <c r="L687" s="409">
        <f t="shared" si="325"/>
        <v>0.5</v>
      </c>
      <c r="M687" s="410">
        <f t="shared" si="326"/>
        <v>13.799999999999999</v>
      </c>
      <c r="N687" s="410">
        <f t="shared" si="315"/>
        <v>13.889999999999999</v>
      </c>
      <c r="O687" s="411"/>
      <c r="P687" s="485">
        <f t="shared" ca="1" si="316"/>
        <v>0.63780092592592563</v>
      </c>
      <c r="Q687" s="484">
        <f t="shared" ca="1" si="317"/>
        <v>0.63796296296296262</v>
      </c>
      <c r="R687" s="486">
        <v>0.09</v>
      </c>
      <c r="S687" s="486">
        <f t="shared" ca="1" si="318"/>
        <v>0.04</v>
      </c>
      <c r="T687">
        <v>24</v>
      </c>
      <c r="U687" s="469" t="str">
        <f t="shared" si="313"/>
        <v>C32-R16</v>
      </c>
      <c r="V687">
        <v>32</v>
      </c>
      <c r="W687" s="470" t="s">
        <v>493</v>
      </c>
      <c r="X687" s="470" t="s">
        <v>494</v>
      </c>
      <c r="Y687">
        <v>16</v>
      </c>
      <c r="Z687" s="400">
        <v>671</v>
      </c>
      <c r="AA687" s="400"/>
    </row>
    <row r="688" spans="1:27" ht="12.6" customHeight="1">
      <c r="A688" s="403">
        <f t="shared" si="319"/>
        <v>672</v>
      </c>
      <c r="B688" s="511"/>
      <c r="C688" s="404" t="str">
        <f t="shared" si="320"/>
        <v>C32-R14</v>
      </c>
      <c r="D688" s="405">
        <v>0.63812500000000028</v>
      </c>
      <c r="E688" s="405">
        <v>0.63828703703703726</v>
      </c>
      <c r="F688" s="406">
        <f t="shared" ref="F688:H688" si="354">F687</f>
        <v>1.7</v>
      </c>
      <c r="G688" s="468">
        <f t="shared" si="354"/>
        <v>11.6</v>
      </c>
      <c r="H688" s="407">
        <f t="shared" si="354"/>
        <v>1.2</v>
      </c>
      <c r="I688" s="407">
        <f t="shared" si="322"/>
        <v>13.299999999999999</v>
      </c>
      <c r="J688" s="407">
        <f t="shared" si="323"/>
        <v>13.329999999999998</v>
      </c>
      <c r="K688" s="408">
        <f t="shared" si="324"/>
        <v>2.9999999999999361E-2</v>
      </c>
      <c r="L688" s="409">
        <f t="shared" si="325"/>
        <v>0.5</v>
      </c>
      <c r="M688" s="410">
        <f t="shared" si="326"/>
        <v>13.799999999999999</v>
      </c>
      <c r="N688" s="410">
        <f t="shared" si="315"/>
        <v>13.829999999999998</v>
      </c>
      <c r="O688" s="411"/>
      <c r="P688" s="485">
        <f t="shared" ca="1" si="316"/>
        <v>0.63820601851851821</v>
      </c>
      <c r="Q688" s="484">
        <f t="shared" ca="1" si="317"/>
        <v>0.63837962962962935</v>
      </c>
      <c r="R688" s="486">
        <v>0.03</v>
      </c>
      <c r="S688" s="486">
        <f t="shared" ca="1" si="318"/>
        <v>0.06</v>
      </c>
      <c r="T688">
        <v>25</v>
      </c>
      <c r="U688" s="469" t="str">
        <f t="shared" si="313"/>
        <v>C32-R14</v>
      </c>
      <c r="V688">
        <v>32</v>
      </c>
      <c r="W688" s="470" t="s">
        <v>493</v>
      </c>
      <c r="X688" s="470" t="s">
        <v>494</v>
      </c>
      <c r="Y688">
        <v>14</v>
      </c>
      <c r="Z688" s="400">
        <v>672</v>
      </c>
      <c r="AA688" s="400"/>
    </row>
    <row r="689" spans="1:27" ht="12.6" customHeight="1">
      <c r="A689" s="403">
        <f t="shared" si="319"/>
        <v>673</v>
      </c>
      <c r="B689" s="511"/>
      <c r="C689" s="404" t="str">
        <f t="shared" si="320"/>
        <v>C32-R12</v>
      </c>
      <c r="D689" s="405">
        <v>0.6385416666666669</v>
      </c>
      <c r="E689" s="405">
        <v>0.63870370370370388</v>
      </c>
      <c r="F689" s="406">
        <f t="shared" ref="F689:H689" si="355">F688</f>
        <v>1.7</v>
      </c>
      <c r="G689" s="468">
        <f t="shared" si="355"/>
        <v>11.6</v>
      </c>
      <c r="H689" s="407">
        <f t="shared" si="355"/>
        <v>1.2</v>
      </c>
      <c r="I689" s="407">
        <f t="shared" si="322"/>
        <v>13.299999999999999</v>
      </c>
      <c r="J689" s="407">
        <f t="shared" si="323"/>
        <v>13.43</v>
      </c>
      <c r="K689" s="408">
        <f t="shared" si="324"/>
        <v>0.13000000000000078</v>
      </c>
      <c r="L689" s="409">
        <f t="shared" si="325"/>
        <v>0.5</v>
      </c>
      <c r="M689" s="410">
        <f t="shared" si="326"/>
        <v>13.799999999999999</v>
      </c>
      <c r="N689" s="410">
        <f t="shared" si="315"/>
        <v>13.93</v>
      </c>
      <c r="O689" s="411"/>
      <c r="P689" s="485">
        <f t="shared" ca="1" si="316"/>
        <v>0.63864583333333302</v>
      </c>
      <c r="Q689" s="484">
        <f t="shared" ca="1" si="317"/>
        <v>0.63879629629629597</v>
      </c>
      <c r="R689" s="486">
        <v>0.13</v>
      </c>
      <c r="S689" s="486">
        <f t="shared" ca="1" si="318"/>
        <v>0.06</v>
      </c>
      <c r="T689">
        <v>1</v>
      </c>
      <c r="U689" s="469" t="str">
        <f t="shared" si="313"/>
        <v>C32-R12</v>
      </c>
      <c r="V689">
        <v>32</v>
      </c>
      <c r="W689" s="470" t="s">
        <v>493</v>
      </c>
      <c r="X689" s="470" t="s">
        <v>494</v>
      </c>
      <c r="Y689">
        <v>12</v>
      </c>
      <c r="Z689" s="400">
        <v>673</v>
      </c>
      <c r="AA689" s="400"/>
    </row>
    <row r="690" spans="1:27" ht="12.6" customHeight="1">
      <c r="A690" s="403">
        <f t="shared" si="319"/>
        <v>674</v>
      </c>
      <c r="B690" s="511"/>
      <c r="C690" s="404" t="str">
        <f t="shared" si="320"/>
        <v>C32-R10</v>
      </c>
      <c r="D690" s="405">
        <v>0.63896990740740756</v>
      </c>
      <c r="E690" s="405">
        <v>0.63910879629629647</v>
      </c>
      <c r="F690" s="406">
        <f t="shared" ref="F690:H690" si="356">F689</f>
        <v>1.7</v>
      </c>
      <c r="G690" s="468">
        <f t="shared" si="356"/>
        <v>11.6</v>
      </c>
      <c r="H690" s="407">
        <f t="shared" si="356"/>
        <v>1.2</v>
      </c>
      <c r="I690" s="407">
        <f t="shared" si="322"/>
        <v>13.299999999999999</v>
      </c>
      <c r="J690" s="407">
        <f t="shared" si="323"/>
        <v>13.45</v>
      </c>
      <c r="K690" s="408">
        <f t="shared" si="324"/>
        <v>0.15000000000000036</v>
      </c>
      <c r="L690" s="409">
        <f t="shared" si="325"/>
        <v>0.5</v>
      </c>
      <c r="M690" s="410">
        <f t="shared" si="326"/>
        <v>13.799999999999999</v>
      </c>
      <c r="N690" s="410">
        <f t="shared" si="315"/>
        <v>13.95</v>
      </c>
      <c r="O690" s="411"/>
      <c r="P690" s="485">
        <f t="shared" ca="1" si="316"/>
        <v>0.63905092592592561</v>
      </c>
      <c r="Q690" s="484">
        <f t="shared" ca="1" si="317"/>
        <v>0.63918981481481452</v>
      </c>
      <c r="R690" s="486">
        <v>0.15</v>
      </c>
      <c r="S690" s="486">
        <f t="shared" ca="1" si="318"/>
        <v>0.1</v>
      </c>
      <c r="T690">
        <v>2</v>
      </c>
      <c r="U690" s="469" t="str">
        <f t="shared" si="313"/>
        <v>C32-R10</v>
      </c>
      <c r="V690">
        <v>32</v>
      </c>
      <c r="W690" s="470" t="s">
        <v>493</v>
      </c>
      <c r="X690" s="470" t="s">
        <v>494</v>
      </c>
      <c r="Y690">
        <v>10</v>
      </c>
      <c r="Z690" s="400">
        <v>674</v>
      </c>
      <c r="AA690" s="400"/>
    </row>
    <row r="691" spans="1:27" ht="12.6" customHeight="1">
      <c r="A691" s="403">
        <f t="shared" si="319"/>
        <v>675</v>
      </c>
      <c r="B691" s="511"/>
      <c r="C691" s="404" t="str">
        <f t="shared" si="320"/>
        <v>C32-R8</v>
      </c>
      <c r="D691" s="405">
        <v>0.63937500000000014</v>
      </c>
      <c r="E691" s="405">
        <v>0.63952546296296309</v>
      </c>
      <c r="F691" s="406">
        <f t="shared" ref="F691:H691" si="357">F690</f>
        <v>1.7</v>
      </c>
      <c r="G691" s="468">
        <f t="shared" si="357"/>
        <v>11.6</v>
      </c>
      <c r="H691" s="407">
        <f t="shared" si="357"/>
        <v>1.2</v>
      </c>
      <c r="I691" s="407">
        <f t="shared" si="322"/>
        <v>13.299999999999999</v>
      </c>
      <c r="J691" s="407">
        <f t="shared" si="323"/>
        <v>13.389999999999999</v>
      </c>
      <c r="K691" s="408">
        <f t="shared" si="324"/>
        <v>8.9999999999999858E-2</v>
      </c>
      <c r="L691" s="409">
        <f t="shared" si="325"/>
        <v>0.5</v>
      </c>
      <c r="M691" s="410">
        <f t="shared" si="326"/>
        <v>13.799999999999999</v>
      </c>
      <c r="N691" s="410">
        <f t="shared" si="315"/>
        <v>13.889999999999999</v>
      </c>
      <c r="O691" s="411"/>
      <c r="P691" s="485">
        <f t="shared" ca="1" si="316"/>
        <v>0.63945601851851819</v>
      </c>
      <c r="Q691" s="484">
        <f t="shared" ca="1" si="317"/>
        <v>0.63962962962962933</v>
      </c>
      <c r="R691" s="486">
        <v>0.09</v>
      </c>
      <c r="S691" s="486">
        <f t="shared" ca="1" si="318"/>
        <v>0.04</v>
      </c>
      <c r="T691">
        <v>3</v>
      </c>
      <c r="U691" s="469" t="str">
        <f t="shared" si="313"/>
        <v>C32-R8</v>
      </c>
      <c r="V691">
        <v>32</v>
      </c>
      <c r="W691" s="470" t="s">
        <v>493</v>
      </c>
      <c r="X691" s="470" t="s">
        <v>494</v>
      </c>
      <c r="Y691">
        <v>8</v>
      </c>
      <c r="Z691" s="400">
        <v>675</v>
      </c>
      <c r="AA691" s="400"/>
    </row>
    <row r="692" spans="1:27" ht="12.6" customHeight="1">
      <c r="A692" s="403">
        <f t="shared" si="319"/>
        <v>676</v>
      </c>
      <c r="B692" s="511"/>
      <c r="C692" s="404" t="str">
        <f t="shared" si="320"/>
        <v>C32-R6</v>
      </c>
      <c r="D692" s="405">
        <v>0.63981481481481495</v>
      </c>
      <c r="E692" s="405">
        <v>0.63998842592592609</v>
      </c>
      <c r="F692" s="406">
        <f t="shared" ref="F692:H692" si="358">F691</f>
        <v>1.7</v>
      </c>
      <c r="G692" s="468">
        <f t="shared" si="358"/>
        <v>11.6</v>
      </c>
      <c r="H692" s="407">
        <f t="shared" si="358"/>
        <v>1.2</v>
      </c>
      <c r="I692" s="407">
        <f t="shared" si="322"/>
        <v>13.299999999999999</v>
      </c>
      <c r="J692" s="407">
        <f t="shared" si="323"/>
        <v>13.339999999999998</v>
      </c>
      <c r="K692" s="408">
        <f t="shared" si="324"/>
        <v>3.9999999999999147E-2</v>
      </c>
      <c r="L692" s="409">
        <f t="shared" si="325"/>
        <v>0.5</v>
      </c>
      <c r="M692" s="410">
        <f t="shared" si="326"/>
        <v>13.799999999999999</v>
      </c>
      <c r="N692" s="410">
        <f t="shared" si="315"/>
        <v>13.839999999999998</v>
      </c>
      <c r="O692" s="411"/>
      <c r="P692" s="485">
        <f t="shared" ca="1" si="316"/>
        <v>0.63990740740740715</v>
      </c>
      <c r="Q692" s="484">
        <f t="shared" ca="1" si="317"/>
        <v>0.6400578703703701</v>
      </c>
      <c r="R692" s="486">
        <v>0.04</v>
      </c>
      <c r="S692" s="486">
        <f t="shared" ca="1" si="318"/>
        <v>0.06</v>
      </c>
      <c r="T692">
        <v>4</v>
      </c>
      <c r="U692" s="469" t="str">
        <f t="shared" si="313"/>
        <v>C32-R6</v>
      </c>
      <c r="V692">
        <v>32</v>
      </c>
      <c r="W692" s="470" t="s">
        <v>493</v>
      </c>
      <c r="X692" s="470" t="s">
        <v>494</v>
      </c>
      <c r="Y692">
        <v>6</v>
      </c>
      <c r="Z692" s="400">
        <v>676</v>
      </c>
      <c r="AA692" s="400"/>
    </row>
    <row r="693" spans="1:27" ht="12.6" customHeight="1">
      <c r="A693" s="403">
        <f t="shared" si="319"/>
        <v>677</v>
      </c>
      <c r="B693" s="511"/>
      <c r="C693" s="404" t="str">
        <f t="shared" si="320"/>
        <v>C32-R4</v>
      </c>
      <c r="D693" s="405">
        <v>0.64025462962962976</v>
      </c>
      <c r="E693" s="405">
        <v>0.6404282407407409</v>
      </c>
      <c r="F693" s="406">
        <f t="shared" ref="F693:H693" si="359">F692</f>
        <v>1.7</v>
      </c>
      <c r="G693" s="468">
        <f t="shared" si="359"/>
        <v>11.6</v>
      </c>
      <c r="H693" s="407">
        <f t="shared" si="359"/>
        <v>1.2</v>
      </c>
      <c r="I693" s="407">
        <f t="shared" si="322"/>
        <v>13.299999999999999</v>
      </c>
      <c r="J693" s="407">
        <f t="shared" si="323"/>
        <v>13.399999999999999</v>
      </c>
      <c r="K693" s="408">
        <f t="shared" si="324"/>
        <v>9.9999999999999645E-2</v>
      </c>
      <c r="L693" s="409">
        <f t="shared" si="325"/>
        <v>0.5</v>
      </c>
      <c r="M693" s="410">
        <f t="shared" si="326"/>
        <v>13.799999999999999</v>
      </c>
      <c r="N693" s="410">
        <f t="shared" si="315"/>
        <v>13.899999999999999</v>
      </c>
      <c r="O693" s="411"/>
      <c r="P693" s="485">
        <f t="shared" ca="1" si="316"/>
        <v>0.64028935185185154</v>
      </c>
      <c r="Q693" s="484">
        <f t="shared" ca="1" si="317"/>
        <v>0.64046296296296268</v>
      </c>
      <c r="R693" s="486">
        <v>0.1</v>
      </c>
      <c r="S693" s="486">
        <f t="shared" ca="1" si="318"/>
        <v>0.08</v>
      </c>
      <c r="T693">
        <v>5</v>
      </c>
      <c r="U693" s="469" t="str">
        <f t="shared" si="313"/>
        <v>C32-R4</v>
      </c>
      <c r="V693">
        <v>32</v>
      </c>
      <c r="W693" s="470" t="s">
        <v>493</v>
      </c>
      <c r="X693" s="470" t="s">
        <v>494</v>
      </c>
      <c r="Y693">
        <v>4</v>
      </c>
      <c r="Z693" s="400">
        <v>677</v>
      </c>
      <c r="AA693" s="400"/>
    </row>
    <row r="694" spans="1:27" ht="12.6" customHeight="1">
      <c r="A694" s="403">
        <f t="shared" si="319"/>
        <v>678</v>
      </c>
      <c r="B694" s="511"/>
      <c r="C694" s="404" t="str">
        <f t="shared" si="320"/>
        <v>C32-R2</v>
      </c>
      <c r="D694" s="405">
        <v>0.64065972222222234</v>
      </c>
      <c r="E694" s="405">
        <v>0.64082175925925933</v>
      </c>
      <c r="F694" s="406">
        <f t="shared" ref="F694:H694" si="360">F693</f>
        <v>1.7</v>
      </c>
      <c r="G694" s="468">
        <f t="shared" si="360"/>
        <v>11.6</v>
      </c>
      <c r="H694" s="407">
        <f t="shared" si="360"/>
        <v>1.2</v>
      </c>
      <c r="I694" s="407">
        <f t="shared" si="322"/>
        <v>13.299999999999999</v>
      </c>
      <c r="J694" s="407">
        <f t="shared" si="323"/>
        <v>13.37</v>
      </c>
      <c r="K694" s="408">
        <f t="shared" si="324"/>
        <v>7.0000000000000284E-2</v>
      </c>
      <c r="L694" s="409">
        <f t="shared" si="325"/>
        <v>0.5</v>
      </c>
      <c r="M694" s="410">
        <f t="shared" si="326"/>
        <v>13.799999999999999</v>
      </c>
      <c r="N694" s="410">
        <f t="shared" si="315"/>
        <v>13.87</v>
      </c>
      <c r="O694" s="411"/>
      <c r="P694" s="485">
        <f t="shared" ca="1" si="316"/>
        <v>0.64071759259259231</v>
      </c>
      <c r="Q694" s="484">
        <f t="shared" ca="1" si="317"/>
        <v>0.64089120370370345</v>
      </c>
      <c r="R694" s="486">
        <v>7.0000000000000007E-2</v>
      </c>
      <c r="S694" s="486">
        <f t="shared" ca="1" si="318"/>
        <v>0.09</v>
      </c>
      <c r="T694">
        <v>6</v>
      </c>
      <c r="U694" s="469" t="str">
        <f t="shared" si="313"/>
        <v>C32-R2</v>
      </c>
      <c r="V694">
        <v>32</v>
      </c>
      <c r="W694" s="470" t="s">
        <v>493</v>
      </c>
      <c r="X694" s="470" t="s">
        <v>494</v>
      </c>
      <c r="Y694">
        <v>2</v>
      </c>
      <c r="Z694" s="400">
        <v>678</v>
      </c>
      <c r="AA694" s="400"/>
    </row>
    <row r="695" spans="1:27" ht="12.6" customHeight="1">
      <c r="A695" s="403">
        <f t="shared" si="319"/>
        <v>679</v>
      </c>
      <c r="B695" s="511"/>
      <c r="C695" s="404" t="str">
        <f t="shared" si="320"/>
        <v>C33-R1</v>
      </c>
      <c r="D695" s="405">
        <v>0.64105324074074077</v>
      </c>
      <c r="E695" s="405">
        <v>0.64122685185185191</v>
      </c>
      <c r="F695" s="406">
        <f t="shared" ref="F695:H695" si="361">F694</f>
        <v>1.7</v>
      </c>
      <c r="G695" s="468">
        <f t="shared" si="361"/>
        <v>11.6</v>
      </c>
      <c r="H695" s="407">
        <f t="shared" si="361"/>
        <v>1.2</v>
      </c>
      <c r="I695" s="407">
        <f t="shared" si="322"/>
        <v>13.299999999999999</v>
      </c>
      <c r="J695" s="407">
        <f t="shared" si="323"/>
        <v>13.329999999999998</v>
      </c>
      <c r="K695" s="408">
        <f t="shared" si="324"/>
        <v>2.9999999999999361E-2</v>
      </c>
      <c r="L695" s="409">
        <f t="shared" si="325"/>
        <v>0.5</v>
      </c>
      <c r="M695" s="410">
        <f t="shared" si="326"/>
        <v>13.799999999999999</v>
      </c>
      <c r="N695" s="410">
        <f t="shared" si="315"/>
        <v>13.829999999999998</v>
      </c>
      <c r="O695" s="411"/>
      <c r="P695" s="485">
        <f t="shared" ca="1" si="316"/>
        <v>0.64112268518518489</v>
      </c>
      <c r="Q695" s="484">
        <f t="shared" ca="1" si="317"/>
        <v>0.64129629629629603</v>
      </c>
      <c r="R695" s="486">
        <v>0.03</v>
      </c>
      <c r="S695" s="486">
        <f t="shared" ca="1" si="318"/>
        <v>0.04</v>
      </c>
      <c r="T695">
        <v>7</v>
      </c>
      <c r="U695" s="469" t="str">
        <f t="shared" si="313"/>
        <v>C33-R1</v>
      </c>
      <c r="V695">
        <v>33</v>
      </c>
      <c r="W695" s="470" t="s">
        <v>493</v>
      </c>
      <c r="X695" s="470" t="s">
        <v>494</v>
      </c>
      <c r="Y695">
        <v>1</v>
      </c>
      <c r="Z695" s="400">
        <v>679</v>
      </c>
      <c r="AA695" s="400"/>
    </row>
    <row r="696" spans="1:27" ht="12.6" customHeight="1">
      <c r="A696" s="403">
        <f t="shared" si="319"/>
        <v>680</v>
      </c>
      <c r="B696" s="511"/>
      <c r="C696" s="404" t="str">
        <f t="shared" si="320"/>
        <v>C33-R3</v>
      </c>
      <c r="D696" s="405">
        <v>0.6414699074074075</v>
      </c>
      <c r="E696" s="405">
        <v>0.64164351851851864</v>
      </c>
      <c r="F696" s="406">
        <f t="shared" ref="F696:H696" si="362">F695</f>
        <v>1.7</v>
      </c>
      <c r="G696" s="468">
        <f t="shared" si="362"/>
        <v>11.6</v>
      </c>
      <c r="H696" s="407">
        <f t="shared" si="362"/>
        <v>1.2</v>
      </c>
      <c r="I696" s="407">
        <f t="shared" si="322"/>
        <v>13.299999999999999</v>
      </c>
      <c r="J696" s="407">
        <f t="shared" si="323"/>
        <v>13.45</v>
      </c>
      <c r="K696" s="408">
        <f t="shared" si="324"/>
        <v>0.15000000000000036</v>
      </c>
      <c r="L696" s="409">
        <f t="shared" si="325"/>
        <v>0.5</v>
      </c>
      <c r="M696" s="410">
        <f t="shared" si="326"/>
        <v>13.799999999999999</v>
      </c>
      <c r="N696" s="410">
        <f t="shared" si="315"/>
        <v>13.95</v>
      </c>
      <c r="O696" s="411"/>
      <c r="P696" s="485">
        <f t="shared" ca="1" si="316"/>
        <v>0.6415624999999997</v>
      </c>
      <c r="Q696" s="484">
        <f t="shared" ca="1" si="317"/>
        <v>0.64170138888888861</v>
      </c>
      <c r="R696" s="486">
        <v>0.15</v>
      </c>
      <c r="S696" s="486">
        <f t="shared" ca="1" si="318"/>
        <v>0.15</v>
      </c>
      <c r="T696">
        <v>8</v>
      </c>
      <c r="U696" s="469" t="str">
        <f t="shared" si="313"/>
        <v>C33-R3</v>
      </c>
      <c r="V696">
        <v>33</v>
      </c>
      <c r="W696" s="470" t="s">
        <v>493</v>
      </c>
      <c r="X696" s="470" t="s">
        <v>494</v>
      </c>
      <c r="Y696">
        <v>3</v>
      </c>
      <c r="Z696" s="400">
        <v>680</v>
      </c>
      <c r="AA696" s="400"/>
    </row>
    <row r="697" spans="1:27" ht="12.6" customHeight="1">
      <c r="A697" s="403">
        <f t="shared" si="319"/>
        <v>681</v>
      </c>
      <c r="B697" s="511"/>
      <c r="C697" s="404" t="str">
        <f t="shared" si="320"/>
        <v>C33-R5</v>
      </c>
      <c r="D697" s="405">
        <v>0.64189814814814827</v>
      </c>
      <c r="E697" s="405">
        <v>0.64207175925925941</v>
      </c>
      <c r="F697" s="406">
        <f t="shared" ref="F697:H697" si="363">F696</f>
        <v>1.7</v>
      </c>
      <c r="G697" s="468">
        <f t="shared" si="363"/>
        <v>11.6</v>
      </c>
      <c r="H697" s="407">
        <f t="shared" si="363"/>
        <v>1.2</v>
      </c>
      <c r="I697" s="407">
        <f t="shared" si="322"/>
        <v>13.299999999999999</v>
      </c>
      <c r="J697" s="407">
        <f t="shared" si="323"/>
        <v>13.36</v>
      </c>
      <c r="K697" s="408">
        <f t="shared" si="324"/>
        <v>6.0000000000000497E-2</v>
      </c>
      <c r="L697" s="409">
        <f t="shared" si="325"/>
        <v>0.5</v>
      </c>
      <c r="M697" s="410">
        <f t="shared" si="326"/>
        <v>13.799999999999999</v>
      </c>
      <c r="N697" s="410">
        <f t="shared" si="315"/>
        <v>13.86</v>
      </c>
      <c r="O697" s="411"/>
      <c r="P697" s="485">
        <f t="shared" ca="1" si="316"/>
        <v>0.64195601851851825</v>
      </c>
      <c r="Q697" s="484">
        <f t="shared" ca="1" si="317"/>
        <v>0.64212962962962938</v>
      </c>
      <c r="R697" s="486">
        <v>0.06</v>
      </c>
      <c r="S697" s="486">
        <f t="shared" ca="1" si="318"/>
        <v>0.12</v>
      </c>
      <c r="T697">
        <v>9</v>
      </c>
      <c r="U697" s="469" t="str">
        <f t="shared" si="313"/>
        <v>C33-R5</v>
      </c>
      <c r="V697">
        <v>33</v>
      </c>
      <c r="W697" s="470" t="s">
        <v>493</v>
      </c>
      <c r="X697" s="470" t="s">
        <v>494</v>
      </c>
      <c r="Y697">
        <v>5</v>
      </c>
      <c r="Z697" s="400">
        <v>681</v>
      </c>
      <c r="AA697" s="400"/>
    </row>
    <row r="698" spans="1:27" ht="12.6" customHeight="1">
      <c r="A698" s="403">
        <f t="shared" si="319"/>
        <v>682</v>
      </c>
      <c r="B698" s="511"/>
      <c r="C698" s="404" t="str">
        <f t="shared" si="320"/>
        <v>C33-R7</v>
      </c>
      <c r="D698" s="405">
        <v>0.64230324074074086</v>
      </c>
      <c r="E698" s="405">
        <v>0.64244212962962977</v>
      </c>
      <c r="F698" s="406">
        <f t="shared" ref="F698:H698" si="364">F697</f>
        <v>1.7</v>
      </c>
      <c r="G698" s="468">
        <f t="shared" si="364"/>
        <v>11.6</v>
      </c>
      <c r="H698" s="407">
        <f t="shared" si="364"/>
        <v>1.2</v>
      </c>
      <c r="I698" s="407">
        <f t="shared" si="322"/>
        <v>13.299999999999999</v>
      </c>
      <c r="J698" s="407">
        <f t="shared" si="323"/>
        <v>13.419999999999998</v>
      </c>
      <c r="K698" s="408">
        <f t="shared" si="324"/>
        <v>0.11999999999999922</v>
      </c>
      <c r="L698" s="409">
        <f t="shared" si="325"/>
        <v>0.5</v>
      </c>
      <c r="M698" s="410">
        <f t="shared" si="326"/>
        <v>13.799999999999999</v>
      </c>
      <c r="N698" s="410">
        <f t="shared" si="315"/>
        <v>13.919999999999998</v>
      </c>
      <c r="O698" s="411"/>
      <c r="P698" s="485">
        <f t="shared" ca="1" si="316"/>
        <v>0.6424074074074072</v>
      </c>
      <c r="Q698" s="484">
        <f t="shared" ca="1" si="317"/>
        <v>0.64254629629629612</v>
      </c>
      <c r="R698" s="486">
        <v>0.12</v>
      </c>
      <c r="S698" s="486">
        <f t="shared" ca="1" si="318"/>
        <v>0.15</v>
      </c>
      <c r="T698">
        <v>10</v>
      </c>
      <c r="U698" s="469" t="str">
        <f t="shared" si="313"/>
        <v>C33-R7</v>
      </c>
      <c r="V698">
        <v>33</v>
      </c>
      <c r="W698" s="470" t="s">
        <v>493</v>
      </c>
      <c r="X698" s="470" t="s">
        <v>494</v>
      </c>
      <c r="Y698">
        <v>7</v>
      </c>
      <c r="Z698" s="400">
        <v>682</v>
      </c>
      <c r="AA698" s="400"/>
    </row>
    <row r="699" spans="1:27" ht="12.6" customHeight="1">
      <c r="A699" s="403">
        <f t="shared" si="319"/>
        <v>683</v>
      </c>
      <c r="B699" s="511"/>
      <c r="C699" s="404" t="str">
        <f t="shared" si="320"/>
        <v>C33-R9</v>
      </c>
      <c r="D699" s="405">
        <v>0.64268518518518536</v>
      </c>
      <c r="E699" s="405">
        <v>0.6428587962962965</v>
      </c>
      <c r="F699" s="406">
        <f t="shared" ref="F699:H699" si="365">F698</f>
        <v>1.7</v>
      </c>
      <c r="G699" s="468">
        <f t="shared" si="365"/>
        <v>11.6</v>
      </c>
      <c r="H699" s="407">
        <f t="shared" si="365"/>
        <v>1.2</v>
      </c>
      <c r="I699" s="407">
        <f t="shared" si="322"/>
        <v>13.299999999999999</v>
      </c>
      <c r="J699" s="407">
        <f t="shared" si="323"/>
        <v>13.36</v>
      </c>
      <c r="K699" s="408">
        <f t="shared" si="324"/>
        <v>6.0000000000000497E-2</v>
      </c>
      <c r="L699" s="409">
        <f t="shared" si="325"/>
        <v>0.5</v>
      </c>
      <c r="M699" s="410">
        <f t="shared" si="326"/>
        <v>13.799999999999999</v>
      </c>
      <c r="N699" s="410">
        <f t="shared" si="315"/>
        <v>13.86</v>
      </c>
      <c r="O699" s="411"/>
      <c r="P699" s="485">
        <f t="shared" ca="1" si="316"/>
        <v>0.64281249999999979</v>
      </c>
      <c r="Q699" s="484">
        <f t="shared" ca="1" si="317"/>
        <v>0.64298611111111093</v>
      </c>
      <c r="R699" s="486">
        <v>0.06</v>
      </c>
      <c r="S699" s="486">
        <f t="shared" ca="1" si="318"/>
        <v>0.08</v>
      </c>
      <c r="T699">
        <v>11</v>
      </c>
      <c r="U699" s="469" t="str">
        <f t="shared" si="313"/>
        <v>C33-R9</v>
      </c>
      <c r="V699">
        <v>33</v>
      </c>
      <c r="W699" s="470" t="s">
        <v>493</v>
      </c>
      <c r="X699" s="470" t="s">
        <v>494</v>
      </c>
      <c r="Y699">
        <v>9</v>
      </c>
      <c r="Z699" s="400">
        <v>683</v>
      </c>
      <c r="AA699" s="400"/>
    </row>
    <row r="700" spans="1:27" ht="12.6" customHeight="1">
      <c r="A700" s="403">
        <f t="shared" si="319"/>
        <v>684</v>
      </c>
      <c r="B700" s="511"/>
      <c r="C700" s="404" t="str">
        <f t="shared" si="320"/>
        <v>C33-R11</v>
      </c>
      <c r="D700" s="405">
        <v>0.64313657407407432</v>
      </c>
      <c r="E700" s="405">
        <v>0.64331018518518546</v>
      </c>
      <c r="F700" s="406">
        <f t="shared" ref="F700:H700" si="366">F699</f>
        <v>1.7</v>
      </c>
      <c r="G700" s="468">
        <f t="shared" si="366"/>
        <v>11.6</v>
      </c>
      <c r="H700" s="407">
        <f t="shared" si="366"/>
        <v>1.2</v>
      </c>
      <c r="I700" s="407">
        <f t="shared" si="322"/>
        <v>13.299999999999999</v>
      </c>
      <c r="J700" s="407">
        <f t="shared" si="323"/>
        <v>13.45</v>
      </c>
      <c r="K700" s="408">
        <f t="shared" si="324"/>
        <v>0.15000000000000036</v>
      </c>
      <c r="L700" s="409">
        <f t="shared" si="325"/>
        <v>0.5</v>
      </c>
      <c r="M700" s="410">
        <f t="shared" si="326"/>
        <v>13.799999999999999</v>
      </c>
      <c r="N700" s="410">
        <f t="shared" si="315"/>
        <v>13.95</v>
      </c>
      <c r="O700" s="411"/>
      <c r="P700" s="485">
        <f t="shared" ca="1" si="316"/>
        <v>0.64322916666666652</v>
      </c>
      <c r="Q700" s="484">
        <f t="shared" ca="1" si="317"/>
        <v>0.64336805555555543</v>
      </c>
      <c r="R700" s="486">
        <v>0.15</v>
      </c>
      <c r="S700" s="486">
        <f t="shared" ca="1" si="318"/>
        <v>0.05</v>
      </c>
      <c r="T700">
        <v>12</v>
      </c>
      <c r="U700" s="469" t="str">
        <f t="shared" si="313"/>
        <v>C33-R11</v>
      </c>
      <c r="V700">
        <v>33</v>
      </c>
      <c r="W700" s="470" t="s">
        <v>493</v>
      </c>
      <c r="X700" s="470" t="s">
        <v>494</v>
      </c>
      <c r="Y700">
        <v>11</v>
      </c>
      <c r="Z700" s="400">
        <v>684</v>
      </c>
      <c r="AA700" s="400"/>
    </row>
    <row r="701" spans="1:27" ht="12.6" customHeight="1">
      <c r="A701" s="403">
        <f t="shared" si="319"/>
        <v>685</v>
      </c>
      <c r="B701" s="511" t="str">
        <f>D12</f>
        <v>KM10+130, KM10+170</v>
      </c>
      <c r="C701" s="404" t="str">
        <f t="shared" si="320"/>
        <v>C33-R13</v>
      </c>
      <c r="D701" s="405">
        <v>0.64359953703703732</v>
      </c>
      <c r="E701" s="405">
        <v>0.64375000000000027</v>
      </c>
      <c r="F701" s="406">
        <f t="shared" ref="F701:H701" si="367">F700</f>
        <v>1.7</v>
      </c>
      <c r="G701" s="468">
        <f t="shared" si="367"/>
        <v>11.6</v>
      </c>
      <c r="H701" s="407">
        <f t="shared" si="367"/>
        <v>1.2</v>
      </c>
      <c r="I701" s="407">
        <f t="shared" si="322"/>
        <v>13.299999999999999</v>
      </c>
      <c r="J701" s="407">
        <f t="shared" si="323"/>
        <v>13.45</v>
      </c>
      <c r="K701" s="408">
        <f t="shared" si="324"/>
        <v>0.15000000000000036</v>
      </c>
      <c r="L701" s="409">
        <f t="shared" si="325"/>
        <v>0.5</v>
      </c>
      <c r="M701" s="410">
        <f t="shared" si="326"/>
        <v>13.799999999999999</v>
      </c>
      <c r="N701" s="410">
        <f t="shared" si="315"/>
        <v>13.95</v>
      </c>
      <c r="O701" s="411"/>
      <c r="P701" s="485">
        <f t="shared" ca="1" si="316"/>
        <v>0.64361111111111102</v>
      </c>
      <c r="Q701" s="484">
        <f t="shared" ca="1" si="317"/>
        <v>0.64377314814814801</v>
      </c>
      <c r="R701" s="486">
        <v>0.15</v>
      </c>
      <c r="S701" s="486">
        <f t="shared" ca="1" si="318"/>
        <v>0.08</v>
      </c>
      <c r="T701">
        <v>13</v>
      </c>
      <c r="U701" s="469" t="str">
        <f t="shared" si="313"/>
        <v>C33-R13</v>
      </c>
      <c r="V701">
        <v>33</v>
      </c>
      <c r="W701" s="470" t="s">
        <v>493</v>
      </c>
      <c r="X701" s="470" t="s">
        <v>494</v>
      </c>
      <c r="Y701">
        <v>13</v>
      </c>
      <c r="Z701" s="400">
        <v>685</v>
      </c>
      <c r="AA701" s="400"/>
    </row>
    <row r="702" spans="1:27" ht="12.6" customHeight="1">
      <c r="A702" s="403">
        <f t="shared" si="319"/>
        <v>686</v>
      </c>
      <c r="B702" s="511"/>
      <c r="C702" s="404" t="str">
        <f t="shared" si="320"/>
        <v>C33-R15</v>
      </c>
      <c r="D702" s="405">
        <v>0.64403935185185213</v>
      </c>
      <c r="E702" s="405">
        <v>0.64421296296296326</v>
      </c>
      <c r="F702" s="406">
        <f t="shared" ref="F702:H702" si="368">F701</f>
        <v>1.7</v>
      </c>
      <c r="G702" s="468">
        <f t="shared" si="368"/>
        <v>11.6</v>
      </c>
      <c r="H702" s="407">
        <f t="shared" si="368"/>
        <v>1.2</v>
      </c>
      <c r="I702" s="407">
        <f t="shared" si="322"/>
        <v>13.299999999999999</v>
      </c>
      <c r="J702" s="407">
        <f t="shared" si="323"/>
        <v>13.45</v>
      </c>
      <c r="K702" s="408">
        <f t="shared" si="324"/>
        <v>0.15000000000000036</v>
      </c>
      <c r="L702" s="409">
        <f t="shared" si="325"/>
        <v>0.5</v>
      </c>
      <c r="M702" s="410">
        <f t="shared" si="326"/>
        <v>13.799999999999999</v>
      </c>
      <c r="N702" s="410">
        <f t="shared" si="315"/>
        <v>13.95</v>
      </c>
      <c r="O702" s="411"/>
      <c r="P702" s="485">
        <f t="shared" ca="1" si="316"/>
        <v>0.64405092592592583</v>
      </c>
      <c r="Q702" s="484">
        <f t="shared" ca="1" si="317"/>
        <v>0.64420138888888878</v>
      </c>
      <c r="R702" s="486">
        <v>0.15</v>
      </c>
      <c r="S702" s="486">
        <f t="shared" ca="1" si="318"/>
        <v>0.09</v>
      </c>
      <c r="T702">
        <v>14</v>
      </c>
      <c r="U702" s="469" t="str">
        <f t="shared" si="313"/>
        <v>C33-R15</v>
      </c>
      <c r="V702">
        <v>33</v>
      </c>
      <c r="W702" s="470" t="s">
        <v>493</v>
      </c>
      <c r="X702" s="470" t="s">
        <v>494</v>
      </c>
      <c r="Y702">
        <v>15</v>
      </c>
      <c r="Z702" s="400">
        <v>686</v>
      </c>
      <c r="AA702" s="400"/>
    </row>
    <row r="703" spans="1:27" ht="12.6" customHeight="1">
      <c r="A703" s="403">
        <f t="shared" si="319"/>
        <v>687</v>
      </c>
      <c r="B703" s="511"/>
      <c r="C703" s="404" t="str">
        <f t="shared" si="320"/>
        <v>C33-R17</v>
      </c>
      <c r="D703" s="405">
        <v>0.64447916666666694</v>
      </c>
      <c r="E703" s="405">
        <v>0.64461805555555585</v>
      </c>
      <c r="F703" s="406">
        <f t="shared" ref="F703:H703" si="369">F702</f>
        <v>1.7</v>
      </c>
      <c r="G703" s="468">
        <f t="shared" si="369"/>
        <v>11.6</v>
      </c>
      <c r="H703" s="407">
        <f t="shared" si="369"/>
        <v>1.2</v>
      </c>
      <c r="I703" s="407">
        <f t="shared" si="322"/>
        <v>13.299999999999999</v>
      </c>
      <c r="J703" s="407">
        <f t="shared" si="323"/>
        <v>13.399999999999999</v>
      </c>
      <c r="K703" s="408">
        <f t="shared" si="324"/>
        <v>9.9999999999999645E-2</v>
      </c>
      <c r="L703" s="409">
        <f t="shared" si="325"/>
        <v>0.5</v>
      </c>
      <c r="M703" s="410">
        <f t="shared" si="326"/>
        <v>13.799999999999999</v>
      </c>
      <c r="N703" s="410">
        <f t="shared" si="315"/>
        <v>13.899999999999999</v>
      </c>
      <c r="O703" s="411"/>
      <c r="P703" s="485">
        <f t="shared" ca="1" si="316"/>
        <v>0.64443287037037023</v>
      </c>
      <c r="Q703" s="484">
        <f t="shared" ca="1" si="317"/>
        <v>0.64457175925925914</v>
      </c>
      <c r="R703" s="486">
        <v>0.1</v>
      </c>
      <c r="S703" s="486">
        <f t="shared" ca="1" si="318"/>
        <v>0.1</v>
      </c>
      <c r="T703">
        <v>15</v>
      </c>
      <c r="U703" s="469" t="str">
        <f t="shared" si="313"/>
        <v>C33-R17</v>
      </c>
      <c r="V703">
        <v>33</v>
      </c>
      <c r="W703" s="470" t="s">
        <v>493</v>
      </c>
      <c r="X703" s="470" t="s">
        <v>494</v>
      </c>
      <c r="Y703">
        <v>17</v>
      </c>
      <c r="Z703" s="400">
        <v>687</v>
      </c>
      <c r="AA703" s="400"/>
    </row>
    <row r="704" spans="1:27" ht="12.6" customHeight="1">
      <c r="A704" s="403">
        <f t="shared" si="319"/>
        <v>688</v>
      </c>
      <c r="B704" s="511"/>
      <c r="C704" s="404" t="str">
        <f t="shared" si="320"/>
        <v>C33-R19</v>
      </c>
      <c r="D704" s="405">
        <v>0.64490740740740771</v>
      </c>
      <c r="E704" s="405">
        <v>0.64505787037037066</v>
      </c>
      <c r="F704" s="406">
        <f t="shared" ref="F704:H704" si="370">F703</f>
        <v>1.7</v>
      </c>
      <c r="G704" s="468">
        <f t="shared" si="370"/>
        <v>11.6</v>
      </c>
      <c r="H704" s="407">
        <f t="shared" si="370"/>
        <v>1.2</v>
      </c>
      <c r="I704" s="407">
        <f t="shared" si="322"/>
        <v>13.299999999999999</v>
      </c>
      <c r="J704" s="407">
        <f t="shared" si="323"/>
        <v>13.379999999999999</v>
      </c>
      <c r="K704" s="408">
        <f t="shared" si="324"/>
        <v>8.0000000000000071E-2</v>
      </c>
      <c r="L704" s="409">
        <f t="shared" si="325"/>
        <v>0.5</v>
      </c>
      <c r="M704" s="410">
        <f t="shared" si="326"/>
        <v>13.799999999999999</v>
      </c>
      <c r="N704" s="410">
        <f t="shared" si="315"/>
        <v>13.879999999999999</v>
      </c>
      <c r="O704" s="411"/>
      <c r="P704" s="485">
        <f t="shared" ca="1" si="316"/>
        <v>0.64483796296296281</v>
      </c>
      <c r="Q704" s="484">
        <f t="shared" ca="1" si="317"/>
        <v>0.64497685185185172</v>
      </c>
      <c r="R704" s="486">
        <v>0.08</v>
      </c>
      <c r="S704" s="486">
        <f t="shared" ca="1" si="318"/>
        <v>0.06</v>
      </c>
      <c r="T704">
        <v>16</v>
      </c>
      <c r="U704" s="469" t="str">
        <f t="shared" si="313"/>
        <v>C33-R19</v>
      </c>
      <c r="V704">
        <v>33</v>
      </c>
      <c r="W704" s="470" t="s">
        <v>493</v>
      </c>
      <c r="X704" s="470" t="s">
        <v>494</v>
      </c>
      <c r="Y704">
        <v>19</v>
      </c>
      <c r="Z704" s="400">
        <v>688</v>
      </c>
      <c r="AA704" s="400"/>
    </row>
    <row r="705" spans="1:27" ht="12.6" customHeight="1">
      <c r="A705" s="403">
        <f t="shared" si="319"/>
        <v>689</v>
      </c>
      <c r="B705" s="511"/>
      <c r="C705" s="404" t="str">
        <f t="shared" si="320"/>
        <v>C33-R21</v>
      </c>
      <c r="D705" s="405">
        <v>0.64531250000000029</v>
      </c>
      <c r="E705" s="405">
        <v>0.64546296296296324</v>
      </c>
      <c r="F705" s="406">
        <f t="shared" ref="F705:H705" si="371">F704</f>
        <v>1.7</v>
      </c>
      <c r="G705" s="468">
        <f t="shared" si="371"/>
        <v>11.6</v>
      </c>
      <c r="H705" s="407">
        <f t="shared" si="371"/>
        <v>1.2</v>
      </c>
      <c r="I705" s="407">
        <f t="shared" si="322"/>
        <v>13.299999999999999</v>
      </c>
      <c r="J705" s="407">
        <f t="shared" si="323"/>
        <v>13.339999999999998</v>
      </c>
      <c r="K705" s="408">
        <f t="shared" si="324"/>
        <v>3.9999999999999147E-2</v>
      </c>
      <c r="L705" s="409">
        <f t="shared" si="325"/>
        <v>0.5</v>
      </c>
      <c r="M705" s="410">
        <f t="shared" si="326"/>
        <v>13.799999999999999</v>
      </c>
      <c r="N705" s="410">
        <f t="shared" si="315"/>
        <v>13.839999999999998</v>
      </c>
      <c r="O705" s="411"/>
      <c r="P705" s="485">
        <f t="shared" ca="1" si="316"/>
        <v>0.64525462962962954</v>
      </c>
      <c r="Q705" s="484">
        <f t="shared" ca="1" si="317"/>
        <v>0.64540509259259249</v>
      </c>
      <c r="R705" s="486">
        <v>0.04</v>
      </c>
      <c r="S705" s="486">
        <f t="shared" ca="1" si="318"/>
        <v>0.12</v>
      </c>
      <c r="T705">
        <v>17</v>
      </c>
      <c r="U705" s="469" t="str">
        <f t="shared" si="313"/>
        <v>C33-R21</v>
      </c>
      <c r="V705">
        <v>33</v>
      </c>
      <c r="W705" s="470" t="s">
        <v>493</v>
      </c>
      <c r="X705" s="470" t="s">
        <v>494</v>
      </c>
      <c r="Y705">
        <v>21</v>
      </c>
      <c r="Z705" s="400">
        <v>689</v>
      </c>
      <c r="AA705" s="400"/>
    </row>
    <row r="706" spans="1:27" ht="12.6" customHeight="1">
      <c r="A706" s="403">
        <f t="shared" si="319"/>
        <v>690</v>
      </c>
      <c r="B706" s="511"/>
      <c r="C706" s="404" t="str">
        <f t="shared" si="320"/>
        <v>C33-R23</v>
      </c>
      <c r="D706" s="405">
        <v>0.64574074074074106</v>
      </c>
      <c r="E706" s="405">
        <v>0.64587962962962997</v>
      </c>
      <c r="F706" s="406">
        <f t="shared" ref="F706:H706" si="372">F705</f>
        <v>1.7</v>
      </c>
      <c r="G706" s="468">
        <f t="shared" si="372"/>
        <v>11.6</v>
      </c>
      <c r="H706" s="407">
        <f t="shared" si="372"/>
        <v>1.2</v>
      </c>
      <c r="I706" s="407">
        <f t="shared" si="322"/>
        <v>13.299999999999999</v>
      </c>
      <c r="J706" s="407">
        <f t="shared" si="323"/>
        <v>13.319999999999999</v>
      </c>
      <c r="K706" s="408">
        <f t="shared" si="324"/>
        <v>1.9999999999999574E-2</v>
      </c>
      <c r="L706" s="409">
        <f t="shared" si="325"/>
        <v>0.5</v>
      </c>
      <c r="M706" s="410">
        <f t="shared" si="326"/>
        <v>13.799999999999999</v>
      </c>
      <c r="N706" s="410">
        <f t="shared" si="315"/>
        <v>13.819999999999999</v>
      </c>
      <c r="O706" s="411"/>
      <c r="P706" s="485">
        <f t="shared" ca="1" si="316"/>
        <v>0.64568287037037031</v>
      </c>
      <c r="Q706" s="484">
        <f t="shared" ca="1" si="317"/>
        <v>0.64585648148148145</v>
      </c>
      <c r="R706" s="486">
        <v>0.02</v>
      </c>
      <c r="S706" s="486">
        <f t="shared" ca="1" si="318"/>
        <v>0.13</v>
      </c>
      <c r="T706">
        <v>18</v>
      </c>
      <c r="U706" s="469" t="str">
        <f t="shared" si="313"/>
        <v>C33-R23</v>
      </c>
      <c r="V706">
        <v>33</v>
      </c>
      <c r="W706" s="470" t="s">
        <v>493</v>
      </c>
      <c r="X706" s="470" t="s">
        <v>494</v>
      </c>
      <c r="Y706">
        <v>23</v>
      </c>
      <c r="Z706" s="400">
        <v>690</v>
      </c>
      <c r="AA706" s="400"/>
    </row>
    <row r="707" spans="1:27" ht="12.6" customHeight="1">
      <c r="A707" s="403">
        <f t="shared" si="319"/>
        <v>691</v>
      </c>
      <c r="B707" s="511"/>
      <c r="C707" s="404" t="str">
        <f t="shared" si="320"/>
        <v>C33-R25</v>
      </c>
      <c r="D707" s="405">
        <v>0.64612268518518556</v>
      </c>
      <c r="E707" s="405">
        <v>0.64626157407407447</v>
      </c>
      <c r="F707" s="406">
        <f t="shared" ref="F707:H707" si="373">F706</f>
        <v>1.7</v>
      </c>
      <c r="G707" s="468">
        <f t="shared" si="373"/>
        <v>11.6</v>
      </c>
      <c r="H707" s="407">
        <f t="shared" si="373"/>
        <v>1.2</v>
      </c>
      <c r="I707" s="407">
        <f t="shared" si="322"/>
        <v>13.299999999999999</v>
      </c>
      <c r="J707" s="407">
        <f t="shared" si="323"/>
        <v>13.36</v>
      </c>
      <c r="K707" s="408">
        <f t="shared" si="324"/>
        <v>6.0000000000000497E-2</v>
      </c>
      <c r="L707" s="409">
        <f t="shared" si="325"/>
        <v>0.5</v>
      </c>
      <c r="M707" s="410">
        <f t="shared" si="326"/>
        <v>13.799999999999999</v>
      </c>
      <c r="N707" s="410">
        <f t="shared" si="315"/>
        <v>13.86</v>
      </c>
      <c r="O707" s="411"/>
      <c r="P707" s="485">
        <f t="shared" ca="1" si="316"/>
        <v>0.64609953703703704</v>
      </c>
      <c r="Q707" s="484">
        <f t="shared" ca="1" si="317"/>
        <v>0.64624999999999999</v>
      </c>
      <c r="R707" s="486">
        <v>0.06</v>
      </c>
      <c r="S707" s="486">
        <f t="shared" ca="1" si="318"/>
        <v>0.12</v>
      </c>
      <c r="T707">
        <v>19</v>
      </c>
      <c r="U707" s="469" t="str">
        <f t="shared" si="313"/>
        <v>C33-R25</v>
      </c>
      <c r="V707">
        <v>33</v>
      </c>
      <c r="W707" s="470" t="s">
        <v>493</v>
      </c>
      <c r="X707" s="470" t="s">
        <v>494</v>
      </c>
      <c r="Y707">
        <v>25</v>
      </c>
      <c r="Z707" s="400">
        <v>691</v>
      </c>
      <c r="AA707" s="400"/>
    </row>
    <row r="708" spans="1:27" ht="12.6" customHeight="1">
      <c r="A708" s="403">
        <f t="shared" si="319"/>
        <v>692</v>
      </c>
      <c r="B708" s="511"/>
      <c r="C708" s="404" t="str">
        <f t="shared" si="320"/>
        <v>C33-R27</v>
      </c>
      <c r="D708" s="405">
        <v>0.64652777777777815</v>
      </c>
      <c r="E708" s="405">
        <v>0.64670138888888928</v>
      </c>
      <c r="F708" s="406">
        <f t="shared" ref="F708:H708" si="374">F707</f>
        <v>1.7</v>
      </c>
      <c r="G708" s="468">
        <f t="shared" si="374"/>
        <v>11.6</v>
      </c>
      <c r="H708" s="407">
        <f t="shared" si="374"/>
        <v>1.2</v>
      </c>
      <c r="I708" s="407">
        <f t="shared" si="322"/>
        <v>13.299999999999999</v>
      </c>
      <c r="J708" s="407">
        <f t="shared" si="323"/>
        <v>13.339999999999998</v>
      </c>
      <c r="K708" s="408">
        <f t="shared" si="324"/>
        <v>3.9999999999999147E-2</v>
      </c>
      <c r="L708" s="409">
        <f t="shared" si="325"/>
        <v>0.5</v>
      </c>
      <c r="M708" s="410">
        <f t="shared" si="326"/>
        <v>13.799999999999999</v>
      </c>
      <c r="N708" s="410">
        <f t="shared" si="315"/>
        <v>13.839999999999998</v>
      </c>
      <c r="O708" s="411"/>
      <c r="P708" s="485">
        <f t="shared" ca="1" si="316"/>
        <v>0.64651620370370366</v>
      </c>
      <c r="Q708" s="484">
        <f t="shared" ca="1" si="317"/>
        <v>0.6466898148148148</v>
      </c>
      <c r="R708" s="486">
        <v>0.04</v>
      </c>
      <c r="S708" s="486">
        <f t="shared" ca="1" si="318"/>
        <v>0.04</v>
      </c>
      <c r="T708">
        <v>20</v>
      </c>
      <c r="U708" s="469" t="str">
        <f t="shared" si="313"/>
        <v>C33-R27</v>
      </c>
      <c r="V708">
        <v>33</v>
      </c>
      <c r="W708" s="470" t="s">
        <v>493</v>
      </c>
      <c r="X708" s="470" t="s">
        <v>494</v>
      </c>
      <c r="Y708">
        <v>27</v>
      </c>
      <c r="Z708" s="400">
        <v>692</v>
      </c>
      <c r="AA708" s="400"/>
    </row>
    <row r="709" spans="1:27" ht="12.6" customHeight="1">
      <c r="A709" s="403">
        <f t="shared" si="319"/>
        <v>693</v>
      </c>
      <c r="B709" s="511"/>
      <c r="C709" s="404" t="str">
        <f t="shared" si="320"/>
        <v>C33-R29</v>
      </c>
      <c r="D709" s="405">
        <v>0.64696759259259295</v>
      </c>
      <c r="E709" s="405">
        <v>0.64714120370370409</v>
      </c>
      <c r="F709" s="406">
        <f t="shared" ref="F709:H709" si="375">F708</f>
        <v>1.7</v>
      </c>
      <c r="G709" s="468">
        <f t="shared" si="375"/>
        <v>11.6</v>
      </c>
      <c r="H709" s="407">
        <f t="shared" si="375"/>
        <v>1.2</v>
      </c>
      <c r="I709" s="407">
        <f t="shared" si="322"/>
        <v>13.299999999999999</v>
      </c>
      <c r="J709" s="407">
        <f t="shared" si="323"/>
        <v>13.36</v>
      </c>
      <c r="K709" s="408">
        <f t="shared" si="324"/>
        <v>6.0000000000000497E-2</v>
      </c>
      <c r="L709" s="409">
        <f t="shared" si="325"/>
        <v>0.5</v>
      </c>
      <c r="M709" s="410">
        <f t="shared" si="326"/>
        <v>13.799999999999999</v>
      </c>
      <c r="N709" s="410">
        <f t="shared" si="315"/>
        <v>13.86</v>
      </c>
      <c r="O709" s="411"/>
      <c r="P709" s="485">
        <f t="shared" ca="1" si="316"/>
        <v>0.64692129629629624</v>
      </c>
      <c r="Q709" s="484">
        <f t="shared" ca="1" si="317"/>
        <v>0.64709490740740738</v>
      </c>
      <c r="R709" s="486">
        <v>0.06</v>
      </c>
      <c r="S709" s="486">
        <f t="shared" ca="1" si="318"/>
        <v>0.05</v>
      </c>
      <c r="T709">
        <v>21</v>
      </c>
      <c r="U709" s="469" t="str">
        <f t="shared" si="313"/>
        <v>C33-R29</v>
      </c>
      <c r="V709">
        <v>33</v>
      </c>
      <c r="W709" s="470" t="s">
        <v>493</v>
      </c>
      <c r="X709" s="470" t="s">
        <v>494</v>
      </c>
      <c r="Y709">
        <v>29</v>
      </c>
      <c r="Z709" s="400">
        <v>693</v>
      </c>
      <c r="AA709" s="400"/>
    </row>
    <row r="710" spans="1:27" ht="12.6" customHeight="1">
      <c r="A710" s="403">
        <f t="shared" si="319"/>
        <v>694</v>
      </c>
      <c r="B710" s="511"/>
      <c r="C710" s="404" t="str">
        <f t="shared" si="320"/>
        <v>C33-R31</v>
      </c>
      <c r="D710" s="405">
        <v>0.64739583333333373</v>
      </c>
      <c r="E710" s="405">
        <v>0.64755787037037071</v>
      </c>
      <c r="F710" s="406">
        <f t="shared" ref="F710:H710" si="376">F709</f>
        <v>1.7</v>
      </c>
      <c r="G710" s="468">
        <f t="shared" si="376"/>
        <v>11.6</v>
      </c>
      <c r="H710" s="407">
        <f t="shared" si="376"/>
        <v>1.2</v>
      </c>
      <c r="I710" s="407">
        <f t="shared" si="322"/>
        <v>13.299999999999999</v>
      </c>
      <c r="J710" s="407">
        <f t="shared" si="323"/>
        <v>13.329999999999998</v>
      </c>
      <c r="K710" s="408">
        <f t="shared" si="324"/>
        <v>2.9999999999999361E-2</v>
      </c>
      <c r="L710" s="409">
        <f t="shared" si="325"/>
        <v>0.5</v>
      </c>
      <c r="M710" s="410">
        <f t="shared" si="326"/>
        <v>13.799999999999999</v>
      </c>
      <c r="N710" s="410">
        <f t="shared" si="315"/>
        <v>13.829999999999998</v>
      </c>
      <c r="O710" s="411"/>
      <c r="P710" s="485">
        <f t="shared" ca="1" si="316"/>
        <v>0.6473726851851852</v>
      </c>
      <c r="Q710" s="484">
        <f t="shared" ca="1" si="317"/>
        <v>0.64754629629629634</v>
      </c>
      <c r="R710" s="486">
        <v>0.03</v>
      </c>
      <c r="S710" s="486">
        <f t="shared" ca="1" si="318"/>
        <v>0.14000000000000001</v>
      </c>
      <c r="T710">
        <v>22</v>
      </c>
      <c r="U710" s="469" t="str">
        <f t="shared" si="313"/>
        <v>C33-R31</v>
      </c>
      <c r="V710">
        <v>33</v>
      </c>
      <c r="W710" s="470" t="s">
        <v>493</v>
      </c>
      <c r="X710" s="470" t="s">
        <v>494</v>
      </c>
      <c r="Y710">
        <v>31</v>
      </c>
      <c r="Z710" s="400">
        <v>694</v>
      </c>
      <c r="AA710" s="400"/>
    </row>
    <row r="711" spans="1:27" ht="12.6" customHeight="1">
      <c r="A711" s="403">
        <f t="shared" si="319"/>
        <v>695</v>
      </c>
      <c r="B711" s="511"/>
      <c r="C711" s="404" t="str">
        <f t="shared" si="320"/>
        <v>C33-R33</v>
      </c>
      <c r="D711" s="405">
        <v>0.64784722222222257</v>
      </c>
      <c r="E711" s="405">
        <v>0.64799768518518552</v>
      </c>
      <c r="F711" s="406">
        <f t="shared" ref="F711:H711" si="377">F710</f>
        <v>1.7</v>
      </c>
      <c r="G711" s="468">
        <f t="shared" si="377"/>
        <v>11.6</v>
      </c>
      <c r="H711" s="407">
        <f t="shared" si="377"/>
        <v>1.2</v>
      </c>
      <c r="I711" s="407">
        <f t="shared" si="322"/>
        <v>13.299999999999999</v>
      </c>
      <c r="J711" s="407">
        <f t="shared" si="323"/>
        <v>13.339999999999998</v>
      </c>
      <c r="K711" s="408">
        <f t="shared" si="324"/>
        <v>3.9999999999999147E-2</v>
      </c>
      <c r="L711" s="409">
        <f t="shared" si="325"/>
        <v>0.5</v>
      </c>
      <c r="M711" s="410">
        <f t="shared" si="326"/>
        <v>13.799999999999999</v>
      </c>
      <c r="N711" s="410">
        <f t="shared" si="315"/>
        <v>13.839999999999998</v>
      </c>
      <c r="O711" s="411"/>
      <c r="P711" s="485">
        <f t="shared" ca="1" si="316"/>
        <v>0.64777777777777779</v>
      </c>
      <c r="Q711" s="484">
        <f t="shared" ca="1" si="317"/>
        <v>0.64793981481481477</v>
      </c>
      <c r="R711" s="486">
        <v>0.04</v>
      </c>
      <c r="S711" s="486">
        <f t="shared" ca="1" si="318"/>
        <v>0.13</v>
      </c>
      <c r="T711">
        <v>23</v>
      </c>
      <c r="U711" s="469" t="str">
        <f t="shared" si="313"/>
        <v>C33-R33</v>
      </c>
      <c r="V711">
        <v>33</v>
      </c>
      <c r="W711" s="470" t="s">
        <v>493</v>
      </c>
      <c r="X711" s="470" t="s">
        <v>494</v>
      </c>
      <c r="Y711">
        <v>33</v>
      </c>
      <c r="Z711" s="400">
        <v>695</v>
      </c>
      <c r="AA711" s="400"/>
    </row>
    <row r="712" spans="1:27" ht="12.6" customHeight="1">
      <c r="A712" s="403">
        <f t="shared" si="319"/>
        <v>696</v>
      </c>
      <c r="B712" s="511"/>
      <c r="C712" s="404" t="str">
        <f t="shared" si="320"/>
        <v>C33-R35</v>
      </c>
      <c r="D712" s="405">
        <v>0.64822916666666697</v>
      </c>
      <c r="E712" s="405">
        <v>0.64836805555555588</v>
      </c>
      <c r="F712" s="406">
        <f t="shared" ref="F712:H712" si="378">F711</f>
        <v>1.7</v>
      </c>
      <c r="G712" s="468">
        <f t="shared" si="378"/>
        <v>11.6</v>
      </c>
      <c r="H712" s="407">
        <f t="shared" si="378"/>
        <v>1.2</v>
      </c>
      <c r="I712" s="407">
        <f t="shared" si="322"/>
        <v>13.299999999999999</v>
      </c>
      <c r="J712" s="407">
        <f t="shared" si="323"/>
        <v>13.43</v>
      </c>
      <c r="K712" s="408">
        <f t="shared" si="324"/>
        <v>0.13000000000000078</v>
      </c>
      <c r="L712" s="409">
        <f t="shared" si="325"/>
        <v>0.5</v>
      </c>
      <c r="M712" s="410">
        <f t="shared" si="326"/>
        <v>13.799999999999999</v>
      </c>
      <c r="N712" s="410">
        <f t="shared" si="315"/>
        <v>13.93</v>
      </c>
      <c r="O712" s="411"/>
      <c r="P712" s="485">
        <f t="shared" ca="1" si="316"/>
        <v>0.64822916666666663</v>
      </c>
      <c r="Q712" s="484">
        <f t="shared" ca="1" si="317"/>
        <v>0.64836805555555554</v>
      </c>
      <c r="R712" s="486">
        <v>0.13</v>
      </c>
      <c r="S712" s="486">
        <f t="shared" ca="1" si="318"/>
        <v>7.0000000000000007E-2</v>
      </c>
      <c r="T712">
        <v>24</v>
      </c>
      <c r="U712" s="469" t="str">
        <f t="shared" si="313"/>
        <v>C33-R35</v>
      </c>
      <c r="V712">
        <v>33</v>
      </c>
      <c r="W712" s="470" t="s">
        <v>493</v>
      </c>
      <c r="X712" s="470" t="s">
        <v>494</v>
      </c>
      <c r="Y712">
        <v>35</v>
      </c>
      <c r="Z712" s="400">
        <v>696</v>
      </c>
      <c r="AA712" s="400"/>
    </row>
    <row r="713" spans="1:27" ht="12.6" customHeight="1">
      <c r="A713" s="403">
        <f t="shared" si="319"/>
        <v>697</v>
      </c>
      <c r="B713" s="511"/>
      <c r="C713" s="404" t="str">
        <f t="shared" si="320"/>
        <v>C33-R37</v>
      </c>
      <c r="D713" s="405">
        <v>0.64865740740740774</v>
      </c>
      <c r="E713" s="405">
        <v>0.64879629629629665</v>
      </c>
      <c r="F713" s="406">
        <f t="shared" ref="F713:H713" si="379">F712</f>
        <v>1.7</v>
      </c>
      <c r="G713" s="468">
        <f t="shared" si="379"/>
        <v>11.6</v>
      </c>
      <c r="H713" s="407">
        <f t="shared" si="379"/>
        <v>1.2</v>
      </c>
      <c r="I713" s="407">
        <f t="shared" si="322"/>
        <v>13.299999999999999</v>
      </c>
      <c r="J713" s="407">
        <f t="shared" si="323"/>
        <v>13.379999999999999</v>
      </c>
      <c r="K713" s="408">
        <f t="shared" si="324"/>
        <v>8.0000000000000071E-2</v>
      </c>
      <c r="L713" s="409">
        <f t="shared" si="325"/>
        <v>0.5</v>
      </c>
      <c r="M713" s="410">
        <f t="shared" si="326"/>
        <v>13.799999999999999</v>
      </c>
      <c r="N713" s="410">
        <f t="shared" si="315"/>
        <v>13.879999999999999</v>
      </c>
      <c r="O713" s="411"/>
      <c r="P713" s="485">
        <f t="shared" ca="1" si="316"/>
        <v>0.6486574074074074</v>
      </c>
      <c r="Q713" s="484">
        <f t="shared" ca="1" si="317"/>
        <v>0.64883101851851854</v>
      </c>
      <c r="R713" s="486">
        <v>0.08</v>
      </c>
      <c r="S713" s="486">
        <f t="shared" ca="1" si="318"/>
        <v>0.15</v>
      </c>
      <c r="T713">
        <v>25</v>
      </c>
      <c r="U713" s="469" t="str">
        <f t="shared" si="313"/>
        <v>C33-R37</v>
      </c>
      <c r="V713">
        <v>33</v>
      </c>
      <c r="W713" s="470" t="s">
        <v>493</v>
      </c>
      <c r="X713" s="470" t="s">
        <v>494</v>
      </c>
      <c r="Y713">
        <v>37</v>
      </c>
      <c r="Z713" s="400">
        <v>697</v>
      </c>
      <c r="AA713" s="400"/>
    </row>
    <row r="714" spans="1:27" ht="12.6" customHeight="1">
      <c r="A714" s="403">
        <f t="shared" si="319"/>
        <v>698</v>
      </c>
      <c r="B714" s="511"/>
      <c r="C714" s="404" t="str">
        <f t="shared" si="320"/>
        <v>C33-R39</v>
      </c>
      <c r="D714" s="405">
        <v>0.64903935185185224</v>
      </c>
      <c r="E714" s="405">
        <v>0.64917824074074115</v>
      </c>
      <c r="F714" s="406">
        <f t="shared" ref="F714:H714" si="380">F713</f>
        <v>1.7</v>
      </c>
      <c r="G714" s="468">
        <f t="shared" si="380"/>
        <v>11.6</v>
      </c>
      <c r="H714" s="407">
        <f t="shared" si="380"/>
        <v>1.2</v>
      </c>
      <c r="I714" s="407">
        <f t="shared" si="322"/>
        <v>13.299999999999999</v>
      </c>
      <c r="J714" s="407">
        <f t="shared" si="323"/>
        <v>13.379999999999999</v>
      </c>
      <c r="K714" s="408">
        <f t="shared" si="324"/>
        <v>8.0000000000000071E-2</v>
      </c>
      <c r="L714" s="409">
        <f t="shared" si="325"/>
        <v>0.5</v>
      </c>
      <c r="M714" s="410">
        <f t="shared" si="326"/>
        <v>13.799999999999999</v>
      </c>
      <c r="N714" s="410">
        <f t="shared" si="315"/>
        <v>13.879999999999999</v>
      </c>
      <c r="O714" s="411"/>
      <c r="P714" s="485">
        <f t="shared" ca="1" si="316"/>
        <v>0.64906249999999999</v>
      </c>
      <c r="Q714" s="484">
        <f t="shared" ca="1" si="317"/>
        <v>0.64923611111111112</v>
      </c>
      <c r="R714" s="486">
        <v>0.08</v>
      </c>
      <c r="S714" s="486">
        <f t="shared" ca="1" si="318"/>
        <v>0.15</v>
      </c>
      <c r="T714">
        <v>26</v>
      </c>
      <c r="U714" s="469" t="str">
        <f t="shared" si="313"/>
        <v>C33-R39</v>
      </c>
      <c r="V714">
        <v>33</v>
      </c>
      <c r="W714" s="470" t="s">
        <v>493</v>
      </c>
      <c r="X714" s="470" t="s">
        <v>494</v>
      </c>
      <c r="Y714">
        <v>39</v>
      </c>
      <c r="Z714" s="400">
        <v>698</v>
      </c>
      <c r="AA714" s="400"/>
    </row>
    <row r="715" spans="1:27" ht="12.6" customHeight="1">
      <c r="A715" s="403">
        <f t="shared" si="319"/>
        <v>699</v>
      </c>
      <c r="B715" s="511"/>
      <c r="C715" s="404" t="str">
        <f t="shared" si="320"/>
        <v>C33-R41</v>
      </c>
      <c r="D715" s="405">
        <v>0.6494097222222226</v>
      </c>
      <c r="E715" s="405">
        <v>0.64956018518518555</v>
      </c>
      <c r="F715" s="406">
        <f t="shared" ref="F715:H715" si="381">F714</f>
        <v>1.7</v>
      </c>
      <c r="G715" s="468">
        <f t="shared" si="381"/>
        <v>11.6</v>
      </c>
      <c r="H715" s="407">
        <f t="shared" si="381"/>
        <v>1.2</v>
      </c>
      <c r="I715" s="407">
        <f t="shared" si="322"/>
        <v>13.299999999999999</v>
      </c>
      <c r="J715" s="407">
        <f t="shared" si="323"/>
        <v>13.43</v>
      </c>
      <c r="K715" s="408">
        <f t="shared" si="324"/>
        <v>0.13000000000000078</v>
      </c>
      <c r="L715" s="409">
        <f t="shared" si="325"/>
        <v>0.5</v>
      </c>
      <c r="M715" s="410">
        <f t="shared" si="326"/>
        <v>13.799999999999999</v>
      </c>
      <c r="N715" s="410">
        <f t="shared" si="315"/>
        <v>13.93</v>
      </c>
      <c r="O715" s="411"/>
      <c r="P715" s="485">
        <f t="shared" ca="1" si="316"/>
        <v>0.64949074074074076</v>
      </c>
      <c r="Q715" s="484">
        <f t="shared" ca="1" si="317"/>
        <v>0.64964120370370371</v>
      </c>
      <c r="R715" s="486">
        <v>0.13</v>
      </c>
      <c r="S715" s="486">
        <f t="shared" ca="1" si="318"/>
        <v>0.05</v>
      </c>
      <c r="T715">
        <v>1</v>
      </c>
      <c r="U715" s="469" t="str">
        <f t="shared" si="313"/>
        <v>C33-R41</v>
      </c>
      <c r="V715">
        <v>33</v>
      </c>
      <c r="W715" s="470" t="s">
        <v>493</v>
      </c>
      <c r="X715" s="470" t="s">
        <v>494</v>
      </c>
      <c r="Y715">
        <v>41</v>
      </c>
      <c r="Z715" s="400">
        <v>699</v>
      </c>
      <c r="AA715" s="400"/>
    </row>
    <row r="716" spans="1:27" ht="12.6" customHeight="1">
      <c r="A716" s="403">
        <f t="shared" si="319"/>
        <v>700</v>
      </c>
      <c r="B716" s="511"/>
      <c r="C716" s="404" t="str">
        <f t="shared" si="320"/>
        <v>C34-R40</v>
      </c>
      <c r="D716" s="405">
        <v>0.64981481481481518</v>
      </c>
      <c r="E716" s="405">
        <v>0.64995370370370409</v>
      </c>
      <c r="F716" s="406">
        <f t="shared" ref="F716:H716" si="382">F715</f>
        <v>1.7</v>
      </c>
      <c r="G716" s="468">
        <f t="shared" si="382"/>
        <v>11.6</v>
      </c>
      <c r="H716" s="407">
        <f t="shared" si="382"/>
        <v>1.2</v>
      </c>
      <c r="I716" s="407">
        <f t="shared" si="322"/>
        <v>13.299999999999999</v>
      </c>
      <c r="J716" s="407">
        <f t="shared" si="323"/>
        <v>13.409999999999998</v>
      </c>
      <c r="K716" s="408">
        <f t="shared" si="324"/>
        <v>0.10999999999999943</v>
      </c>
      <c r="L716" s="409">
        <f t="shared" si="325"/>
        <v>0.5</v>
      </c>
      <c r="M716" s="410">
        <f t="shared" si="326"/>
        <v>13.799999999999999</v>
      </c>
      <c r="N716" s="410">
        <f t="shared" si="315"/>
        <v>13.909999999999998</v>
      </c>
      <c r="O716" s="411"/>
      <c r="P716" s="485">
        <f t="shared" ca="1" si="316"/>
        <v>0.64987268518518515</v>
      </c>
      <c r="Q716" s="484">
        <f t="shared" ca="1" si="317"/>
        <v>0.65003472222222214</v>
      </c>
      <c r="R716" s="486">
        <v>0.11</v>
      </c>
      <c r="S716" s="486">
        <f t="shared" ca="1" si="318"/>
        <v>0.15</v>
      </c>
      <c r="T716">
        <v>2</v>
      </c>
      <c r="U716" s="469" t="str">
        <f t="shared" si="313"/>
        <v>C34-R40</v>
      </c>
      <c r="V716">
        <v>34</v>
      </c>
      <c r="W716" s="470" t="s">
        <v>493</v>
      </c>
      <c r="X716" s="470" t="s">
        <v>494</v>
      </c>
      <c r="Y716">
        <v>40</v>
      </c>
      <c r="Z716" s="400">
        <v>700</v>
      </c>
      <c r="AA716" s="400"/>
    </row>
    <row r="717" spans="1:27" ht="12.6" customHeight="1">
      <c r="A717" s="403">
        <f t="shared" si="319"/>
        <v>701</v>
      </c>
      <c r="B717" s="511" t="str">
        <f>D12</f>
        <v>KM10+130, KM10+170</v>
      </c>
      <c r="C717" s="404" t="str">
        <f t="shared" ref="C717:C780" si="383">U717</f>
        <v>C34-R38</v>
      </c>
      <c r="D717" s="405">
        <v>0.65024305555555595</v>
      </c>
      <c r="E717" s="405">
        <v>0.65038194444444486</v>
      </c>
      <c r="F717" s="406">
        <f t="shared" ref="F717:H717" si="384">F716</f>
        <v>1.7</v>
      </c>
      <c r="G717" s="468">
        <f t="shared" si="384"/>
        <v>11.6</v>
      </c>
      <c r="H717" s="407">
        <f t="shared" si="384"/>
        <v>1.2</v>
      </c>
      <c r="I717" s="407">
        <f t="shared" ref="I717:I780" si="385">F717+G717</f>
        <v>13.299999999999999</v>
      </c>
      <c r="J717" s="407">
        <f t="shared" ref="J717:J780" si="386">I717+R717</f>
        <v>13.43</v>
      </c>
      <c r="K717" s="408">
        <f t="shared" ref="K717:K780" si="387">J717-I717</f>
        <v>0.13000000000000078</v>
      </c>
      <c r="L717" s="409">
        <f t="shared" si="325"/>
        <v>0.5</v>
      </c>
      <c r="M717" s="410">
        <f t="shared" ref="M717:M780" si="388">I717+L717</f>
        <v>13.799999999999999</v>
      </c>
      <c r="N717" s="410">
        <f t="shared" ref="N717:N780" si="389">J717+L717</f>
        <v>13.93</v>
      </c>
      <c r="O717" s="411"/>
      <c r="P717" s="485">
        <f t="shared" ref="P717:P780" ca="1" si="390">Q716+TIME(0,0,RANDBETWEEN(20,25))</f>
        <v>0.65031249999999996</v>
      </c>
      <c r="Q717" s="484">
        <f t="shared" ref="Q717:Q780" ca="1" si="391">P717+TIME(0,0,RANDBETWEEN(12,15))</f>
        <v>0.65046296296296291</v>
      </c>
      <c r="R717" s="486">
        <v>0.13</v>
      </c>
      <c r="S717" s="486">
        <f t="shared" ca="1" si="318"/>
        <v>0.13</v>
      </c>
      <c r="T717">
        <v>3</v>
      </c>
      <c r="U717" s="469" t="str">
        <f t="shared" ref="U717:U780" si="392">W717&amp;V717&amp;"-"&amp;X717&amp;Y717</f>
        <v>C34-R38</v>
      </c>
      <c r="V717" s="508">
        <v>34</v>
      </c>
      <c r="W717" s="470" t="s">
        <v>493</v>
      </c>
      <c r="X717" s="470" t="s">
        <v>494</v>
      </c>
      <c r="Y717" s="508">
        <v>38</v>
      </c>
      <c r="Z717" s="400">
        <v>701</v>
      </c>
      <c r="AA717" s="400"/>
    </row>
    <row r="718" spans="1:27" ht="12.6" customHeight="1">
      <c r="A718" s="403">
        <f t="shared" si="319"/>
        <v>702</v>
      </c>
      <c r="B718" s="511"/>
      <c r="C718" s="404" t="str">
        <f t="shared" si="383"/>
        <v>C34-R36</v>
      </c>
      <c r="D718" s="405">
        <v>0.65062500000000045</v>
      </c>
      <c r="E718" s="405">
        <v>0.6507754629629634</v>
      </c>
      <c r="F718" s="406">
        <f t="shared" ref="F718:H718" si="393">F717</f>
        <v>1.7</v>
      </c>
      <c r="G718" s="468">
        <f t="shared" si="393"/>
        <v>11.6</v>
      </c>
      <c r="H718" s="407">
        <f t="shared" si="393"/>
        <v>1.2</v>
      </c>
      <c r="I718" s="407">
        <f t="shared" si="385"/>
        <v>13.299999999999999</v>
      </c>
      <c r="J718" s="407">
        <f t="shared" si="386"/>
        <v>13.399999999999999</v>
      </c>
      <c r="K718" s="408">
        <f t="shared" si="387"/>
        <v>9.9999999999999645E-2</v>
      </c>
      <c r="L718" s="409">
        <f t="shared" si="325"/>
        <v>0.5</v>
      </c>
      <c r="M718" s="410">
        <f t="shared" si="388"/>
        <v>13.799999999999999</v>
      </c>
      <c r="N718" s="410">
        <f t="shared" si="389"/>
        <v>13.899999999999999</v>
      </c>
      <c r="O718" s="411"/>
      <c r="P718" s="485">
        <f t="shared" ca="1" si="390"/>
        <v>0.65071759259259254</v>
      </c>
      <c r="Q718" s="484">
        <f t="shared" ca="1" si="391"/>
        <v>0.65085648148148145</v>
      </c>
      <c r="R718" s="486">
        <v>0.1</v>
      </c>
      <c r="S718" s="486">
        <f t="shared" ca="1" si="318"/>
        <v>0.11</v>
      </c>
      <c r="T718">
        <v>4</v>
      </c>
      <c r="U718" s="469" t="str">
        <f t="shared" si="392"/>
        <v>C34-R36</v>
      </c>
      <c r="V718">
        <v>34</v>
      </c>
      <c r="W718" s="470" t="s">
        <v>493</v>
      </c>
      <c r="X718" s="470" t="s">
        <v>494</v>
      </c>
      <c r="Y718">
        <v>36</v>
      </c>
      <c r="Z718" s="400">
        <v>702</v>
      </c>
      <c r="AA718" s="400"/>
    </row>
    <row r="719" spans="1:27" ht="12.6" customHeight="1">
      <c r="A719" s="403">
        <f t="shared" si="319"/>
        <v>703</v>
      </c>
      <c r="B719" s="511"/>
      <c r="C719" s="404" t="str">
        <f t="shared" si="383"/>
        <v>C34-R34</v>
      </c>
      <c r="D719" s="405">
        <v>0.65100694444444485</v>
      </c>
      <c r="E719" s="405">
        <v>0.65114583333333376</v>
      </c>
      <c r="F719" s="406">
        <f t="shared" ref="F719:H719" si="394">F718</f>
        <v>1.7</v>
      </c>
      <c r="G719" s="468">
        <f t="shared" si="394"/>
        <v>11.6</v>
      </c>
      <c r="H719" s="407">
        <f t="shared" si="394"/>
        <v>1.2</v>
      </c>
      <c r="I719" s="407">
        <f t="shared" si="385"/>
        <v>13.299999999999999</v>
      </c>
      <c r="J719" s="407">
        <f t="shared" si="386"/>
        <v>13.36</v>
      </c>
      <c r="K719" s="408">
        <f t="shared" si="387"/>
        <v>6.0000000000000497E-2</v>
      </c>
      <c r="L719" s="409">
        <f t="shared" si="325"/>
        <v>0.5</v>
      </c>
      <c r="M719" s="410">
        <f t="shared" si="388"/>
        <v>13.799999999999999</v>
      </c>
      <c r="N719" s="410">
        <f t="shared" si="389"/>
        <v>13.86</v>
      </c>
      <c r="O719" s="411"/>
      <c r="P719" s="485">
        <f t="shared" ca="1" si="390"/>
        <v>0.65111111111111108</v>
      </c>
      <c r="Q719" s="484">
        <f t="shared" ca="1" si="391"/>
        <v>0.65125</v>
      </c>
      <c r="R719" s="486">
        <v>0.06</v>
      </c>
      <c r="S719" s="486">
        <f t="shared" ca="1" si="318"/>
        <v>0.03</v>
      </c>
      <c r="T719">
        <v>5</v>
      </c>
      <c r="U719" s="469" t="str">
        <f t="shared" si="392"/>
        <v>C34-R34</v>
      </c>
      <c r="V719">
        <v>34</v>
      </c>
      <c r="W719" s="470" t="s">
        <v>493</v>
      </c>
      <c r="X719" s="470" t="s">
        <v>494</v>
      </c>
      <c r="Y719">
        <v>34</v>
      </c>
      <c r="Z719" s="400">
        <v>703</v>
      </c>
      <c r="AA719" s="400"/>
    </row>
    <row r="720" spans="1:27" ht="12.6" customHeight="1">
      <c r="A720" s="403">
        <f t="shared" si="319"/>
        <v>704</v>
      </c>
      <c r="B720" s="511"/>
      <c r="C720" s="404" t="str">
        <f t="shared" si="383"/>
        <v>C34-R32</v>
      </c>
      <c r="D720" s="405">
        <v>0.65141203703703743</v>
      </c>
      <c r="E720" s="405">
        <v>0.65158564814814857</v>
      </c>
      <c r="F720" s="406">
        <f t="shared" ref="F720:H720" si="395">F719</f>
        <v>1.7</v>
      </c>
      <c r="G720" s="468">
        <f t="shared" si="395"/>
        <v>11.6</v>
      </c>
      <c r="H720" s="407">
        <f t="shared" si="395"/>
        <v>1.2</v>
      </c>
      <c r="I720" s="407">
        <f t="shared" si="385"/>
        <v>13.299999999999999</v>
      </c>
      <c r="J720" s="407">
        <f t="shared" si="386"/>
        <v>13.37</v>
      </c>
      <c r="K720" s="408">
        <f t="shared" si="387"/>
        <v>7.0000000000000284E-2</v>
      </c>
      <c r="L720" s="409">
        <f t="shared" si="325"/>
        <v>0.5</v>
      </c>
      <c r="M720" s="410">
        <f t="shared" si="388"/>
        <v>13.799999999999999</v>
      </c>
      <c r="N720" s="410">
        <f t="shared" si="389"/>
        <v>13.87</v>
      </c>
      <c r="O720" s="411"/>
      <c r="P720" s="485">
        <f t="shared" ca="1" si="390"/>
        <v>0.65150462962962963</v>
      </c>
      <c r="Q720" s="484">
        <f t="shared" ca="1" si="391"/>
        <v>0.65165509259259258</v>
      </c>
      <c r="R720" s="486">
        <v>7.0000000000000007E-2</v>
      </c>
      <c r="S720" s="486">
        <f t="shared" ca="1" si="318"/>
        <v>0.06</v>
      </c>
      <c r="T720">
        <v>6</v>
      </c>
      <c r="U720" s="469" t="str">
        <f t="shared" si="392"/>
        <v>C34-R32</v>
      </c>
      <c r="V720">
        <v>34</v>
      </c>
      <c r="W720" s="470" t="s">
        <v>493</v>
      </c>
      <c r="X720" s="470" t="s">
        <v>494</v>
      </c>
      <c r="Y720">
        <v>32</v>
      </c>
      <c r="Z720" s="400">
        <v>704</v>
      </c>
      <c r="AA720" s="400"/>
    </row>
    <row r="721" spans="1:27" ht="12.6" customHeight="1">
      <c r="A721" s="403">
        <f t="shared" si="319"/>
        <v>705</v>
      </c>
      <c r="B721" s="511"/>
      <c r="C721" s="404" t="str">
        <f t="shared" si="383"/>
        <v>C34-R30</v>
      </c>
      <c r="D721" s="405">
        <v>0.65187500000000043</v>
      </c>
      <c r="E721" s="405">
        <v>0.65204861111111156</v>
      </c>
      <c r="F721" s="406">
        <f t="shared" ref="F721:H721" si="396">F720</f>
        <v>1.7</v>
      </c>
      <c r="G721" s="468">
        <f t="shared" si="396"/>
        <v>11.6</v>
      </c>
      <c r="H721" s="407">
        <f t="shared" si="396"/>
        <v>1.2</v>
      </c>
      <c r="I721" s="407">
        <f t="shared" si="385"/>
        <v>13.299999999999999</v>
      </c>
      <c r="J721" s="407">
        <f t="shared" si="386"/>
        <v>13.379999999999999</v>
      </c>
      <c r="K721" s="408">
        <f t="shared" si="387"/>
        <v>8.0000000000000071E-2</v>
      </c>
      <c r="L721" s="409">
        <f t="shared" si="325"/>
        <v>0.5</v>
      </c>
      <c r="M721" s="410">
        <f t="shared" si="388"/>
        <v>13.799999999999999</v>
      </c>
      <c r="N721" s="410">
        <f t="shared" si="389"/>
        <v>13.879999999999999</v>
      </c>
      <c r="O721" s="411"/>
      <c r="P721" s="485">
        <f t="shared" ca="1" si="390"/>
        <v>0.65192129629629625</v>
      </c>
      <c r="Q721" s="484">
        <f t="shared" ca="1" si="391"/>
        <v>0.65209490740740739</v>
      </c>
      <c r="R721" s="486">
        <v>0.08</v>
      </c>
      <c r="S721" s="486">
        <f t="shared" ca="1" si="318"/>
        <v>7.0000000000000007E-2</v>
      </c>
      <c r="T721">
        <v>7</v>
      </c>
      <c r="U721" s="469" t="str">
        <f t="shared" si="392"/>
        <v>C34-R30</v>
      </c>
      <c r="V721">
        <v>34</v>
      </c>
      <c r="W721" s="470" t="s">
        <v>493</v>
      </c>
      <c r="X721" s="470" t="s">
        <v>494</v>
      </c>
      <c r="Y721">
        <v>30</v>
      </c>
      <c r="Z721" s="400">
        <v>705</v>
      </c>
      <c r="AA721" s="400"/>
    </row>
    <row r="722" spans="1:27" ht="12.6" customHeight="1">
      <c r="A722" s="403">
        <f t="shared" si="319"/>
        <v>706</v>
      </c>
      <c r="B722" s="511"/>
      <c r="C722" s="404" t="str">
        <f t="shared" si="383"/>
        <v>C34-R28</v>
      </c>
      <c r="D722" s="405">
        <v>0.65232638888888939</v>
      </c>
      <c r="E722" s="405">
        <v>0.6524652777777783</v>
      </c>
      <c r="F722" s="406">
        <f t="shared" ref="F722:H722" si="397">F721</f>
        <v>1.7</v>
      </c>
      <c r="G722" s="468">
        <f t="shared" si="397"/>
        <v>11.6</v>
      </c>
      <c r="H722" s="407">
        <f t="shared" si="397"/>
        <v>1.2</v>
      </c>
      <c r="I722" s="407">
        <f t="shared" si="385"/>
        <v>13.299999999999999</v>
      </c>
      <c r="J722" s="407">
        <f t="shared" si="386"/>
        <v>13.329999999999998</v>
      </c>
      <c r="K722" s="408">
        <f t="shared" si="387"/>
        <v>2.9999999999999361E-2</v>
      </c>
      <c r="L722" s="409">
        <f t="shared" si="325"/>
        <v>0.5</v>
      </c>
      <c r="M722" s="410">
        <f t="shared" si="388"/>
        <v>13.799999999999999</v>
      </c>
      <c r="N722" s="410">
        <f t="shared" si="389"/>
        <v>13.829999999999998</v>
      </c>
      <c r="O722" s="411"/>
      <c r="P722" s="485">
        <f t="shared" ca="1" si="390"/>
        <v>0.65237268518518521</v>
      </c>
      <c r="Q722" s="484">
        <f t="shared" ca="1" si="391"/>
        <v>0.6525347222222222</v>
      </c>
      <c r="R722" s="486">
        <v>0.03</v>
      </c>
      <c r="S722" s="486">
        <f t="shared" ca="1" si="318"/>
        <v>0.12</v>
      </c>
      <c r="T722">
        <v>8</v>
      </c>
      <c r="U722" s="469" t="str">
        <f t="shared" si="392"/>
        <v>C34-R28</v>
      </c>
      <c r="V722">
        <v>34</v>
      </c>
      <c r="W722" s="470" t="s">
        <v>493</v>
      </c>
      <c r="X722" s="470" t="s">
        <v>494</v>
      </c>
      <c r="Y722">
        <v>28</v>
      </c>
      <c r="Z722" s="400">
        <v>706</v>
      </c>
      <c r="AA722" s="400"/>
    </row>
    <row r="723" spans="1:27" ht="12.6" customHeight="1">
      <c r="A723" s="403">
        <f t="shared" si="319"/>
        <v>707</v>
      </c>
      <c r="B723" s="511"/>
      <c r="C723" s="404" t="str">
        <f t="shared" si="383"/>
        <v>C34-R26</v>
      </c>
      <c r="D723" s="405">
        <v>0.65270833333333389</v>
      </c>
      <c r="E723" s="405">
        <v>0.65285879629629684</v>
      </c>
      <c r="F723" s="406">
        <f t="shared" ref="F723:H723" si="398">F722</f>
        <v>1.7</v>
      </c>
      <c r="G723" s="468">
        <f t="shared" si="398"/>
        <v>11.6</v>
      </c>
      <c r="H723" s="407">
        <f t="shared" si="398"/>
        <v>1.2</v>
      </c>
      <c r="I723" s="407">
        <f t="shared" si="385"/>
        <v>13.299999999999999</v>
      </c>
      <c r="J723" s="407">
        <f t="shared" si="386"/>
        <v>13.44</v>
      </c>
      <c r="K723" s="408">
        <f t="shared" si="387"/>
        <v>0.14000000000000057</v>
      </c>
      <c r="L723" s="409">
        <f t="shared" si="325"/>
        <v>0.5</v>
      </c>
      <c r="M723" s="410">
        <f t="shared" si="388"/>
        <v>13.799999999999999</v>
      </c>
      <c r="N723" s="410">
        <f t="shared" si="389"/>
        <v>13.94</v>
      </c>
      <c r="O723" s="411"/>
      <c r="P723" s="485">
        <f t="shared" ca="1" si="390"/>
        <v>0.65276620370370364</v>
      </c>
      <c r="Q723" s="484">
        <f t="shared" ca="1" si="391"/>
        <v>0.65290509259259255</v>
      </c>
      <c r="R723" s="486">
        <v>0.14000000000000001</v>
      </c>
      <c r="S723" s="486">
        <f t="shared" ca="1" si="318"/>
        <v>0.09</v>
      </c>
      <c r="T723">
        <v>9</v>
      </c>
      <c r="U723" s="469" t="str">
        <f t="shared" si="392"/>
        <v>C34-R26</v>
      </c>
      <c r="V723">
        <v>34</v>
      </c>
      <c r="W723" s="470" t="s">
        <v>493</v>
      </c>
      <c r="X723" s="470" t="s">
        <v>494</v>
      </c>
      <c r="Y723">
        <v>26</v>
      </c>
      <c r="Z723" s="400">
        <v>707</v>
      </c>
      <c r="AA723" s="400"/>
    </row>
    <row r="724" spans="1:27" ht="12.6" customHeight="1">
      <c r="A724" s="403">
        <f t="shared" ref="A724:A787" si="399">A723+1</f>
        <v>708</v>
      </c>
      <c r="B724" s="511"/>
      <c r="C724" s="404" t="str">
        <f t="shared" si="383"/>
        <v>C34-R24</v>
      </c>
      <c r="D724" s="405">
        <v>0.65310185185185243</v>
      </c>
      <c r="E724" s="405">
        <v>0.65325231481481538</v>
      </c>
      <c r="F724" s="406">
        <f t="shared" ref="F724:H724" si="400">F723</f>
        <v>1.7</v>
      </c>
      <c r="G724" s="468">
        <f t="shared" si="400"/>
        <v>11.6</v>
      </c>
      <c r="H724" s="407">
        <f t="shared" si="400"/>
        <v>1.2</v>
      </c>
      <c r="I724" s="407">
        <f t="shared" si="385"/>
        <v>13.299999999999999</v>
      </c>
      <c r="J724" s="407">
        <f t="shared" si="386"/>
        <v>13.309999999999999</v>
      </c>
      <c r="K724" s="408">
        <f t="shared" si="387"/>
        <v>9.9999999999997868E-3</v>
      </c>
      <c r="L724" s="409">
        <f t="shared" ref="L724:L787" si="401">L723</f>
        <v>0.5</v>
      </c>
      <c r="M724" s="410">
        <f t="shared" si="388"/>
        <v>13.799999999999999</v>
      </c>
      <c r="N724" s="410">
        <f t="shared" si="389"/>
        <v>13.809999999999999</v>
      </c>
      <c r="O724" s="411"/>
      <c r="P724" s="485">
        <f t="shared" ca="1" si="390"/>
        <v>0.65315972222222218</v>
      </c>
      <c r="Q724" s="484">
        <f t="shared" ca="1" si="391"/>
        <v>0.65329861111111109</v>
      </c>
      <c r="R724" s="486">
        <v>0.01</v>
      </c>
      <c r="S724" s="486">
        <f t="shared" ca="1" si="318"/>
        <v>0.14000000000000001</v>
      </c>
      <c r="T724">
        <v>10</v>
      </c>
      <c r="U724" s="469" t="str">
        <f t="shared" si="392"/>
        <v>C34-R24</v>
      </c>
      <c r="V724">
        <v>34</v>
      </c>
      <c r="W724" s="470" t="s">
        <v>493</v>
      </c>
      <c r="X724" s="470" t="s">
        <v>494</v>
      </c>
      <c r="Y724">
        <v>24</v>
      </c>
      <c r="Z724" s="400">
        <v>708</v>
      </c>
      <c r="AA724" s="400"/>
    </row>
    <row r="725" spans="1:27" ht="12.6" customHeight="1">
      <c r="A725" s="403">
        <f t="shared" si="399"/>
        <v>709</v>
      </c>
      <c r="B725" s="511"/>
      <c r="C725" s="404" t="str">
        <f t="shared" si="383"/>
        <v>C34-R22</v>
      </c>
      <c r="D725" s="405">
        <v>0.65354166666666724</v>
      </c>
      <c r="E725" s="405">
        <v>0.65371527777777838</v>
      </c>
      <c r="F725" s="406">
        <f t="shared" ref="F725:H725" si="402">F724</f>
        <v>1.7</v>
      </c>
      <c r="G725" s="468">
        <f t="shared" si="402"/>
        <v>11.6</v>
      </c>
      <c r="H725" s="407">
        <f t="shared" si="402"/>
        <v>1.2</v>
      </c>
      <c r="I725" s="407">
        <f t="shared" si="385"/>
        <v>13.299999999999999</v>
      </c>
      <c r="J725" s="407">
        <f t="shared" si="386"/>
        <v>13.389999999999999</v>
      </c>
      <c r="K725" s="408">
        <f t="shared" si="387"/>
        <v>8.9999999999999858E-2</v>
      </c>
      <c r="L725" s="409">
        <f t="shared" si="401"/>
        <v>0.5</v>
      </c>
      <c r="M725" s="410">
        <f t="shared" si="388"/>
        <v>13.799999999999999</v>
      </c>
      <c r="N725" s="410">
        <f t="shared" si="389"/>
        <v>13.889999999999999</v>
      </c>
      <c r="O725" s="411"/>
      <c r="P725" s="485">
        <f t="shared" ca="1" si="390"/>
        <v>0.65358796296296295</v>
      </c>
      <c r="Q725" s="484">
        <f t="shared" ca="1" si="391"/>
        <v>0.65376157407407409</v>
      </c>
      <c r="R725" s="486">
        <v>0.09</v>
      </c>
      <c r="S725" s="486">
        <f t="shared" ca="1" si="318"/>
        <v>0.01</v>
      </c>
      <c r="T725">
        <v>11</v>
      </c>
      <c r="U725" s="469" t="str">
        <f t="shared" si="392"/>
        <v>C34-R22</v>
      </c>
      <c r="V725">
        <v>34</v>
      </c>
      <c r="W725" s="470" t="s">
        <v>493</v>
      </c>
      <c r="X725" s="470" t="s">
        <v>494</v>
      </c>
      <c r="Y725">
        <v>22</v>
      </c>
      <c r="Z725" s="400">
        <v>709</v>
      </c>
      <c r="AA725" s="400"/>
    </row>
    <row r="726" spans="1:27" ht="12.6" customHeight="1">
      <c r="A726" s="403">
        <f t="shared" si="399"/>
        <v>710</v>
      </c>
      <c r="B726" s="511"/>
      <c r="C726" s="404" t="str">
        <f t="shared" si="383"/>
        <v>C34-R20</v>
      </c>
      <c r="D726" s="405">
        <v>0.65396990740740801</v>
      </c>
      <c r="E726" s="405">
        <v>0.65412037037037096</v>
      </c>
      <c r="F726" s="406">
        <f t="shared" ref="F726:H726" si="403">F725</f>
        <v>1.7</v>
      </c>
      <c r="G726" s="468">
        <f t="shared" si="403"/>
        <v>11.6</v>
      </c>
      <c r="H726" s="407">
        <f t="shared" si="403"/>
        <v>1.2</v>
      </c>
      <c r="I726" s="407">
        <f t="shared" si="385"/>
        <v>13.299999999999999</v>
      </c>
      <c r="J726" s="407">
        <f t="shared" si="386"/>
        <v>13.319999999999999</v>
      </c>
      <c r="K726" s="408">
        <f t="shared" si="387"/>
        <v>1.9999999999999574E-2</v>
      </c>
      <c r="L726" s="409">
        <f t="shared" si="401"/>
        <v>0.5</v>
      </c>
      <c r="M726" s="410">
        <f t="shared" si="388"/>
        <v>13.799999999999999</v>
      </c>
      <c r="N726" s="410">
        <f t="shared" si="389"/>
        <v>13.819999999999999</v>
      </c>
      <c r="O726" s="411"/>
      <c r="P726" s="485">
        <f t="shared" ca="1" si="390"/>
        <v>0.65403935185185191</v>
      </c>
      <c r="Q726" s="484">
        <f t="shared" ca="1" si="391"/>
        <v>0.65418981481481486</v>
      </c>
      <c r="R726" s="486">
        <v>0.02</v>
      </c>
      <c r="S726" s="486">
        <f t="shared" ca="1" si="318"/>
        <v>0.11</v>
      </c>
      <c r="T726">
        <v>12</v>
      </c>
      <c r="U726" s="469" t="str">
        <f t="shared" si="392"/>
        <v>C34-R20</v>
      </c>
      <c r="V726">
        <v>34</v>
      </c>
      <c r="W726" s="470" t="s">
        <v>493</v>
      </c>
      <c r="X726" s="470" t="s">
        <v>494</v>
      </c>
      <c r="Y726">
        <v>20</v>
      </c>
      <c r="Z726" s="400">
        <v>710</v>
      </c>
      <c r="AA726" s="400"/>
    </row>
    <row r="727" spans="1:27" ht="12.6" customHeight="1">
      <c r="A727" s="403">
        <f t="shared" si="399"/>
        <v>711</v>
      </c>
      <c r="B727" s="511"/>
      <c r="C727" s="404" t="str">
        <f t="shared" si="383"/>
        <v>C34-R18</v>
      </c>
      <c r="D727" s="405">
        <v>0.6543750000000006</v>
      </c>
      <c r="E727" s="405">
        <v>0.65451388888888951</v>
      </c>
      <c r="F727" s="406">
        <f t="shared" ref="F727:H727" si="404">F726</f>
        <v>1.7</v>
      </c>
      <c r="G727" s="468">
        <f t="shared" si="404"/>
        <v>11.6</v>
      </c>
      <c r="H727" s="407">
        <f t="shared" si="404"/>
        <v>1.2</v>
      </c>
      <c r="I727" s="407">
        <f t="shared" si="385"/>
        <v>13.299999999999999</v>
      </c>
      <c r="J727" s="407">
        <f t="shared" si="386"/>
        <v>13.44</v>
      </c>
      <c r="K727" s="408">
        <f t="shared" si="387"/>
        <v>0.14000000000000057</v>
      </c>
      <c r="L727" s="409">
        <f t="shared" si="401"/>
        <v>0.5</v>
      </c>
      <c r="M727" s="410">
        <f t="shared" si="388"/>
        <v>13.799999999999999</v>
      </c>
      <c r="N727" s="410">
        <f t="shared" si="389"/>
        <v>13.94</v>
      </c>
      <c r="O727" s="411"/>
      <c r="P727" s="485">
        <f t="shared" ca="1" si="390"/>
        <v>0.65445601851851853</v>
      </c>
      <c r="Q727" s="484">
        <f t="shared" ca="1" si="391"/>
        <v>0.65459490740740744</v>
      </c>
      <c r="R727" s="486">
        <v>0.14000000000000001</v>
      </c>
      <c r="S727" s="486">
        <f t="shared" ca="1" si="318"/>
        <v>0.1</v>
      </c>
      <c r="T727">
        <v>13</v>
      </c>
      <c r="U727" s="469" t="str">
        <f t="shared" si="392"/>
        <v>C34-R18</v>
      </c>
      <c r="V727">
        <v>34</v>
      </c>
      <c r="W727" s="470" t="s">
        <v>493</v>
      </c>
      <c r="X727" s="470" t="s">
        <v>494</v>
      </c>
      <c r="Y727">
        <v>18</v>
      </c>
      <c r="Z727" s="400">
        <v>711</v>
      </c>
      <c r="AA727" s="400"/>
    </row>
    <row r="728" spans="1:27" ht="12.6" customHeight="1">
      <c r="A728" s="403">
        <f t="shared" si="399"/>
        <v>712</v>
      </c>
      <c r="B728" s="511"/>
      <c r="C728" s="404" t="str">
        <f t="shared" si="383"/>
        <v>C34-R16</v>
      </c>
      <c r="D728" s="405">
        <v>0.6547569444444451</v>
      </c>
      <c r="E728" s="405">
        <v>0.65489583333333401</v>
      </c>
      <c r="F728" s="406">
        <f t="shared" ref="F728:H728" si="405">F727</f>
        <v>1.7</v>
      </c>
      <c r="G728" s="468">
        <f t="shared" si="405"/>
        <v>11.6</v>
      </c>
      <c r="H728" s="407">
        <f t="shared" si="405"/>
        <v>1.2</v>
      </c>
      <c r="I728" s="407">
        <f t="shared" si="385"/>
        <v>13.299999999999999</v>
      </c>
      <c r="J728" s="407">
        <f t="shared" si="386"/>
        <v>13.36</v>
      </c>
      <c r="K728" s="408">
        <f t="shared" si="387"/>
        <v>6.0000000000000497E-2</v>
      </c>
      <c r="L728" s="409">
        <f t="shared" si="401"/>
        <v>0.5</v>
      </c>
      <c r="M728" s="410">
        <f t="shared" si="388"/>
        <v>13.799999999999999</v>
      </c>
      <c r="N728" s="410">
        <f t="shared" si="389"/>
        <v>13.86</v>
      </c>
      <c r="O728" s="411"/>
      <c r="P728" s="485">
        <f t="shared" ca="1" si="390"/>
        <v>0.65487268518518527</v>
      </c>
      <c r="Q728" s="484">
        <f t="shared" ca="1" si="391"/>
        <v>0.65501157407407418</v>
      </c>
      <c r="R728" s="486">
        <v>0.06</v>
      </c>
      <c r="S728" s="486">
        <f t="shared" ca="1" si="318"/>
        <v>0.03</v>
      </c>
      <c r="T728">
        <v>14</v>
      </c>
      <c r="U728" s="469" t="str">
        <f t="shared" si="392"/>
        <v>C34-R16</v>
      </c>
      <c r="V728">
        <v>34</v>
      </c>
      <c r="W728" s="470" t="s">
        <v>493</v>
      </c>
      <c r="X728" s="470" t="s">
        <v>494</v>
      </c>
      <c r="Y728">
        <v>16</v>
      </c>
      <c r="Z728" s="400">
        <v>712</v>
      </c>
      <c r="AA728" s="400"/>
    </row>
    <row r="729" spans="1:27" ht="12.6" customHeight="1">
      <c r="A729" s="403">
        <f t="shared" si="399"/>
        <v>713</v>
      </c>
      <c r="B729" s="511"/>
      <c r="C729" s="404" t="str">
        <f t="shared" si="383"/>
        <v>C34-R14</v>
      </c>
      <c r="D729" s="405">
        <v>0.65517361111111183</v>
      </c>
      <c r="E729" s="405">
        <v>0.65533564814814882</v>
      </c>
      <c r="F729" s="406">
        <f t="shared" ref="F729:H729" si="406">F728</f>
        <v>1.7</v>
      </c>
      <c r="G729" s="468">
        <f t="shared" si="406"/>
        <v>11.6</v>
      </c>
      <c r="H729" s="407">
        <f t="shared" si="406"/>
        <v>1.2</v>
      </c>
      <c r="I729" s="407">
        <f t="shared" si="385"/>
        <v>13.299999999999999</v>
      </c>
      <c r="J729" s="407">
        <f t="shared" si="386"/>
        <v>13.329999999999998</v>
      </c>
      <c r="K729" s="408">
        <f t="shared" si="387"/>
        <v>2.9999999999999361E-2</v>
      </c>
      <c r="L729" s="409">
        <f t="shared" si="401"/>
        <v>0.5</v>
      </c>
      <c r="M729" s="410">
        <f t="shared" si="388"/>
        <v>13.799999999999999</v>
      </c>
      <c r="N729" s="410">
        <f t="shared" si="389"/>
        <v>13.829999999999998</v>
      </c>
      <c r="O729" s="411"/>
      <c r="P729" s="485">
        <f t="shared" ca="1" si="390"/>
        <v>0.65530092592592604</v>
      </c>
      <c r="Q729" s="484">
        <f t="shared" ca="1" si="391"/>
        <v>0.65547453703703717</v>
      </c>
      <c r="R729" s="486">
        <v>0.03</v>
      </c>
      <c r="S729" s="486">
        <f t="shared" ca="1" si="318"/>
        <v>0.11</v>
      </c>
      <c r="T729">
        <v>15</v>
      </c>
      <c r="U729" s="469" t="str">
        <f t="shared" si="392"/>
        <v>C34-R14</v>
      </c>
      <c r="V729">
        <v>34</v>
      </c>
      <c r="W729" s="470" t="s">
        <v>493</v>
      </c>
      <c r="X729" s="470" t="s">
        <v>494</v>
      </c>
      <c r="Y729">
        <v>14</v>
      </c>
      <c r="Z729" s="400">
        <v>713</v>
      </c>
      <c r="AA729" s="400"/>
    </row>
    <row r="730" spans="1:27" ht="12.6" customHeight="1">
      <c r="A730" s="403">
        <f t="shared" si="399"/>
        <v>714</v>
      </c>
      <c r="B730" s="511"/>
      <c r="C730" s="404" t="str">
        <f t="shared" si="383"/>
        <v>C34-R12</v>
      </c>
      <c r="D730" s="405">
        <v>0.65559027777777845</v>
      </c>
      <c r="E730" s="405">
        <v>0.6557407407407414</v>
      </c>
      <c r="F730" s="406">
        <f t="shared" ref="F730:H730" si="407">F729</f>
        <v>1.7</v>
      </c>
      <c r="G730" s="468">
        <f t="shared" si="407"/>
        <v>11.6</v>
      </c>
      <c r="H730" s="407">
        <f t="shared" si="407"/>
        <v>1.2</v>
      </c>
      <c r="I730" s="407">
        <f t="shared" si="385"/>
        <v>13.299999999999999</v>
      </c>
      <c r="J730" s="407">
        <f t="shared" si="386"/>
        <v>13.43</v>
      </c>
      <c r="K730" s="408">
        <f t="shared" si="387"/>
        <v>0.13000000000000078</v>
      </c>
      <c r="L730" s="409">
        <f t="shared" si="401"/>
        <v>0.5</v>
      </c>
      <c r="M730" s="410">
        <f t="shared" si="388"/>
        <v>13.799999999999999</v>
      </c>
      <c r="N730" s="410">
        <f t="shared" si="389"/>
        <v>13.93</v>
      </c>
      <c r="O730" s="411"/>
      <c r="P730" s="485">
        <f t="shared" ca="1" si="390"/>
        <v>0.65571759259259277</v>
      </c>
      <c r="Q730" s="484">
        <f t="shared" ca="1" si="391"/>
        <v>0.65587962962962976</v>
      </c>
      <c r="R730" s="486">
        <v>0.13</v>
      </c>
      <c r="S730" s="486">
        <f t="shared" ca="1" si="318"/>
        <v>0.1</v>
      </c>
      <c r="T730">
        <v>16</v>
      </c>
      <c r="U730" s="469" t="str">
        <f t="shared" si="392"/>
        <v>C34-R12</v>
      </c>
      <c r="V730">
        <v>34</v>
      </c>
      <c r="W730" s="470" t="s">
        <v>493</v>
      </c>
      <c r="X730" s="470" t="s">
        <v>494</v>
      </c>
      <c r="Y730">
        <v>12</v>
      </c>
      <c r="Z730" s="400">
        <v>714</v>
      </c>
      <c r="AA730" s="400"/>
    </row>
    <row r="731" spans="1:27" ht="12.6" customHeight="1">
      <c r="A731" s="403">
        <f t="shared" si="399"/>
        <v>715</v>
      </c>
      <c r="B731" s="511"/>
      <c r="C731" s="404" t="str">
        <f t="shared" si="383"/>
        <v>C34-R10</v>
      </c>
      <c r="D731" s="405">
        <v>0.65603009259259326</v>
      </c>
      <c r="E731" s="405">
        <v>0.6562037037037044</v>
      </c>
      <c r="F731" s="406">
        <f t="shared" ref="F731:H731" si="408">F730</f>
        <v>1.7</v>
      </c>
      <c r="G731" s="468">
        <f t="shared" si="408"/>
        <v>11.6</v>
      </c>
      <c r="H731" s="407">
        <f t="shared" si="408"/>
        <v>1.2</v>
      </c>
      <c r="I731" s="407">
        <f t="shared" si="385"/>
        <v>13.299999999999999</v>
      </c>
      <c r="J731" s="407">
        <f t="shared" si="386"/>
        <v>13.389999999999999</v>
      </c>
      <c r="K731" s="408">
        <f t="shared" si="387"/>
        <v>8.9999999999999858E-2</v>
      </c>
      <c r="L731" s="409">
        <f t="shared" si="401"/>
        <v>0.5</v>
      </c>
      <c r="M731" s="410">
        <f t="shared" si="388"/>
        <v>13.799999999999999</v>
      </c>
      <c r="N731" s="410">
        <f t="shared" si="389"/>
        <v>13.889999999999999</v>
      </c>
      <c r="O731" s="411"/>
      <c r="P731" s="485">
        <f t="shared" ca="1" si="390"/>
        <v>0.65612268518518535</v>
      </c>
      <c r="Q731" s="484">
        <f t="shared" ca="1" si="391"/>
        <v>0.65626157407407426</v>
      </c>
      <c r="R731" s="486">
        <v>0.09</v>
      </c>
      <c r="S731" s="486">
        <f t="shared" ca="1" si="318"/>
        <v>0.11</v>
      </c>
      <c r="T731">
        <v>17</v>
      </c>
      <c r="U731" s="469" t="str">
        <f t="shared" si="392"/>
        <v>C34-R10</v>
      </c>
      <c r="V731">
        <v>34</v>
      </c>
      <c r="W731" s="470" t="s">
        <v>493</v>
      </c>
      <c r="X731" s="470" t="s">
        <v>494</v>
      </c>
      <c r="Y731">
        <v>10</v>
      </c>
      <c r="Z731" s="400">
        <v>715</v>
      </c>
      <c r="AA731" s="400"/>
    </row>
    <row r="732" spans="1:27" ht="12.6" customHeight="1">
      <c r="A732" s="403">
        <f t="shared" si="399"/>
        <v>716</v>
      </c>
      <c r="B732" s="511"/>
      <c r="C732" s="404" t="str">
        <f t="shared" si="383"/>
        <v>C34-R8</v>
      </c>
      <c r="D732" s="405">
        <v>0.65643518518518584</v>
      </c>
      <c r="E732" s="405">
        <v>0.65660879629629698</v>
      </c>
      <c r="F732" s="406">
        <f t="shared" ref="F732:H732" si="409">F731</f>
        <v>1.7</v>
      </c>
      <c r="G732" s="468">
        <f t="shared" si="409"/>
        <v>11.6</v>
      </c>
      <c r="H732" s="407">
        <f t="shared" si="409"/>
        <v>1.2</v>
      </c>
      <c r="I732" s="407">
        <f t="shared" si="385"/>
        <v>13.299999999999999</v>
      </c>
      <c r="J732" s="407">
        <f t="shared" si="386"/>
        <v>13.35</v>
      </c>
      <c r="K732" s="408">
        <f t="shared" si="387"/>
        <v>5.0000000000000711E-2</v>
      </c>
      <c r="L732" s="409">
        <f t="shared" si="401"/>
        <v>0.5</v>
      </c>
      <c r="M732" s="410">
        <f t="shared" si="388"/>
        <v>13.799999999999999</v>
      </c>
      <c r="N732" s="410">
        <f t="shared" si="389"/>
        <v>13.85</v>
      </c>
      <c r="O732" s="411"/>
      <c r="P732" s="485">
        <f t="shared" ca="1" si="390"/>
        <v>0.6564930555555557</v>
      </c>
      <c r="Q732" s="484">
        <f t="shared" ca="1" si="391"/>
        <v>0.65663194444444462</v>
      </c>
      <c r="R732" s="486">
        <v>0.05</v>
      </c>
      <c r="S732" s="486">
        <f t="shared" ca="1" si="318"/>
        <v>0.1</v>
      </c>
      <c r="T732">
        <v>18</v>
      </c>
      <c r="U732" s="469" t="str">
        <f t="shared" si="392"/>
        <v>C34-R8</v>
      </c>
      <c r="V732">
        <v>34</v>
      </c>
      <c r="W732" s="470" t="s">
        <v>493</v>
      </c>
      <c r="X732" s="470" t="s">
        <v>494</v>
      </c>
      <c r="Y732">
        <v>8</v>
      </c>
      <c r="Z732" s="400">
        <v>716</v>
      </c>
      <c r="AA732" s="400"/>
    </row>
    <row r="733" spans="1:27" ht="12.6" customHeight="1">
      <c r="A733" s="403">
        <f t="shared" si="399"/>
        <v>717</v>
      </c>
      <c r="B733" s="511" t="str">
        <f>D12</f>
        <v>KM10+130, KM10+170</v>
      </c>
      <c r="C733" s="404" t="str">
        <f t="shared" si="383"/>
        <v>C34-R6</v>
      </c>
      <c r="D733" s="405">
        <v>0.65685185185185258</v>
      </c>
      <c r="E733" s="405">
        <v>0.65699074074074149</v>
      </c>
      <c r="F733" s="406">
        <f t="shared" ref="F733:H733" si="410">F732</f>
        <v>1.7</v>
      </c>
      <c r="G733" s="468">
        <f t="shared" si="410"/>
        <v>11.6</v>
      </c>
      <c r="H733" s="407">
        <f t="shared" si="410"/>
        <v>1.2</v>
      </c>
      <c r="I733" s="407">
        <f t="shared" si="385"/>
        <v>13.299999999999999</v>
      </c>
      <c r="J733" s="407">
        <f t="shared" si="386"/>
        <v>13.399999999999999</v>
      </c>
      <c r="K733" s="408">
        <f t="shared" si="387"/>
        <v>9.9999999999999645E-2</v>
      </c>
      <c r="L733" s="409">
        <f t="shared" si="401"/>
        <v>0.5</v>
      </c>
      <c r="M733" s="410">
        <f t="shared" si="388"/>
        <v>13.799999999999999</v>
      </c>
      <c r="N733" s="410">
        <f t="shared" si="389"/>
        <v>13.899999999999999</v>
      </c>
      <c r="O733" s="411"/>
      <c r="P733" s="485">
        <f t="shared" ca="1" si="390"/>
        <v>0.65689814814814829</v>
      </c>
      <c r="Q733" s="484">
        <f t="shared" ca="1" si="391"/>
        <v>0.6570370370370372</v>
      </c>
      <c r="R733" s="486">
        <v>0.1</v>
      </c>
      <c r="S733" s="486">
        <f t="shared" ca="1" si="318"/>
        <v>0.09</v>
      </c>
      <c r="T733">
        <v>19</v>
      </c>
      <c r="U733" s="469" t="str">
        <f t="shared" si="392"/>
        <v>C34-R6</v>
      </c>
      <c r="V733">
        <v>34</v>
      </c>
      <c r="W733" s="470" t="s">
        <v>493</v>
      </c>
      <c r="X733" s="470" t="s">
        <v>494</v>
      </c>
      <c r="Y733">
        <v>6</v>
      </c>
      <c r="Z733" s="400">
        <v>717</v>
      </c>
      <c r="AA733" s="400"/>
    </row>
    <row r="734" spans="1:27" ht="12.6" customHeight="1">
      <c r="A734" s="403">
        <f t="shared" si="399"/>
        <v>718</v>
      </c>
      <c r="B734" s="511"/>
      <c r="C734" s="404" t="str">
        <f t="shared" si="383"/>
        <v>C34-R4</v>
      </c>
      <c r="D734" s="405">
        <v>0.65728009259259335</v>
      </c>
      <c r="E734" s="405">
        <v>0.65745370370370448</v>
      </c>
      <c r="F734" s="406">
        <f t="shared" ref="F734:H734" si="411">F733</f>
        <v>1.7</v>
      </c>
      <c r="G734" s="468">
        <f t="shared" si="411"/>
        <v>11.6</v>
      </c>
      <c r="H734" s="407">
        <f t="shared" si="411"/>
        <v>1.2</v>
      </c>
      <c r="I734" s="407">
        <f t="shared" si="385"/>
        <v>13.299999999999999</v>
      </c>
      <c r="J734" s="407">
        <f t="shared" si="386"/>
        <v>13.399999999999999</v>
      </c>
      <c r="K734" s="408">
        <f t="shared" si="387"/>
        <v>9.9999999999999645E-2</v>
      </c>
      <c r="L734" s="409">
        <f t="shared" si="401"/>
        <v>0.5</v>
      </c>
      <c r="M734" s="410">
        <f t="shared" si="388"/>
        <v>13.799999999999999</v>
      </c>
      <c r="N734" s="410">
        <f t="shared" si="389"/>
        <v>13.899999999999999</v>
      </c>
      <c r="O734" s="411"/>
      <c r="P734" s="485">
        <f t="shared" ca="1" si="390"/>
        <v>0.65729166666666683</v>
      </c>
      <c r="Q734" s="484">
        <f t="shared" ca="1" si="391"/>
        <v>0.65744212962962978</v>
      </c>
      <c r="R734" s="486">
        <v>0.1</v>
      </c>
      <c r="S734" s="486">
        <f t="shared" ca="1" si="318"/>
        <v>0.02</v>
      </c>
      <c r="T734">
        <v>20</v>
      </c>
      <c r="U734" s="469" t="str">
        <f t="shared" si="392"/>
        <v>C34-R4</v>
      </c>
      <c r="V734">
        <v>34</v>
      </c>
      <c r="W734" s="470" t="s">
        <v>493</v>
      </c>
      <c r="X734" s="470" t="s">
        <v>494</v>
      </c>
      <c r="Y734">
        <v>4</v>
      </c>
      <c r="Z734" s="400">
        <v>718</v>
      </c>
      <c r="AA734" s="400"/>
    </row>
    <row r="735" spans="1:27" ht="12.6" customHeight="1">
      <c r="A735" s="403">
        <f t="shared" si="399"/>
        <v>719</v>
      </c>
      <c r="B735" s="511"/>
      <c r="C735" s="404" t="str">
        <f t="shared" si="383"/>
        <v>C34-R2</v>
      </c>
      <c r="D735" s="405">
        <v>0.65773148148148231</v>
      </c>
      <c r="E735" s="405">
        <v>0.65790509259259344</v>
      </c>
      <c r="F735" s="406">
        <f t="shared" ref="F735:H735" si="412">F734</f>
        <v>1.7</v>
      </c>
      <c r="G735" s="468">
        <f t="shared" si="412"/>
        <v>11.6</v>
      </c>
      <c r="H735" s="407">
        <f t="shared" si="412"/>
        <v>1.2</v>
      </c>
      <c r="I735" s="407">
        <f t="shared" si="385"/>
        <v>13.299999999999999</v>
      </c>
      <c r="J735" s="407">
        <f t="shared" si="386"/>
        <v>13.309999999999999</v>
      </c>
      <c r="K735" s="408">
        <f t="shared" si="387"/>
        <v>9.9999999999997868E-3</v>
      </c>
      <c r="L735" s="409">
        <f t="shared" si="401"/>
        <v>0.5</v>
      </c>
      <c r="M735" s="410">
        <f t="shared" si="388"/>
        <v>13.799999999999999</v>
      </c>
      <c r="N735" s="410">
        <f t="shared" si="389"/>
        <v>13.809999999999999</v>
      </c>
      <c r="O735" s="411"/>
      <c r="P735" s="485">
        <f t="shared" ca="1" si="390"/>
        <v>0.65767361111111122</v>
      </c>
      <c r="Q735" s="484">
        <f t="shared" ca="1" si="391"/>
        <v>0.65783564814814821</v>
      </c>
      <c r="R735" s="486">
        <v>0.01</v>
      </c>
      <c r="S735" s="486">
        <f t="shared" ca="1" si="318"/>
        <v>7.0000000000000007E-2</v>
      </c>
      <c r="T735">
        <v>21</v>
      </c>
      <c r="U735" s="469" t="str">
        <f t="shared" si="392"/>
        <v>C34-R2</v>
      </c>
      <c r="V735">
        <v>34</v>
      </c>
      <c r="W735" s="470" t="s">
        <v>493</v>
      </c>
      <c r="X735" s="470" t="s">
        <v>494</v>
      </c>
      <c r="Y735">
        <v>2</v>
      </c>
      <c r="Z735" s="400">
        <v>719</v>
      </c>
      <c r="AA735" s="400"/>
    </row>
    <row r="736" spans="1:27" ht="12.6" customHeight="1">
      <c r="A736" s="403">
        <f t="shared" si="399"/>
        <v>720</v>
      </c>
      <c r="B736" s="511"/>
      <c r="C736" s="404" t="str">
        <f t="shared" si="383"/>
        <v>C35-R1</v>
      </c>
      <c r="D736" s="405">
        <v>0.65815972222222308</v>
      </c>
      <c r="E736" s="405">
        <v>0.65829861111111199</v>
      </c>
      <c r="F736" s="406">
        <f t="shared" ref="F736:H736" si="413">F735</f>
        <v>1.7</v>
      </c>
      <c r="G736" s="468">
        <f t="shared" si="413"/>
        <v>11.6</v>
      </c>
      <c r="H736" s="407">
        <f t="shared" si="413"/>
        <v>1.2</v>
      </c>
      <c r="I736" s="407">
        <f t="shared" si="385"/>
        <v>13.299999999999999</v>
      </c>
      <c r="J736" s="407">
        <f t="shared" si="386"/>
        <v>13.37</v>
      </c>
      <c r="K736" s="408">
        <f t="shared" si="387"/>
        <v>7.0000000000000284E-2</v>
      </c>
      <c r="L736" s="409">
        <f t="shared" si="401"/>
        <v>0.5</v>
      </c>
      <c r="M736" s="410">
        <f t="shared" si="388"/>
        <v>13.799999999999999</v>
      </c>
      <c r="N736" s="410">
        <f t="shared" si="389"/>
        <v>13.87</v>
      </c>
      <c r="O736" s="411"/>
      <c r="P736" s="485">
        <f t="shared" ca="1" si="390"/>
        <v>0.65812500000000007</v>
      </c>
      <c r="Q736" s="484">
        <f t="shared" ca="1" si="391"/>
        <v>0.65826388888888898</v>
      </c>
      <c r="R736" s="486">
        <v>7.0000000000000007E-2</v>
      </c>
      <c r="S736" s="486">
        <f t="shared" ca="1" si="318"/>
        <v>0.13</v>
      </c>
      <c r="T736">
        <v>22</v>
      </c>
      <c r="U736" s="469" t="str">
        <f t="shared" si="392"/>
        <v>C35-R1</v>
      </c>
      <c r="V736">
        <v>35</v>
      </c>
      <c r="W736" s="470" t="s">
        <v>493</v>
      </c>
      <c r="X736" s="470" t="s">
        <v>494</v>
      </c>
      <c r="Y736">
        <v>1</v>
      </c>
      <c r="Z736" s="400">
        <v>720</v>
      </c>
      <c r="AA736" s="400"/>
    </row>
    <row r="737" spans="1:27" ht="12.6" customHeight="1">
      <c r="A737" s="403">
        <f t="shared" si="399"/>
        <v>721</v>
      </c>
      <c r="B737" s="511"/>
      <c r="C737" s="404" t="str">
        <f t="shared" si="383"/>
        <v>C35-R3</v>
      </c>
      <c r="D737" s="405">
        <v>0.65855324074074162</v>
      </c>
      <c r="E737" s="405">
        <v>0.65871527777777861</v>
      </c>
      <c r="F737" s="406">
        <f t="shared" ref="F737:H737" si="414">F736</f>
        <v>1.7</v>
      </c>
      <c r="G737" s="468">
        <f t="shared" si="414"/>
        <v>11.6</v>
      </c>
      <c r="H737" s="407">
        <f t="shared" si="414"/>
        <v>1.2</v>
      </c>
      <c r="I737" s="407">
        <f t="shared" si="385"/>
        <v>13.299999999999999</v>
      </c>
      <c r="J737" s="407">
        <f t="shared" si="386"/>
        <v>13.399999999999999</v>
      </c>
      <c r="K737" s="408">
        <f t="shared" si="387"/>
        <v>9.9999999999999645E-2</v>
      </c>
      <c r="L737" s="409">
        <f t="shared" si="401"/>
        <v>0.5</v>
      </c>
      <c r="M737" s="410">
        <f t="shared" si="388"/>
        <v>13.799999999999999</v>
      </c>
      <c r="N737" s="410">
        <f t="shared" si="389"/>
        <v>13.899999999999999</v>
      </c>
      <c r="O737" s="411"/>
      <c r="P737" s="485">
        <f t="shared" ca="1" si="390"/>
        <v>0.6585416666666668</v>
      </c>
      <c r="Q737" s="484">
        <f t="shared" ca="1" si="391"/>
        <v>0.65868055555555571</v>
      </c>
      <c r="R737" s="486">
        <v>0.1</v>
      </c>
      <c r="S737" s="486">
        <f t="shared" ca="1" si="318"/>
        <v>0.13</v>
      </c>
      <c r="T737">
        <v>23</v>
      </c>
      <c r="U737" s="469" t="str">
        <f t="shared" si="392"/>
        <v>C35-R3</v>
      </c>
      <c r="V737">
        <v>35</v>
      </c>
      <c r="W737" s="470" t="s">
        <v>493</v>
      </c>
      <c r="X737" s="470" t="s">
        <v>494</v>
      </c>
      <c r="Y737">
        <v>3</v>
      </c>
      <c r="Z737" s="400">
        <v>721</v>
      </c>
      <c r="AA737" s="400"/>
    </row>
    <row r="738" spans="1:27" ht="12.6" customHeight="1">
      <c r="A738" s="403">
        <f t="shared" si="399"/>
        <v>722</v>
      </c>
      <c r="B738" s="511"/>
      <c r="C738" s="404" t="str">
        <f t="shared" si="383"/>
        <v>C35-R5</v>
      </c>
      <c r="D738" s="405">
        <v>0.65898148148148228</v>
      </c>
      <c r="E738" s="405">
        <v>0.65915509259259342</v>
      </c>
      <c r="F738" s="406">
        <f t="shared" ref="F738:H738" si="415">F737</f>
        <v>1.7</v>
      </c>
      <c r="G738" s="468">
        <f t="shared" si="415"/>
        <v>11.6</v>
      </c>
      <c r="H738" s="407">
        <f t="shared" si="415"/>
        <v>1.2</v>
      </c>
      <c r="I738" s="407">
        <f t="shared" si="385"/>
        <v>13.299999999999999</v>
      </c>
      <c r="J738" s="407">
        <f t="shared" si="386"/>
        <v>13.309999999999999</v>
      </c>
      <c r="K738" s="408">
        <f t="shared" si="387"/>
        <v>9.9999999999997868E-3</v>
      </c>
      <c r="L738" s="409">
        <f t="shared" si="401"/>
        <v>0.5</v>
      </c>
      <c r="M738" s="410">
        <f t="shared" si="388"/>
        <v>13.799999999999999</v>
      </c>
      <c r="N738" s="410">
        <f t="shared" si="389"/>
        <v>13.809999999999999</v>
      </c>
      <c r="O738" s="411"/>
      <c r="P738" s="485">
        <f t="shared" ca="1" si="390"/>
        <v>0.65895833333333353</v>
      </c>
      <c r="Q738" s="484">
        <f t="shared" ca="1" si="391"/>
        <v>0.65913194444444467</v>
      </c>
      <c r="R738" s="486">
        <v>0.01</v>
      </c>
      <c r="S738" s="486">
        <f t="shared" ca="1" si="318"/>
        <v>0.13</v>
      </c>
      <c r="T738">
        <v>24</v>
      </c>
      <c r="U738" s="469" t="str">
        <f t="shared" si="392"/>
        <v>C35-R5</v>
      </c>
      <c r="V738">
        <v>35</v>
      </c>
      <c r="W738" s="470" t="s">
        <v>493</v>
      </c>
      <c r="X738" s="470" t="s">
        <v>494</v>
      </c>
      <c r="Y738">
        <v>5</v>
      </c>
      <c r="Z738" s="400">
        <v>722</v>
      </c>
      <c r="AA738" s="400"/>
    </row>
    <row r="739" spans="1:27" ht="12.6" customHeight="1">
      <c r="A739" s="403">
        <f t="shared" si="399"/>
        <v>723</v>
      </c>
      <c r="B739" s="511"/>
      <c r="C739" s="404" t="str">
        <f t="shared" si="383"/>
        <v>C35-R7</v>
      </c>
      <c r="D739" s="405">
        <v>0.65940972222222305</v>
      </c>
      <c r="E739" s="405">
        <v>0.65958333333333419</v>
      </c>
      <c r="F739" s="406">
        <f t="shared" ref="F739:H739" si="416">F738</f>
        <v>1.7</v>
      </c>
      <c r="G739" s="468">
        <f t="shared" si="416"/>
        <v>11.6</v>
      </c>
      <c r="H739" s="407">
        <f t="shared" si="416"/>
        <v>1.2</v>
      </c>
      <c r="I739" s="407">
        <f t="shared" si="385"/>
        <v>13.299999999999999</v>
      </c>
      <c r="J739" s="407">
        <f t="shared" si="386"/>
        <v>13.319999999999999</v>
      </c>
      <c r="K739" s="408">
        <f t="shared" si="387"/>
        <v>1.9999999999999574E-2</v>
      </c>
      <c r="L739" s="409">
        <f t="shared" si="401"/>
        <v>0.5</v>
      </c>
      <c r="M739" s="410">
        <f t="shared" si="388"/>
        <v>13.799999999999999</v>
      </c>
      <c r="N739" s="410">
        <f t="shared" si="389"/>
        <v>13.819999999999999</v>
      </c>
      <c r="O739" s="411"/>
      <c r="P739" s="485">
        <f t="shared" ca="1" si="390"/>
        <v>0.65942129629629653</v>
      </c>
      <c r="Q739" s="484">
        <f t="shared" ca="1" si="391"/>
        <v>0.65957175925925948</v>
      </c>
      <c r="R739" s="486">
        <v>0.02</v>
      </c>
      <c r="S739" s="486">
        <f t="shared" ca="1" si="318"/>
        <v>0.11</v>
      </c>
      <c r="T739">
        <v>25</v>
      </c>
      <c r="U739" s="469" t="str">
        <f t="shared" si="392"/>
        <v>C35-R7</v>
      </c>
      <c r="V739">
        <v>35</v>
      </c>
      <c r="W739" s="470" t="s">
        <v>493</v>
      </c>
      <c r="X739" s="470" t="s">
        <v>494</v>
      </c>
      <c r="Y739">
        <v>7</v>
      </c>
      <c r="Z739" s="400">
        <v>723</v>
      </c>
      <c r="AA739" s="400"/>
    </row>
    <row r="740" spans="1:27" ht="12.6" customHeight="1">
      <c r="A740" s="403">
        <f t="shared" si="399"/>
        <v>724</v>
      </c>
      <c r="B740" s="511"/>
      <c r="C740" s="404" t="str">
        <f t="shared" si="383"/>
        <v>C35-R9</v>
      </c>
      <c r="D740" s="405">
        <v>0.65986111111111201</v>
      </c>
      <c r="E740" s="405">
        <v>0.660023148148149</v>
      </c>
      <c r="F740" s="406">
        <f t="shared" ref="F740:H740" si="417">F739</f>
        <v>1.7</v>
      </c>
      <c r="G740" s="468">
        <f t="shared" si="417"/>
        <v>11.6</v>
      </c>
      <c r="H740" s="407">
        <f t="shared" si="417"/>
        <v>1.2</v>
      </c>
      <c r="I740" s="407">
        <f t="shared" si="385"/>
        <v>13.299999999999999</v>
      </c>
      <c r="J740" s="407">
        <f t="shared" si="386"/>
        <v>13.36</v>
      </c>
      <c r="K740" s="408">
        <f t="shared" si="387"/>
        <v>6.0000000000000497E-2</v>
      </c>
      <c r="L740" s="409">
        <f t="shared" si="401"/>
        <v>0.5</v>
      </c>
      <c r="M740" s="410">
        <f t="shared" si="388"/>
        <v>13.799999999999999</v>
      </c>
      <c r="N740" s="410">
        <f t="shared" si="389"/>
        <v>13.86</v>
      </c>
      <c r="O740" s="411"/>
      <c r="P740" s="485">
        <f t="shared" ca="1" si="390"/>
        <v>0.65986111111111134</v>
      </c>
      <c r="Q740" s="484">
        <f t="shared" ca="1" si="391"/>
        <v>0.66001157407407429</v>
      </c>
      <c r="R740" s="486">
        <v>0.06</v>
      </c>
      <c r="S740" s="486">
        <f t="shared" ca="1" si="318"/>
        <v>0.14000000000000001</v>
      </c>
      <c r="T740">
        <v>26</v>
      </c>
      <c r="U740" s="469" t="str">
        <f t="shared" si="392"/>
        <v>C35-R9</v>
      </c>
      <c r="V740">
        <v>35</v>
      </c>
      <c r="W740" s="470" t="s">
        <v>493</v>
      </c>
      <c r="X740" s="470" t="s">
        <v>494</v>
      </c>
      <c r="Y740">
        <v>9</v>
      </c>
      <c r="Z740" s="400">
        <v>724</v>
      </c>
      <c r="AA740" s="400"/>
    </row>
    <row r="741" spans="1:27" ht="12.6" customHeight="1">
      <c r="A741" s="403">
        <f t="shared" si="399"/>
        <v>725</v>
      </c>
      <c r="B741" s="511"/>
      <c r="C741" s="404" t="str">
        <f t="shared" si="383"/>
        <v>C35-R11</v>
      </c>
      <c r="D741" s="405">
        <v>0.66028935185185267</v>
      </c>
      <c r="E741" s="405">
        <v>0.66043981481481562</v>
      </c>
      <c r="F741" s="406">
        <f t="shared" ref="F741:H741" si="418">F740</f>
        <v>1.7</v>
      </c>
      <c r="G741" s="468">
        <f t="shared" si="418"/>
        <v>11.6</v>
      </c>
      <c r="H741" s="407">
        <f t="shared" si="418"/>
        <v>1.2</v>
      </c>
      <c r="I741" s="407">
        <f t="shared" si="385"/>
        <v>13.299999999999999</v>
      </c>
      <c r="J741" s="407">
        <f t="shared" si="386"/>
        <v>13.419999999999998</v>
      </c>
      <c r="K741" s="408">
        <f t="shared" si="387"/>
        <v>0.11999999999999922</v>
      </c>
      <c r="L741" s="409">
        <f t="shared" si="401"/>
        <v>0.5</v>
      </c>
      <c r="M741" s="410">
        <f t="shared" si="388"/>
        <v>13.799999999999999</v>
      </c>
      <c r="N741" s="410">
        <f t="shared" si="389"/>
        <v>13.919999999999998</v>
      </c>
      <c r="O741" s="411"/>
      <c r="P741" s="485">
        <f t="shared" ca="1" si="390"/>
        <v>0.66026620370370392</v>
      </c>
      <c r="Q741" s="484">
        <f t="shared" ca="1" si="391"/>
        <v>0.66040509259259284</v>
      </c>
      <c r="R741" s="486">
        <v>0.12</v>
      </c>
      <c r="S741" s="486">
        <f t="shared" ca="1" si="318"/>
        <v>7.0000000000000007E-2</v>
      </c>
      <c r="T741">
        <v>27</v>
      </c>
      <c r="U741" s="469" t="str">
        <f t="shared" si="392"/>
        <v>C35-R11</v>
      </c>
      <c r="V741">
        <v>35</v>
      </c>
      <c r="W741" s="470" t="s">
        <v>493</v>
      </c>
      <c r="X741" s="470" t="s">
        <v>494</v>
      </c>
      <c r="Y741">
        <v>11</v>
      </c>
      <c r="Z741" s="400">
        <v>725</v>
      </c>
      <c r="AA741" s="400"/>
    </row>
    <row r="742" spans="1:27" ht="12.6" customHeight="1">
      <c r="A742" s="403">
        <f t="shared" si="399"/>
        <v>726</v>
      </c>
      <c r="B742" s="511"/>
      <c r="C742" s="404" t="str">
        <f t="shared" si="383"/>
        <v>C35-R13</v>
      </c>
      <c r="D742" s="405">
        <v>0.66068287037037121</v>
      </c>
      <c r="E742" s="405">
        <v>0.66083333333333416</v>
      </c>
      <c r="F742" s="406">
        <f t="shared" ref="F742:H742" si="419">F741</f>
        <v>1.7</v>
      </c>
      <c r="G742" s="468">
        <f t="shared" si="419"/>
        <v>11.6</v>
      </c>
      <c r="H742" s="407">
        <f t="shared" si="419"/>
        <v>1.2</v>
      </c>
      <c r="I742" s="407">
        <f t="shared" si="385"/>
        <v>13.299999999999999</v>
      </c>
      <c r="J742" s="407">
        <f t="shared" si="386"/>
        <v>13.329999999999998</v>
      </c>
      <c r="K742" s="408">
        <f t="shared" si="387"/>
        <v>2.9999999999999361E-2</v>
      </c>
      <c r="L742" s="409">
        <f t="shared" si="401"/>
        <v>0.5</v>
      </c>
      <c r="M742" s="410">
        <f t="shared" si="388"/>
        <v>13.799999999999999</v>
      </c>
      <c r="N742" s="410">
        <f t="shared" si="389"/>
        <v>13.829999999999998</v>
      </c>
      <c r="O742" s="411"/>
      <c r="P742" s="485">
        <f t="shared" ca="1" si="390"/>
        <v>0.66064814814814843</v>
      </c>
      <c r="Q742" s="484">
        <f t="shared" ca="1" si="391"/>
        <v>0.66082175925925957</v>
      </c>
      <c r="R742" s="486">
        <v>0.03</v>
      </c>
      <c r="S742" s="486">
        <f t="shared" ca="1" si="318"/>
        <v>0.04</v>
      </c>
      <c r="T742">
        <v>28</v>
      </c>
      <c r="U742" s="469" t="str">
        <f t="shared" si="392"/>
        <v>C35-R13</v>
      </c>
      <c r="V742">
        <v>35</v>
      </c>
      <c r="W742" s="470" t="s">
        <v>493</v>
      </c>
      <c r="X742" s="470" t="s">
        <v>494</v>
      </c>
      <c r="Y742">
        <v>13</v>
      </c>
      <c r="Z742" s="400">
        <v>726</v>
      </c>
      <c r="AA742" s="400"/>
    </row>
    <row r="743" spans="1:27" ht="12.6" customHeight="1">
      <c r="A743" s="403">
        <f t="shared" si="399"/>
        <v>727</v>
      </c>
      <c r="B743" s="511"/>
      <c r="C743" s="404" t="str">
        <f t="shared" si="383"/>
        <v>C35-R15</v>
      </c>
      <c r="D743" s="405">
        <v>0.66111111111111198</v>
      </c>
      <c r="E743" s="405">
        <v>0.66125000000000089</v>
      </c>
      <c r="F743" s="406">
        <f t="shared" ref="F743:H743" si="420">F742</f>
        <v>1.7</v>
      </c>
      <c r="G743" s="468">
        <f t="shared" si="420"/>
        <v>11.6</v>
      </c>
      <c r="H743" s="407">
        <f t="shared" si="420"/>
        <v>1.2</v>
      </c>
      <c r="I743" s="407">
        <f t="shared" si="385"/>
        <v>13.299999999999999</v>
      </c>
      <c r="J743" s="407">
        <f t="shared" si="386"/>
        <v>13.45</v>
      </c>
      <c r="K743" s="408">
        <f t="shared" si="387"/>
        <v>0.15000000000000036</v>
      </c>
      <c r="L743" s="409">
        <f t="shared" si="401"/>
        <v>0.5</v>
      </c>
      <c r="M743" s="410">
        <f t="shared" si="388"/>
        <v>13.799999999999999</v>
      </c>
      <c r="N743" s="410">
        <f t="shared" si="389"/>
        <v>13.95</v>
      </c>
      <c r="O743" s="411"/>
      <c r="P743" s="485">
        <f t="shared" ca="1" si="390"/>
        <v>0.66106481481481516</v>
      </c>
      <c r="Q743" s="484">
        <f t="shared" ca="1" si="391"/>
        <v>0.66122685185185215</v>
      </c>
      <c r="R743" s="486">
        <v>0.15</v>
      </c>
      <c r="S743" s="486">
        <f t="shared" ca="1" si="318"/>
        <v>0.1</v>
      </c>
      <c r="T743">
        <v>29</v>
      </c>
      <c r="U743" s="469" t="str">
        <f t="shared" si="392"/>
        <v>C35-R15</v>
      </c>
      <c r="V743">
        <v>35</v>
      </c>
      <c r="W743" s="470" t="s">
        <v>493</v>
      </c>
      <c r="X743" s="470" t="s">
        <v>494</v>
      </c>
      <c r="Y743">
        <v>15</v>
      </c>
      <c r="Z743" s="400">
        <v>727</v>
      </c>
      <c r="AA743" s="400"/>
    </row>
    <row r="744" spans="1:27" ht="12.6" customHeight="1">
      <c r="A744" s="403">
        <f t="shared" si="399"/>
        <v>728</v>
      </c>
      <c r="B744" s="511"/>
      <c r="C744" s="404" t="str">
        <f t="shared" si="383"/>
        <v>C35-R17</v>
      </c>
      <c r="D744" s="405">
        <v>0.66149305555555649</v>
      </c>
      <c r="E744" s="405">
        <v>0.66165509259259347</v>
      </c>
      <c r="F744" s="406">
        <f t="shared" ref="F744:H744" si="421">F743</f>
        <v>1.7</v>
      </c>
      <c r="G744" s="468">
        <f t="shared" si="421"/>
        <v>11.6</v>
      </c>
      <c r="H744" s="407">
        <f t="shared" si="421"/>
        <v>1.2</v>
      </c>
      <c r="I744" s="407">
        <f t="shared" si="385"/>
        <v>13.299999999999999</v>
      </c>
      <c r="J744" s="407">
        <f t="shared" si="386"/>
        <v>13.399999999999999</v>
      </c>
      <c r="K744" s="408">
        <f t="shared" si="387"/>
        <v>9.9999999999999645E-2</v>
      </c>
      <c r="L744" s="409">
        <f t="shared" si="401"/>
        <v>0.5</v>
      </c>
      <c r="M744" s="410">
        <f t="shared" si="388"/>
        <v>13.799999999999999</v>
      </c>
      <c r="N744" s="410">
        <f t="shared" si="389"/>
        <v>13.899999999999999</v>
      </c>
      <c r="O744" s="411"/>
      <c r="P744" s="485">
        <f t="shared" ca="1" si="390"/>
        <v>0.66150462962962997</v>
      </c>
      <c r="Q744" s="484">
        <f t="shared" ca="1" si="391"/>
        <v>0.66164351851851888</v>
      </c>
      <c r="R744" s="486">
        <v>0.1</v>
      </c>
      <c r="S744" s="486">
        <f t="shared" ca="1" si="318"/>
        <v>0.14000000000000001</v>
      </c>
      <c r="T744">
        <v>30</v>
      </c>
      <c r="U744" s="469" t="str">
        <f t="shared" si="392"/>
        <v>C35-R17</v>
      </c>
      <c r="V744">
        <v>35</v>
      </c>
      <c r="W744" s="470" t="s">
        <v>493</v>
      </c>
      <c r="X744" s="470" t="s">
        <v>494</v>
      </c>
      <c r="Y744">
        <v>17</v>
      </c>
      <c r="Z744" s="400">
        <v>728</v>
      </c>
      <c r="AA744" s="400"/>
    </row>
    <row r="745" spans="1:27" ht="12.6" customHeight="1">
      <c r="A745" s="403">
        <f t="shared" si="399"/>
        <v>729</v>
      </c>
      <c r="B745" s="511"/>
      <c r="C745" s="404" t="str">
        <f t="shared" si="383"/>
        <v>C35-R19</v>
      </c>
      <c r="D745" s="405">
        <v>0.66190972222222311</v>
      </c>
      <c r="E745" s="405">
        <v>0.66206018518518606</v>
      </c>
      <c r="F745" s="406">
        <f t="shared" ref="F745:H745" si="422">F744</f>
        <v>1.7</v>
      </c>
      <c r="G745" s="468">
        <f t="shared" si="422"/>
        <v>11.6</v>
      </c>
      <c r="H745" s="407">
        <f t="shared" si="422"/>
        <v>1.2</v>
      </c>
      <c r="I745" s="407">
        <f t="shared" si="385"/>
        <v>13.299999999999999</v>
      </c>
      <c r="J745" s="407">
        <f t="shared" si="386"/>
        <v>13.36</v>
      </c>
      <c r="K745" s="408">
        <f t="shared" si="387"/>
        <v>6.0000000000000497E-2</v>
      </c>
      <c r="L745" s="409">
        <f t="shared" si="401"/>
        <v>0.5</v>
      </c>
      <c r="M745" s="410">
        <f t="shared" si="388"/>
        <v>13.799999999999999</v>
      </c>
      <c r="N745" s="410">
        <f t="shared" si="389"/>
        <v>13.86</v>
      </c>
      <c r="O745" s="411"/>
      <c r="P745" s="485">
        <f t="shared" ca="1" si="390"/>
        <v>0.66190972222222255</v>
      </c>
      <c r="Q745" s="484">
        <f t="shared" ca="1" si="391"/>
        <v>0.66207175925925954</v>
      </c>
      <c r="R745" s="486">
        <v>0.06</v>
      </c>
      <c r="S745" s="486">
        <f t="shared" ca="1" si="318"/>
        <v>0.15</v>
      </c>
      <c r="T745">
        <v>31</v>
      </c>
      <c r="U745" s="469" t="str">
        <f t="shared" si="392"/>
        <v>C35-R19</v>
      </c>
      <c r="V745">
        <v>35</v>
      </c>
      <c r="W745" s="470" t="s">
        <v>493</v>
      </c>
      <c r="X745" s="470" t="s">
        <v>494</v>
      </c>
      <c r="Y745">
        <v>19</v>
      </c>
      <c r="Z745" s="400">
        <v>729</v>
      </c>
      <c r="AA745" s="400"/>
    </row>
    <row r="746" spans="1:27" ht="12.6" customHeight="1">
      <c r="A746" s="403">
        <f t="shared" si="399"/>
        <v>730</v>
      </c>
      <c r="B746" s="511"/>
      <c r="C746" s="404" t="str">
        <f t="shared" si="383"/>
        <v>C35-R21</v>
      </c>
      <c r="D746" s="405">
        <v>0.66232638888888973</v>
      </c>
      <c r="E746" s="405">
        <v>0.66250000000000087</v>
      </c>
      <c r="F746" s="406">
        <f t="shared" ref="F746:H746" si="423">F745</f>
        <v>1.7</v>
      </c>
      <c r="G746" s="468">
        <f t="shared" si="423"/>
        <v>11.6</v>
      </c>
      <c r="H746" s="407">
        <f t="shared" si="423"/>
        <v>1.2</v>
      </c>
      <c r="I746" s="407">
        <f t="shared" si="385"/>
        <v>13.299999999999999</v>
      </c>
      <c r="J746" s="407">
        <f t="shared" si="386"/>
        <v>13.43</v>
      </c>
      <c r="K746" s="408">
        <f t="shared" si="387"/>
        <v>0.13000000000000078</v>
      </c>
      <c r="L746" s="409">
        <f t="shared" si="401"/>
        <v>0.5</v>
      </c>
      <c r="M746" s="410">
        <f t="shared" si="388"/>
        <v>13.799999999999999</v>
      </c>
      <c r="N746" s="410">
        <f t="shared" si="389"/>
        <v>13.93</v>
      </c>
      <c r="O746" s="411"/>
      <c r="P746" s="485">
        <f t="shared" ca="1" si="390"/>
        <v>0.66234953703703736</v>
      </c>
      <c r="Q746" s="484">
        <f t="shared" ca="1" si="391"/>
        <v>0.66250000000000031</v>
      </c>
      <c r="R746" s="486">
        <v>0.13</v>
      </c>
      <c r="S746" s="486">
        <f t="shared" ca="1" si="318"/>
        <v>0.08</v>
      </c>
      <c r="T746">
        <v>32</v>
      </c>
      <c r="U746" s="469" t="str">
        <f t="shared" si="392"/>
        <v>C35-R21</v>
      </c>
      <c r="V746">
        <v>35</v>
      </c>
      <c r="W746" s="470" t="s">
        <v>493</v>
      </c>
      <c r="X746" s="470" t="s">
        <v>494</v>
      </c>
      <c r="Y746">
        <v>21</v>
      </c>
      <c r="Z746" s="400">
        <v>730</v>
      </c>
      <c r="AA746" s="400"/>
    </row>
    <row r="747" spans="1:27" ht="12.6" customHeight="1">
      <c r="A747" s="403">
        <f t="shared" si="399"/>
        <v>731</v>
      </c>
      <c r="B747" s="511"/>
      <c r="C747" s="404" t="str">
        <f t="shared" si="383"/>
        <v>C35-R23</v>
      </c>
      <c r="D747" s="405">
        <v>0.66274305555555646</v>
      </c>
      <c r="E747" s="405">
        <v>0.66290509259259345</v>
      </c>
      <c r="F747" s="406">
        <f t="shared" ref="F747:H747" si="424">F746</f>
        <v>1.7</v>
      </c>
      <c r="G747" s="468">
        <f t="shared" si="424"/>
        <v>11.6</v>
      </c>
      <c r="H747" s="407">
        <f t="shared" si="424"/>
        <v>1.2</v>
      </c>
      <c r="I747" s="407">
        <f t="shared" si="385"/>
        <v>13.299999999999999</v>
      </c>
      <c r="J747" s="407">
        <f t="shared" si="386"/>
        <v>13.45</v>
      </c>
      <c r="K747" s="408">
        <f t="shared" si="387"/>
        <v>0.15000000000000036</v>
      </c>
      <c r="L747" s="409">
        <f t="shared" si="401"/>
        <v>0.5</v>
      </c>
      <c r="M747" s="410">
        <f t="shared" si="388"/>
        <v>13.799999999999999</v>
      </c>
      <c r="N747" s="410">
        <f t="shared" si="389"/>
        <v>13.95</v>
      </c>
      <c r="O747" s="411"/>
      <c r="P747" s="485">
        <f t="shared" ca="1" si="390"/>
        <v>0.6627430555555559</v>
      </c>
      <c r="Q747" s="484">
        <f t="shared" ca="1" si="391"/>
        <v>0.66288194444444482</v>
      </c>
      <c r="R747" s="486">
        <v>0.15</v>
      </c>
      <c r="S747" s="486">
        <f t="shared" ca="1" si="318"/>
        <v>0.06</v>
      </c>
      <c r="T747">
        <v>33</v>
      </c>
      <c r="U747" s="469" t="str">
        <f t="shared" si="392"/>
        <v>C35-R23</v>
      </c>
      <c r="V747">
        <v>35</v>
      </c>
      <c r="W747" s="470" t="s">
        <v>493</v>
      </c>
      <c r="X747" s="470" t="s">
        <v>494</v>
      </c>
      <c r="Y747">
        <v>23</v>
      </c>
      <c r="Z747" s="400">
        <v>731</v>
      </c>
      <c r="AA747" s="400"/>
    </row>
    <row r="748" spans="1:27" ht="12.6" customHeight="1">
      <c r="A748" s="403">
        <f t="shared" si="399"/>
        <v>732</v>
      </c>
      <c r="B748" s="511"/>
      <c r="C748" s="404" t="str">
        <f t="shared" si="383"/>
        <v>C35-R25</v>
      </c>
      <c r="D748" s="405">
        <v>0.66313657407407489</v>
      </c>
      <c r="E748" s="405">
        <v>0.66331018518518603</v>
      </c>
      <c r="F748" s="406">
        <f t="shared" ref="F748:H748" si="425">F747</f>
        <v>1.7</v>
      </c>
      <c r="G748" s="468">
        <f t="shared" si="425"/>
        <v>11.6</v>
      </c>
      <c r="H748" s="407">
        <f t="shared" si="425"/>
        <v>1.2</v>
      </c>
      <c r="I748" s="407">
        <f t="shared" si="385"/>
        <v>13.299999999999999</v>
      </c>
      <c r="J748" s="407">
        <f t="shared" si="386"/>
        <v>13.37</v>
      </c>
      <c r="K748" s="408">
        <f t="shared" si="387"/>
        <v>7.0000000000000284E-2</v>
      </c>
      <c r="L748" s="409">
        <f t="shared" si="401"/>
        <v>0.5</v>
      </c>
      <c r="M748" s="410">
        <f t="shared" si="388"/>
        <v>13.799999999999999</v>
      </c>
      <c r="N748" s="410">
        <f t="shared" si="389"/>
        <v>13.87</v>
      </c>
      <c r="O748" s="411"/>
      <c r="P748" s="485">
        <f t="shared" ca="1" si="390"/>
        <v>0.66314814814814849</v>
      </c>
      <c r="Q748" s="484">
        <f t="shared" ca="1" si="391"/>
        <v>0.66332175925925962</v>
      </c>
      <c r="R748" s="486">
        <v>7.0000000000000007E-2</v>
      </c>
      <c r="S748" s="486">
        <f t="shared" ca="1" si="318"/>
        <v>0.01</v>
      </c>
      <c r="T748">
        <v>34</v>
      </c>
      <c r="U748" s="469" t="str">
        <f t="shared" si="392"/>
        <v>C35-R25</v>
      </c>
      <c r="V748">
        <v>35</v>
      </c>
      <c r="W748" s="470" t="s">
        <v>493</v>
      </c>
      <c r="X748" s="470" t="s">
        <v>494</v>
      </c>
      <c r="Y748">
        <v>25</v>
      </c>
      <c r="Z748" s="400">
        <v>732</v>
      </c>
      <c r="AA748" s="400"/>
    </row>
    <row r="749" spans="1:27" ht="12.6" customHeight="1">
      <c r="A749" s="403">
        <f t="shared" si="399"/>
        <v>733</v>
      </c>
      <c r="B749" s="511" t="str">
        <f>D12</f>
        <v>KM10+130, KM10+170</v>
      </c>
      <c r="C749" s="404" t="str">
        <f t="shared" si="383"/>
        <v>C35-R27</v>
      </c>
      <c r="D749" s="405">
        <v>0.66358796296296385</v>
      </c>
      <c r="E749" s="405">
        <v>0.6637384259259268</v>
      </c>
      <c r="F749" s="406">
        <f t="shared" ref="F749:H749" si="426">F748</f>
        <v>1.7</v>
      </c>
      <c r="G749" s="468">
        <f t="shared" si="426"/>
        <v>11.6</v>
      </c>
      <c r="H749" s="407">
        <f t="shared" si="426"/>
        <v>1.2</v>
      </c>
      <c r="I749" s="407">
        <f t="shared" si="385"/>
        <v>13.299999999999999</v>
      </c>
      <c r="J749" s="407">
        <f t="shared" si="386"/>
        <v>13.45</v>
      </c>
      <c r="K749" s="408">
        <f t="shared" si="387"/>
        <v>0.15000000000000036</v>
      </c>
      <c r="L749" s="409">
        <f t="shared" si="401"/>
        <v>0.5</v>
      </c>
      <c r="M749" s="410">
        <f t="shared" si="388"/>
        <v>13.799999999999999</v>
      </c>
      <c r="N749" s="410">
        <f t="shared" si="389"/>
        <v>13.95</v>
      </c>
      <c r="O749" s="411"/>
      <c r="P749" s="485">
        <f t="shared" ca="1" si="390"/>
        <v>0.66361111111111148</v>
      </c>
      <c r="Q749" s="484">
        <f t="shared" ca="1" si="391"/>
        <v>0.66377314814814847</v>
      </c>
      <c r="R749" s="486">
        <v>0.15</v>
      </c>
      <c r="S749" s="486">
        <f t="shared" ca="1" si="318"/>
        <v>0.14000000000000001</v>
      </c>
      <c r="T749">
        <v>35</v>
      </c>
      <c r="U749" s="469" t="str">
        <f t="shared" si="392"/>
        <v>C35-R27</v>
      </c>
      <c r="V749">
        <v>35</v>
      </c>
      <c r="W749" s="470" t="s">
        <v>493</v>
      </c>
      <c r="X749" s="470" t="s">
        <v>494</v>
      </c>
      <c r="Y749">
        <v>27</v>
      </c>
      <c r="Z749" s="400">
        <v>733</v>
      </c>
      <c r="AA749" s="400"/>
    </row>
    <row r="750" spans="1:27" ht="12.6" customHeight="1">
      <c r="A750" s="403">
        <f t="shared" si="399"/>
        <v>734</v>
      </c>
      <c r="B750" s="511"/>
      <c r="C750" s="404" t="str">
        <f t="shared" si="383"/>
        <v>C35-R29</v>
      </c>
      <c r="D750" s="405">
        <v>0.66396990740740824</v>
      </c>
      <c r="E750" s="405">
        <v>0.66414351851851938</v>
      </c>
      <c r="F750" s="406">
        <f t="shared" ref="F750:H750" si="427">F749</f>
        <v>1.7</v>
      </c>
      <c r="G750" s="468">
        <f t="shared" si="427"/>
        <v>11.6</v>
      </c>
      <c r="H750" s="407">
        <f t="shared" si="427"/>
        <v>1.2</v>
      </c>
      <c r="I750" s="407">
        <f t="shared" si="385"/>
        <v>13.299999999999999</v>
      </c>
      <c r="J750" s="407">
        <f t="shared" si="386"/>
        <v>13.379999999999999</v>
      </c>
      <c r="K750" s="408">
        <f t="shared" si="387"/>
        <v>8.0000000000000071E-2</v>
      </c>
      <c r="L750" s="409">
        <f t="shared" si="401"/>
        <v>0.5</v>
      </c>
      <c r="M750" s="410">
        <f t="shared" si="388"/>
        <v>13.799999999999999</v>
      </c>
      <c r="N750" s="410">
        <f t="shared" si="389"/>
        <v>13.879999999999999</v>
      </c>
      <c r="O750" s="411"/>
      <c r="P750" s="485">
        <f t="shared" ca="1" si="390"/>
        <v>0.66406250000000033</v>
      </c>
      <c r="Q750" s="484">
        <f t="shared" ca="1" si="391"/>
        <v>0.66423611111111147</v>
      </c>
      <c r="R750" s="486">
        <v>0.08</v>
      </c>
      <c r="S750" s="486">
        <f t="shared" ca="1" si="318"/>
        <v>0.09</v>
      </c>
      <c r="T750">
        <v>36</v>
      </c>
      <c r="U750" s="469" t="str">
        <f t="shared" si="392"/>
        <v>C35-R29</v>
      </c>
      <c r="V750">
        <v>35</v>
      </c>
      <c r="W750" s="470" t="s">
        <v>493</v>
      </c>
      <c r="X750" s="470" t="s">
        <v>494</v>
      </c>
      <c r="Y750">
        <v>29</v>
      </c>
      <c r="Z750" s="400">
        <v>734</v>
      </c>
      <c r="AA750" s="400"/>
    </row>
    <row r="751" spans="1:27" ht="12.6" customHeight="1">
      <c r="A751" s="403">
        <f t="shared" si="399"/>
        <v>735</v>
      </c>
      <c r="B751" s="511"/>
      <c r="C751" s="404" t="str">
        <f t="shared" si="383"/>
        <v>C35-R31</v>
      </c>
      <c r="D751" s="405">
        <v>0.66439814814814901</v>
      </c>
      <c r="E751" s="405">
        <v>0.66453703703703793</v>
      </c>
      <c r="F751" s="406">
        <f t="shared" ref="F751:H751" si="428">F750</f>
        <v>1.7</v>
      </c>
      <c r="G751" s="468">
        <f t="shared" si="428"/>
        <v>11.6</v>
      </c>
      <c r="H751" s="407">
        <f t="shared" si="428"/>
        <v>1.2</v>
      </c>
      <c r="I751" s="407">
        <f t="shared" si="385"/>
        <v>13.299999999999999</v>
      </c>
      <c r="J751" s="407">
        <f t="shared" si="386"/>
        <v>13.379999999999999</v>
      </c>
      <c r="K751" s="408">
        <f t="shared" si="387"/>
        <v>8.0000000000000071E-2</v>
      </c>
      <c r="L751" s="409">
        <f t="shared" si="401"/>
        <v>0.5</v>
      </c>
      <c r="M751" s="410">
        <f t="shared" si="388"/>
        <v>13.799999999999999</v>
      </c>
      <c r="N751" s="410">
        <f t="shared" si="389"/>
        <v>13.879999999999999</v>
      </c>
      <c r="O751" s="411"/>
      <c r="P751" s="485">
        <f t="shared" ca="1" si="390"/>
        <v>0.66451388888888929</v>
      </c>
      <c r="Q751" s="484">
        <f t="shared" ca="1" si="391"/>
        <v>0.6646527777777782</v>
      </c>
      <c r="R751" s="486">
        <v>0.08</v>
      </c>
      <c r="S751" s="486">
        <f t="shared" ca="1" si="318"/>
        <v>0.15</v>
      </c>
      <c r="T751">
        <v>37</v>
      </c>
      <c r="U751" s="469" t="str">
        <f t="shared" si="392"/>
        <v>C35-R31</v>
      </c>
      <c r="V751">
        <v>35</v>
      </c>
      <c r="W751" s="470" t="s">
        <v>493</v>
      </c>
      <c r="X751" s="470" t="s">
        <v>494</v>
      </c>
      <c r="Y751">
        <v>31</v>
      </c>
      <c r="Z751" s="400">
        <v>735</v>
      </c>
      <c r="AA751" s="400"/>
    </row>
    <row r="752" spans="1:27" ht="12.6" customHeight="1">
      <c r="A752" s="403">
        <f t="shared" si="399"/>
        <v>736</v>
      </c>
      <c r="B752" s="511"/>
      <c r="C752" s="404" t="str">
        <f t="shared" si="383"/>
        <v>C35-R33</v>
      </c>
      <c r="D752" s="405">
        <v>0.66476851851851937</v>
      </c>
      <c r="E752" s="405">
        <v>0.66491898148148232</v>
      </c>
      <c r="F752" s="406">
        <f t="shared" ref="F752:H752" si="429">F751</f>
        <v>1.7</v>
      </c>
      <c r="G752" s="468">
        <f t="shared" si="429"/>
        <v>11.6</v>
      </c>
      <c r="H752" s="407">
        <f t="shared" si="429"/>
        <v>1.2</v>
      </c>
      <c r="I752" s="407">
        <f t="shared" si="385"/>
        <v>13.299999999999999</v>
      </c>
      <c r="J752" s="407">
        <f t="shared" si="386"/>
        <v>13.389999999999999</v>
      </c>
      <c r="K752" s="408">
        <f t="shared" si="387"/>
        <v>8.9999999999999858E-2</v>
      </c>
      <c r="L752" s="409">
        <f t="shared" si="401"/>
        <v>0.5</v>
      </c>
      <c r="M752" s="410">
        <f t="shared" si="388"/>
        <v>13.799999999999999</v>
      </c>
      <c r="N752" s="410">
        <f t="shared" si="389"/>
        <v>13.889999999999999</v>
      </c>
      <c r="O752" s="411"/>
      <c r="P752" s="485">
        <f t="shared" ca="1" si="390"/>
        <v>0.66490740740740784</v>
      </c>
      <c r="Q752" s="484">
        <f t="shared" ca="1" si="391"/>
        <v>0.66504629629629675</v>
      </c>
      <c r="R752" s="486">
        <v>0.09</v>
      </c>
      <c r="S752" s="486">
        <f t="shared" ca="1" si="318"/>
        <v>0.08</v>
      </c>
      <c r="T752">
        <v>38</v>
      </c>
      <c r="U752" s="469" t="str">
        <f t="shared" si="392"/>
        <v>C35-R33</v>
      </c>
      <c r="V752">
        <v>35</v>
      </c>
      <c r="W752" s="470" t="s">
        <v>493</v>
      </c>
      <c r="X752" s="470" t="s">
        <v>494</v>
      </c>
      <c r="Y752">
        <v>33</v>
      </c>
      <c r="Z752" s="400">
        <v>736</v>
      </c>
      <c r="AA752" s="400"/>
    </row>
    <row r="753" spans="1:27" ht="12.6" customHeight="1">
      <c r="A753" s="403">
        <f t="shared" si="399"/>
        <v>737</v>
      </c>
      <c r="B753" s="511"/>
      <c r="C753" s="404" t="str">
        <f t="shared" si="383"/>
        <v>C35-R35</v>
      </c>
      <c r="D753" s="405">
        <v>0.66520833333333418</v>
      </c>
      <c r="E753" s="405">
        <v>0.66537037037037117</v>
      </c>
      <c r="F753" s="406">
        <f t="shared" ref="F753:H753" si="430">F752</f>
        <v>1.7</v>
      </c>
      <c r="G753" s="468">
        <f t="shared" si="430"/>
        <v>11.6</v>
      </c>
      <c r="H753" s="407">
        <f t="shared" si="430"/>
        <v>1.2</v>
      </c>
      <c r="I753" s="407">
        <f t="shared" si="385"/>
        <v>13.299999999999999</v>
      </c>
      <c r="J753" s="407">
        <f t="shared" si="386"/>
        <v>13.419999999999998</v>
      </c>
      <c r="K753" s="408">
        <f t="shared" si="387"/>
        <v>0.11999999999999922</v>
      </c>
      <c r="L753" s="409">
        <f t="shared" si="401"/>
        <v>0.5</v>
      </c>
      <c r="M753" s="410">
        <f t="shared" si="388"/>
        <v>13.799999999999999</v>
      </c>
      <c r="N753" s="410">
        <f t="shared" si="389"/>
        <v>13.919999999999998</v>
      </c>
      <c r="O753" s="411"/>
      <c r="P753" s="485">
        <f t="shared" ca="1" si="390"/>
        <v>0.66533564814814861</v>
      </c>
      <c r="Q753" s="484">
        <f t="shared" ca="1" si="391"/>
        <v>0.66549768518518559</v>
      </c>
      <c r="R753" s="486">
        <v>0.12</v>
      </c>
      <c r="S753" s="486">
        <f t="shared" ca="1" si="318"/>
        <v>0.02</v>
      </c>
      <c r="T753">
        <v>39</v>
      </c>
      <c r="U753" s="469" t="str">
        <f t="shared" si="392"/>
        <v>C35-R35</v>
      </c>
      <c r="V753">
        <v>35</v>
      </c>
      <c r="W753" s="470" t="s">
        <v>493</v>
      </c>
      <c r="X753" s="470" t="s">
        <v>494</v>
      </c>
      <c r="Y753">
        <v>35</v>
      </c>
      <c r="Z753" s="400">
        <v>737</v>
      </c>
      <c r="AA753" s="400"/>
    </row>
    <row r="754" spans="1:27" ht="12.6" customHeight="1">
      <c r="A754" s="403">
        <f t="shared" si="399"/>
        <v>738</v>
      </c>
      <c r="B754" s="511"/>
      <c r="C754" s="404" t="str">
        <f t="shared" si="383"/>
        <v>C35-R37</v>
      </c>
      <c r="D754" s="405">
        <v>0.66564814814814899</v>
      </c>
      <c r="E754" s="405">
        <v>0.66581018518518598</v>
      </c>
      <c r="F754" s="406">
        <f t="shared" ref="F754:H754" si="431">F753</f>
        <v>1.7</v>
      </c>
      <c r="G754" s="468">
        <f t="shared" si="431"/>
        <v>11.6</v>
      </c>
      <c r="H754" s="407">
        <f t="shared" si="431"/>
        <v>1.2</v>
      </c>
      <c r="I754" s="407">
        <f t="shared" si="385"/>
        <v>13.299999999999999</v>
      </c>
      <c r="J754" s="407">
        <f t="shared" si="386"/>
        <v>13.339999999999998</v>
      </c>
      <c r="K754" s="408">
        <f t="shared" si="387"/>
        <v>3.9999999999999147E-2</v>
      </c>
      <c r="L754" s="409">
        <f t="shared" si="401"/>
        <v>0.5</v>
      </c>
      <c r="M754" s="410">
        <f t="shared" si="388"/>
        <v>13.799999999999999</v>
      </c>
      <c r="N754" s="410">
        <f t="shared" si="389"/>
        <v>13.839999999999998</v>
      </c>
      <c r="O754" s="411"/>
      <c r="P754" s="485">
        <f t="shared" ca="1" si="390"/>
        <v>0.66576388888888927</v>
      </c>
      <c r="Q754" s="484">
        <f t="shared" ca="1" si="391"/>
        <v>0.66591435185185222</v>
      </c>
      <c r="R754" s="486">
        <v>0.04</v>
      </c>
      <c r="S754" s="486">
        <f t="shared" ca="1" si="318"/>
        <v>0.06</v>
      </c>
      <c r="T754">
        <v>40</v>
      </c>
      <c r="U754" s="469" t="str">
        <f t="shared" si="392"/>
        <v>C35-R37</v>
      </c>
      <c r="V754">
        <v>35</v>
      </c>
      <c r="W754" s="470" t="s">
        <v>493</v>
      </c>
      <c r="X754" s="470" t="s">
        <v>494</v>
      </c>
      <c r="Y754">
        <v>37</v>
      </c>
      <c r="Z754" s="400">
        <v>738</v>
      </c>
      <c r="AA754" s="400"/>
    </row>
    <row r="755" spans="1:27" ht="12.6" customHeight="1">
      <c r="A755" s="403">
        <f t="shared" si="399"/>
        <v>739</v>
      </c>
      <c r="B755" s="511"/>
      <c r="C755" s="404" t="str">
        <f t="shared" si="383"/>
        <v>C35-R39</v>
      </c>
      <c r="D755" s="405">
        <v>0.66606481481481561</v>
      </c>
      <c r="E755" s="405">
        <v>0.66623842592592675</v>
      </c>
      <c r="F755" s="406">
        <f t="shared" ref="F755:H755" si="432">F754</f>
        <v>1.7</v>
      </c>
      <c r="G755" s="468">
        <f t="shared" si="432"/>
        <v>11.6</v>
      </c>
      <c r="H755" s="407">
        <f t="shared" si="432"/>
        <v>1.2</v>
      </c>
      <c r="I755" s="407">
        <f t="shared" si="385"/>
        <v>13.299999999999999</v>
      </c>
      <c r="J755" s="407">
        <f t="shared" si="386"/>
        <v>13.43</v>
      </c>
      <c r="K755" s="408">
        <f t="shared" si="387"/>
        <v>0.13000000000000078</v>
      </c>
      <c r="L755" s="409">
        <f t="shared" si="401"/>
        <v>0.5</v>
      </c>
      <c r="M755" s="410">
        <f t="shared" si="388"/>
        <v>13.799999999999999</v>
      </c>
      <c r="N755" s="410">
        <f t="shared" si="389"/>
        <v>13.93</v>
      </c>
      <c r="O755" s="411"/>
      <c r="P755" s="485">
        <f t="shared" ca="1" si="390"/>
        <v>0.66618055555555589</v>
      </c>
      <c r="Q755" s="484">
        <f t="shared" ca="1" si="391"/>
        <v>0.6663194444444448</v>
      </c>
      <c r="R755" s="486">
        <v>0.13</v>
      </c>
      <c r="S755" s="486">
        <f t="shared" ca="1" si="318"/>
        <v>0.08</v>
      </c>
      <c r="T755">
        <v>41</v>
      </c>
      <c r="U755" s="469" t="str">
        <f t="shared" si="392"/>
        <v>C35-R39</v>
      </c>
      <c r="V755">
        <v>35</v>
      </c>
      <c r="W755" s="470" t="s">
        <v>493</v>
      </c>
      <c r="X755" s="470" t="s">
        <v>494</v>
      </c>
      <c r="Y755">
        <v>39</v>
      </c>
      <c r="Z755" s="400">
        <v>739</v>
      </c>
      <c r="AA755" s="400"/>
    </row>
    <row r="756" spans="1:27" ht="12.6" customHeight="1">
      <c r="A756" s="403">
        <f t="shared" si="399"/>
        <v>740</v>
      </c>
      <c r="B756" s="511"/>
      <c r="C756" s="404" t="str">
        <f t="shared" si="383"/>
        <v>C36-R40</v>
      </c>
      <c r="D756" s="405">
        <v>0.66650462962963042</v>
      </c>
      <c r="E756" s="405">
        <v>0.66664351851851933</v>
      </c>
      <c r="F756" s="406">
        <f t="shared" ref="F756:H756" si="433">F755</f>
        <v>1.7</v>
      </c>
      <c r="G756" s="468">
        <f t="shared" si="433"/>
        <v>11.6</v>
      </c>
      <c r="H756" s="407">
        <f t="shared" si="433"/>
        <v>1.2</v>
      </c>
      <c r="I756" s="407">
        <f t="shared" si="385"/>
        <v>13.299999999999999</v>
      </c>
      <c r="J756" s="407">
        <f t="shared" si="386"/>
        <v>13.379999999999999</v>
      </c>
      <c r="K756" s="408">
        <f t="shared" si="387"/>
        <v>8.0000000000000071E-2</v>
      </c>
      <c r="L756" s="409">
        <f t="shared" si="401"/>
        <v>0.5</v>
      </c>
      <c r="M756" s="410">
        <f t="shared" si="388"/>
        <v>13.799999999999999</v>
      </c>
      <c r="N756" s="410">
        <f t="shared" si="389"/>
        <v>13.879999999999999</v>
      </c>
      <c r="O756" s="411"/>
      <c r="P756" s="485">
        <f t="shared" ca="1" si="390"/>
        <v>0.66659722222222262</v>
      </c>
      <c r="Q756" s="484">
        <f t="shared" ca="1" si="391"/>
        <v>0.66677083333333376</v>
      </c>
      <c r="R756" s="486">
        <v>0.08</v>
      </c>
      <c r="S756" s="486">
        <f t="shared" ca="1" si="318"/>
        <v>0.12</v>
      </c>
      <c r="T756">
        <v>42</v>
      </c>
      <c r="U756" s="469" t="str">
        <f t="shared" si="392"/>
        <v>C36-R40</v>
      </c>
      <c r="V756">
        <v>36</v>
      </c>
      <c r="W756" s="470" t="s">
        <v>493</v>
      </c>
      <c r="X756" s="470" t="s">
        <v>494</v>
      </c>
      <c r="Y756">
        <v>40</v>
      </c>
      <c r="Z756" s="400">
        <v>740</v>
      </c>
      <c r="AA756" s="400"/>
    </row>
    <row r="757" spans="1:27" ht="12.6" customHeight="1">
      <c r="A757" s="403">
        <f t="shared" si="399"/>
        <v>741</v>
      </c>
      <c r="B757" s="511"/>
      <c r="C757" s="404" t="str">
        <f t="shared" si="383"/>
        <v>C36-R38</v>
      </c>
      <c r="D757" s="405">
        <v>0.66693287037037119</v>
      </c>
      <c r="E757" s="405">
        <v>0.66709490740740818</v>
      </c>
      <c r="F757" s="406">
        <f t="shared" ref="F757:H757" si="434">F756</f>
        <v>1.7</v>
      </c>
      <c r="G757" s="468">
        <f t="shared" si="434"/>
        <v>11.6</v>
      </c>
      <c r="H757" s="407">
        <f t="shared" si="434"/>
        <v>1.2</v>
      </c>
      <c r="I757" s="407">
        <f t="shared" si="385"/>
        <v>13.299999999999999</v>
      </c>
      <c r="J757" s="407">
        <f t="shared" si="386"/>
        <v>13.36</v>
      </c>
      <c r="K757" s="408">
        <f t="shared" si="387"/>
        <v>6.0000000000000497E-2</v>
      </c>
      <c r="L757" s="409">
        <f t="shared" si="401"/>
        <v>0.5</v>
      </c>
      <c r="M757" s="410">
        <f t="shared" si="388"/>
        <v>13.799999999999999</v>
      </c>
      <c r="N757" s="410">
        <f t="shared" si="389"/>
        <v>13.86</v>
      </c>
      <c r="O757" s="411"/>
      <c r="P757" s="485">
        <f t="shared" ca="1" si="390"/>
        <v>0.66703703703703743</v>
      </c>
      <c r="Q757" s="484">
        <f t="shared" ca="1" si="391"/>
        <v>0.66721064814814857</v>
      </c>
      <c r="R757" s="486">
        <v>0.06</v>
      </c>
      <c r="S757" s="486">
        <f t="shared" ca="1" si="318"/>
        <v>0.01</v>
      </c>
      <c r="T757">
        <v>43</v>
      </c>
      <c r="U757" s="469" t="str">
        <f t="shared" si="392"/>
        <v>C36-R38</v>
      </c>
      <c r="V757">
        <v>36</v>
      </c>
      <c r="W757" s="470" t="s">
        <v>493</v>
      </c>
      <c r="X757" s="470" t="s">
        <v>494</v>
      </c>
      <c r="Y757">
        <v>38</v>
      </c>
      <c r="Z757" s="400">
        <v>741</v>
      </c>
      <c r="AA757" s="400"/>
    </row>
    <row r="758" spans="1:27" ht="12.6" customHeight="1">
      <c r="A758" s="403">
        <f t="shared" si="399"/>
        <v>742</v>
      </c>
      <c r="B758" s="511"/>
      <c r="C758" s="404" t="str">
        <f t="shared" si="383"/>
        <v>C36-R36</v>
      </c>
      <c r="D758" s="405">
        <v>0.66738425925926004</v>
      </c>
      <c r="E758" s="405">
        <v>0.66755787037037118</v>
      </c>
      <c r="F758" s="406">
        <f t="shared" ref="F758:H758" si="435">F757</f>
        <v>1.7</v>
      </c>
      <c r="G758" s="468">
        <f t="shared" si="435"/>
        <v>11.6</v>
      </c>
      <c r="H758" s="407">
        <f t="shared" si="435"/>
        <v>1.2</v>
      </c>
      <c r="I758" s="407">
        <f t="shared" si="385"/>
        <v>13.299999999999999</v>
      </c>
      <c r="J758" s="407">
        <f t="shared" si="386"/>
        <v>13.339999999999998</v>
      </c>
      <c r="K758" s="408">
        <f t="shared" si="387"/>
        <v>3.9999999999999147E-2</v>
      </c>
      <c r="L758" s="409">
        <f t="shared" si="401"/>
        <v>0.5</v>
      </c>
      <c r="M758" s="410">
        <f t="shared" si="388"/>
        <v>13.799999999999999</v>
      </c>
      <c r="N758" s="410">
        <f t="shared" si="389"/>
        <v>13.839999999999998</v>
      </c>
      <c r="O758" s="411"/>
      <c r="P758" s="485">
        <f t="shared" ca="1" si="390"/>
        <v>0.66747685185185224</v>
      </c>
      <c r="Q758" s="484">
        <f t="shared" ca="1" si="391"/>
        <v>0.66762731481481519</v>
      </c>
      <c r="R758" s="486">
        <v>0.04</v>
      </c>
      <c r="S758" s="486">
        <f t="shared" ca="1" si="318"/>
        <v>0.09</v>
      </c>
      <c r="T758">
        <v>44</v>
      </c>
      <c r="U758" s="469" t="str">
        <f t="shared" si="392"/>
        <v>C36-R36</v>
      </c>
      <c r="V758">
        <v>36</v>
      </c>
      <c r="W758" s="470" t="s">
        <v>493</v>
      </c>
      <c r="X758" s="470" t="s">
        <v>494</v>
      </c>
      <c r="Y758">
        <v>36</v>
      </c>
      <c r="Z758" s="400">
        <v>742</v>
      </c>
      <c r="AA758" s="400"/>
    </row>
    <row r="759" spans="1:27" ht="12.6" customHeight="1">
      <c r="A759" s="403">
        <f t="shared" si="399"/>
        <v>743</v>
      </c>
      <c r="B759" s="511"/>
      <c r="C759" s="404" t="str">
        <f t="shared" si="383"/>
        <v>C36-R34</v>
      </c>
      <c r="D759" s="405">
        <v>0.66784722222222304</v>
      </c>
      <c r="E759" s="405">
        <v>0.66802083333333417</v>
      </c>
      <c r="F759" s="406">
        <f t="shared" ref="F759:H759" si="436">F758</f>
        <v>1.7</v>
      </c>
      <c r="G759" s="468">
        <f t="shared" si="436"/>
        <v>11.6</v>
      </c>
      <c r="H759" s="407">
        <f t="shared" si="436"/>
        <v>1.2</v>
      </c>
      <c r="I759" s="407">
        <f t="shared" si="385"/>
        <v>13.299999999999999</v>
      </c>
      <c r="J759" s="407">
        <f t="shared" si="386"/>
        <v>13.379999999999999</v>
      </c>
      <c r="K759" s="408">
        <f t="shared" si="387"/>
        <v>8.0000000000000071E-2</v>
      </c>
      <c r="L759" s="409">
        <f t="shared" si="401"/>
        <v>0.5</v>
      </c>
      <c r="M759" s="410">
        <f t="shared" si="388"/>
        <v>13.799999999999999</v>
      </c>
      <c r="N759" s="410">
        <f t="shared" si="389"/>
        <v>13.879999999999999</v>
      </c>
      <c r="O759" s="411"/>
      <c r="P759" s="485">
        <f t="shared" ca="1" si="390"/>
        <v>0.66789351851851886</v>
      </c>
      <c r="Q759" s="484">
        <f t="shared" ca="1" si="391"/>
        <v>0.66804398148148181</v>
      </c>
      <c r="R759" s="486">
        <v>0.08</v>
      </c>
      <c r="S759" s="486">
        <f t="shared" ca="1" si="318"/>
        <v>7.0000000000000007E-2</v>
      </c>
      <c r="T759">
        <v>45</v>
      </c>
      <c r="U759" s="469" t="str">
        <f t="shared" si="392"/>
        <v>C36-R34</v>
      </c>
      <c r="V759">
        <v>36</v>
      </c>
      <c r="W759" s="470" t="s">
        <v>493</v>
      </c>
      <c r="X759" s="470" t="s">
        <v>494</v>
      </c>
      <c r="Y759">
        <v>34</v>
      </c>
      <c r="Z759" s="400">
        <v>743</v>
      </c>
      <c r="AA759" s="400"/>
    </row>
    <row r="760" spans="1:27" ht="12.6" customHeight="1">
      <c r="A760" s="403">
        <f t="shared" si="399"/>
        <v>744</v>
      </c>
      <c r="B760" s="511"/>
      <c r="C760" s="404" t="str">
        <f t="shared" si="383"/>
        <v>C36-R32</v>
      </c>
      <c r="D760" s="405">
        <v>0.66828703703703785</v>
      </c>
      <c r="E760" s="405">
        <v>0.66846064814814898</v>
      </c>
      <c r="F760" s="406">
        <f t="shared" ref="F760:H760" si="437">F759</f>
        <v>1.7</v>
      </c>
      <c r="G760" s="468">
        <f t="shared" si="437"/>
        <v>11.6</v>
      </c>
      <c r="H760" s="407">
        <f t="shared" si="437"/>
        <v>1.2</v>
      </c>
      <c r="I760" s="407">
        <f t="shared" si="385"/>
        <v>13.299999999999999</v>
      </c>
      <c r="J760" s="407">
        <f t="shared" si="386"/>
        <v>13.389999999999999</v>
      </c>
      <c r="K760" s="408">
        <f t="shared" si="387"/>
        <v>8.9999999999999858E-2</v>
      </c>
      <c r="L760" s="409">
        <f t="shared" si="401"/>
        <v>0.5</v>
      </c>
      <c r="M760" s="410">
        <f t="shared" si="388"/>
        <v>13.799999999999999</v>
      </c>
      <c r="N760" s="410">
        <f t="shared" si="389"/>
        <v>13.889999999999999</v>
      </c>
      <c r="O760" s="411"/>
      <c r="P760" s="485">
        <f t="shared" ca="1" si="390"/>
        <v>0.66829861111111144</v>
      </c>
      <c r="Q760" s="484">
        <f t="shared" ca="1" si="391"/>
        <v>0.66846064814814843</v>
      </c>
      <c r="R760" s="486">
        <v>0.09</v>
      </c>
      <c r="S760" s="486">
        <f t="shared" ca="1" si="318"/>
        <v>0.13</v>
      </c>
      <c r="T760">
        <v>46</v>
      </c>
      <c r="U760" s="469" t="str">
        <f t="shared" si="392"/>
        <v>C36-R32</v>
      </c>
      <c r="V760">
        <v>36</v>
      </c>
      <c r="W760" s="470" t="s">
        <v>493</v>
      </c>
      <c r="X760" s="470" t="s">
        <v>494</v>
      </c>
      <c r="Y760">
        <v>32</v>
      </c>
      <c r="Z760" s="400">
        <v>744</v>
      </c>
      <c r="AA760" s="400"/>
    </row>
    <row r="761" spans="1:27" ht="12.6" customHeight="1">
      <c r="A761" s="403">
        <f t="shared" si="399"/>
        <v>745</v>
      </c>
      <c r="B761" s="511"/>
      <c r="C761" s="404" t="str">
        <f t="shared" si="383"/>
        <v>C36-R30</v>
      </c>
      <c r="D761" s="405">
        <v>0.6687384259259268</v>
      </c>
      <c r="E761" s="405">
        <v>0.66891203703703794</v>
      </c>
      <c r="F761" s="406">
        <f t="shared" ref="F761:H761" si="438">F760</f>
        <v>1.7</v>
      </c>
      <c r="G761" s="468">
        <f t="shared" si="438"/>
        <v>11.6</v>
      </c>
      <c r="H761" s="407">
        <f t="shared" si="438"/>
        <v>1.2</v>
      </c>
      <c r="I761" s="407">
        <f t="shared" si="385"/>
        <v>13.299999999999999</v>
      </c>
      <c r="J761" s="407">
        <f t="shared" si="386"/>
        <v>13.389999999999999</v>
      </c>
      <c r="K761" s="408">
        <f t="shared" si="387"/>
        <v>8.9999999999999858E-2</v>
      </c>
      <c r="L761" s="409">
        <f t="shared" si="401"/>
        <v>0.5</v>
      </c>
      <c r="M761" s="410">
        <f t="shared" si="388"/>
        <v>13.799999999999999</v>
      </c>
      <c r="N761" s="410">
        <f t="shared" si="389"/>
        <v>13.889999999999999</v>
      </c>
      <c r="O761" s="411"/>
      <c r="P761" s="485">
        <f t="shared" ca="1" si="390"/>
        <v>0.66869212962962987</v>
      </c>
      <c r="Q761" s="484">
        <f t="shared" ca="1" si="391"/>
        <v>0.66886574074074101</v>
      </c>
      <c r="R761" s="486">
        <v>0.09</v>
      </c>
      <c r="S761" s="486">
        <f t="shared" ca="1" si="318"/>
        <v>0.03</v>
      </c>
      <c r="T761">
        <v>47</v>
      </c>
      <c r="U761" s="469" t="str">
        <f t="shared" si="392"/>
        <v>C36-R30</v>
      </c>
      <c r="V761">
        <v>36</v>
      </c>
      <c r="W761" s="470" t="s">
        <v>493</v>
      </c>
      <c r="X761" s="470" t="s">
        <v>494</v>
      </c>
      <c r="Y761">
        <v>30</v>
      </c>
      <c r="Z761" s="400">
        <v>745</v>
      </c>
      <c r="AA761" s="400"/>
    </row>
    <row r="762" spans="1:27" ht="12.6" customHeight="1">
      <c r="A762" s="403">
        <f t="shared" si="399"/>
        <v>746</v>
      </c>
      <c r="B762" s="511"/>
      <c r="C762" s="404" t="str">
        <f t="shared" si="383"/>
        <v>C36-R28</v>
      </c>
      <c r="D762" s="405">
        <v>0.66916666666666758</v>
      </c>
      <c r="E762" s="405">
        <v>0.66931712962963053</v>
      </c>
      <c r="F762" s="406">
        <f t="shared" ref="F762:H762" si="439">F761</f>
        <v>1.7</v>
      </c>
      <c r="G762" s="468">
        <f t="shared" si="439"/>
        <v>11.6</v>
      </c>
      <c r="H762" s="407">
        <f t="shared" si="439"/>
        <v>1.2</v>
      </c>
      <c r="I762" s="407">
        <f t="shared" si="385"/>
        <v>13.299999999999999</v>
      </c>
      <c r="J762" s="407">
        <f t="shared" si="386"/>
        <v>13.329999999999998</v>
      </c>
      <c r="K762" s="408">
        <f t="shared" si="387"/>
        <v>2.9999999999999361E-2</v>
      </c>
      <c r="L762" s="409">
        <f t="shared" si="401"/>
        <v>0.5</v>
      </c>
      <c r="M762" s="410">
        <f t="shared" si="388"/>
        <v>13.799999999999999</v>
      </c>
      <c r="N762" s="410">
        <f t="shared" si="389"/>
        <v>13.829999999999998</v>
      </c>
      <c r="O762" s="411"/>
      <c r="P762" s="485">
        <f t="shared" ca="1" si="390"/>
        <v>0.66912037037037064</v>
      </c>
      <c r="Q762" s="484">
        <f t="shared" ca="1" si="391"/>
        <v>0.66928240740740763</v>
      </c>
      <c r="R762" s="486">
        <v>0.03</v>
      </c>
      <c r="S762" s="486">
        <f t="shared" ca="1" si="318"/>
        <v>0.11</v>
      </c>
      <c r="T762">
        <v>48</v>
      </c>
      <c r="U762" s="469" t="str">
        <f t="shared" si="392"/>
        <v>C36-R28</v>
      </c>
      <c r="V762">
        <v>36</v>
      </c>
      <c r="W762" s="470" t="s">
        <v>493</v>
      </c>
      <c r="X762" s="470" t="s">
        <v>494</v>
      </c>
      <c r="Y762">
        <v>28</v>
      </c>
      <c r="Z762" s="400">
        <v>746</v>
      </c>
      <c r="AA762" s="400"/>
    </row>
    <row r="763" spans="1:27" ht="12.6" customHeight="1">
      <c r="A763" s="403">
        <f t="shared" si="399"/>
        <v>747</v>
      </c>
      <c r="B763" s="511"/>
      <c r="C763" s="404" t="str">
        <f t="shared" si="383"/>
        <v>C36-R26</v>
      </c>
      <c r="D763" s="405">
        <v>0.66954861111111197</v>
      </c>
      <c r="E763" s="405">
        <v>0.66971064814814896</v>
      </c>
      <c r="F763" s="406">
        <f t="shared" ref="F763:H763" si="440">F762</f>
        <v>1.7</v>
      </c>
      <c r="G763" s="468">
        <f t="shared" si="440"/>
        <v>11.6</v>
      </c>
      <c r="H763" s="407">
        <f t="shared" si="440"/>
        <v>1.2</v>
      </c>
      <c r="I763" s="407">
        <f t="shared" si="385"/>
        <v>13.299999999999999</v>
      </c>
      <c r="J763" s="407">
        <f t="shared" si="386"/>
        <v>13.35</v>
      </c>
      <c r="K763" s="408">
        <f t="shared" si="387"/>
        <v>5.0000000000000711E-2</v>
      </c>
      <c r="L763" s="409">
        <f t="shared" si="401"/>
        <v>0.5</v>
      </c>
      <c r="M763" s="410">
        <f t="shared" si="388"/>
        <v>13.799999999999999</v>
      </c>
      <c r="N763" s="410">
        <f t="shared" si="389"/>
        <v>13.85</v>
      </c>
      <c r="O763" s="411"/>
      <c r="P763" s="485">
        <f t="shared" ca="1" si="390"/>
        <v>0.66953703703703726</v>
      </c>
      <c r="Q763" s="484">
        <f t="shared" ca="1" si="391"/>
        <v>0.66967592592592617</v>
      </c>
      <c r="R763" s="486">
        <v>0.05</v>
      </c>
      <c r="S763" s="486">
        <f t="shared" ca="1" si="318"/>
        <v>0.05</v>
      </c>
      <c r="T763">
        <v>49</v>
      </c>
      <c r="U763" s="469" t="str">
        <f t="shared" si="392"/>
        <v>C36-R26</v>
      </c>
      <c r="V763">
        <v>36</v>
      </c>
      <c r="W763" s="470" t="s">
        <v>493</v>
      </c>
      <c r="X763" s="470" t="s">
        <v>494</v>
      </c>
      <c r="Y763">
        <v>26</v>
      </c>
      <c r="Z763" s="400">
        <v>747</v>
      </c>
      <c r="AA763" s="400"/>
    </row>
    <row r="764" spans="1:27" ht="12.6" customHeight="1">
      <c r="A764" s="403">
        <f t="shared" si="399"/>
        <v>748</v>
      </c>
      <c r="B764" s="511"/>
      <c r="C764" s="404" t="str">
        <f t="shared" si="383"/>
        <v>C36-R24</v>
      </c>
      <c r="D764" s="405">
        <v>0.66997685185185263</v>
      </c>
      <c r="E764" s="405">
        <v>0.67012731481481558</v>
      </c>
      <c r="F764" s="406">
        <f t="shared" ref="F764:H764" si="441">F763</f>
        <v>1.7</v>
      </c>
      <c r="G764" s="468">
        <f t="shared" si="441"/>
        <v>11.6</v>
      </c>
      <c r="H764" s="407">
        <f t="shared" si="441"/>
        <v>1.2</v>
      </c>
      <c r="I764" s="407">
        <f t="shared" si="385"/>
        <v>13.299999999999999</v>
      </c>
      <c r="J764" s="407">
        <f t="shared" si="386"/>
        <v>13.399999999999999</v>
      </c>
      <c r="K764" s="408">
        <f t="shared" si="387"/>
        <v>9.9999999999999645E-2</v>
      </c>
      <c r="L764" s="409">
        <f t="shared" si="401"/>
        <v>0.5</v>
      </c>
      <c r="M764" s="410">
        <f t="shared" si="388"/>
        <v>13.799999999999999</v>
      </c>
      <c r="N764" s="410">
        <f t="shared" si="389"/>
        <v>13.899999999999999</v>
      </c>
      <c r="O764" s="411"/>
      <c r="P764" s="485">
        <f t="shared" ca="1" si="390"/>
        <v>0.66990740740740762</v>
      </c>
      <c r="Q764" s="484">
        <f t="shared" ca="1" si="391"/>
        <v>0.67004629629629653</v>
      </c>
      <c r="R764" s="486">
        <v>0.1</v>
      </c>
      <c r="S764" s="486">
        <f t="shared" ca="1" si="318"/>
        <v>0.08</v>
      </c>
      <c r="T764">
        <v>50</v>
      </c>
      <c r="U764" s="469" t="str">
        <f t="shared" si="392"/>
        <v>C36-R24</v>
      </c>
      <c r="V764">
        <v>36</v>
      </c>
      <c r="W764" s="470" t="s">
        <v>493</v>
      </c>
      <c r="X764" s="470" t="s">
        <v>494</v>
      </c>
      <c r="Y764">
        <v>24</v>
      </c>
      <c r="Z764" s="400">
        <v>748</v>
      </c>
      <c r="AA764" s="400"/>
    </row>
    <row r="765" spans="1:27" ht="12.6" customHeight="1">
      <c r="A765" s="403">
        <f t="shared" si="399"/>
        <v>749</v>
      </c>
      <c r="B765" s="511" t="str">
        <f>D12</f>
        <v>KM10+130, KM10+170</v>
      </c>
      <c r="C765" s="404" t="str">
        <f t="shared" si="383"/>
        <v>C36-R22</v>
      </c>
      <c r="D765" s="405">
        <v>0.67035879629629702</v>
      </c>
      <c r="E765" s="405">
        <v>0.67049768518518593</v>
      </c>
      <c r="F765" s="406">
        <f t="shared" ref="F765:H765" si="442">F764</f>
        <v>1.7</v>
      </c>
      <c r="G765" s="468">
        <f t="shared" si="442"/>
        <v>11.6</v>
      </c>
      <c r="H765" s="407">
        <f t="shared" si="442"/>
        <v>1.2</v>
      </c>
      <c r="I765" s="407">
        <f t="shared" si="385"/>
        <v>13.299999999999999</v>
      </c>
      <c r="J765" s="407">
        <f t="shared" si="386"/>
        <v>13.309999999999999</v>
      </c>
      <c r="K765" s="408">
        <f t="shared" si="387"/>
        <v>9.9999999999997868E-3</v>
      </c>
      <c r="L765" s="409">
        <f t="shared" si="401"/>
        <v>0.5</v>
      </c>
      <c r="M765" s="410">
        <f t="shared" si="388"/>
        <v>13.799999999999999</v>
      </c>
      <c r="N765" s="410">
        <f t="shared" si="389"/>
        <v>13.809999999999999</v>
      </c>
      <c r="O765" s="411"/>
      <c r="P765" s="485">
        <f t="shared" ca="1" si="390"/>
        <v>0.67030092592592616</v>
      </c>
      <c r="Q765" s="484">
        <f t="shared" ca="1" si="391"/>
        <v>0.6704745370370373</v>
      </c>
      <c r="R765" s="486">
        <v>0.01</v>
      </c>
      <c r="S765" s="486">
        <f t="shared" ca="1" si="318"/>
        <v>0.04</v>
      </c>
      <c r="T765">
        <v>51</v>
      </c>
      <c r="U765" s="469" t="str">
        <f t="shared" si="392"/>
        <v>C36-R22</v>
      </c>
      <c r="V765">
        <v>36</v>
      </c>
      <c r="W765" s="470" t="s">
        <v>493</v>
      </c>
      <c r="X765" s="470" t="s">
        <v>494</v>
      </c>
      <c r="Y765">
        <v>22</v>
      </c>
      <c r="Z765" s="400">
        <v>749</v>
      </c>
      <c r="AA765" s="400"/>
    </row>
    <row r="766" spans="1:27" ht="12.6" customHeight="1">
      <c r="A766" s="403">
        <f t="shared" si="399"/>
        <v>750</v>
      </c>
      <c r="B766" s="511"/>
      <c r="C766" s="404" t="str">
        <f t="shared" si="383"/>
        <v>C36-R20</v>
      </c>
      <c r="D766" s="405">
        <v>0.67078703703703779</v>
      </c>
      <c r="E766" s="405">
        <v>0.6709259259259267</v>
      </c>
      <c r="F766" s="406">
        <f t="shared" ref="F766:H766" si="443">F765</f>
        <v>1.7</v>
      </c>
      <c r="G766" s="468">
        <f t="shared" si="443"/>
        <v>11.6</v>
      </c>
      <c r="H766" s="407">
        <f t="shared" si="443"/>
        <v>1.2</v>
      </c>
      <c r="I766" s="407">
        <f t="shared" si="385"/>
        <v>13.299999999999999</v>
      </c>
      <c r="J766" s="407">
        <f t="shared" si="386"/>
        <v>13.36</v>
      </c>
      <c r="K766" s="408">
        <f t="shared" si="387"/>
        <v>6.0000000000000497E-2</v>
      </c>
      <c r="L766" s="409">
        <f t="shared" si="401"/>
        <v>0.5</v>
      </c>
      <c r="M766" s="410">
        <f t="shared" si="388"/>
        <v>13.799999999999999</v>
      </c>
      <c r="N766" s="410">
        <f t="shared" si="389"/>
        <v>13.86</v>
      </c>
      <c r="O766" s="411"/>
      <c r="P766" s="485">
        <f t="shared" ca="1" si="390"/>
        <v>0.67070601851851874</v>
      </c>
      <c r="Q766" s="484">
        <f t="shared" ca="1" si="391"/>
        <v>0.67085648148148169</v>
      </c>
      <c r="R766" s="486">
        <v>0.06</v>
      </c>
      <c r="S766" s="486">
        <f t="shared" ca="1" si="318"/>
        <v>0.04</v>
      </c>
      <c r="T766">
        <v>52</v>
      </c>
      <c r="U766" s="469" t="str">
        <f t="shared" si="392"/>
        <v>C36-R20</v>
      </c>
      <c r="V766">
        <v>36</v>
      </c>
      <c r="W766" s="470" t="s">
        <v>493</v>
      </c>
      <c r="X766" s="470" t="s">
        <v>494</v>
      </c>
      <c r="Y766">
        <v>20</v>
      </c>
      <c r="Z766" s="400">
        <v>750</v>
      </c>
      <c r="AA766" s="400"/>
    </row>
    <row r="767" spans="1:27" ht="12.6" customHeight="1">
      <c r="A767" s="403">
        <f t="shared" si="399"/>
        <v>751</v>
      </c>
      <c r="B767" s="511"/>
      <c r="C767" s="404" t="str">
        <f t="shared" si="383"/>
        <v>C36-R18</v>
      </c>
      <c r="D767" s="405">
        <v>0.67121527777777856</v>
      </c>
      <c r="E767" s="405">
        <v>0.6713888888888897</v>
      </c>
      <c r="F767" s="406">
        <f t="shared" ref="F767:H767" si="444">F766</f>
        <v>1.7</v>
      </c>
      <c r="G767" s="468">
        <f t="shared" si="444"/>
        <v>11.6</v>
      </c>
      <c r="H767" s="407">
        <f t="shared" si="444"/>
        <v>1.2</v>
      </c>
      <c r="I767" s="407">
        <f t="shared" si="385"/>
        <v>13.299999999999999</v>
      </c>
      <c r="J767" s="407">
        <f t="shared" si="386"/>
        <v>13.44</v>
      </c>
      <c r="K767" s="408">
        <f t="shared" si="387"/>
        <v>0.14000000000000057</v>
      </c>
      <c r="L767" s="409">
        <f t="shared" si="401"/>
        <v>0.5</v>
      </c>
      <c r="M767" s="410">
        <f t="shared" si="388"/>
        <v>13.799999999999999</v>
      </c>
      <c r="N767" s="410">
        <f t="shared" si="389"/>
        <v>13.94</v>
      </c>
      <c r="O767" s="411"/>
      <c r="P767" s="485">
        <f t="shared" ca="1" si="390"/>
        <v>0.67111111111111132</v>
      </c>
      <c r="Q767" s="484">
        <f t="shared" ca="1" si="391"/>
        <v>0.67127314814814831</v>
      </c>
      <c r="R767" s="486">
        <v>0.14000000000000001</v>
      </c>
      <c r="S767" s="486">
        <f t="shared" ca="1" si="318"/>
        <v>0.11</v>
      </c>
      <c r="T767">
        <v>53</v>
      </c>
      <c r="U767" s="469" t="str">
        <f t="shared" si="392"/>
        <v>C36-R18</v>
      </c>
      <c r="V767">
        <v>36</v>
      </c>
      <c r="W767" s="470" t="s">
        <v>493</v>
      </c>
      <c r="X767" s="470" t="s">
        <v>494</v>
      </c>
      <c r="Y767">
        <v>18</v>
      </c>
      <c r="Z767" s="400">
        <v>751</v>
      </c>
      <c r="AA767" s="400"/>
    </row>
    <row r="768" spans="1:27" ht="12.6" customHeight="1">
      <c r="A768" s="403">
        <f t="shared" si="399"/>
        <v>752</v>
      </c>
      <c r="B768" s="511"/>
      <c r="C768" s="404" t="str">
        <f t="shared" si="383"/>
        <v>C36-R16</v>
      </c>
      <c r="D768" s="405">
        <v>0.67165509259259337</v>
      </c>
      <c r="E768" s="405">
        <v>0.67180555555555632</v>
      </c>
      <c r="F768" s="406">
        <f t="shared" ref="F768:H768" si="445">F767</f>
        <v>1.7</v>
      </c>
      <c r="G768" s="468">
        <f t="shared" si="445"/>
        <v>11.6</v>
      </c>
      <c r="H768" s="407">
        <f t="shared" si="445"/>
        <v>1.2</v>
      </c>
      <c r="I768" s="407">
        <f t="shared" si="385"/>
        <v>13.299999999999999</v>
      </c>
      <c r="J768" s="407">
        <f t="shared" si="386"/>
        <v>13.399999999999999</v>
      </c>
      <c r="K768" s="408">
        <f t="shared" si="387"/>
        <v>9.9999999999999645E-2</v>
      </c>
      <c r="L768" s="409">
        <f t="shared" si="401"/>
        <v>0.5</v>
      </c>
      <c r="M768" s="410">
        <f t="shared" si="388"/>
        <v>13.799999999999999</v>
      </c>
      <c r="N768" s="410">
        <f t="shared" si="389"/>
        <v>13.899999999999999</v>
      </c>
      <c r="O768" s="411"/>
      <c r="P768" s="485">
        <f t="shared" ca="1" si="390"/>
        <v>0.67152777777777795</v>
      </c>
      <c r="Q768" s="484">
        <f t="shared" ca="1" si="391"/>
        <v>0.67168981481481493</v>
      </c>
      <c r="R768" s="486">
        <v>0.1</v>
      </c>
      <c r="S768" s="486">
        <f t="shared" ca="1" si="318"/>
        <v>7.0000000000000007E-2</v>
      </c>
      <c r="T768">
        <v>54</v>
      </c>
      <c r="U768" s="469" t="str">
        <f t="shared" si="392"/>
        <v>C36-R16</v>
      </c>
      <c r="V768">
        <v>36</v>
      </c>
      <c r="W768" s="470" t="s">
        <v>493</v>
      </c>
      <c r="X768" s="470" t="s">
        <v>494</v>
      </c>
      <c r="Y768">
        <v>16</v>
      </c>
      <c r="Z768" s="400">
        <v>752</v>
      </c>
      <c r="AA768" s="400"/>
    </row>
    <row r="769" spans="1:27" ht="12.6" customHeight="1">
      <c r="A769" s="403">
        <f t="shared" si="399"/>
        <v>753</v>
      </c>
      <c r="B769" s="511"/>
      <c r="C769" s="404" t="str">
        <f t="shared" si="383"/>
        <v>C36-R14</v>
      </c>
      <c r="D769" s="405">
        <v>0.67209490740740818</v>
      </c>
      <c r="E769" s="405">
        <v>0.67224537037037113</v>
      </c>
      <c r="F769" s="406">
        <f t="shared" ref="F769:H769" si="446">F768</f>
        <v>1.7</v>
      </c>
      <c r="G769" s="468">
        <f t="shared" si="446"/>
        <v>11.6</v>
      </c>
      <c r="H769" s="407">
        <f t="shared" si="446"/>
        <v>1.2</v>
      </c>
      <c r="I769" s="407">
        <f t="shared" si="385"/>
        <v>13.299999999999999</v>
      </c>
      <c r="J769" s="407">
        <f t="shared" si="386"/>
        <v>13.339999999999998</v>
      </c>
      <c r="K769" s="408">
        <f t="shared" si="387"/>
        <v>3.9999999999999147E-2</v>
      </c>
      <c r="L769" s="409">
        <f t="shared" si="401"/>
        <v>0.5</v>
      </c>
      <c r="M769" s="410">
        <f t="shared" si="388"/>
        <v>13.799999999999999</v>
      </c>
      <c r="N769" s="410">
        <f t="shared" si="389"/>
        <v>13.839999999999998</v>
      </c>
      <c r="O769" s="411"/>
      <c r="P769" s="485">
        <f t="shared" ca="1" si="390"/>
        <v>0.67196759259259276</v>
      </c>
      <c r="Q769" s="484">
        <f t="shared" ca="1" si="391"/>
        <v>0.6721180555555557</v>
      </c>
      <c r="R769" s="486">
        <v>0.04</v>
      </c>
      <c r="S769" s="486">
        <f t="shared" ca="1" si="318"/>
        <v>0.15</v>
      </c>
      <c r="T769">
        <v>55</v>
      </c>
      <c r="U769" s="469" t="str">
        <f t="shared" si="392"/>
        <v>C36-R14</v>
      </c>
      <c r="V769">
        <v>36</v>
      </c>
      <c r="W769" s="470" t="s">
        <v>493</v>
      </c>
      <c r="X769" s="470" t="s">
        <v>494</v>
      </c>
      <c r="Y769">
        <v>14</v>
      </c>
      <c r="Z769" s="400">
        <v>753</v>
      </c>
      <c r="AA769" s="400"/>
    </row>
    <row r="770" spans="1:27" ht="12.6" customHeight="1">
      <c r="A770" s="403">
        <f t="shared" si="399"/>
        <v>754</v>
      </c>
      <c r="B770" s="511"/>
      <c r="C770" s="404" t="str">
        <f t="shared" si="383"/>
        <v>C36-R12</v>
      </c>
      <c r="D770" s="405">
        <v>0.67248842592592672</v>
      </c>
      <c r="E770" s="405">
        <v>0.67263888888888967</v>
      </c>
      <c r="F770" s="406">
        <f t="shared" ref="F770:H770" si="447">F769</f>
        <v>1.7</v>
      </c>
      <c r="G770" s="468">
        <f t="shared" si="447"/>
        <v>11.6</v>
      </c>
      <c r="H770" s="407">
        <f t="shared" si="447"/>
        <v>1.2</v>
      </c>
      <c r="I770" s="407">
        <f t="shared" si="385"/>
        <v>13.299999999999999</v>
      </c>
      <c r="J770" s="407">
        <f t="shared" si="386"/>
        <v>13.319999999999999</v>
      </c>
      <c r="K770" s="408">
        <f t="shared" si="387"/>
        <v>1.9999999999999574E-2</v>
      </c>
      <c r="L770" s="409">
        <f t="shared" si="401"/>
        <v>0.5</v>
      </c>
      <c r="M770" s="410">
        <f t="shared" si="388"/>
        <v>13.799999999999999</v>
      </c>
      <c r="N770" s="410">
        <f t="shared" si="389"/>
        <v>13.819999999999999</v>
      </c>
      <c r="O770" s="411"/>
      <c r="P770" s="485">
        <f t="shared" ca="1" si="390"/>
        <v>0.67237268518518534</v>
      </c>
      <c r="Q770" s="484">
        <f t="shared" ca="1" si="391"/>
        <v>0.67253472222222233</v>
      </c>
      <c r="R770" s="486">
        <v>0.02</v>
      </c>
      <c r="S770" s="486">
        <f t="shared" ca="1" si="318"/>
        <v>0.04</v>
      </c>
      <c r="T770">
        <v>56</v>
      </c>
      <c r="U770" s="469" t="str">
        <f t="shared" si="392"/>
        <v>C36-R12</v>
      </c>
      <c r="V770">
        <v>36</v>
      </c>
      <c r="W770" s="470" t="s">
        <v>493</v>
      </c>
      <c r="X770" s="470" t="s">
        <v>494</v>
      </c>
      <c r="Y770">
        <v>12</v>
      </c>
      <c r="Z770" s="400">
        <v>754</v>
      </c>
      <c r="AA770" s="400"/>
    </row>
    <row r="771" spans="1:27" ht="12.6" customHeight="1">
      <c r="A771" s="403">
        <f t="shared" si="399"/>
        <v>755</v>
      </c>
      <c r="B771" s="511"/>
      <c r="C771" s="404" t="str">
        <f t="shared" si="383"/>
        <v>C36-R10</v>
      </c>
      <c r="D771" s="405">
        <v>0.67289351851851931</v>
      </c>
      <c r="E771" s="405">
        <v>0.67306712962963045</v>
      </c>
      <c r="F771" s="406">
        <f t="shared" ref="F771:H771" si="448">F770</f>
        <v>1.7</v>
      </c>
      <c r="G771" s="468">
        <f t="shared" si="448"/>
        <v>11.6</v>
      </c>
      <c r="H771" s="407">
        <f t="shared" si="448"/>
        <v>1.2</v>
      </c>
      <c r="I771" s="407">
        <f t="shared" si="385"/>
        <v>13.299999999999999</v>
      </c>
      <c r="J771" s="407">
        <f t="shared" si="386"/>
        <v>13.309999999999999</v>
      </c>
      <c r="K771" s="408">
        <f t="shared" si="387"/>
        <v>9.9999999999997868E-3</v>
      </c>
      <c r="L771" s="409">
        <f t="shared" si="401"/>
        <v>0.5</v>
      </c>
      <c r="M771" s="410">
        <f t="shared" si="388"/>
        <v>13.799999999999999</v>
      </c>
      <c r="N771" s="410">
        <f t="shared" si="389"/>
        <v>13.809999999999999</v>
      </c>
      <c r="O771" s="411"/>
      <c r="P771" s="485">
        <f t="shared" ca="1" si="390"/>
        <v>0.67282407407407419</v>
      </c>
      <c r="Q771" s="484">
        <f t="shared" ca="1" si="391"/>
        <v>0.6729629629629631</v>
      </c>
      <c r="R771" s="486">
        <v>0.01</v>
      </c>
      <c r="S771" s="486">
        <f t="shared" ca="1" si="318"/>
        <v>0.14000000000000001</v>
      </c>
      <c r="T771">
        <v>57</v>
      </c>
      <c r="U771" s="469" t="str">
        <f t="shared" si="392"/>
        <v>C36-R10</v>
      </c>
      <c r="V771">
        <v>36</v>
      </c>
      <c r="W771" s="470" t="s">
        <v>493</v>
      </c>
      <c r="X771" s="470" t="s">
        <v>494</v>
      </c>
      <c r="Y771">
        <v>10</v>
      </c>
      <c r="Z771" s="400">
        <v>755</v>
      </c>
      <c r="AA771" s="400"/>
    </row>
    <row r="772" spans="1:27" ht="12.6" customHeight="1">
      <c r="A772" s="403">
        <f t="shared" si="399"/>
        <v>756</v>
      </c>
      <c r="B772" s="511"/>
      <c r="C772" s="404" t="str">
        <f t="shared" si="383"/>
        <v>C36-R8</v>
      </c>
      <c r="D772" s="405">
        <v>0.67333333333333412</v>
      </c>
      <c r="E772" s="405">
        <v>0.67348379629629707</v>
      </c>
      <c r="F772" s="406">
        <f t="shared" ref="F772:H772" si="449">F771</f>
        <v>1.7</v>
      </c>
      <c r="G772" s="468">
        <f t="shared" si="449"/>
        <v>11.6</v>
      </c>
      <c r="H772" s="407">
        <f t="shared" si="449"/>
        <v>1.2</v>
      </c>
      <c r="I772" s="407">
        <f t="shared" si="385"/>
        <v>13.299999999999999</v>
      </c>
      <c r="J772" s="407">
        <f t="shared" si="386"/>
        <v>13.36</v>
      </c>
      <c r="K772" s="408">
        <f t="shared" si="387"/>
        <v>6.0000000000000497E-2</v>
      </c>
      <c r="L772" s="409">
        <f t="shared" si="401"/>
        <v>0.5</v>
      </c>
      <c r="M772" s="410">
        <f t="shared" si="388"/>
        <v>13.799999999999999</v>
      </c>
      <c r="N772" s="410">
        <f t="shared" si="389"/>
        <v>13.86</v>
      </c>
      <c r="O772" s="411"/>
      <c r="P772" s="485">
        <f t="shared" ca="1" si="390"/>
        <v>0.67325231481481496</v>
      </c>
      <c r="Q772" s="484">
        <f t="shared" ca="1" si="391"/>
        <v>0.67342592592592609</v>
      </c>
      <c r="R772" s="486">
        <v>0.06</v>
      </c>
      <c r="S772" s="486">
        <f t="shared" ca="1" si="318"/>
        <v>0.06</v>
      </c>
      <c r="T772">
        <v>58</v>
      </c>
      <c r="U772" s="469" t="str">
        <f t="shared" si="392"/>
        <v>C36-R8</v>
      </c>
      <c r="V772">
        <v>36</v>
      </c>
      <c r="W772" s="470" t="s">
        <v>493</v>
      </c>
      <c r="X772" s="470" t="s">
        <v>494</v>
      </c>
      <c r="Y772">
        <v>8</v>
      </c>
      <c r="Z772" s="400">
        <v>756</v>
      </c>
      <c r="AA772" s="400"/>
    </row>
    <row r="773" spans="1:27" ht="12.6" customHeight="1">
      <c r="A773" s="403">
        <f t="shared" si="399"/>
        <v>757</v>
      </c>
      <c r="B773" s="511"/>
      <c r="C773" s="404" t="str">
        <f t="shared" si="383"/>
        <v>C36-R6</v>
      </c>
      <c r="D773" s="405">
        <v>0.67376157407407489</v>
      </c>
      <c r="E773" s="405">
        <v>0.67393518518518603</v>
      </c>
      <c r="F773" s="406">
        <f t="shared" ref="F773:H773" si="450">F772</f>
        <v>1.7</v>
      </c>
      <c r="G773" s="468">
        <f t="shared" si="450"/>
        <v>11.6</v>
      </c>
      <c r="H773" s="407">
        <f t="shared" si="450"/>
        <v>1.2</v>
      </c>
      <c r="I773" s="407">
        <f t="shared" si="385"/>
        <v>13.299999999999999</v>
      </c>
      <c r="J773" s="407">
        <f t="shared" si="386"/>
        <v>13.319999999999999</v>
      </c>
      <c r="K773" s="408">
        <f t="shared" si="387"/>
        <v>1.9999999999999574E-2</v>
      </c>
      <c r="L773" s="409">
        <f t="shared" si="401"/>
        <v>0.5</v>
      </c>
      <c r="M773" s="410">
        <f t="shared" si="388"/>
        <v>13.799999999999999</v>
      </c>
      <c r="N773" s="410">
        <f t="shared" si="389"/>
        <v>13.819999999999999</v>
      </c>
      <c r="O773" s="411"/>
      <c r="P773" s="485">
        <f t="shared" ca="1" si="390"/>
        <v>0.67368055555555573</v>
      </c>
      <c r="Q773" s="484">
        <f t="shared" ca="1" si="391"/>
        <v>0.67385416666666687</v>
      </c>
      <c r="R773" s="486">
        <v>0.02</v>
      </c>
      <c r="S773" s="486">
        <f t="shared" ca="1" si="318"/>
        <v>0.03</v>
      </c>
      <c r="T773">
        <v>59</v>
      </c>
      <c r="U773" s="469" t="str">
        <f t="shared" si="392"/>
        <v>C36-R6</v>
      </c>
      <c r="V773">
        <v>36</v>
      </c>
      <c r="W773" s="470" t="s">
        <v>493</v>
      </c>
      <c r="X773" s="470" t="s">
        <v>494</v>
      </c>
      <c r="Y773">
        <v>6</v>
      </c>
      <c r="Z773" s="400">
        <v>757</v>
      </c>
      <c r="AA773" s="400"/>
    </row>
    <row r="774" spans="1:27" ht="12.6" customHeight="1">
      <c r="A774" s="403">
        <f t="shared" si="399"/>
        <v>758</v>
      </c>
      <c r="B774" s="511"/>
      <c r="C774" s="404" t="str">
        <f t="shared" si="383"/>
        <v>C36-R4</v>
      </c>
      <c r="D774" s="405">
        <v>0.67421296296296385</v>
      </c>
      <c r="E774" s="405">
        <v>0.67438657407407498</v>
      </c>
      <c r="F774" s="406">
        <f t="shared" ref="F774:H774" si="451">F773</f>
        <v>1.7</v>
      </c>
      <c r="G774" s="468">
        <f t="shared" si="451"/>
        <v>11.6</v>
      </c>
      <c r="H774" s="407">
        <f t="shared" si="451"/>
        <v>1.2</v>
      </c>
      <c r="I774" s="407">
        <f t="shared" si="385"/>
        <v>13.299999999999999</v>
      </c>
      <c r="J774" s="407">
        <f t="shared" si="386"/>
        <v>13.419999999999998</v>
      </c>
      <c r="K774" s="408">
        <f t="shared" si="387"/>
        <v>0.11999999999999922</v>
      </c>
      <c r="L774" s="409">
        <f t="shared" si="401"/>
        <v>0.5</v>
      </c>
      <c r="M774" s="410">
        <f t="shared" si="388"/>
        <v>13.799999999999999</v>
      </c>
      <c r="N774" s="410">
        <f t="shared" si="389"/>
        <v>13.919999999999998</v>
      </c>
      <c r="O774" s="411"/>
      <c r="P774" s="485">
        <f t="shared" ca="1" si="390"/>
        <v>0.67409722222222246</v>
      </c>
      <c r="Q774" s="484">
        <f t="shared" ca="1" si="391"/>
        <v>0.67425925925925945</v>
      </c>
      <c r="R774" s="486">
        <v>0.12</v>
      </c>
      <c r="S774" s="486">
        <f t="shared" ca="1" si="318"/>
        <v>0.09</v>
      </c>
      <c r="T774">
        <v>60</v>
      </c>
      <c r="U774" s="469" t="str">
        <f t="shared" si="392"/>
        <v>C36-R4</v>
      </c>
      <c r="V774">
        <v>36</v>
      </c>
      <c r="W774" s="470" t="s">
        <v>493</v>
      </c>
      <c r="X774" s="470" t="s">
        <v>494</v>
      </c>
      <c r="Y774">
        <v>4</v>
      </c>
      <c r="Z774" s="400">
        <v>758</v>
      </c>
      <c r="AA774" s="400"/>
    </row>
    <row r="775" spans="1:27" ht="12.6" customHeight="1">
      <c r="A775" s="403">
        <f t="shared" si="399"/>
        <v>759</v>
      </c>
      <c r="B775" s="511"/>
      <c r="C775" s="404" t="str">
        <f t="shared" si="383"/>
        <v>C36-R2</v>
      </c>
      <c r="D775" s="405">
        <v>0.67467592592592684</v>
      </c>
      <c r="E775" s="405">
        <v>0.67481481481481576</v>
      </c>
      <c r="F775" s="406">
        <f t="shared" ref="F775:H775" si="452">F774</f>
        <v>1.7</v>
      </c>
      <c r="G775" s="468">
        <f t="shared" si="452"/>
        <v>11.6</v>
      </c>
      <c r="H775" s="407">
        <f t="shared" si="452"/>
        <v>1.2</v>
      </c>
      <c r="I775" s="407">
        <f t="shared" si="385"/>
        <v>13.299999999999999</v>
      </c>
      <c r="J775" s="407">
        <f t="shared" si="386"/>
        <v>13.43</v>
      </c>
      <c r="K775" s="408">
        <f t="shared" si="387"/>
        <v>0.13000000000000078</v>
      </c>
      <c r="L775" s="409">
        <f t="shared" si="401"/>
        <v>0.5</v>
      </c>
      <c r="M775" s="410">
        <f t="shared" si="388"/>
        <v>13.799999999999999</v>
      </c>
      <c r="N775" s="410">
        <f t="shared" si="389"/>
        <v>13.93</v>
      </c>
      <c r="O775" s="411"/>
      <c r="P775" s="485">
        <f t="shared" ca="1" si="390"/>
        <v>0.67453703703703727</v>
      </c>
      <c r="Q775" s="484">
        <f t="shared" ca="1" si="391"/>
        <v>0.67469907407407426</v>
      </c>
      <c r="R775" s="486">
        <v>0.13</v>
      </c>
      <c r="S775" s="486">
        <f t="shared" ca="1" si="318"/>
        <v>0.04</v>
      </c>
      <c r="T775">
        <v>61</v>
      </c>
      <c r="U775" s="469" t="str">
        <f t="shared" si="392"/>
        <v>C36-R2</v>
      </c>
      <c r="V775">
        <v>36</v>
      </c>
      <c r="W775" s="470" t="s">
        <v>493</v>
      </c>
      <c r="X775" s="470" t="s">
        <v>494</v>
      </c>
      <c r="Y775">
        <v>2</v>
      </c>
      <c r="Z775" s="400">
        <v>759</v>
      </c>
      <c r="AA775" s="400"/>
    </row>
    <row r="776" spans="1:27" ht="12.6" customHeight="1">
      <c r="A776" s="403">
        <f t="shared" si="399"/>
        <v>760</v>
      </c>
      <c r="B776" s="511"/>
      <c r="C776" s="404" t="str">
        <f t="shared" si="383"/>
        <v>C37-R1</v>
      </c>
      <c r="D776" s="405">
        <v>0.67506944444444539</v>
      </c>
      <c r="E776" s="405">
        <v>0.67523148148148238</v>
      </c>
      <c r="F776" s="406">
        <f t="shared" ref="F776:H776" si="453">F775</f>
        <v>1.7</v>
      </c>
      <c r="G776" s="468">
        <f t="shared" si="453"/>
        <v>11.6</v>
      </c>
      <c r="H776" s="407">
        <f t="shared" si="453"/>
        <v>1.2</v>
      </c>
      <c r="I776" s="407">
        <f t="shared" si="385"/>
        <v>13.299999999999999</v>
      </c>
      <c r="J776" s="407">
        <f t="shared" si="386"/>
        <v>13.399999999999999</v>
      </c>
      <c r="K776" s="408">
        <f t="shared" si="387"/>
        <v>9.9999999999999645E-2</v>
      </c>
      <c r="L776" s="409">
        <f t="shared" si="401"/>
        <v>0.5</v>
      </c>
      <c r="M776" s="410">
        <f t="shared" si="388"/>
        <v>13.799999999999999</v>
      </c>
      <c r="N776" s="410">
        <f t="shared" si="389"/>
        <v>13.899999999999999</v>
      </c>
      <c r="O776" s="411"/>
      <c r="P776" s="485">
        <f t="shared" ca="1" si="390"/>
        <v>0.67494212962962985</v>
      </c>
      <c r="Q776" s="484">
        <f t="shared" ca="1" si="391"/>
        <v>0.67508101851851876</v>
      </c>
      <c r="R776" s="486">
        <v>0.1</v>
      </c>
      <c r="S776" s="486">
        <f t="shared" ca="1" si="318"/>
        <v>0.11</v>
      </c>
      <c r="T776">
        <v>62</v>
      </c>
      <c r="U776" s="469" t="str">
        <f t="shared" si="392"/>
        <v>C37-R1</v>
      </c>
      <c r="V776">
        <v>37</v>
      </c>
      <c r="W776" s="470" t="s">
        <v>493</v>
      </c>
      <c r="X776" s="470" t="s">
        <v>494</v>
      </c>
      <c r="Y776">
        <v>1</v>
      </c>
      <c r="Z776" s="400">
        <v>760</v>
      </c>
      <c r="AA776" s="400"/>
    </row>
    <row r="777" spans="1:27" ht="12.6" customHeight="1">
      <c r="A777" s="403">
        <f t="shared" si="399"/>
        <v>761</v>
      </c>
      <c r="B777" s="511"/>
      <c r="C777" s="404" t="str">
        <f t="shared" si="383"/>
        <v>C37-R3</v>
      </c>
      <c r="D777" s="405">
        <v>0.67547453703703797</v>
      </c>
      <c r="E777" s="405">
        <v>0.67562500000000092</v>
      </c>
      <c r="F777" s="406">
        <f t="shared" ref="F777:H777" si="454">F776</f>
        <v>1.7</v>
      </c>
      <c r="G777" s="468">
        <f t="shared" si="454"/>
        <v>11.6</v>
      </c>
      <c r="H777" s="407">
        <f t="shared" si="454"/>
        <v>1.2</v>
      </c>
      <c r="I777" s="407">
        <f t="shared" si="385"/>
        <v>13.299999999999999</v>
      </c>
      <c r="J777" s="407">
        <f t="shared" si="386"/>
        <v>13.309999999999999</v>
      </c>
      <c r="K777" s="408">
        <f t="shared" si="387"/>
        <v>9.9999999999997868E-3</v>
      </c>
      <c r="L777" s="409">
        <f t="shared" si="401"/>
        <v>0.5</v>
      </c>
      <c r="M777" s="410">
        <f t="shared" si="388"/>
        <v>13.799999999999999</v>
      </c>
      <c r="N777" s="410">
        <f t="shared" si="389"/>
        <v>13.809999999999999</v>
      </c>
      <c r="O777" s="411"/>
      <c r="P777" s="485">
        <f t="shared" ca="1" si="390"/>
        <v>0.67537037037037062</v>
      </c>
      <c r="Q777" s="484">
        <f t="shared" ca="1" si="391"/>
        <v>0.67550925925925953</v>
      </c>
      <c r="R777" s="486">
        <v>0.01</v>
      </c>
      <c r="S777" s="486">
        <f t="shared" ca="1" si="318"/>
        <v>0.05</v>
      </c>
      <c r="T777">
        <v>63</v>
      </c>
      <c r="U777" s="469" t="str">
        <f t="shared" si="392"/>
        <v>C37-R3</v>
      </c>
      <c r="V777">
        <v>37</v>
      </c>
      <c r="W777" s="470" t="s">
        <v>493</v>
      </c>
      <c r="X777" s="470" t="s">
        <v>494</v>
      </c>
      <c r="Y777">
        <v>3</v>
      </c>
      <c r="Z777" s="400">
        <v>761</v>
      </c>
      <c r="AA777" s="400"/>
    </row>
    <row r="778" spans="1:27" ht="12.6" customHeight="1">
      <c r="A778" s="403">
        <f t="shared" si="399"/>
        <v>762</v>
      </c>
      <c r="B778" s="511"/>
      <c r="C778" s="404" t="str">
        <f t="shared" si="383"/>
        <v>C37-R5</v>
      </c>
      <c r="D778" s="405">
        <v>0.67589120370370459</v>
      </c>
      <c r="E778" s="405">
        <v>0.67606481481481573</v>
      </c>
      <c r="F778" s="406">
        <f t="shared" ref="F778:H778" si="455">F777</f>
        <v>1.7</v>
      </c>
      <c r="G778" s="468">
        <f t="shared" si="455"/>
        <v>11.6</v>
      </c>
      <c r="H778" s="407">
        <f t="shared" si="455"/>
        <v>1.2</v>
      </c>
      <c r="I778" s="407">
        <f t="shared" si="385"/>
        <v>13.299999999999999</v>
      </c>
      <c r="J778" s="407">
        <f t="shared" si="386"/>
        <v>13.45</v>
      </c>
      <c r="K778" s="408">
        <f t="shared" si="387"/>
        <v>0.15000000000000036</v>
      </c>
      <c r="L778" s="409">
        <f t="shared" si="401"/>
        <v>0.5</v>
      </c>
      <c r="M778" s="410">
        <f t="shared" si="388"/>
        <v>13.799999999999999</v>
      </c>
      <c r="N778" s="410">
        <f t="shared" si="389"/>
        <v>13.95</v>
      </c>
      <c r="O778" s="411"/>
      <c r="P778" s="485">
        <f t="shared" ca="1" si="390"/>
        <v>0.6757754629629632</v>
      </c>
      <c r="Q778" s="484">
        <f t="shared" ca="1" si="391"/>
        <v>0.67591435185185211</v>
      </c>
      <c r="R778" s="486">
        <v>0.15</v>
      </c>
      <c r="S778" s="486">
        <f t="shared" ca="1" si="318"/>
        <v>0.14000000000000001</v>
      </c>
      <c r="T778">
        <v>64</v>
      </c>
      <c r="U778" s="469" t="str">
        <f t="shared" si="392"/>
        <v>C37-R5</v>
      </c>
      <c r="V778">
        <v>37</v>
      </c>
      <c r="W778" s="470" t="s">
        <v>493</v>
      </c>
      <c r="X778" s="470" t="s">
        <v>494</v>
      </c>
      <c r="Y778">
        <v>5</v>
      </c>
      <c r="Z778" s="400">
        <v>762</v>
      </c>
      <c r="AA778" s="400"/>
    </row>
    <row r="779" spans="1:27" ht="12.6" customHeight="1">
      <c r="A779" s="403">
        <f t="shared" si="399"/>
        <v>763</v>
      </c>
      <c r="B779" s="511"/>
      <c r="C779" s="404" t="str">
        <f t="shared" si="383"/>
        <v>C37-R7</v>
      </c>
      <c r="D779" s="405">
        <v>0.67634259259259355</v>
      </c>
      <c r="E779" s="405">
        <v>0.6764930555555565</v>
      </c>
      <c r="F779" s="406">
        <f t="shared" ref="F779:H779" si="456">F778</f>
        <v>1.7</v>
      </c>
      <c r="G779" s="468">
        <f t="shared" si="456"/>
        <v>11.6</v>
      </c>
      <c r="H779" s="407">
        <f t="shared" si="456"/>
        <v>1.2</v>
      </c>
      <c r="I779" s="407">
        <f t="shared" si="385"/>
        <v>13.299999999999999</v>
      </c>
      <c r="J779" s="407">
        <f t="shared" si="386"/>
        <v>13.35</v>
      </c>
      <c r="K779" s="408">
        <f t="shared" si="387"/>
        <v>5.0000000000000711E-2</v>
      </c>
      <c r="L779" s="409">
        <f t="shared" si="401"/>
        <v>0.5</v>
      </c>
      <c r="M779" s="410">
        <f t="shared" si="388"/>
        <v>13.799999999999999</v>
      </c>
      <c r="N779" s="410">
        <f t="shared" si="389"/>
        <v>13.85</v>
      </c>
      <c r="O779" s="411"/>
      <c r="P779" s="485">
        <f t="shared" ca="1" si="390"/>
        <v>0.67615740740740771</v>
      </c>
      <c r="Q779" s="484">
        <f t="shared" ca="1" si="391"/>
        <v>0.6763194444444447</v>
      </c>
      <c r="R779" s="486">
        <v>0.05</v>
      </c>
      <c r="S779" s="486">
        <f t="shared" ca="1" si="318"/>
        <v>0.13</v>
      </c>
      <c r="T779">
        <v>65</v>
      </c>
      <c r="U779" s="469" t="str">
        <f t="shared" si="392"/>
        <v>C37-R7</v>
      </c>
      <c r="V779">
        <v>37</v>
      </c>
      <c r="W779" s="470" t="s">
        <v>493</v>
      </c>
      <c r="X779" s="470" t="s">
        <v>494</v>
      </c>
      <c r="Y779">
        <v>7</v>
      </c>
      <c r="Z779" s="400">
        <v>763</v>
      </c>
      <c r="AA779" s="400"/>
    </row>
    <row r="780" spans="1:27" ht="12.6" customHeight="1">
      <c r="A780" s="403">
        <f t="shared" si="399"/>
        <v>764</v>
      </c>
      <c r="B780" s="511"/>
      <c r="C780" s="404" t="str">
        <f t="shared" si="383"/>
        <v>C37-R9</v>
      </c>
      <c r="D780" s="405">
        <v>0.67673611111111209</v>
      </c>
      <c r="E780" s="405">
        <v>0.67690972222222323</v>
      </c>
      <c r="F780" s="406">
        <f t="shared" ref="F780:H780" si="457">F779</f>
        <v>1.7</v>
      </c>
      <c r="G780" s="468">
        <f t="shared" si="457"/>
        <v>11.6</v>
      </c>
      <c r="H780" s="407">
        <f t="shared" si="457"/>
        <v>1.2</v>
      </c>
      <c r="I780" s="407">
        <f t="shared" si="385"/>
        <v>13.299999999999999</v>
      </c>
      <c r="J780" s="407">
        <f t="shared" si="386"/>
        <v>13.43</v>
      </c>
      <c r="K780" s="408">
        <f t="shared" si="387"/>
        <v>0.13000000000000078</v>
      </c>
      <c r="L780" s="409">
        <f t="shared" si="401"/>
        <v>0.5</v>
      </c>
      <c r="M780" s="410">
        <f t="shared" si="388"/>
        <v>13.799999999999999</v>
      </c>
      <c r="N780" s="410">
        <f t="shared" si="389"/>
        <v>13.93</v>
      </c>
      <c r="O780" s="411"/>
      <c r="P780" s="485">
        <f t="shared" ca="1" si="390"/>
        <v>0.67660879629629656</v>
      </c>
      <c r="Q780" s="484">
        <f t="shared" ca="1" si="391"/>
        <v>0.6767592592592595</v>
      </c>
      <c r="R780" s="486">
        <v>0.13</v>
      </c>
      <c r="S780" s="486">
        <f t="shared" ca="1" si="318"/>
        <v>0.05</v>
      </c>
      <c r="T780">
        <v>66</v>
      </c>
      <c r="U780" s="469" t="str">
        <f t="shared" si="392"/>
        <v>C37-R9</v>
      </c>
      <c r="V780">
        <v>37</v>
      </c>
      <c r="W780" s="470" t="s">
        <v>493</v>
      </c>
      <c r="X780" s="470" t="s">
        <v>494</v>
      </c>
      <c r="Y780">
        <v>9</v>
      </c>
      <c r="Z780" s="400">
        <v>764</v>
      </c>
      <c r="AA780" s="400"/>
    </row>
    <row r="781" spans="1:27" ht="12.6" customHeight="1">
      <c r="A781" s="403">
        <f t="shared" si="399"/>
        <v>765</v>
      </c>
      <c r="B781" s="511" t="str">
        <f>D12</f>
        <v>KM10+130, KM10+170</v>
      </c>
      <c r="C781" s="404" t="str">
        <f t="shared" ref="C781:C813" si="458">U781</f>
        <v>C37-R11</v>
      </c>
      <c r="D781" s="405">
        <v>0.67719907407407509</v>
      </c>
      <c r="E781" s="405">
        <v>0.67737268518518623</v>
      </c>
      <c r="F781" s="406">
        <f t="shared" ref="F781:H781" si="459">F780</f>
        <v>1.7</v>
      </c>
      <c r="G781" s="468">
        <f t="shared" si="459"/>
        <v>11.6</v>
      </c>
      <c r="H781" s="407">
        <f t="shared" si="459"/>
        <v>1.2</v>
      </c>
      <c r="I781" s="407">
        <f t="shared" ref="I781:I813" si="460">F781+G781</f>
        <v>13.299999999999999</v>
      </c>
      <c r="J781" s="407">
        <f t="shared" ref="J781:J813" si="461">I781+R781</f>
        <v>13.309999999999999</v>
      </c>
      <c r="K781" s="408">
        <f t="shared" ref="K781:K813" si="462">J781-I781</f>
        <v>9.9999999999997868E-3</v>
      </c>
      <c r="L781" s="409">
        <f t="shared" si="401"/>
        <v>0.5</v>
      </c>
      <c r="M781" s="410">
        <f t="shared" ref="M781:M813" si="463">I781+L781</f>
        <v>13.799999999999999</v>
      </c>
      <c r="N781" s="410">
        <f t="shared" ref="N781:N813" si="464">J781+L781</f>
        <v>13.809999999999999</v>
      </c>
      <c r="O781" s="411"/>
      <c r="P781" s="485">
        <f t="shared" ref="P781:P813" ca="1" si="465">Q780+TIME(0,0,RANDBETWEEN(20,25))</f>
        <v>0.67704861111111136</v>
      </c>
      <c r="Q781" s="484">
        <f t="shared" ref="Q781:Q813" ca="1" si="466">P781+TIME(0,0,RANDBETWEEN(12,15))</f>
        <v>0.6772222222222225</v>
      </c>
      <c r="R781" s="486">
        <v>0.01</v>
      </c>
      <c r="S781" s="486">
        <f t="shared" ca="1" si="318"/>
        <v>0.11</v>
      </c>
      <c r="T781">
        <v>67</v>
      </c>
      <c r="U781" s="469" t="str">
        <f t="shared" ref="U781:U813" si="467">W781&amp;V781&amp;"-"&amp;X781&amp;Y781</f>
        <v>C37-R11</v>
      </c>
      <c r="V781">
        <v>37</v>
      </c>
      <c r="W781" s="470" t="s">
        <v>493</v>
      </c>
      <c r="X781" s="470" t="s">
        <v>494</v>
      </c>
      <c r="Y781">
        <v>11</v>
      </c>
      <c r="Z781" s="400">
        <v>765</v>
      </c>
      <c r="AA781" s="400"/>
    </row>
    <row r="782" spans="1:27" ht="12.6" customHeight="1">
      <c r="A782" s="403">
        <f t="shared" si="399"/>
        <v>766</v>
      </c>
      <c r="B782" s="511"/>
      <c r="C782" s="404" t="str">
        <f t="shared" si="458"/>
        <v>C37-R13</v>
      </c>
      <c r="D782" s="405">
        <v>0.67760416666666767</v>
      </c>
      <c r="E782" s="405">
        <v>0.67774305555555658</v>
      </c>
      <c r="F782" s="406">
        <f t="shared" ref="F782:H782" si="468">F781</f>
        <v>1.7</v>
      </c>
      <c r="G782" s="468">
        <f t="shared" si="468"/>
        <v>11.6</v>
      </c>
      <c r="H782" s="407">
        <f t="shared" si="468"/>
        <v>1.2</v>
      </c>
      <c r="I782" s="407">
        <f t="shared" si="460"/>
        <v>13.299999999999999</v>
      </c>
      <c r="J782" s="407">
        <f t="shared" si="461"/>
        <v>13.37</v>
      </c>
      <c r="K782" s="408">
        <f t="shared" si="462"/>
        <v>7.0000000000000284E-2</v>
      </c>
      <c r="L782" s="409">
        <f t="shared" si="401"/>
        <v>0.5</v>
      </c>
      <c r="M782" s="410">
        <f t="shared" si="463"/>
        <v>13.799999999999999</v>
      </c>
      <c r="N782" s="410">
        <f t="shared" si="464"/>
        <v>13.87</v>
      </c>
      <c r="O782" s="411"/>
      <c r="P782" s="485">
        <f t="shared" ca="1" si="465"/>
        <v>0.6774652777777781</v>
      </c>
      <c r="Q782" s="484">
        <f t="shared" ca="1" si="466"/>
        <v>0.67761574074074105</v>
      </c>
      <c r="R782" s="486">
        <v>7.0000000000000007E-2</v>
      </c>
      <c r="S782" s="486">
        <f t="shared" ca="1" si="318"/>
        <v>7.0000000000000007E-2</v>
      </c>
      <c r="T782">
        <v>68</v>
      </c>
      <c r="U782" s="469" t="str">
        <f t="shared" si="467"/>
        <v>C37-R13</v>
      </c>
      <c r="V782">
        <v>37</v>
      </c>
      <c r="W782" s="470" t="s">
        <v>493</v>
      </c>
      <c r="X782" s="470" t="s">
        <v>494</v>
      </c>
      <c r="Y782">
        <v>13</v>
      </c>
      <c r="Z782" s="400">
        <v>766</v>
      </c>
      <c r="AA782" s="400"/>
    </row>
    <row r="783" spans="1:27" ht="12.6" customHeight="1">
      <c r="A783" s="403">
        <f t="shared" si="399"/>
        <v>767</v>
      </c>
      <c r="B783" s="511"/>
      <c r="C783" s="404" t="str">
        <f t="shared" si="458"/>
        <v>C37-R15</v>
      </c>
      <c r="D783" s="405">
        <v>0.67798611111111218</v>
      </c>
      <c r="E783" s="405">
        <v>0.67815972222222332</v>
      </c>
      <c r="F783" s="406">
        <f t="shared" ref="F783:H783" si="469">F782</f>
        <v>1.7</v>
      </c>
      <c r="G783" s="468">
        <f t="shared" si="469"/>
        <v>11.6</v>
      </c>
      <c r="H783" s="407">
        <f t="shared" si="469"/>
        <v>1.2</v>
      </c>
      <c r="I783" s="407">
        <f t="shared" si="460"/>
        <v>13.299999999999999</v>
      </c>
      <c r="J783" s="407">
        <f t="shared" si="461"/>
        <v>13.399999999999999</v>
      </c>
      <c r="K783" s="408">
        <f t="shared" si="462"/>
        <v>9.9999999999999645E-2</v>
      </c>
      <c r="L783" s="409">
        <f t="shared" si="401"/>
        <v>0.5</v>
      </c>
      <c r="M783" s="410">
        <f t="shared" si="463"/>
        <v>13.799999999999999</v>
      </c>
      <c r="N783" s="410">
        <f t="shared" si="464"/>
        <v>13.899999999999999</v>
      </c>
      <c r="O783" s="411"/>
      <c r="P783" s="485">
        <f t="shared" ca="1" si="465"/>
        <v>0.67785879629629664</v>
      </c>
      <c r="Q783" s="484">
        <f t="shared" ca="1" si="466"/>
        <v>0.67800925925925959</v>
      </c>
      <c r="R783" s="486">
        <v>0.1</v>
      </c>
      <c r="S783" s="486">
        <f t="shared" ca="1" si="318"/>
        <v>0.02</v>
      </c>
      <c r="T783">
        <v>69</v>
      </c>
      <c r="U783" s="469" t="str">
        <f t="shared" si="467"/>
        <v>C37-R15</v>
      </c>
      <c r="V783">
        <v>37</v>
      </c>
      <c r="W783" s="470" t="s">
        <v>493</v>
      </c>
      <c r="X783" s="470" t="s">
        <v>494</v>
      </c>
      <c r="Y783">
        <v>15</v>
      </c>
      <c r="Z783" s="400">
        <v>767</v>
      </c>
      <c r="AA783" s="400"/>
    </row>
    <row r="784" spans="1:27" ht="12.6" customHeight="1">
      <c r="A784" s="403">
        <f t="shared" si="399"/>
        <v>768</v>
      </c>
      <c r="B784" s="511"/>
      <c r="C784" s="404" t="str">
        <f t="shared" si="458"/>
        <v>C37-R17</v>
      </c>
      <c r="D784" s="405">
        <v>0.67841435185185295</v>
      </c>
      <c r="E784" s="405">
        <v>0.6785648148148159</v>
      </c>
      <c r="F784" s="406">
        <f t="shared" ref="F784:H784" si="470">F783</f>
        <v>1.7</v>
      </c>
      <c r="G784" s="468">
        <f t="shared" si="470"/>
        <v>11.6</v>
      </c>
      <c r="H784" s="407">
        <f t="shared" si="470"/>
        <v>1.2</v>
      </c>
      <c r="I784" s="407">
        <f t="shared" si="460"/>
        <v>13.299999999999999</v>
      </c>
      <c r="J784" s="407">
        <f t="shared" si="461"/>
        <v>13.379999999999999</v>
      </c>
      <c r="K784" s="408">
        <f t="shared" si="462"/>
        <v>8.0000000000000071E-2</v>
      </c>
      <c r="L784" s="409">
        <f t="shared" si="401"/>
        <v>0.5</v>
      </c>
      <c r="M784" s="410">
        <f t="shared" si="463"/>
        <v>13.799999999999999</v>
      </c>
      <c r="N784" s="410">
        <f t="shared" si="464"/>
        <v>13.879999999999999</v>
      </c>
      <c r="O784" s="411"/>
      <c r="P784" s="485">
        <f t="shared" ca="1" si="465"/>
        <v>0.67829861111111145</v>
      </c>
      <c r="Q784" s="484">
        <f t="shared" ca="1" si="466"/>
        <v>0.67847222222222259</v>
      </c>
      <c r="R784" s="486">
        <v>0.08</v>
      </c>
      <c r="S784" s="486">
        <f t="shared" ca="1" si="318"/>
        <v>0.1</v>
      </c>
      <c r="T784">
        <v>70</v>
      </c>
      <c r="U784" s="469" t="str">
        <f t="shared" si="467"/>
        <v>C37-R17</v>
      </c>
      <c r="V784">
        <v>37</v>
      </c>
      <c r="W784" s="470" t="s">
        <v>493</v>
      </c>
      <c r="X784" s="470" t="s">
        <v>494</v>
      </c>
      <c r="Y784">
        <v>17</v>
      </c>
      <c r="Z784" s="400">
        <v>768</v>
      </c>
      <c r="AA784" s="400"/>
    </row>
    <row r="785" spans="1:27" ht="12.6" customHeight="1">
      <c r="A785" s="403">
        <f t="shared" si="399"/>
        <v>769</v>
      </c>
      <c r="B785" s="511"/>
      <c r="C785" s="404" t="str">
        <f t="shared" si="458"/>
        <v>C37-R19</v>
      </c>
      <c r="D785" s="405">
        <v>0.67879629629629734</v>
      </c>
      <c r="E785" s="405">
        <v>0.67895833333333433</v>
      </c>
      <c r="F785" s="406">
        <f t="shared" ref="F785:H785" si="471">F784</f>
        <v>1.7</v>
      </c>
      <c r="G785" s="468">
        <f t="shared" si="471"/>
        <v>11.6</v>
      </c>
      <c r="H785" s="407">
        <f t="shared" si="471"/>
        <v>1.2</v>
      </c>
      <c r="I785" s="407">
        <f t="shared" si="460"/>
        <v>13.299999999999999</v>
      </c>
      <c r="J785" s="407">
        <f t="shared" si="461"/>
        <v>13.419999999999998</v>
      </c>
      <c r="K785" s="408">
        <f t="shared" si="462"/>
        <v>0.11999999999999922</v>
      </c>
      <c r="L785" s="409">
        <f t="shared" si="401"/>
        <v>0.5</v>
      </c>
      <c r="M785" s="410">
        <f t="shared" si="463"/>
        <v>13.799999999999999</v>
      </c>
      <c r="N785" s="410">
        <f t="shared" si="464"/>
        <v>13.919999999999998</v>
      </c>
      <c r="O785" s="411"/>
      <c r="P785" s="485">
        <f t="shared" ca="1" si="465"/>
        <v>0.67873842592592626</v>
      </c>
      <c r="Q785" s="484">
        <f t="shared" ca="1" si="466"/>
        <v>0.67890046296296325</v>
      </c>
      <c r="R785" s="486">
        <v>0.12</v>
      </c>
      <c r="S785" s="486">
        <f t="shared" ca="1" si="318"/>
        <v>0.01</v>
      </c>
      <c r="T785">
        <v>71</v>
      </c>
      <c r="U785" s="469" t="str">
        <f t="shared" si="467"/>
        <v>C37-R19</v>
      </c>
      <c r="V785">
        <v>37</v>
      </c>
      <c r="W785" s="470" t="s">
        <v>493</v>
      </c>
      <c r="X785" s="470" t="s">
        <v>494</v>
      </c>
      <c r="Y785">
        <v>19</v>
      </c>
      <c r="Z785" s="400">
        <v>769</v>
      </c>
      <c r="AA785" s="400"/>
    </row>
    <row r="786" spans="1:27" ht="12.6" customHeight="1">
      <c r="A786" s="403">
        <f t="shared" si="399"/>
        <v>770</v>
      </c>
      <c r="B786" s="511"/>
      <c r="C786" s="404" t="str">
        <f t="shared" si="458"/>
        <v>C37-R21</v>
      </c>
      <c r="D786" s="405">
        <v>0.67924768518518619</v>
      </c>
      <c r="E786" s="405">
        <v>0.67939814814814914</v>
      </c>
      <c r="F786" s="406">
        <f t="shared" ref="F786:H786" si="472">F785</f>
        <v>1.7</v>
      </c>
      <c r="G786" s="468">
        <f t="shared" si="472"/>
        <v>11.6</v>
      </c>
      <c r="H786" s="407">
        <f t="shared" si="472"/>
        <v>1.2</v>
      </c>
      <c r="I786" s="407">
        <f t="shared" si="460"/>
        <v>13.299999999999999</v>
      </c>
      <c r="J786" s="407">
        <f t="shared" si="461"/>
        <v>13.399999999999999</v>
      </c>
      <c r="K786" s="408">
        <f t="shared" si="462"/>
        <v>9.9999999999999645E-2</v>
      </c>
      <c r="L786" s="409">
        <f t="shared" si="401"/>
        <v>0.5</v>
      </c>
      <c r="M786" s="410">
        <f t="shared" si="463"/>
        <v>13.799999999999999</v>
      </c>
      <c r="N786" s="410">
        <f t="shared" si="464"/>
        <v>13.899999999999999</v>
      </c>
      <c r="O786" s="411"/>
      <c r="P786" s="485">
        <f t="shared" ca="1" si="465"/>
        <v>0.67916666666666692</v>
      </c>
      <c r="Q786" s="484">
        <f t="shared" ca="1" si="466"/>
        <v>0.67934027777777806</v>
      </c>
      <c r="R786" s="486">
        <v>0.1</v>
      </c>
      <c r="S786" s="486">
        <f t="shared" ca="1" si="318"/>
        <v>0.05</v>
      </c>
      <c r="T786">
        <v>72</v>
      </c>
      <c r="U786" s="469" t="str">
        <f t="shared" si="467"/>
        <v>C37-R21</v>
      </c>
      <c r="V786">
        <v>37</v>
      </c>
      <c r="W786" s="470" t="s">
        <v>493</v>
      </c>
      <c r="X786" s="470" t="s">
        <v>494</v>
      </c>
      <c r="Y786">
        <v>21</v>
      </c>
      <c r="Z786" s="400">
        <v>770</v>
      </c>
      <c r="AA786" s="400"/>
    </row>
    <row r="787" spans="1:27" ht="12.6" customHeight="1">
      <c r="A787" s="403">
        <f t="shared" si="399"/>
        <v>771</v>
      </c>
      <c r="B787" s="511"/>
      <c r="C787" s="404" t="str">
        <f t="shared" si="458"/>
        <v>C37-R23</v>
      </c>
      <c r="D787" s="405">
        <v>0.67962962962963058</v>
      </c>
      <c r="E787" s="405">
        <v>0.67976851851851949</v>
      </c>
      <c r="F787" s="406">
        <f t="shared" ref="F787:H787" si="473">F786</f>
        <v>1.7</v>
      </c>
      <c r="G787" s="468">
        <f t="shared" si="473"/>
        <v>11.6</v>
      </c>
      <c r="H787" s="407">
        <f t="shared" si="473"/>
        <v>1.2</v>
      </c>
      <c r="I787" s="407">
        <f t="shared" si="460"/>
        <v>13.299999999999999</v>
      </c>
      <c r="J787" s="407">
        <f t="shared" si="461"/>
        <v>13.44</v>
      </c>
      <c r="K787" s="408">
        <f t="shared" si="462"/>
        <v>0.14000000000000057</v>
      </c>
      <c r="L787" s="409">
        <f t="shared" si="401"/>
        <v>0.5</v>
      </c>
      <c r="M787" s="410">
        <f t="shared" si="463"/>
        <v>13.799999999999999</v>
      </c>
      <c r="N787" s="410">
        <f t="shared" si="464"/>
        <v>13.94</v>
      </c>
      <c r="O787" s="411"/>
      <c r="P787" s="485">
        <f t="shared" ca="1" si="465"/>
        <v>0.67962962962962992</v>
      </c>
      <c r="Q787" s="484">
        <f t="shared" ca="1" si="466"/>
        <v>0.67976851851851883</v>
      </c>
      <c r="R787" s="486">
        <v>0.14000000000000001</v>
      </c>
      <c r="S787" s="486">
        <f t="shared" ca="1" si="318"/>
        <v>0.08</v>
      </c>
      <c r="T787">
        <v>73</v>
      </c>
      <c r="U787" s="469" t="str">
        <f t="shared" si="467"/>
        <v>C37-R23</v>
      </c>
      <c r="V787">
        <v>37</v>
      </c>
      <c r="W787" s="470" t="s">
        <v>493</v>
      </c>
      <c r="X787" s="470" t="s">
        <v>494</v>
      </c>
      <c r="Y787">
        <v>23</v>
      </c>
      <c r="Z787" s="400">
        <v>771</v>
      </c>
      <c r="AA787" s="400"/>
    </row>
    <row r="788" spans="1:27" ht="12.6" customHeight="1">
      <c r="A788" s="403">
        <f t="shared" ref="A788:A815" si="474">A787+1</f>
        <v>772</v>
      </c>
      <c r="B788" s="511"/>
      <c r="C788" s="404" t="str">
        <f t="shared" si="458"/>
        <v>C37-R25</v>
      </c>
      <c r="D788" s="405">
        <v>0.68002314814814913</v>
      </c>
      <c r="E788" s="405">
        <v>0.68019675925926026</v>
      </c>
      <c r="F788" s="406">
        <f t="shared" ref="F788:H788" si="475">F787</f>
        <v>1.7</v>
      </c>
      <c r="G788" s="468">
        <f t="shared" si="475"/>
        <v>11.6</v>
      </c>
      <c r="H788" s="407">
        <f t="shared" si="475"/>
        <v>1.2</v>
      </c>
      <c r="I788" s="407">
        <f t="shared" si="460"/>
        <v>13.299999999999999</v>
      </c>
      <c r="J788" s="407">
        <f t="shared" si="461"/>
        <v>13.309999999999999</v>
      </c>
      <c r="K788" s="408">
        <f t="shared" si="462"/>
        <v>9.9999999999997868E-3</v>
      </c>
      <c r="L788" s="409">
        <f t="shared" ref="L788:L815" si="476">L787</f>
        <v>0.5</v>
      </c>
      <c r="M788" s="410">
        <f t="shared" si="463"/>
        <v>13.799999999999999</v>
      </c>
      <c r="N788" s="410">
        <f t="shared" si="464"/>
        <v>13.809999999999999</v>
      </c>
      <c r="O788" s="411"/>
      <c r="P788" s="485">
        <f t="shared" ca="1" si="465"/>
        <v>0.6800347222222225</v>
      </c>
      <c r="Q788" s="484">
        <f t="shared" ca="1" si="466"/>
        <v>0.68017361111111141</v>
      </c>
      <c r="R788" s="486">
        <v>0.01</v>
      </c>
      <c r="S788" s="486">
        <f t="shared" ca="1" si="318"/>
        <v>0.13</v>
      </c>
      <c r="T788">
        <v>74</v>
      </c>
      <c r="U788" s="469" t="str">
        <f t="shared" si="467"/>
        <v>C37-R25</v>
      </c>
      <c r="V788">
        <v>37</v>
      </c>
      <c r="W788" s="470" t="s">
        <v>493</v>
      </c>
      <c r="X788" s="470" t="s">
        <v>494</v>
      </c>
      <c r="Y788">
        <v>25</v>
      </c>
      <c r="Z788" s="400">
        <v>772</v>
      </c>
      <c r="AA788" s="400"/>
    </row>
    <row r="789" spans="1:27" ht="12.6" customHeight="1">
      <c r="A789" s="403">
        <f t="shared" si="474"/>
        <v>773</v>
      </c>
      <c r="B789" s="511"/>
      <c r="C789" s="404" t="str">
        <f t="shared" si="458"/>
        <v>C37-R27</v>
      </c>
      <c r="D789" s="405">
        <v>0.68046296296296394</v>
      </c>
      <c r="E789" s="405">
        <v>0.68061342592592688</v>
      </c>
      <c r="F789" s="406">
        <f t="shared" ref="F789:H789" si="477">F788</f>
        <v>1.7</v>
      </c>
      <c r="G789" s="468">
        <f t="shared" si="477"/>
        <v>11.6</v>
      </c>
      <c r="H789" s="407">
        <f t="shared" si="477"/>
        <v>1.2</v>
      </c>
      <c r="I789" s="407">
        <f t="shared" si="460"/>
        <v>13.299999999999999</v>
      </c>
      <c r="J789" s="407">
        <f t="shared" si="461"/>
        <v>13.399999999999999</v>
      </c>
      <c r="K789" s="408">
        <f t="shared" si="462"/>
        <v>9.9999999999999645E-2</v>
      </c>
      <c r="L789" s="409">
        <f t="shared" si="476"/>
        <v>0.5</v>
      </c>
      <c r="M789" s="410">
        <f t="shared" si="463"/>
        <v>13.799999999999999</v>
      </c>
      <c r="N789" s="410">
        <f t="shared" si="464"/>
        <v>13.899999999999999</v>
      </c>
      <c r="O789" s="411"/>
      <c r="P789" s="485">
        <f t="shared" ca="1" si="465"/>
        <v>0.68043981481481508</v>
      </c>
      <c r="Q789" s="484">
        <f t="shared" ca="1" si="466"/>
        <v>0.68057870370370399</v>
      </c>
      <c r="R789" s="486">
        <v>0.1</v>
      </c>
      <c r="S789" s="486">
        <f t="shared" ca="1" si="318"/>
        <v>0.15</v>
      </c>
      <c r="T789">
        <v>75</v>
      </c>
      <c r="U789" s="469" t="str">
        <f t="shared" si="467"/>
        <v>C37-R27</v>
      </c>
      <c r="V789">
        <v>37</v>
      </c>
      <c r="W789" s="470" t="s">
        <v>493</v>
      </c>
      <c r="X789" s="470" t="s">
        <v>494</v>
      </c>
      <c r="Y789">
        <v>27</v>
      </c>
      <c r="Z789" s="400">
        <v>773</v>
      </c>
      <c r="AA789" s="400"/>
    </row>
    <row r="790" spans="1:27" ht="12.6" customHeight="1">
      <c r="A790" s="403">
        <f t="shared" si="474"/>
        <v>774</v>
      </c>
      <c r="B790" s="511"/>
      <c r="C790" s="404" t="str">
        <f t="shared" si="458"/>
        <v>C37-R29</v>
      </c>
      <c r="D790" s="405">
        <v>0.68090277777777874</v>
      </c>
      <c r="E790" s="405">
        <v>0.68106481481481573</v>
      </c>
      <c r="F790" s="406">
        <f t="shared" ref="F790:H790" si="478">F789</f>
        <v>1.7</v>
      </c>
      <c r="G790" s="468">
        <f t="shared" si="478"/>
        <v>11.6</v>
      </c>
      <c r="H790" s="407">
        <f t="shared" si="478"/>
        <v>1.2</v>
      </c>
      <c r="I790" s="407">
        <f t="shared" si="460"/>
        <v>13.299999999999999</v>
      </c>
      <c r="J790" s="407">
        <f t="shared" si="461"/>
        <v>13.399999999999999</v>
      </c>
      <c r="K790" s="408">
        <f t="shared" si="462"/>
        <v>9.9999999999999645E-2</v>
      </c>
      <c r="L790" s="409">
        <f t="shared" si="476"/>
        <v>0.5</v>
      </c>
      <c r="M790" s="410">
        <f t="shared" si="463"/>
        <v>13.799999999999999</v>
      </c>
      <c r="N790" s="410">
        <f t="shared" si="464"/>
        <v>13.899999999999999</v>
      </c>
      <c r="O790" s="411"/>
      <c r="P790" s="485">
        <f t="shared" ca="1" si="465"/>
        <v>0.68085648148148181</v>
      </c>
      <c r="Q790" s="484">
        <f t="shared" ca="1" si="466"/>
        <v>0.6810185185185188</v>
      </c>
      <c r="R790" s="486">
        <v>0.1</v>
      </c>
      <c r="S790" s="486">
        <f t="shared" ca="1" si="318"/>
        <v>0.15</v>
      </c>
      <c r="T790">
        <v>76</v>
      </c>
      <c r="U790" s="469" t="str">
        <f t="shared" si="467"/>
        <v>C37-R29</v>
      </c>
      <c r="V790">
        <v>37</v>
      </c>
      <c r="W790" s="470" t="s">
        <v>493</v>
      </c>
      <c r="X790" s="470" t="s">
        <v>494</v>
      </c>
      <c r="Y790">
        <v>29</v>
      </c>
      <c r="Z790" s="400">
        <v>774</v>
      </c>
      <c r="AA790" s="400"/>
    </row>
    <row r="791" spans="1:27" ht="12.6" customHeight="1">
      <c r="A791" s="403">
        <f t="shared" si="474"/>
        <v>775</v>
      </c>
      <c r="B791" s="511"/>
      <c r="C791" s="404" t="str">
        <f t="shared" si="458"/>
        <v>C37-R31</v>
      </c>
      <c r="D791" s="405">
        <v>0.6813310185185194</v>
      </c>
      <c r="E791" s="405">
        <v>0.68149305555555639</v>
      </c>
      <c r="F791" s="406">
        <f t="shared" ref="F791:H791" si="479">F790</f>
        <v>1.7</v>
      </c>
      <c r="G791" s="468">
        <f t="shared" si="479"/>
        <v>11.6</v>
      </c>
      <c r="H791" s="407">
        <f t="shared" si="479"/>
        <v>1.2</v>
      </c>
      <c r="I791" s="407">
        <f t="shared" si="460"/>
        <v>13.299999999999999</v>
      </c>
      <c r="J791" s="407">
        <f t="shared" si="461"/>
        <v>13.43</v>
      </c>
      <c r="K791" s="408">
        <f t="shared" si="462"/>
        <v>0.13000000000000078</v>
      </c>
      <c r="L791" s="409">
        <f t="shared" si="476"/>
        <v>0.5</v>
      </c>
      <c r="M791" s="410">
        <f t="shared" si="463"/>
        <v>13.799999999999999</v>
      </c>
      <c r="N791" s="410">
        <f t="shared" si="464"/>
        <v>13.93</v>
      </c>
      <c r="O791" s="411"/>
      <c r="P791" s="485">
        <f t="shared" ca="1" si="465"/>
        <v>0.68126157407407439</v>
      </c>
      <c r="Q791" s="484">
        <f t="shared" ca="1" si="466"/>
        <v>0.6814004629629633</v>
      </c>
      <c r="R791" s="486">
        <v>0.13</v>
      </c>
      <c r="S791" s="486">
        <f t="shared" ca="1" si="318"/>
        <v>0.04</v>
      </c>
      <c r="T791">
        <v>77</v>
      </c>
      <c r="U791" s="469" t="str">
        <f t="shared" si="467"/>
        <v>C37-R31</v>
      </c>
      <c r="V791">
        <v>37</v>
      </c>
      <c r="W791" s="470" t="s">
        <v>493</v>
      </c>
      <c r="X791" s="470" t="s">
        <v>494</v>
      </c>
      <c r="Y791">
        <v>31</v>
      </c>
      <c r="Z791" s="400">
        <v>775</v>
      </c>
      <c r="AA791" s="400"/>
    </row>
    <row r="792" spans="1:27" ht="12.6" customHeight="1">
      <c r="A792" s="403">
        <f t="shared" si="474"/>
        <v>776</v>
      </c>
      <c r="B792" s="511"/>
      <c r="C792" s="404" t="str">
        <f t="shared" si="458"/>
        <v>C37-R33</v>
      </c>
      <c r="D792" s="405">
        <v>0.68173611111111199</v>
      </c>
      <c r="E792" s="405">
        <v>0.68188657407407494</v>
      </c>
      <c r="F792" s="406">
        <f t="shared" ref="F792:H792" si="480">F791</f>
        <v>1.7</v>
      </c>
      <c r="G792" s="468">
        <f t="shared" si="480"/>
        <v>11.6</v>
      </c>
      <c r="H792" s="407">
        <f t="shared" si="480"/>
        <v>1.2</v>
      </c>
      <c r="I792" s="407">
        <f t="shared" si="460"/>
        <v>13.299999999999999</v>
      </c>
      <c r="J792" s="407">
        <f t="shared" si="461"/>
        <v>13.44</v>
      </c>
      <c r="K792" s="408">
        <f t="shared" si="462"/>
        <v>0.14000000000000057</v>
      </c>
      <c r="L792" s="409">
        <f t="shared" si="476"/>
        <v>0.5</v>
      </c>
      <c r="M792" s="410">
        <f t="shared" si="463"/>
        <v>13.799999999999999</v>
      </c>
      <c r="N792" s="410">
        <f t="shared" si="464"/>
        <v>13.94</v>
      </c>
      <c r="O792" s="411"/>
      <c r="P792" s="485">
        <f t="shared" ca="1" si="465"/>
        <v>0.68166666666666698</v>
      </c>
      <c r="Q792" s="484">
        <f t="shared" ca="1" si="466"/>
        <v>0.68180555555555589</v>
      </c>
      <c r="R792" s="486">
        <v>0.14000000000000001</v>
      </c>
      <c r="S792" s="486">
        <f t="shared" ca="1" si="318"/>
        <v>0.04</v>
      </c>
      <c r="T792">
        <v>78</v>
      </c>
      <c r="U792" s="469" t="str">
        <f t="shared" si="467"/>
        <v>C37-R33</v>
      </c>
      <c r="V792">
        <v>37</v>
      </c>
      <c r="W792" s="470" t="s">
        <v>493</v>
      </c>
      <c r="X792" s="470" t="s">
        <v>494</v>
      </c>
      <c r="Y792">
        <v>33</v>
      </c>
      <c r="Z792" s="400">
        <v>776</v>
      </c>
      <c r="AA792" s="400"/>
    </row>
    <row r="793" spans="1:27" ht="12.6" customHeight="1">
      <c r="A793" s="403">
        <f t="shared" si="474"/>
        <v>777</v>
      </c>
      <c r="B793" s="511"/>
      <c r="C793" s="404" t="str">
        <f t="shared" si="458"/>
        <v>C37-R35</v>
      </c>
      <c r="D793" s="405">
        <v>0.68212962962963053</v>
      </c>
      <c r="E793" s="405">
        <v>0.68230324074074167</v>
      </c>
      <c r="F793" s="406">
        <f t="shared" ref="F793:H793" si="481">F792</f>
        <v>1.7</v>
      </c>
      <c r="G793" s="468">
        <f t="shared" si="481"/>
        <v>11.6</v>
      </c>
      <c r="H793" s="407">
        <f t="shared" si="481"/>
        <v>1.2</v>
      </c>
      <c r="I793" s="407">
        <f t="shared" si="460"/>
        <v>13.299999999999999</v>
      </c>
      <c r="J793" s="407">
        <f t="shared" si="461"/>
        <v>13.309999999999999</v>
      </c>
      <c r="K793" s="408">
        <f t="shared" si="462"/>
        <v>9.9999999999997868E-3</v>
      </c>
      <c r="L793" s="409">
        <f t="shared" si="476"/>
        <v>0.5</v>
      </c>
      <c r="M793" s="410">
        <f t="shared" si="463"/>
        <v>13.799999999999999</v>
      </c>
      <c r="N793" s="410">
        <f t="shared" si="464"/>
        <v>13.809999999999999</v>
      </c>
      <c r="O793" s="411"/>
      <c r="P793" s="485">
        <f t="shared" ca="1" si="465"/>
        <v>0.68208333333333371</v>
      </c>
      <c r="Q793" s="484">
        <f t="shared" ca="1" si="466"/>
        <v>0.68225694444444485</v>
      </c>
      <c r="R793" s="486">
        <v>0.01</v>
      </c>
      <c r="S793" s="486">
        <f t="shared" ca="1" si="318"/>
        <v>0.11</v>
      </c>
      <c r="T793">
        <v>79</v>
      </c>
      <c r="U793" s="469" t="str">
        <f t="shared" si="467"/>
        <v>C37-R35</v>
      </c>
      <c r="V793">
        <v>37</v>
      </c>
      <c r="W793" s="470" t="s">
        <v>493</v>
      </c>
      <c r="X793" s="470" t="s">
        <v>494</v>
      </c>
      <c r="Y793">
        <v>35</v>
      </c>
      <c r="Z793" s="400">
        <v>777</v>
      </c>
      <c r="AA793" s="400"/>
    </row>
    <row r="794" spans="1:27" ht="12.6" customHeight="1">
      <c r="A794" s="403">
        <f t="shared" si="474"/>
        <v>778</v>
      </c>
      <c r="B794" s="511"/>
      <c r="C794" s="404" t="str">
        <f t="shared" si="458"/>
        <v>C37-R37</v>
      </c>
      <c r="D794" s="405">
        <v>0.68256944444444534</v>
      </c>
      <c r="E794" s="405">
        <v>0.68274305555555648</v>
      </c>
      <c r="F794" s="406">
        <f t="shared" ref="F794:H794" si="482">F793</f>
        <v>1.7</v>
      </c>
      <c r="G794" s="468">
        <f t="shared" si="482"/>
        <v>11.6</v>
      </c>
      <c r="H794" s="407">
        <f t="shared" si="482"/>
        <v>1.2</v>
      </c>
      <c r="I794" s="407">
        <f t="shared" si="460"/>
        <v>13.299999999999999</v>
      </c>
      <c r="J794" s="407">
        <f t="shared" si="461"/>
        <v>13.36</v>
      </c>
      <c r="K794" s="408">
        <f t="shared" si="462"/>
        <v>6.0000000000000497E-2</v>
      </c>
      <c r="L794" s="409">
        <f t="shared" si="476"/>
        <v>0.5</v>
      </c>
      <c r="M794" s="410">
        <f t="shared" si="463"/>
        <v>13.799999999999999</v>
      </c>
      <c r="N794" s="410">
        <f t="shared" si="464"/>
        <v>13.86</v>
      </c>
      <c r="O794" s="411"/>
      <c r="P794" s="485">
        <f t="shared" ca="1" si="465"/>
        <v>0.68254629629629671</v>
      </c>
      <c r="Q794" s="484">
        <f t="shared" ca="1" si="466"/>
        <v>0.68271990740740784</v>
      </c>
      <c r="R794" s="486">
        <v>0.06</v>
      </c>
      <c r="S794" s="486">
        <f t="shared" ca="1" si="318"/>
        <v>0.13</v>
      </c>
      <c r="T794">
        <v>80</v>
      </c>
      <c r="U794" s="469" t="str">
        <f t="shared" si="467"/>
        <v>C37-R37</v>
      </c>
      <c r="V794">
        <v>37</v>
      </c>
      <c r="W794" s="470" t="s">
        <v>493</v>
      </c>
      <c r="X794" s="470" t="s">
        <v>494</v>
      </c>
      <c r="Y794">
        <v>37</v>
      </c>
      <c r="Z794" s="400">
        <v>778</v>
      </c>
      <c r="AA794" s="400"/>
    </row>
    <row r="795" spans="1:27" ht="12.6" customHeight="1">
      <c r="A795" s="403">
        <f t="shared" si="474"/>
        <v>779</v>
      </c>
      <c r="B795" s="511"/>
      <c r="C795" s="404" t="str">
        <f t="shared" si="458"/>
        <v>C37-R39</v>
      </c>
      <c r="D795" s="405">
        <v>0.68297453703703792</v>
      </c>
      <c r="E795" s="405">
        <v>0.68313657407407491</v>
      </c>
      <c r="F795" s="406">
        <f t="shared" ref="F795:H795" si="483">F794</f>
        <v>1.7</v>
      </c>
      <c r="G795" s="468">
        <f t="shared" si="483"/>
        <v>11.6</v>
      </c>
      <c r="H795" s="407">
        <f t="shared" si="483"/>
        <v>1.2</v>
      </c>
      <c r="I795" s="407">
        <f t="shared" si="460"/>
        <v>13.299999999999999</v>
      </c>
      <c r="J795" s="407">
        <f t="shared" si="461"/>
        <v>13.44</v>
      </c>
      <c r="K795" s="408">
        <f t="shared" si="462"/>
        <v>0.14000000000000057</v>
      </c>
      <c r="L795" s="409">
        <f t="shared" si="476"/>
        <v>0.5</v>
      </c>
      <c r="M795" s="410">
        <f t="shared" si="463"/>
        <v>13.799999999999999</v>
      </c>
      <c r="N795" s="410">
        <f t="shared" si="464"/>
        <v>13.94</v>
      </c>
      <c r="O795" s="411"/>
      <c r="P795" s="485">
        <f t="shared" ca="1" si="465"/>
        <v>0.68298611111111152</v>
      </c>
      <c r="Q795" s="484">
        <f t="shared" ca="1" si="466"/>
        <v>0.68313657407407447</v>
      </c>
      <c r="R795" s="486">
        <v>0.14000000000000001</v>
      </c>
      <c r="S795" s="486">
        <f t="shared" ca="1" si="318"/>
        <v>0.06</v>
      </c>
      <c r="T795">
        <v>81</v>
      </c>
      <c r="U795" s="469" t="str">
        <f t="shared" si="467"/>
        <v>C37-R39</v>
      </c>
      <c r="V795">
        <v>37</v>
      </c>
      <c r="W795" s="470" t="s">
        <v>493</v>
      </c>
      <c r="X795" s="470" t="s">
        <v>494</v>
      </c>
      <c r="Y795">
        <v>39</v>
      </c>
      <c r="Z795" s="400">
        <v>779</v>
      </c>
      <c r="AA795" s="400"/>
    </row>
    <row r="796" spans="1:27" ht="12.6" customHeight="1">
      <c r="A796" s="403">
        <f t="shared" si="474"/>
        <v>780</v>
      </c>
      <c r="B796" s="511"/>
      <c r="C796" s="404" t="str">
        <f t="shared" si="458"/>
        <v>C38-R40</v>
      </c>
      <c r="D796" s="405">
        <v>0.68341435185185273</v>
      </c>
      <c r="E796" s="405">
        <v>0.68357638888888972</v>
      </c>
      <c r="F796" s="406">
        <f t="shared" ref="F796:H796" si="484">F795</f>
        <v>1.7</v>
      </c>
      <c r="G796" s="468">
        <f t="shared" si="484"/>
        <v>11.6</v>
      </c>
      <c r="H796" s="407">
        <f t="shared" si="484"/>
        <v>1.2</v>
      </c>
      <c r="I796" s="407">
        <f t="shared" si="460"/>
        <v>13.299999999999999</v>
      </c>
      <c r="J796" s="407">
        <f t="shared" si="461"/>
        <v>13.319999999999999</v>
      </c>
      <c r="K796" s="408">
        <f t="shared" si="462"/>
        <v>1.9999999999999574E-2</v>
      </c>
      <c r="L796" s="409">
        <f t="shared" si="476"/>
        <v>0.5</v>
      </c>
      <c r="M796" s="410">
        <f t="shared" si="463"/>
        <v>13.799999999999999</v>
      </c>
      <c r="N796" s="410">
        <f t="shared" si="464"/>
        <v>13.819999999999999</v>
      </c>
      <c r="O796" s="411"/>
      <c r="P796" s="485">
        <f t="shared" ca="1" si="465"/>
        <v>0.68336805555555591</v>
      </c>
      <c r="Q796" s="484">
        <f t="shared" ca="1" si="466"/>
        <v>0.68354166666666705</v>
      </c>
      <c r="R796" s="486">
        <v>0.02</v>
      </c>
      <c r="S796" s="486">
        <f t="shared" ca="1" si="318"/>
        <v>0.1</v>
      </c>
      <c r="T796">
        <v>82</v>
      </c>
      <c r="U796" s="469" t="str">
        <f t="shared" si="467"/>
        <v>C38-R40</v>
      </c>
      <c r="V796">
        <v>38</v>
      </c>
      <c r="W796" s="470" t="s">
        <v>493</v>
      </c>
      <c r="X796" s="470" t="s">
        <v>494</v>
      </c>
      <c r="Y796">
        <v>40</v>
      </c>
      <c r="Z796" s="400">
        <v>780</v>
      </c>
      <c r="AA796" s="400"/>
    </row>
    <row r="797" spans="1:27" ht="12.6" customHeight="1">
      <c r="A797" s="403">
        <f t="shared" si="474"/>
        <v>781</v>
      </c>
      <c r="B797" s="511" t="str">
        <f>D12</f>
        <v>KM10+130, KM10+170</v>
      </c>
      <c r="C797" s="404" t="str">
        <f t="shared" si="458"/>
        <v>C38-R38</v>
      </c>
      <c r="D797" s="405">
        <v>0.68380787037037116</v>
      </c>
      <c r="E797" s="405">
        <v>0.68396990740740815</v>
      </c>
      <c r="F797" s="406">
        <f t="shared" ref="F797:H797" si="485">F796</f>
        <v>1.7</v>
      </c>
      <c r="G797" s="468">
        <f t="shared" si="485"/>
        <v>11.6</v>
      </c>
      <c r="H797" s="407">
        <f t="shared" si="485"/>
        <v>1.2</v>
      </c>
      <c r="I797" s="407">
        <f t="shared" si="460"/>
        <v>13.299999999999999</v>
      </c>
      <c r="J797" s="407">
        <f t="shared" si="461"/>
        <v>13.389999999999999</v>
      </c>
      <c r="K797" s="408">
        <f t="shared" si="462"/>
        <v>8.9999999999999858E-2</v>
      </c>
      <c r="L797" s="409">
        <f t="shared" si="476"/>
        <v>0.5</v>
      </c>
      <c r="M797" s="410">
        <f t="shared" si="463"/>
        <v>13.799999999999999</v>
      </c>
      <c r="N797" s="410">
        <f t="shared" si="464"/>
        <v>13.889999999999999</v>
      </c>
      <c r="O797" s="411"/>
      <c r="P797" s="485">
        <f t="shared" ca="1" si="465"/>
        <v>0.68379629629629668</v>
      </c>
      <c r="Q797" s="484">
        <f t="shared" ca="1" si="466"/>
        <v>0.68395833333333367</v>
      </c>
      <c r="R797" s="486">
        <v>0.09</v>
      </c>
      <c r="S797" s="486">
        <f t="shared" ca="1" si="318"/>
        <v>0.15</v>
      </c>
      <c r="T797">
        <v>83</v>
      </c>
      <c r="U797" s="469" t="str">
        <f t="shared" si="467"/>
        <v>C38-R38</v>
      </c>
      <c r="V797">
        <v>38</v>
      </c>
      <c r="W797" s="470" t="s">
        <v>493</v>
      </c>
      <c r="X797" s="470" t="s">
        <v>494</v>
      </c>
      <c r="Y797">
        <v>38</v>
      </c>
      <c r="Z797" s="400">
        <v>781</v>
      </c>
      <c r="AA797" s="400"/>
    </row>
    <row r="798" spans="1:27" ht="12.6" customHeight="1">
      <c r="A798" s="403">
        <f t="shared" si="474"/>
        <v>782</v>
      </c>
      <c r="B798" s="511"/>
      <c r="C798" s="404" t="str">
        <f t="shared" si="458"/>
        <v>C38-R36</v>
      </c>
      <c r="D798" s="405">
        <v>0.68423611111111182</v>
      </c>
      <c r="E798" s="405">
        <v>0.68437500000000073</v>
      </c>
      <c r="F798" s="406">
        <f t="shared" ref="F798:H798" si="486">F797</f>
        <v>1.7</v>
      </c>
      <c r="G798" s="468">
        <f t="shared" si="486"/>
        <v>11.6</v>
      </c>
      <c r="H798" s="407">
        <f t="shared" si="486"/>
        <v>1.2</v>
      </c>
      <c r="I798" s="407">
        <f t="shared" si="460"/>
        <v>13.299999999999999</v>
      </c>
      <c r="J798" s="407">
        <f t="shared" si="461"/>
        <v>13.409999999999998</v>
      </c>
      <c r="K798" s="408">
        <f t="shared" si="462"/>
        <v>0.10999999999999943</v>
      </c>
      <c r="L798" s="409">
        <f t="shared" si="476"/>
        <v>0.5</v>
      </c>
      <c r="M798" s="410">
        <f t="shared" si="463"/>
        <v>13.799999999999999</v>
      </c>
      <c r="N798" s="410">
        <f t="shared" si="464"/>
        <v>13.909999999999998</v>
      </c>
      <c r="O798" s="411"/>
      <c r="P798" s="485">
        <f t="shared" ca="1" si="465"/>
        <v>0.68423611111111149</v>
      </c>
      <c r="Q798" s="484">
        <f t="shared" ca="1" si="466"/>
        <v>0.68440972222222263</v>
      </c>
      <c r="R798" s="486">
        <v>0.11</v>
      </c>
      <c r="S798" s="486">
        <f t="shared" ca="1" si="318"/>
        <v>0.06</v>
      </c>
      <c r="T798">
        <v>84</v>
      </c>
      <c r="U798" s="469" t="str">
        <f t="shared" si="467"/>
        <v>C38-R36</v>
      </c>
      <c r="V798">
        <v>38</v>
      </c>
      <c r="W798" s="470" t="s">
        <v>493</v>
      </c>
      <c r="X798" s="470" t="s">
        <v>494</v>
      </c>
      <c r="Y798">
        <v>36</v>
      </c>
      <c r="Z798" s="400">
        <v>782</v>
      </c>
      <c r="AA798" s="400"/>
    </row>
    <row r="799" spans="1:27" ht="12.6" customHeight="1">
      <c r="A799" s="403">
        <f t="shared" si="474"/>
        <v>783</v>
      </c>
      <c r="B799" s="511"/>
      <c r="C799" s="404" t="str">
        <f t="shared" si="458"/>
        <v>C38-R34</v>
      </c>
      <c r="D799" s="405">
        <v>0.68461805555555633</v>
      </c>
      <c r="E799" s="405">
        <v>0.68476851851851928</v>
      </c>
      <c r="F799" s="406">
        <f t="shared" ref="F799:H799" si="487">F798</f>
        <v>1.7</v>
      </c>
      <c r="G799" s="468">
        <f t="shared" si="487"/>
        <v>11.6</v>
      </c>
      <c r="H799" s="407">
        <f t="shared" si="487"/>
        <v>1.2</v>
      </c>
      <c r="I799" s="407">
        <f t="shared" si="460"/>
        <v>13.299999999999999</v>
      </c>
      <c r="J799" s="407">
        <f t="shared" si="461"/>
        <v>13.319999999999999</v>
      </c>
      <c r="K799" s="408">
        <f t="shared" si="462"/>
        <v>1.9999999999999574E-2</v>
      </c>
      <c r="L799" s="409">
        <f t="shared" si="476"/>
        <v>0.5</v>
      </c>
      <c r="M799" s="410">
        <f t="shared" si="463"/>
        <v>13.799999999999999</v>
      </c>
      <c r="N799" s="410">
        <f t="shared" si="464"/>
        <v>13.819999999999999</v>
      </c>
      <c r="O799" s="411"/>
      <c r="P799" s="485">
        <f t="shared" ca="1" si="465"/>
        <v>0.68464120370370407</v>
      </c>
      <c r="Q799" s="484">
        <f t="shared" ca="1" si="466"/>
        <v>0.68479166666666702</v>
      </c>
      <c r="R799" s="486">
        <v>0.02</v>
      </c>
      <c r="S799" s="486">
        <f t="shared" ca="1" si="318"/>
        <v>0.11</v>
      </c>
      <c r="T799">
        <v>85</v>
      </c>
      <c r="U799" s="469" t="str">
        <f t="shared" si="467"/>
        <v>C38-R34</v>
      </c>
      <c r="V799">
        <v>38</v>
      </c>
      <c r="W799" s="470" t="s">
        <v>493</v>
      </c>
      <c r="X799" s="470" t="s">
        <v>494</v>
      </c>
      <c r="Y799">
        <v>34</v>
      </c>
      <c r="Z799" s="400">
        <v>783</v>
      </c>
      <c r="AA799" s="400"/>
    </row>
    <row r="800" spans="1:27" ht="12.6" customHeight="1">
      <c r="A800" s="403">
        <f t="shared" si="474"/>
        <v>784</v>
      </c>
      <c r="B800" s="511"/>
      <c r="C800" s="404" t="str">
        <f t="shared" si="458"/>
        <v>C38-R32</v>
      </c>
      <c r="D800" s="405">
        <v>0.68503472222222295</v>
      </c>
      <c r="E800" s="405">
        <v>0.68520833333333409</v>
      </c>
      <c r="F800" s="406">
        <f t="shared" ref="F800:H800" si="488">F799</f>
        <v>1.7</v>
      </c>
      <c r="G800" s="468">
        <f t="shared" si="488"/>
        <v>11.6</v>
      </c>
      <c r="H800" s="407">
        <f t="shared" si="488"/>
        <v>1.2</v>
      </c>
      <c r="I800" s="407">
        <f t="shared" si="460"/>
        <v>13.299999999999999</v>
      </c>
      <c r="J800" s="407">
        <f t="shared" si="461"/>
        <v>13.37</v>
      </c>
      <c r="K800" s="408">
        <f t="shared" si="462"/>
        <v>7.0000000000000284E-2</v>
      </c>
      <c r="L800" s="409">
        <f t="shared" si="476"/>
        <v>0.5</v>
      </c>
      <c r="M800" s="410">
        <f t="shared" si="463"/>
        <v>13.799999999999999</v>
      </c>
      <c r="N800" s="410">
        <f t="shared" si="464"/>
        <v>13.87</v>
      </c>
      <c r="O800" s="411"/>
      <c r="P800" s="485">
        <f t="shared" ca="1" si="465"/>
        <v>0.68503472222222261</v>
      </c>
      <c r="Q800" s="484">
        <f t="shared" ca="1" si="466"/>
        <v>0.6851967592592596</v>
      </c>
      <c r="R800" s="486">
        <v>7.0000000000000007E-2</v>
      </c>
      <c r="S800" s="486">
        <f t="shared" ca="1" si="318"/>
        <v>0.08</v>
      </c>
      <c r="T800">
        <v>86</v>
      </c>
      <c r="U800" s="469" t="str">
        <f t="shared" si="467"/>
        <v>C38-R32</v>
      </c>
      <c r="V800">
        <v>38</v>
      </c>
      <c r="W800" s="470" t="s">
        <v>493</v>
      </c>
      <c r="X800" s="470" t="s">
        <v>494</v>
      </c>
      <c r="Y800">
        <v>32</v>
      </c>
      <c r="Z800" s="400">
        <v>784</v>
      </c>
      <c r="AA800" s="400"/>
    </row>
    <row r="801" spans="1:27" ht="12.6" customHeight="1">
      <c r="A801" s="403">
        <f t="shared" si="474"/>
        <v>785</v>
      </c>
      <c r="B801" s="511"/>
      <c r="C801" s="404" t="str">
        <f t="shared" si="458"/>
        <v>C38-R30</v>
      </c>
      <c r="D801" s="405">
        <v>0.68545138888888968</v>
      </c>
      <c r="E801" s="405">
        <v>0.68562500000000082</v>
      </c>
      <c r="F801" s="406">
        <f t="shared" ref="F801:H801" si="489">F800</f>
        <v>1.7</v>
      </c>
      <c r="G801" s="468">
        <f t="shared" si="489"/>
        <v>11.6</v>
      </c>
      <c r="H801" s="407">
        <f t="shared" si="489"/>
        <v>1.2</v>
      </c>
      <c r="I801" s="407">
        <f t="shared" si="460"/>
        <v>13.299999999999999</v>
      </c>
      <c r="J801" s="407">
        <f t="shared" si="461"/>
        <v>13.35</v>
      </c>
      <c r="K801" s="408">
        <f t="shared" si="462"/>
        <v>5.0000000000000711E-2</v>
      </c>
      <c r="L801" s="409">
        <f t="shared" si="476"/>
        <v>0.5</v>
      </c>
      <c r="M801" s="410">
        <f t="shared" si="463"/>
        <v>13.799999999999999</v>
      </c>
      <c r="N801" s="410">
        <f t="shared" si="464"/>
        <v>13.85</v>
      </c>
      <c r="O801" s="411"/>
      <c r="P801" s="485">
        <f t="shared" ca="1" si="465"/>
        <v>0.68548611111111146</v>
      </c>
      <c r="Q801" s="484">
        <f t="shared" ca="1" si="466"/>
        <v>0.68563657407407441</v>
      </c>
      <c r="R801" s="486">
        <v>0.05</v>
      </c>
      <c r="S801" s="486">
        <f t="shared" ca="1" si="318"/>
        <v>0.14000000000000001</v>
      </c>
      <c r="T801">
        <v>87</v>
      </c>
      <c r="U801" s="469" t="str">
        <f t="shared" si="467"/>
        <v>C38-R30</v>
      </c>
      <c r="V801">
        <v>38</v>
      </c>
      <c r="W801" s="470" t="s">
        <v>493</v>
      </c>
      <c r="X801" s="470" t="s">
        <v>494</v>
      </c>
      <c r="Y801">
        <v>30</v>
      </c>
      <c r="Z801" s="400">
        <v>785</v>
      </c>
      <c r="AA801" s="400"/>
    </row>
    <row r="802" spans="1:27" ht="12.6" customHeight="1">
      <c r="A802" s="403">
        <f t="shared" si="474"/>
        <v>786</v>
      </c>
      <c r="B802" s="511"/>
      <c r="C802" s="404" t="str">
        <f t="shared" si="458"/>
        <v>C38-R28</v>
      </c>
      <c r="D802" s="405">
        <v>0.68590277777777864</v>
      </c>
      <c r="E802" s="405">
        <v>0.68607638888888978</v>
      </c>
      <c r="F802" s="406">
        <f t="shared" ref="F802:H802" si="490">F801</f>
        <v>1.7</v>
      </c>
      <c r="G802" s="468">
        <f t="shared" si="490"/>
        <v>11.6</v>
      </c>
      <c r="H802" s="407">
        <f t="shared" si="490"/>
        <v>1.2</v>
      </c>
      <c r="I802" s="407">
        <f t="shared" si="460"/>
        <v>13.299999999999999</v>
      </c>
      <c r="J802" s="407">
        <f t="shared" si="461"/>
        <v>13.329999999999998</v>
      </c>
      <c r="K802" s="408">
        <f t="shared" si="462"/>
        <v>2.9999999999999361E-2</v>
      </c>
      <c r="L802" s="409">
        <f t="shared" si="476"/>
        <v>0.5</v>
      </c>
      <c r="M802" s="410">
        <f t="shared" si="463"/>
        <v>13.799999999999999</v>
      </c>
      <c r="N802" s="410">
        <f t="shared" si="464"/>
        <v>13.829999999999998</v>
      </c>
      <c r="O802" s="411"/>
      <c r="P802" s="485">
        <f t="shared" ca="1" si="465"/>
        <v>0.68591435185185223</v>
      </c>
      <c r="Q802" s="484">
        <f t="shared" ca="1" si="466"/>
        <v>0.68606481481481518</v>
      </c>
      <c r="R802" s="486">
        <v>0.03</v>
      </c>
      <c r="S802" s="486">
        <f t="shared" ca="1" si="318"/>
        <v>0.12</v>
      </c>
      <c r="T802">
        <v>88</v>
      </c>
      <c r="U802" s="469" t="str">
        <f t="shared" si="467"/>
        <v>C38-R28</v>
      </c>
      <c r="V802">
        <v>38</v>
      </c>
      <c r="W802" s="470" t="s">
        <v>493</v>
      </c>
      <c r="X802" s="470" t="s">
        <v>494</v>
      </c>
      <c r="Y802">
        <v>28</v>
      </c>
      <c r="Z802" s="400">
        <v>786</v>
      </c>
      <c r="AA802" s="400"/>
    </row>
    <row r="803" spans="1:27" ht="12.6" customHeight="1">
      <c r="A803" s="403">
        <f t="shared" si="474"/>
        <v>787</v>
      </c>
      <c r="B803" s="511"/>
      <c r="C803" s="404" t="str">
        <f t="shared" si="458"/>
        <v>C38-R26</v>
      </c>
      <c r="D803" s="405">
        <v>0.68636574074074164</v>
      </c>
      <c r="E803" s="405">
        <v>0.68650462962963055</v>
      </c>
      <c r="F803" s="406">
        <f t="shared" ref="F803:H803" si="491">F802</f>
        <v>1.7</v>
      </c>
      <c r="G803" s="468">
        <f t="shared" si="491"/>
        <v>11.6</v>
      </c>
      <c r="H803" s="407">
        <f t="shared" si="491"/>
        <v>1.2</v>
      </c>
      <c r="I803" s="407">
        <f t="shared" si="460"/>
        <v>13.299999999999999</v>
      </c>
      <c r="J803" s="407">
        <f t="shared" si="461"/>
        <v>13.36</v>
      </c>
      <c r="K803" s="408">
        <f t="shared" si="462"/>
        <v>6.0000000000000497E-2</v>
      </c>
      <c r="L803" s="409">
        <f t="shared" si="476"/>
        <v>0.5</v>
      </c>
      <c r="M803" s="410">
        <f t="shared" si="463"/>
        <v>13.799999999999999</v>
      </c>
      <c r="N803" s="410">
        <f t="shared" si="464"/>
        <v>13.86</v>
      </c>
      <c r="O803" s="411"/>
      <c r="P803" s="485">
        <f t="shared" ca="1" si="465"/>
        <v>0.686342592592593</v>
      </c>
      <c r="Q803" s="484">
        <f t="shared" ca="1" si="466"/>
        <v>0.68650462962962999</v>
      </c>
      <c r="R803" s="486">
        <v>0.06</v>
      </c>
      <c r="S803" s="486">
        <f t="shared" ca="1" si="318"/>
        <v>0.09</v>
      </c>
      <c r="T803">
        <v>89</v>
      </c>
      <c r="U803" s="469" t="str">
        <f t="shared" si="467"/>
        <v>C38-R26</v>
      </c>
      <c r="V803">
        <v>38</v>
      </c>
      <c r="W803" s="470" t="s">
        <v>493</v>
      </c>
      <c r="X803" s="470" t="s">
        <v>494</v>
      </c>
      <c r="Y803">
        <v>26</v>
      </c>
      <c r="Z803" s="400">
        <v>787</v>
      </c>
      <c r="AA803" s="400"/>
    </row>
    <row r="804" spans="1:27" ht="12.6" customHeight="1">
      <c r="A804" s="403">
        <f t="shared" si="474"/>
        <v>788</v>
      </c>
      <c r="B804" s="511"/>
      <c r="C804" s="404" t="str">
        <f t="shared" si="458"/>
        <v>C38-R24</v>
      </c>
      <c r="D804" s="405">
        <v>0.68679398148148241</v>
      </c>
      <c r="E804" s="405">
        <v>0.68694444444444536</v>
      </c>
      <c r="F804" s="406">
        <f t="shared" ref="F804:H804" si="492">F803</f>
        <v>1.7</v>
      </c>
      <c r="G804" s="468">
        <f t="shared" si="492"/>
        <v>11.6</v>
      </c>
      <c r="H804" s="407">
        <f t="shared" si="492"/>
        <v>1.2</v>
      </c>
      <c r="I804" s="407">
        <f t="shared" si="460"/>
        <v>13.299999999999999</v>
      </c>
      <c r="J804" s="407">
        <f t="shared" si="461"/>
        <v>13.379999999999999</v>
      </c>
      <c r="K804" s="408">
        <f t="shared" si="462"/>
        <v>8.0000000000000071E-2</v>
      </c>
      <c r="L804" s="409">
        <f t="shared" si="476"/>
        <v>0.5</v>
      </c>
      <c r="M804" s="410">
        <f t="shared" si="463"/>
        <v>13.799999999999999</v>
      </c>
      <c r="N804" s="410">
        <f t="shared" si="464"/>
        <v>13.879999999999999</v>
      </c>
      <c r="O804" s="411"/>
      <c r="P804" s="485">
        <f t="shared" ca="1" si="465"/>
        <v>0.68678240740740781</v>
      </c>
      <c r="Q804" s="484">
        <f t="shared" ca="1" si="466"/>
        <v>0.68693287037037076</v>
      </c>
      <c r="R804" s="486">
        <v>0.08</v>
      </c>
      <c r="S804" s="486">
        <f t="shared" ca="1" si="318"/>
        <v>0.15</v>
      </c>
      <c r="T804">
        <v>90</v>
      </c>
      <c r="U804" s="469" t="str">
        <f t="shared" si="467"/>
        <v>C38-R24</v>
      </c>
      <c r="V804">
        <v>38</v>
      </c>
      <c r="W804" s="470" t="s">
        <v>493</v>
      </c>
      <c r="X804" s="470" t="s">
        <v>494</v>
      </c>
      <c r="Y804">
        <v>24</v>
      </c>
      <c r="Z804" s="400">
        <v>788</v>
      </c>
      <c r="AA804" s="400"/>
    </row>
    <row r="805" spans="1:27" ht="12.6" customHeight="1">
      <c r="A805" s="403">
        <f t="shared" si="474"/>
        <v>789</v>
      </c>
      <c r="B805" s="511"/>
      <c r="C805" s="404" t="str">
        <f t="shared" si="458"/>
        <v>C38-R22</v>
      </c>
      <c r="D805" s="405">
        <v>0.6871759259259268</v>
      </c>
      <c r="E805" s="405">
        <v>0.68734953703703794</v>
      </c>
      <c r="F805" s="406">
        <f t="shared" ref="F805:H805" si="493">F804</f>
        <v>1.7</v>
      </c>
      <c r="G805" s="468">
        <f t="shared" si="493"/>
        <v>11.6</v>
      </c>
      <c r="H805" s="407">
        <f t="shared" si="493"/>
        <v>1.2</v>
      </c>
      <c r="I805" s="407">
        <f t="shared" si="460"/>
        <v>13.299999999999999</v>
      </c>
      <c r="J805" s="407">
        <f t="shared" si="461"/>
        <v>13.389999999999999</v>
      </c>
      <c r="K805" s="408">
        <f t="shared" si="462"/>
        <v>8.9999999999999858E-2</v>
      </c>
      <c r="L805" s="409">
        <f t="shared" si="476"/>
        <v>0.5</v>
      </c>
      <c r="M805" s="410">
        <f t="shared" si="463"/>
        <v>13.799999999999999</v>
      </c>
      <c r="N805" s="410">
        <f t="shared" si="464"/>
        <v>13.889999999999999</v>
      </c>
      <c r="O805" s="411"/>
      <c r="P805" s="485">
        <f t="shared" ca="1" si="465"/>
        <v>0.6871875000000004</v>
      </c>
      <c r="Q805" s="484">
        <f t="shared" ca="1" si="466"/>
        <v>0.68736111111111153</v>
      </c>
      <c r="R805" s="486">
        <v>0.09</v>
      </c>
      <c r="S805" s="486">
        <f t="shared" ca="1" si="318"/>
        <v>0.01</v>
      </c>
      <c r="T805">
        <v>91</v>
      </c>
      <c r="U805" s="469" t="str">
        <f t="shared" si="467"/>
        <v>C38-R22</v>
      </c>
      <c r="V805">
        <v>38</v>
      </c>
      <c r="W805" s="470" t="s">
        <v>493</v>
      </c>
      <c r="X805" s="470" t="s">
        <v>494</v>
      </c>
      <c r="Y805">
        <v>22</v>
      </c>
      <c r="Z805" s="400">
        <v>789</v>
      </c>
      <c r="AA805" s="400"/>
    </row>
    <row r="806" spans="1:27" ht="12.6" customHeight="1">
      <c r="A806" s="403">
        <f t="shared" si="474"/>
        <v>790</v>
      </c>
      <c r="B806" s="511"/>
      <c r="C806" s="404" t="str">
        <f t="shared" si="458"/>
        <v>C38-R20</v>
      </c>
      <c r="D806" s="405">
        <v>0.68762731481481576</v>
      </c>
      <c r="E806" s="405">
        <v>0.68776620370370467</v>
      </c>
      <c r="F806" s="406">
        <f t="shared" ref="F806:H806" si="494">F805</f>
        <v>1.7</v>
      </c>
      <c r="G806" s="468">
        <f t="shared" si="494"/>
        <v>11.6</v>
      </c>
      <c r="H806" s="407">
        <f t="shared" si="494"/>
        <v>1.2</v>
      </c>
      <c r="I806" s="407">
        <f t="shared" si="460"/>
        <v>13.299999999999999</v>
      </c>
      <c r="J806" s="407">
        <f t="shared" si="461"/>
        <v>13.37</v>
      </c>
      <c r="K806" s="408">
        <f t="shared" si="462"/>
        <v>7.0000000000000284E-2</v>
      </c>
      <c r="L806" s="409">
        <f t="shared" si="476"/>
        <v>0.5</v>
      </c>
      <c r="M806" s="410">
        <f t="shared" si="463"/>
        <v>13.799999999999999</v>
      </c>
      <c r="N806" s="410">
        <f t="shared" si="464"/>
        <v>13.87</v>
      </c>
      <c r="O806" s="411"/>
      <c r="P806" s="485">
        <f t="shared" ca="1" si="465"/>
        <v>0.68759259259259298</v>
      </c>
      <c r="Q806" s="484">
        <f t="shared" ca="1" si="466"/>
        <v>0.68776620370370412</v>
      </c>
      <c r="R806" s="486">
        <v>7.0000000000000007E-2</v>
      </c>
      <c r="S806" s="486">
        <f t="shared" ca="1" si="318"/>
        <v>0.05</v>
      </c>
      <c r="T806">
        <v>92</v>
      </c>
      <c r="U806" s="469" t="str">
        <f t="shared" si="467"/>
        <v>C38-R20</v>
      </c>
      <c r="V806">
        <v>38</v>
      </c>
      <c r="W806" s="470" t="s">
        <v>493</v>
      </c>
      <c r="X806" s="470" t="s">
        <v>494</v>
      </c>
      <c r="Y806">
        <v>20</v>
      </c>
      <c r="Z806" s="400">
        <v>790</v>
      </c>
      <c r="AA806" s="400"/>
    </row>
    <row r="807" spans="1:27" ht="12.6" customHeight="1">
      <c r="A807" s="403">
        <f t="shared" si="474"/>
        <v>791</v>
      </c>
      <c r="B807" s="511"/>
      <c r="C807" s="404" t="str">
        <f t="shared" si="458"/>
        <v>C38-R18</v>
      </c>
      <c r="D807" s="405">
        <v>0.68804398148148249</v>
      </c>
      <c r="E807" s="405">
        <v>0.6881828703703714</v>
      </c>
      <c r="F807" s="406">
        <f t="shared" ref="F807:H807" si="495">F806</f>
        <v>1.7</v>
      </c>
      <c r="G807" s="468">
        <f t="shared" si="495"/>
        <v>11.6</v>
      </c>
      <c r="H807" s="407">
        <f t="shared" si="495"/>
        <v>1.2</v>
      </c>
      <c r="I807" s="407">
        <f t="shared" si="460"/>
        <v>13.299999999999999</v>
      </c>
      <c r="J807" s="407">
        <f t="shared" si="461"/>
        <v>13.409999999999998</v>
      </c>
      <c r="K807" s="408">
        <f t="shared" si="462"/>
        <v>0.10999999999999943</v>
      </c>
      <c r="L807" s="409">
        <f t="shared" si="476"/>
        <v>0.5</v>
      </c>
      <c r="M807" s="410">
        <f t="shared" si="463"/>
        <v>13.799999999999999</v>
      </c>
      <c r="N807" s="410">
        <f t="shared" si="464"/>
        <v>13.909999999999998</v>
      </c>
      <c r="O807" s="411"/>
      <c r="P807" s="485">
        <f t="shared" ca="1" si="465"/>
        <v>0.68799768518518556</v>
      </c>
      <c r="Q807" s="484">
        <f t="shared" ca="1" si="466"/>
        <v>0.68814814814814851</v>
      </c>
      <c r="R807" s="486">
        <v>0.11</v>
      </c>
      <c r="S807" s="486">
        <f t="shared" ca="1" si="318"/>
        <v>0.03</v>
      </c>
      <c r="T807">
        <v>93</v>
      </c>
      <c r="U807" s="469" t="str">
        <f t="shared" si="467"/>
        <v>C38-R18</v>
      </c>
      <c r="V807">
        <v>38</v>
      </c>
      <c r="W807" s="470" t="s">
        <v>493</v>
      </c>
      <c r="X807" s="470" t="s">
        <v>494</v>
      </c>
      <c r="Y807">
        <v>18</v>
      </c>
      <c r="Z807" s="400">
        <v>791</v>
      </c>
      <c r="AA807" s="400"/>
    </row>
    <row r="808" spans="1:27" ht="12.6" customHeight="1">
      <c r="A808" s="403">
        <f t="shared" si="474"/>
        <v>792</v>
      </c>
      <c r="B808" s="511"/>
      <c r="C808" s="404" t="str">
        <f t="shared" si="458"/>
        <v>C38-R16</v>
      </c>
      <c r="D808" s="405">
        <v>0.68844907407407507</v>
      </c>
      <c r="E808" s="405">
        <v>0.68859953703703802</v>
      </c>
      <c r="F808" s="406">
        <f t="shared" ref="F808:H808" si="496">F807</f>
        <v>1.7</v>
      </c>
      <c r="G808" s="468">
        <f t="shared" si="496"/>
        <v>11.6</v>
      </c>
      <c r="H808" s="407">
        <f t="shared" si="496"/>
        <v>1.2</v>
      </c>
      <c r="I808" s="407">
        <f t="shared" si="460"/>
        <v>13.299999999999999</v>
      </c>
      <c r="J808" s="407">
        <f t="shared" si="461"/>
        <v>13.419999999999998</v>
      </c>
      <c r="K808" s="408">
        <f t="shared" si="462"/>
        <v>0.11999999999999922</v>
      </c>
      <c r="L808" s="409">
        <f t="shared" si="476"/>
        <v>0.5</v>
      </c>
      <c r="M808" s="410">
        <f t="shared" si="463"/>
        <v>13.799999999999999</v>
      </c>
      <c r="N808" s="410">
        <f t="shared" si="464"/>
        <v>13.919999999999998</v>
      </c>
      <c r="O808" s="411"/>
      <c r="P808" s="485">
        <f t="shared" ca="1" si="465"/>
        <v>0.68842592592592633</v>
      </c>
      <c r="Q808" s="484">
        <f t="shared" ca="1" si="466"/>
        <v>0.68858796296296332</v>
      </c>
      <c r="R808" s="486">
        <v>0.12</v>
      </c>
      <c r="S808" s="486">
        <f t="shared" ca="1" si="318"/>
        <v>0.09</v>
      </c>
      <c r="T808">
        <v>94</v>
      </c>
      <c r="U808" s="469" t="str">
        <f t="shared" si="467"/>
        <v>C38-R16</v>
      </c>
      <c r="V808">
        <v>38</v>
      </c>
      <c r="W808" s="470" t="s">
        <v>493</v>
      </c>
      <c r="X808" s="470" t="s">
        <v>494</v>
      </c>
      <c r="Y808">
        <v>16</v>
      </c>
      <c r="Z808" s="400">
        <v>792</v>
      </c>
      <c r="AA808" s="400"/>
    </row>
    <row r="809" spans="1:27" ht="12.6" customHeight="1">
      <c r="A809" s="403">
        <f t="shared" si="474"/>
        <v>793</v>
      </c>
      <c r="B809" s="511"/>
      <c r="C809" s="404" t="str">
        <f t="shared" si="458"/>
        <v>C38-R14</v>
      </c>
      <c r="D809" s="405">
        <v>0.68886574074074169</v>
      </c>
      <c r="E809" s="405">
        <v>0.6890046296296306</v>
      </c>
      <c r="F809" s="406">
        <f t="shared" ref="F809:H809" si="497">F808</f>
        <v>1.7</v>
      </c>
      <c r="G809" s="468">
        <f t="shared" si="497"/>
        <v>11.6</v>
      </c>
      <c r="H809" s="407">
        <f t="shared" si="497"/>
        <v>1.2</v>
      </c>
      <c r="I809" s="407">
        <f t="shared" si="460"/>
        <v>13.299999999999999</v>
      </c>
      <c r="J809" s="407">
        <f t="shared" si="461"/>
        <v>13.44</v>
      </c>
      <c r="K809" s="408">
        <f t="shared" si="462"/>
        <v>0.14000000000000057</v>
      </c>
      <c r="L809" s="409">
        <f t="shared" si="476"/>
        <v>0.5</v>
      </c>
      <c r="M809" s="410">
        <f t="shared" si="463"/>
        <v>13.799999999999999</v>
      </c>
      <c r="N809" s="410">
        <f t="shared" si="464"/>
        <v>13.94</v>
      </c>
      <c r="O809" s="411"/>
      <c r="P809" s="485">
        <f t="shared" ca="1" si="465"/>
        <v>0.68883101851851891</v>
      </c>
      <c r="Q809" s="484">
        <f t="shared" ca="1" si="466"/>
        <v>0.68896990740740782</v>
      </c>
      <c r="R809" s="486">
        <v>0.14000000000000001</v>
      </c>
      <c r="S809" s="486">
        <f t="shared" ca="1" si="318"/>
        <v>0.01</v>
      </c>
      <c r="T809">
        <v>95</v>
      </c>
      <c r="U809" s="469" t="str">
        <f t="shared" si="467"/>
        <v>C38-R14</v>
      </c>
      <c r="V809">
        <v>38</v>
      </c>
      <c r="W809" s="470" t="s">
        <v>493</v>
      </c>
      <c r="X809" s="470" t="s">
        <v>494</v>
      </c>
      <c r="Y809">
        <v>14</v>
      </c>
      <c r="Z809" s="400">
        <v>793</v>
      </c>
      <c r="AA809" s="400"/>
    </row>
    <row r="810" spans="1:27" ht="12.6" customHeight="1">
      <c r="A810" s="403">
        <f t="shared" si="474"/>
        <v>794</v>
      </c>
      <c r="B810" s="511"/>
      <c r="C810" s="404" t="str">
        <f t="shared" si="458"/>
        <v>C38-R12</v>
      </c>
      <c r="D810" s="405">
        <v>0.6892476851851862</v>
      </c>
      <c r="E810" s="405">
        <v>0.68940972222222319</v>
      </c>
      <c r="F810" s="406">
        <f t="shared" ref="F810:H810" si="498">F809</f>
        <v>1.7</v>
      </c>
      <c r="G810" s="468">
        <f t="shared" si="498"/>
        <v>11.6</v>
      </c>
      <c r="H810" s="407">
        <f t="shared" si="498"/>
        <v>1.2</v>
      </c>
      <c r="I810" s="407">
        <f t="shared" si="460"/>
        <v>13.299999999999999</v>
      </c>
      <c r="J810" s="407">
        <f t="shared" si="461"/>
        <v>13.419999999999998</v>
      </c>
      <c r="K810" s="408">
        <f t="shared" si="462"/>
        <v>0.11999999999999922</v>
      </c>
      <c r="L810" s="409">
        <f t="shared" si="476"/>
        <v>0.5</v>
      </c>
      <c r="M810" s="410">
        <f t="shared" si="463"/>
        <v>13.799999999999999</v>
      </c>
      <c r="N810" s="410">
        <f t="shared" si="464"/>
        <v>13.919999999999998</v>
      </c>
      <c r="O810" s="411"/>
      <c r="P810" s="485">
        <f t="shared" ca="1" si="465"/>
        <v>0.68924768518518564</v>
      </c>
      <c r="Q810" s="484">
        <f t="shared" ca="1" si="466"/>
        <v>0.68942129629629678</v>
      </c>
      <c r="R810" s="486">
        <v>0.12</v>
      </c>
      <c r="S810" s="486">
        <f t="shared" ca="1" si="318"/>
        <v>0.06</v>
      </c>
      <c r="T810">
        <v>96</v>
      </c>
      <c r="U810" s="469" t="str">
        <f t="shared" si="467"/>
        <v>C38-R12</v>
      </c>
      <c r="V810">
        <v>38</v>
      </c>
      <c r="W810" s="470" t="s">
        <v>493</v>
      </c>
      <c r="X810" s="470" t="s">
        <v>494</v>
      </c>
      <c r="Y810">
        <v>12</v>
      </c>
      <c r="Z810" s="400">
        <v>794</v>
      </c>
      <c r="AA810" s="400"/>
    </row>
    <row r="811" spans="1:27" ht="12.6" customHeight="1">
      <c r="A811" s="403">
        <f t="shared" si="474"/>
        <v>795</v>
      </c>
      <c r="B811" s="511"/>
      <c r="C811" s="404" t="str">
        <f t="shared" si="458"/>
        <v>C38-R10</v>
      </c>
      <c r="D811" s="405">
        <v>0.68969907407407505</v>
      </c>
      <c r="E811" s="405">
        <v>0.68983796296296396</v>
      </c>
      <c r="F811" s="406">
        <f t="shared" ref="F811:H811" si="499">F810</f>
        <v>1.7</v>
      </c>
      <c r="G811" s="468">
        <f t="shared" si="499"/>
        <v>11.6</v>
      </c>
      <c r="H811" s="407">
        <f t="shared" si="499"/>
        <v>1.2</v>
      </c>
      <c r="I811" s="407">
        <f t="shared" si="460"/>
        <v>13.299999999999999</v>
      </c>
      <c r="J811" s="407">
        <f t="shared" si="461"/>
        <v>13.44</v>
      </c>
      <c r="K811" s="408">
        <f t="shared" si="462"/>
        <v>0.14000000000000057</v>
      </c>
      <c r="L811" s="409">
        <f t="shared" si="476"/>
        <v>0.5</v>
      </c>
      <c r="M811" s="410">
        <f t="shared" si="463"/>
        <v>13.799999999999999</v>
      </c>
      <c r="N811" s="410">
        <f t="shared" si="464"/>
        <v>13.94</v>
      </c>
      <c r="O811" s="411"/>
      <c r="P811" s="485">
        <f t="shared" ca="1" si="465"/>
        <v>0.68966435185185238</v>
      </c>
      <c r="Q811" s="484">
        <f t="shared" ca="1" si="466"/>
        <v>0.68980324074074129</v>
      </c>
      <c r="R811" s="486">
        <v>0.14000000000000001</v>
      </c>
      <c r="S811" s="486">
        <f t="shared" ca="1" si="318"/>
        <v>0.12</v>
      </c>
      <c r="T811">
        <v>97</v>
      </c>
      <c r="U811" s="469" t="str">
        <f t="shared" si="467"/>
        <v>C38-R10</v>
      </c>
      <c r="V811">
        <v>38</v>
      </c>
      <c r="W811" s="470" t="s">
        <v>493</v>
      </c>
      <c r="X811" s="470" t="s">
        <v>494</v>
      </c>
      <c r="Y811">
        <v>10</v>
      </c>
      <c r="Z811" s="400">
        <v>795</v>
      </c>
      <c r="AA811" s="400"/>
    </row>
    <row r="812" spans="1:27" ht="12.6" customHeight="1">
      <c r="A812" s="403">
        <f t="shared" si="474"/>
        <v>796</v>
      </c>
      <c r="B812" s="511"/>
      <c r="C812" s="404" t="str">
        <f t="shared" si="458"/>
        <v>C38-R8</v>
      </c>
      <c r="D812" s="405">
        <v>0.69012731481481582</v>
      </c>
      <c r="E812" s="405">
        <v>0.69030092592592696</v>
      </c>
      <c r="F812" s="406">
        <f t="shared" ref="F812:H812" si="500">F811</f>
        <v>1.7</v>
      </c>
      <c r="G812" s="468">
        <f t="shared" si="500"/>
        <v>11.6</v>
      </c>
      <c r="H812" s="407">
        <f t="shared" si="500"/>
        <v>1.2</v>
      </c>
      <c r="I812" s="407">
        <f t="shared" si="460"/>
        <v>13.299999999999999</v>
      </c>
      <c r="J812" s="407">
        <f t="shared" si="461"/>
        <v>13.36</v>
      </c>
      <c r="K812" s="408">
        <f t="shared" si="462"/>
        <v>6.0000000000000497E-2</v>
      </c>
      <c r="L812" s="409">
        <f t="shared" si="476"/>
        <v>0.5</v>
      </c>
      <c r="M812" s="410">
        <f t="shared" si="463"/>
        <v>13.799999999999999</v>
      </c>
      <c r="N812" s="410">
        <f t="shared" si="464"/>
        <v>13.86</v>
      </c>
      <c r="O812" s="411"/>
      <c r="P812" s="485">
        <f t="shared" ca="1" si="465"/>
        <v>0.69005787037037092</v>
      </c>
      <c r="Q812" s="484">
        <f t="shared" ca="1" si="466"/>
        <v>0.69020833333333387</v>
      </c>
      <c r="R812" s="486">
        <v>0.06</v>
      </c>
      <c r="S812" s="486">
        <f t="shared" ca="1" si="318"/>
        <v>0.01</v>
      </c>
      <c r="T812">
        <v>98</v>
      </c>
      <c r="U812" s="469" t="str">
        <f t="shared" si="467"/>
        <v>C38-R8</v>
      </c>
      <c r="V812">
        <v>38</v>
      </c>
      <c r="W812" s="470" t="s">
        <v>493</v>
      </c>
      <c r="X812" s="470" t="s">
        <v>494</v>
      </c>
      <c r="Y812">
        <v>8</v>
      </c>
      <c r="Z812" s="400">
        <v>796</v>
      </c>
      <c r="AA812" s="400"/>
    </row>
    <row r="813" spans="1:27" ht="12.6" customHeight="1">
      <c r="A813" s="403">
        <f t="shared" si="474"/>
        <v>797</v>
      </c>
      <c r="B813" s="509"/>
      <c r="C813" s="404" t="str">
        <f t="shared" si="458"/>
        <v>C38-R6</v>
      </c>
      <c r="D813" s="405">
        <v>0.6905324074074084</v>
      </c>
      <c r="E813" s="405">
        <v>0.69070601851851954</v>
      </c>
      <c r="F813" s="406">
        <f t="shared" ref="F813:H813" si="501">F812</f>
        <v>1.7</v>
      </c>
      <c r="G813" s="468">
        <f t="shared" si="501"/>
        <v>11.6</v>
      </c>
      <c r="H813" s="407">
        <f t="shared" si="501"/>
        <v>1.2</v>
      </c>
      <c r="I813" s="407">
        <f t="shared" si="460"/>
        <v>13.299999999999999</v>
      </c>
      <c r="J813" s="407">
        <f t="shared" si="461"/>
        <v>13.319999999999999</v>
      </c>
      <c r="K813" s="408">
        <f t="shared" si="462"/>
        <v>1.9999999999999574E-2</v>
      </c>
      <c r="L813" s="409">
        <f t="shared" si="476"/>
        <v>0.5</v>
      </c>
      <c r="M813" s="410">
        <f t="shared" si="463"/>
        <v>13.799999999999999</v>
      </c>
      <c r="N813" s="410">
        <f t="shared" si="464"/>
        <v>13.819999999999999</v>
      </c>
      <c r="O813" s="411"/>
      <c r="P813" s="485">
        <f t="shared" ca="1" si="465"/>
        <v>0.6904629629629635</v>
      </c>
      <c r="Q813" s="484">
        <f t="shared" ca="1" si="466"/>
        <v>0.69061342592592645</v>
      </c>
      <c r="R813" s="486">
        <v>0.02</v>
      </c>
      <c r="S813" s="486">
        <f t="shared" ca="1" si="318"/>
        <v>7.0000000000000007E-2</v>
      </c>
      <c r="T813">
        <v>99</v>
      </c>
      <c r="U813" s="469" t="str">
        <f t="shared" si="467"/>
        <v>C38-R6</v>
      </c>
      <c r="V813">
        <v>38</v>
      </c>
      <c r="W813" s="470" t="s">
        <v>493</v>
      </c>
      <c r="X813" s="470" t="s">
        <v>494</v>
      </c>
      <c r="Y813">
        <v>6</v>
      </c>
      <c r="Z813" s="400">
        <v>797</v>
      </c>
      <c r="AA813" s="400"/>
    </row>
    <row r="814" spans="1:27" ht="12.6" customHeight="1">
      <c r="A814" s="403">
        <f t="shared" si="474"/>
        <v>798</v>
      </c>
      <c r="B814" s="509"/>
      <c r="C814" s="404" t="str">
        <f t="shared" ref="C814:C815" si="502">U814</f>
        <v>C38-R4</v>
      </c>
      <c r="D814" s="405">
        <v>0.6905324074074084</v>
      </c>
      <c r="E814" s="405">
        <v>0.69070601851851954</v>
      </c>
      <c r="F814" s="406">
        <f t="shared" ref="F814:H814" si="503">F813</f>
        <v>1.7</v>
      </c>
      <c r="G814" s="468">
        <f t="shared" si="503"/>
        <v>11.6</v>
      </c>
      <c r="H814" s="407">
        <f t="shared" si="503"/>
        <v>1.2</v>
      </c>
      <c r="I814" s="407">
        <f t="shared" ref="I814:I815" si="504">F814+G814</f>
        <v>13.299999999999999</v>
      </c>
      <c r="J814" s="407">
        <f t="shared" ref="J814:J815" si="505">I814+R814</f>
        <v>13.319999999999999</v>
      </c>
      <c r="K814" s="408">
        <f t="shared" ref="K814:K815" si="506">J814-I814</f>
        <v>1.9999999999999574E-2</v>
      </c>
      <c r="L814" s="409">
        <f t="shared" si="476"/>
        <v>0.5</v>
      </c>
      <c r="M814" s="410">
        <f t="shared" ref="M814:M815" si="507">I814+L814</f>
        <v>13.799999999999999</v>
      </c>
      <c r="N814" s="410">
        <f t="shared" ref="N814:N815" si="508">J814+L814</f>
        <v>13.819999999999999</v>
      </c>
      <c r="O814" s="411"/>
      <c r="P814" s="485">
        <f t="shared" ref="P814:P815" ca="1" si="509">Q813+TIME(0,0,RANDBETWEEN(20,25))</f>
        <v>0.69090277777777831</v>
      </c>
      <c r="Q814" s="484">
        <f t="shared" ref="Q814:Q815" ca="1" si="510">P814+TIME(0,0,RANDBETWEEN(12,15))</f>
        <v>0.6910648148148153</v>
      </c>
      <c r="R814" s="486">
        <v>0.02</v>
      </c>
      <c r="S814" s="486">
        <f t="shared" ca="1" si="318"/>
        <v>0.01</v>
      </c>
      <c r="T814">
        <v>100</v>
      </c>
      <c r="U814" s="469" t="str">
        <f t="shared" ref="U814:U815" si="511">W814&amp;V814&amp;"-"&amp;X814&amp;Y814</f>
        <v>C38-R4</v>
      </c>
      <c r="V814">
        <v>38</v>
      </c>
      <c r="W814" s="470" t="s">
        <v>493</v>
      </c>
      <c r="X814" s="470" t="s">
        <v>494</v>
      </c>
      <c r="Y814">
        <v>4</v>
      </c>
      <c r="Z814" s="400">
        <v>798</v>
      </c>
      <c r="AA814" s="400"/>
    </row>
    <row r="815" spans="1:27" ht="12.6" customHeight="1">
      <c r="A815" s="403">
        <f t="shared" si="474"/>
        <v>799</v>
      </c>
      <c r="B815" s="509"/>
      <c r="C815" s="404" t="str">
        <f t="shared" si="502"/>
        <v>C38-R2</v>
      </c>
      <c r="D815" s="405">
        <v>0.6905324074074084</v>
      </c>
      <c r="E815" s="405">
        <v>0.69070601851851954</v>
      </c>
      <c r="F815" s="406">
        <f t="shared" ref="F815:H815" si="512">F814</f>
        <v>1.7</v>
      </c>
      <c r="G815" s="468">
        <f t="shared" si="512"/>
        <v>11.6</v>
      </c>
      <c r="H815" s="407">
        <f t="shared" si="512"/>
        <v>1.2</v>
      </c>
      <c r="I815" s="407">
        <f t="shared" si="504"/>
        <v>13.299999999999999</v>
      </c>
      <c r="J815" s="407">
        <f>I815+R815</f>
        <v>13.319999999999999</v>
      </c>
      <c r="K815" s="408">
        <f t="shared" si="506"/>
        <v>1.9999999999999574E-2</v>
      </c>
      <c r="L815" s="409">
        <f t="shared" si="476"/>
        <v>0.5</v>
      </c>
      <c r="M815" s="410">
        <f t="shared" si="507"/>
        <v>13.799999999999999</v>
      </c>
      <c r="N815" s="410">
        <f t="shared" si="508"/>
        <v>13.819999999999999</v>
      </c>
      <c r="O815" s="411"/>
      <c r="P815" s="485">
        <f t="shared" ca="1" si="509"/>
        <v>0.69133101851851897</v>
      </c>
      <c r="Q815" s="484">
        <f t="shared" ca="1" si="510"/>
        <v>0.69146990740740788</v>
      </c>
      <c r="R815" s="486">
        <v>0.02</v>
      </c>
      <c r="S815" s="486">
        <f t="shared" ca="1" si="318"/>
        <v>0.13</v>
      </c>
      <c r="T815">
        <v>101</v>
      </c>
      <c r="U815" s="469" t="str">
        <f t="shared" si="511"/>
        <v>C38-R2</v>
      </c>
      <c r="V815">
        <v>38</v>
      </c>
      <c r="W815" s="470" t="s">
        <v>493</v>
      </c>
      <c r="X815" s="470" t="s">
        <v>494</v>
      </c>
      <c r="Y815">
        <v>2</v>
      </c>
      <c r="Z815" s="400">
        <v>799</v>
      </c>
      <c r="AA815" s="400"/>
    </row>
    <row r="816" spans="1:27" ht="19.5" customHeight="1" thickBot="1">
      <c r="A816" s="538" t="s">
        <v>475</v>
      </c>
      <c r="B816" s="539"/>
      <c r="C816" s="540"/>
      <c r="D816" s="471"/>
      <c r="E816" s="465"/>
      <c r="F816" s="541"/>
      <c r="G816" s="541"/>
      <c r="H816" s="413"/>
      <c r="I816" s="414"/>
      <c r="J816" s="414"/>
      <c r="K816" s="413"/>
      <c r="L816" s="413"/>
      <c r="M816" s="414">
        <f>ROUND(SUBTOTAL(109,M17:M815),2)</f>
        <v>11026.2</v>
      </c>
      <c r="N816" s="414">
        <f>ROUND(SUBTOTAL(109,N17:N815),2)</f>
        <v>11089.12</v>
      </c>
      <c r="O816" s="415"/>
      <c r="P816" s="485">
        <f ca="1">Q716+TIME(0,0,RANDBETWEEN(20,25))</f>
        <v>0.650324074074074</v>
      </c>
      <c r="Q816" s="484">
        <f t="shared" ca="1" si="317"/>
        <v>0.65047453703703695</v>
      </c>
      <c r="R816" s="486">
        <v>0.08</v>
      </c>
      <c r="S816" s="486">
        <f t="shared" ca="1" si="318"/>
        <v>0.05</v>
      </c>
      <c r="T816" s="503">
        <v>3</v>
      </c>
      <c r="U816" s="469"/>
      <c r="V816" s="503"/>
      <c r="W816" s="470"/>
      <c r="X816" s="470"/>
      <c r="Y816" s="503"/>
      <c r="Z816" s="400">
        <v>800</v>
      </c>
      <c r="AA816" s="400"/>
    </row>
    <row r="817" spans="1:27" ht="9" customHeight="1" thickTop="1">
      <c r="A817" s="416"/>
      <c r="B817" s="416"/>
      <c r="C817" s="417"/>
      <c r="D817" s="417"/>
      <c r="E817" s="417"/>
      <c r="F817" s="418"/>
      <c r="G817" s="418"/>
      <c r="H817" s="418"/>
      <c r="I817" s="418"/>
      <c r="J817" s="418"/>
      <c r="K817" s="418"/>
      <c r="L817" s="418"/>
      <c r="M817" s="418"/>
      <c r="N817" s="418"/>
      <c r="O817" s="418"/>
      <c r="P817" s="485">
        <f t="shared" ca="1" si="316"/>
        <v>0.65072916666666658</v>
      </c>
      <c r="Q817" s="484">
        <f t="shared" ca="1" si="317"/>
        <v>0.65086805555555549</v>
      </c>
      <c r="R817" s="486"/>
      <c r="S817" s="469"/>
      <c r="T817" s="503">
        <v>4</v>
      </c>
      <c r="U817" s="469"/>
      <c r="V817" s="503"/>
      <c r="W817" s="470"/>
      <c r="X817" s="470"/>
      <c r="Y817" s="503"/>
      <c r="Z817" s="400">
        <v>801</v>
      </c>
      <c r="AA817" s="400"/>
    </row>
    <row r="818" spans="1:27" ht="10.5" customHeight="1">
      <c r="A818" s="542" t="s">
        <v>301</v>
      </c>
      <c r="B818" s="543"/>
      <c r="C818" s="543"/>
      <c r="D818" s="543"/>
      <c r="E818" s="543"/>
      <c r="F818" s="543"/>
      <c r="G818" s="543"/>
      <c r="H818" s="544"/>
      <c r="I818" s="548" t="s">
        <v>303</v>
      </c>
      <c r="J818" s="549"/>
      <c r="K818" s="549"/>
      <c r="L818" s="549"/>
      <c r="M818" s="549"/>
      <c r="N818" s="549"/>
      <c r="O818" s="550"/>
      <c r="P818" s="485">
        <f t="shared" ca="1" si="316"/>
        <v>0.65112268518518512</v>
      </c>
      <c r="Q818" s="484">
        <f t="shared" ca="1" si="317"/>
        <v>0.65126157407407403</v>
      </c>
      <c r="R818" s="486"/>
      <c r="S818" s="469"/>
      <c r="T818" s="503">
        <v>5</v>
      </c>
      <c r="U818" s="469"/>
      <c r="V818" s="503"/>
      <c r="W818" s="470"/>
      <c r="X818" s="470"/>
      <c r="Y818" s="503"/>
      <c r="Z818" s="400">
        <v>802</v>
      </c>
      <c r="AA818" s="400"/>
    </row>
    <row r="819" spans="1:27" ht="15.75" customHeight="1">
      <c r="A819" s="545"/>
      <c r="B819" s="546"/>
      <c r="C819" s="546"/>
      <c r="D819" s="546"/>
      <c r="E819" s="546"/>
      <c r="F819" s="546"/>
      <c r="G819" s="546"/>
      <c r="H819" s="547"/>
      <c r="I819" s="551"/>
      <c r="J819" s="552"/>
      <c r="K819" s="552"/>
      <c r="L819" s="552"/>
      <c r="M819" s="552"/>
      <c r="N819" s="552"/>
      <c r="O819" s="553"/>
      <c r="P819" s="485">
        <f t="shared" ca="1" si="316"/>
        <v>0.65150462962962963</v>
      </c>
      <c r="Q819" s="484">
        <f t="shared" ca="1" si="317"/>
        <v>0.65165509259259258</v>
      </c>
      <c r="R819" s="486"/>
      <c r="S819" s="469"/>
      <c r="T819" s="503">
        <v>6</v>
      </c>
      <c r="U819" s="469"/>
      <c r="V819" s="503"/>
      <c r="W819" s="470"/>
      <c r="X819" s="470"/>
      <c r="Y819" s="503"/>
      <c r="Z819" s="400">
        <v>803</v>
      </c>
      <c r="AA819" s="400"/>
    </row>
    <row r="820" spans="1:27" ht="17.25" customHeight="1">
      <c r="A820" s="512" t="s">
        <v>412</v>
      </c>
      <c r="B820" s="513"/>
      <c r="C820" s="513"/>
      <c r="D820" s="513"/>
      <c r="E820" s="513"/>
      <c r="F820" s="513"/>
      <c r="G820" s="513"/>
      <c r="H820" s="514"/>
      <c r="I820" s="515" t="s">
        <v>342</v>
      </c>
      <c r="J820" s="516"/>
      <c r="K820" s="516"/>
      <c r="L820" s="516"/>
      <c r="M820" s="516"/>
      <c r="N820" s="516"/>
      <c r="O820" s="517"/>
      <c r="P820" s="485">
        <f t="shared" ca="1" si="316"/>
        <v>0.65190972222222221</v>
      </c>
      <c r="Q820" s="484">
        <f t="shared" ca="1" si="317"/>
        <v>0.65208333333333335</v>
      </c>
      <c r="R820" s="486"/>
      <c r="S820" s="469"/>
      <c r="T820" s="503">
        <v>7</v>
      </c>
      <c r="U820" s="469"/>
      <c r="V820" s="503"/>
      <c r="W820" s="470"/>
      <c r="X820" s="470"/>
      <c r="Y820" s="503"/>
      <c r="Z820" s="400">
        <v>804</v>
      </c>
      <c r="AA820" s="400"/>
    </row>
    <row r="821" spans="1:27" ht="12.75" customHeight="1">
      <c r="A821" s="518" t="s">
        <v>184</v>
      </c>
      <c r="B821" s="519"/>
      <c r="C821" s="519"/>
      <c r="D821" s="519"/>
      <c r="E821" s="519"/>
      <c r="F821" s="519"/>
      <c r="G821" s="519"/>
      <c r="H821" s="520"/>
      <c r="I821" s="527" t="s">
        <v>520</v>
      </c>
      <c r="J821" s="528"/>
      <c r="K821" s="528"/>
      <c r="L821" s="528"/>
      <c r="M821" s="528"/>
      <c r="N821" s="528"/>
      <c r="O821" s="529"/>
      <c r="P821" s="485">
        <f t="shared" ca="1" si="316"/>
        <v>0.65236111111111117</v>
      </c>
      <c r="Q821" s="484">
        <f t="shared" ca="1" si="317"/>
        <v>0.65252314814814816</v>
      </c>
      <c r="R821" s="486"/>
      <c r="S821" s="469"/>
      <c r="T821" s="503">
        <v>8</v>
      </c>
      <c r="U821" s="469"/>
      <c r="V821" s="503"/>
      <c r="W821" s="470"/>
      <c r="X821" s="470"/>
      <c r="Y821" s="503"/>
      <c r="Z821" s="400">
        <v>805</v>
      </c>
      <c r="AA821" s="400"/>
    </row>
    <row r="822" spans="1:27" ht="12.75" customHeight="1">
      <c r="A822" s="521"/>
      <c r="B822" s="522"/>
      <c r="C822" s="522"/>
      <c r="D822" s="522"/>
      <c r="E822" s="522"/>
      <c r="F822" s="522"/>
      <c r="G822" s="522"/>
      <c r="H822" s="523"/>
      <c r="I822" s="530"/>
      <c r="J822" s="531"/>
      <c r="K822" s="531"/>
      <c r="L822" s="531"/>
      <c r="M822" s="531"/>
      <c r="N822" s="531"/>
      <c r="O822" s="532"/>
      <c r="P822" s="485">
        <f t="shared" ref="P822:P885" ca="1" si="513">Q821+TIME(0,0,RANDBETWEEN(20,25))</f>
        <v>0.65278935185185183</v>
      </c>
      <c r="Q822" s="484">
        <f t="shared" ref="Q822:Q885" ca="1" si="514">P822+TIME(0,0,RANDBETWEEN(12,15))</f>
        <v>0.65292824074074074</v>
      </c>
      <c r="R822" s="486"/>
      <c r="S822" s="469"/>
      <c r="T822" s="503">
        <v>9</v>
      </c>
      <c r="U822" s="469"/>
      <c r="V822" s="503">
        <v>24</v>
      </c>
      <c r="W822" s="470" t="s">
        <v>493</v>
      </c>
      <c r="X822" s="470"/>
      <c r="Y822" s="503">
        <v>30</v>
      </c>
      <c r="Z822" s="400">
        <v>806</v>
      </c>
      <c r="AA822" s="400"/>
    </row>
    <row r="823" spans="1:27" ht="12.75" customHeight="1">
      <c r="A823" s="521"/>
      <c r="B823" s="522"/>
      <c r="C823" s="522"/>
      <c r="D823" s="522"/>
      <c r="E823" s="522"/>
      <c r="F823" s="522"/>
      <c r="G823" s="522"/>
      <c r="H823" s="523"/>
      <c r="I823" s="530"/>
      <c r="J823" s="531"/>
      <c r="K823" s="531"/>
      <c r="L823" s="531"/>
      <c r="M823" s="531"/>
      <c r="N823" s="531"/>
      <c r="O823" s="532"/>
      <c r="P823" s="485">
        <f t="shared" ca="1" si="513"/>
        <v>0.65320601851851856</v>
      </c>
      <c r="Q823" s="484">
        <f t="shared" ca="1" si="514"/>
        <v>0.65335648148148151</v>
      </c>
      <c r="R823" s="486"/>
      <c r="S823" s="469"/>
      <c r="T823" s="503">
        <v>10</v>
      </c>
      <c r="U823" s="469"/>
      <c r="V823" s="503">
        <v>24</v>
      </c>
      <c r="W823" s="470" t="s">
        <v>493</v>
      </c>
      <c r="X823" s="470"/>
      <c r="Y823" s="503">
        <v>28</v>
      </c>
      <c r="Z823" s="400">
        <v>807</v>
      </c>
      <c r="AA823" s="400"/>
    </row>
    <row r="824" spans="1:27" ht="19.5" customHeight="1">
      <c r="A824" s="521"/>
      <c r="B824" s="522"/>
      <c r="C824" s="522"/>
      <c r="D824" s="522"/>
      <c r="E824" s="522"/>
      <c r="F824" s="522"/>
      <c r="G824" s="522"/>
      <c r="H824" s="523"/>
      <c r="I824" s="530"/>
      <c r="J824" s="531"/>
      <c r="K824" s="531"/>
      <c r="L824" s="531"/>
      <c r="M824" s="531"/>
      <c r="N824" s="531"/>
      <c r="O824" s="532"/>
      <c r="P824" s="485">
        <f t="shared" ca="1" si="513"/>
        <v>0.6535995370370371</v>
      </c>
      <c r="Q824" s="484">
        <f t="shared" ca="1" si="514"/>
        <v>0.65373842592592601</v>
      </c>
      <c r="R824" s="486"/>
      <c r="S824" s="469"/>
      <c r="T824" s="503">
        <v>11</v>
      </c>
      <c r="U824" s="469"/>
      <c r="V824" s="503">
        <v>24</v>
      </c>
      <c r="W824" s="470" t="s">
        <v>493</v>
      </c>
      <c r="X824" s="470"/>
      <c r="Y824" s="503">
        <v>26</v>
      </c>
      <c r="Z824" s="400">
        <v>808</v>
      </c>
      <c r="AA824" s="400"/>
    </row>
    <row r="825" spans="1:27" ht="12.75" customHeight="1">
      <c r="A825" s="521"/>
      <c r="B825" s="522"/>
      <c r="C825" s="522"/>
      <c r="D825" s="522"/>
      <c r="E825" s="522"/>
      <c r="F825" s="522"/>
      <c r="G825" s="522"/>
      <c r="H825" s="523"/>
      <c r="I825" s="530"/>
      <c r="J825" s="531"/>
      <c r="K825" s="531"/>
      <c r="L825" s="531"/>
      <c r="M825" s="531"/>
      <c r="N825" s="531"/>
      <c r="O825" s="532"/>
      <c r="P825" s="485">
        <f t="shared" ca="1" si="513"/>
        <v>0.65398148148148161</v>
      </c>
      <c r="Q825" s="484">
        <f t="shared" ca="1" si="514"/>
        <v>0.65412037037037052</v>
      </c>
      <c r="R825" s="486"/>
      <c r="S825" s="469"/>
      <c r="T825" s="503">
        <v>12</v>
      </c>
      <c r="U825" s="469"/>
      <c r="V825" s="503">
        <v>24</v>
      </c>
      <c r="W825" s="470" t="s">
        <v>493</v>
      </c>
      <c r="X825" s="470"/>
      <c r="Y825" s="503">
        <v>24</v>
      </c>
      <c r="Z825" s="400">
        <v>809</v>
      </c>
      <c r="AA825" s="400"/>
    </row>
    <row r="826" spans="1:27" ht="12" customHeight="1">
      <c r="A826" s="521"/>
      <c r="B826" s="522"/>
      <c r="C826" s="522"/>
      <c r="D826" s="522"/>
      <c r="E826" s="522"/>
      <c r="F826" s="522"/>
      <c r="G826" s="522"/>
      <c r="H826" s="523"/>
      <c r="I826" s="530"/>
      <c r="J826" s="531"/>
      <c r="K826" s="531"/>
      <c r="L826" s="531"/>
      <c r="M826" s="531"/>
      <c r="N826" s="531"/>
      <c r="O826" s="532"/>
      <c r="P826" s="485">
        <f t="shared" ca="1" si="513"/>
        <v>0.65436342592592611</v>
      </c>
      <c r="Q826" s="484">
        <f t="shared" ca="1" si="514"/>
        <v>0.6545254629629631</v>
      </c>
      <c r="R826" s="486"/>
      <c r="S826" s="419"/>
      <c r="T826" s="503">
        <v>13</v>
      </c>
      <c r="U826" s="469"/>
      <c r="V826" s="503">
        <v>24</v>
      </c>
      <c r="W826" s="470" t="s">
        <v>493</v>
      </c>
      <c r="X826" s="470"/>
      <c r="Y826" s="503">
        <v>22</v>
      </c>
      <c r="Z826" s="400">
        <v>810</v>
      </c>
      <c r="AA826" s="400"/>
    </row>
    <row r="827" spans="1:27" ht="12.75" customHeight="1">
      <c r="A827" s="521"/>
      <c r="B827" s="522"/>
      <c r="C827" s="522"/>
      <c r="D827" s="522"/>
      <c r="E827" s="522"/>
      <c r="F827" s="522"/>
      <c r="G827" s="522"/>
      <c r="H827" s="523"/>
      <c r="I827" s="530"/>
      <c r="J827" s="531"/>
      <c r="K827" s="531"/>
      <c r="L827" s="531"/>
      <c r="M827" s="531"/>
      <c r="N827" s="531"/>
      <c r="O827" s="532"/>
      <c r="P827" s="485">
        <f t="shared" ca="1" si="513"/>
        <v>0.65479166666666677</v>
      </c>
      <c r="Q827" s="484">
        <f t="shared" ca="1" si="514"/>
        <v>0.65493055555555568</v>
      </c>
      <c r="R827" s="486"/>
      <c r="S827" s="419"/>
      <c r="T827" s="503">
        <v>14</v>
      </c>
      <c r="U827" s="469"/>
      <c r="V827" s="503">
        <v>24</v>
      </c>
      <c r="W827" s="470" t="s">
        <v>493</v>
      </c>
      <c r="X827" s="470"/>
      <c r="Y827" s="503">
        <v>20</v>
      </c>
      <c r="Z827" s="400">
        <v>811</v>
      </c>
      <c r="AA827" s="400"/>
    </row>
    <row r="828" spans="1:27" ht="12.75" customHeight="1">
      <c r="A828" s="521"/>
      <c r="B828" s="522"/>
      <c r="C828" s="522"/>
      <c r="D828" s="522"/>
      <c r="E828" s="522"/>
      <c r="F828" s="522"/>
      <c r="G828" s="522"/>
      <c r="H828" s="523"/>
      <c r="I828" s="530"/>
      <c r="J828" s="531"/>
      <c r="K828" s="531"/>
      <c r="L828" s="531"/>
      <c r="M828" s="531"/>
      <c r="N828" s="531"/>
      <c r="O828" s="532"/>
      <c r="P828" s="485">
        <f t="shared" ca="1" si="513"/>
        <v>0.6552083333333335</v>
      </c>
      <c r="Q828" s="484">
        <f t="shared" ca="1" si="514"/>
        <v>0.65537037037037049</v>
      </c>
      <c r="R828" s="486" t="s">
        <v>502</v>
      </c>
      <c r="S828" s="419" t="s">
        <v>502</v>
      </c>
      <c r="T828" s="503">
        <v>15</v>
      </c>
      <c r="U828" s="469"/>
      <c r="V828" s="503">
        <v>24</v>
      </c>
      <c r="W828" s="470" t="s">
        <v>493</v>
      </c>
      <c r="X828" s="470"/>
      <c r="Y828" s="503">
        <v>18</v>
      </c>
      <c r="Z828" s="400">
        <v>812</v>
      </c>
      <c r="AA828" s="400"/>
    </row>
    <row r="829" spans="1:27" ht="15" customHeight="1">
      <c r="A829" s="524"/>
      <c r="B829" s="525"/>
      <c r="C829" s="525"/>
      <c r="D829" s="525"/>
      <c r="E829" s="525"/>
      <c r="F829" s="525"/>
      <c r="G829" s="525"/>
      <c r="H829" s="526"/>
      <c r="I829" s="533"/>
      <c r="J829" s="534"/>
      <c r="K829" s="534"/>
      <c r="L829" s="534"/>
      <c r="M829" s="534"/>
      <c r="N829" s="534"/>
      <c r="O829" s="535"/>
      <c r="P829" s="485">
        <f t="shared" ca="1" si="513"/>
        <v>0.65562500000000012</v>
      </c>
      <c r="Q829" s="484">
        <f t="shared" ca="1" si="514"/>
        <v>0.65578703703703711</v>
      </c>
      <c r="R829" s="486" t="s">
        <v>503</v>
      </c>
      <c r="S829" s="394" t="s">
        <v>503</v>
      </c>
      <c r="T829" s="503">
        <v>16</v>
      </c>
      <c r="U829" s="469"/>
      <c r="V829" s="503">
        <v>24</v>
      </c>
      <c r="W829" s="470" t="s">
        <v>493</v>
      </c>
      <c r="X829" s="470"/>
      <c r="Y829" s="503">
        <v>16</v>
      </c>
      <c r="Z829" s="400">
        <v>813</v>
      </c>
      <c r="AA829" s="400"/>
    </row>
    <row r="830" spans="1:27" ht="14.4">
      <c r="P830" s="485">
        <f t="shared" ca="1" si="513"/>
        <v>0.65606481481481493</v>
      </c>
      <c r="Q830" s="484">
        <f t="shared" ca="1" si="514"/>
        <v>0.65622685185185192</v>
      </c>
      <c r="R830" s="486" t="s">
        <v>504</v>
      </c>
      <c r="S830" s="394" t="s">
        <v>504</v>
      </c>
      <c r="T830" s="503">
        <v>17</v>
      </c>
      <c r="U830" s="469"/>
      <c r="V830" s="503">
        <v>24</v>
      </c>
      <c r="W830" s="470" t="s">
        <v>493</v>
      </c>
      <c r="X830" s="470"/>
      <c r="Y830" s="503">
        <v>14</v>
      </c>
      <c r="Z830" s="400">
        <v>814</v>
      </c>
      <c r="AA830" s="400"/>
    </row>
    <row r="831" spans="1:27" ht="14.4">
      <c r="P831" s="485">
        <f t="shared" ca="1" si="513"/>
        <v>0.65649305555555559</v>
      </c>
      <c r="Q831" s="484">
        <f t="shared" ca="1" si="514"/>
        <v>0.65664351851851854</v>
      </c>
      <c r="R831" s="486" t="s">
        <v>505</v>
      </c>
      <c r="S831" s="394" t="s">
        <v>505</v>
      </c>
      <c r="T831" s="503">
        <v>18</v>
      </c>
      <c r="U831" s="469"/>
      <c r="V831" s="503">
        <v>24</v>
      </c>
      <c r="W831" s="470" t="s">
        <v>493</v>
      </c>
      <c r="X831" s="470"/>
      <c r="Y831" s="503">
        <v>12</v>
      </c>
      <c r="Z831" s="400">
        <v>815</v>
      </c>
      <c r="AA831" s="400"/>
    </row>
    <row r="832" spans="1:27" ht="14.4">
      <c r="P832" s="485">
        <f t="shared" ca="1" si="513"/>
        <v>0.65692129629629636</v>
      </c>
      <c r="Q832" s="484">
        <f t="shared" ca="1" si="514"/>
        <v>0.65708333333333335</v>
      </c>
      <c r="R832" s="486" t="s">
        <v>506</v>
      </c>
      <c r="S832" s="394" t="s">
        <v>506</v>
      </c>
      <c r="T832" s="503">
        <v>19</v>
      </c>
      <c r="U832" s="469"/>
      <c r="V832" s="503">
        <v>24</v>
      </c>
      <c r="W832" s="470" t="s">
        <v>493</v>
      </c>
      <c r="X832" s="470"/>
      <c r="Y832" s="503">
        <v>10</v>
      </c>
      <c r="Z832" s="400">
        <v>816</v>
      </c>
      <c r="AA832" s="400"/>
    </row>
    <row r="833" spans="16:27" ht="14.4">
      <c r="P833" s="485">
        <f t="shared" ca="1" si="513"/>
        <v>0.6573148148148148</v>
      </c>
      <c r="Q833" s="484">
        <f t="shared" ca="1" si="514"/>
        <v>0.65745370370370371</v>
      </c>
      <c r="R833" s="486"/>
      <c r="T833" s="503">
        <v>20</v>
      </c>
      <c r="U833" s="469"/>
      <c r="V833" s="503">
        <v>24</v>
      </c>
      <c r="W833" s="470" t="s">
        <v>493</v>
      </c>
      <c r="X833" s="470"/>
      <c r="Y833" s="503">
        <v>8</v>
      </c>
      <c r="Z833" s="400">
        <v>817</v>
      </c>
      <c r="AA833" s="400"/>
    </row>
    <row r="834" spans="16:27" ht="14.4">
      <c r="P834" s="485">
        <f t="shared" ca="1" si="513"/>
        <v>0.65774305555555557</v>
      </c>
      <c r="Q834" s="484">
        <f t="shared" ca="1" si="514"/>
        <v>0.65791666666666671</v>
      </c>
      <c r="R834" s="486"/>
      <c r="T834" s="503">
        <v>21</v>
      </c>
      <c r="U834" s="469"/>
      <c r="V834" s="503">
        <v>24</v>
      </c>
      <c r="W834" s="470" t="s">
        <v>493</v>
      </c>
      <c r="X834" s="470"/>
      <c r="Y834" s="503">
        <v>6</v>
      </c>
      <c r="Z834" s="400">
        <v>818</v>
      </c>
      <c r="AA834" s="400"/>
    </row>
    <row r="835" spans="16:27" ht="14.4">
      <c r="P835" s="485">
        <f t="shared" ca="1" si="513"/>
        <v>0.65820601851851857</v>
      </c>
      <c r="Q835" s="484">
        <f t="shared" ca="1" si="514"/>
        <v>0.65834490740740748</v>
      </c>
      <c r="R835" s="486"/>
      <c r="T835" s="503">
        <v>22</v>
      </c>
      <c r="U835" s="469"/>
      <c r="V835" s="503">
        <v>24</v>
      </c>
      <c r="W835" s="470"/>
      <c r="X835" s="470"/>
      <c r="Y835" s="503">
        <v>4</v>
      </c>
      <c r="Z835" s="400">
        <v>819</v>
      </c>
      <c r="AA835" s="400"/>
    </row>
    <row r="836" spans="16:27" ht="14.4">
      <c r="P836" s="485">
        <f t="shared" ca="1" si="513"/>
        <v>0.65861111111111115</v>
      </c>
      <c r="Q836" s="484">
        <f t="shared" ca="1" si="514"/>
        <v>0.65875000000000006</v>
      </c>
      <c r="R836" s="486"/>
      <c r="T836" s="503">
        <v>23</v>
      </c>
      <c r="U836" s="469"/>
      <c r="V836" s="503">
        <v>24</v>
      </c>
      <c r="W836" s="470"/>
      <c r="X836" s="470"/>
      <c r="Y836" s="503">
        <v>2</v>
      </c>
      <c r="Z836" s="400">
        <v>820</v>
      </c>
      <c r="AA836" s="400"/>
    </row>
    <row r="837" spans="16:27" ht="14.4">
      <c r="P837" s="485">
        <f t="shared" ca="1" si="513"/>
        <v>0.6589814814814815</v>
      </c>
      <c r="Q837" s="484">
        <f t="shared" ca="1" si="514"/>
        <v>0.65914351851851849</v>
      </c>
      <c r="R837" s="486"/>
      <c r="T837" s="503">
        <v>1</v>
      </c>
      <c r="U837" s="469"/>
      <c r="V837" s="503">
        <v>25</v>
      </c>
      <c r="W837" s="470"/>
      <c r="X837" s="470"/>
      <c r="Y837" s="503">
        <v>3</v>
      </c>
      <c r="Z837" s="400">
        <v>821</v>
      </c>
      <c r="AA837" s="400"/>
    </row>
    <row r="838" spans="16:27" ht="14.4">
      <c r="P838" s="485">
        <f t="shared" ca="1" si="513"/>
        <v>0.65942129629629631</v>
      </c>
      <c r="Q838" s="484">
        <f t="shared" ca="1" si="514"/>
        <v>0.65957175925925926</v>
      </c>
      <c r="R838" s="486"/>
      <c r="T838" s="503">
        <v>2</v>
      </c>
      <c r="U838" s="469"/>
      <c r="V838" s="503">
        <v>25</v>
      </c>
      <c r="W838" s="470"/>
      <c r="X838" s="470"/>
      <c r="Y838" s="503">
        <v>5</v>
      </c>
      <c r="Z838" s="400">
        <v>822</v>
      </c>
      <c r="AA838" s="400"/>
    </row>
    <row r="839" spans="16:27" ht="14.4">
      <c r="P839" s="485">
        <f t="shared" ca="1" si="513"/>
        <v>0.65981481481481485</v>
      </c>
      <c r="Q839" s="484">
        <f t="shared" ca="1" si="514"/>
        <v>0.65995370370370376</v>
      </c>
      <c r="R839" s="486"/>
      <c r="T839" s="503">
        <v>3</v>
      </c>
      <c r="U839" s="469"/>
      <c r="V839" s="503">
        <v>25</v>
      </c>
      <c r="W839" s="470"/>
      <c r="X839" s="470"/>
      <c r="Y839" s="503">
        <v>7</v>
      </c>
      <c r="Z839" s="400">
        <v>823</v>
      </c>
      <c r="AA839" s="400"/>
    </row>
    <row r="840" spans="16:27" ht="14.4">
      <c r="P840" s="485">
        <f t="shared" ca="1" si="513"/>
        <v>0.6602083333333334</v>
      </c>
      <c r="Q840" s="484">
        <f t="shared" ca="1" si="514"/>
        <v>0.66038194444444454</v>
      </c>
      <c r="R840" s="486"/>
      <c r="T840" s="503">
        <v>4</v>
      </c>
      <c r="U840" s="469"/>
      <c r="V840" s="503">
        <v>25</v>
      </c>
      <c r="W840" s="470"/>
      <c r="X840" s="470"/>
      <c r="Y840" s="503">
        <v>9</v>
      </c>
      <c r="Z840" s="400">
        <v>824</v>
      </c>
      <c r="AA840" s="400"/>
    </row>
    <row r="841" spans="16:27" ht="14.4">
      <c r="P841" s="485">
        <f t="shared" ca="1" si="513"/>
        <v>0.66064814814814821</v>
      </c>
      <c r="Q841" s="484">
        <f t="shared" ca="1" si="514"/>
        <v>0.66078703703703712</v>
      </c>
      <c r="R841" s="486"/>
      <c r="T841" s="503">
        <v>5</v>
      </c>
      <c r="U841" s="469"/>
      <c r="V841" s="503">
        <v>25</v>
      </c>
      <c r="W841" s="470"/>
      <c r="X841" s="470"/>
      <c r="Y841" s="503">
        <v>11</v>
      </c>
      <c r="Z841" s="400">
        <v>825</v>
      </c>
      <c r="AA841" s="400"/>
    </row>
    <row r="842" spans="16:27" ht="14.4">
      <c r="P842" s="485">
        <f t="shared" ca="1" si="513"/>
        <v>0.66101851851851856</v>
      </c>
      <c r="Q842" s="484">
        <f t="shared" ca="1" si="514"/>
        <v>0.66116898148148151</v>
      </c>
      <c r="R842" s="486"/>
      <c r="T842" s="503">
        <v>6</v>
      </c>
      <c r="U842" s="469"/>
      <c r="V842" s="503">
        <v>25</v>
      </c>
      <c r="W842" s="470"/>
      <c r="X842" s="470"/>
      <c r="Y842" s="503">
        <v>13</v>
      </c>
      <c r="Z842" s="400">
        <v>826</v>
      </c>
      <c r="AA842" s="400"/>
    </row>
    <row r="843" spans="16:27" ht="14.4">
      <c r="P843" s="485">
        <f t="shared" ca="1" si="513"/>
        <v>0.66143518518518518</v>
      </c>
      <c r="Q843" s="484">
        <f t="shared" ca="1" si="514"/>
        <v>0.66159722222222217</v>
      </c>
      <c r="R843" s="486"/>
      <c r="T843" s="503">
        <v>7</v>
      </c>
      <c r="U843" s="469"/>
      <c r="V843" s="503">
        <v>25</v>
      </c>
      <c r="W843" s="470"/>
      <c r="X843" s="470"/>
      <c r="Y843" s="503">
        <v>15</v>
      </c>
      <c r="Z843" s="400">
        <v>827</v>
      </c>
      <c r="AA843" s="400"/>
    </row>
    <row r="844" spans="16:27" ht="14.4">
      <c r="P844" s="485">
        <f t="shared" ca="1" si="513"/>
        <v>0.66188657407407403</v>
      </c>
      <c r="Q844" s="484">
        <f t="shared" ca="1" si="514"/>
        <v>0.66204861111111102</v>
      </c>
      <c r="R844" s="486"/>
      <c r="T844" s="503">
        <v>8</v>
      </c>
      <c r="U844" s="469"/>
      <c r="V844" s="503">
        <v>25</v>
      </c>
      <c r="W844" s="470"/>
      <c r="X844" s="470"/>
      <c r="Y844" s="503">
        <v>17</v>
      </c>
      <c r="Z844" s="400">
        <v>828</v>
      </c>
      <c r="AA844" s="400"/>
    </row>
    <row r="845" spans="16:27" ht="14.4">
      <c r="P845" s="485">
        <f t="shared" ca="1" si="513"/>
        <v>0.66231481481481469</v>
      </c>
      <c r="Q845" s="484">
        <f t="shared" ca="1" si="514"/>
        <v>0.6624537037037036</v>
      </c>
      <c r="R845" s="486"/>
      <c r="T845" s="503">
        <v>9</v>
      </c>
      <c r="U845" s="469"/>
      <c r="V845" s="503">
        <v>25</v>
      </c>
      <c r="W845" s="470"/>
      <c r="X845" s="470"/>
      <c r="Y845" s="503">
        <v>19</v>
      </c>
      <c r="Z845" s="400">
        <v>829</v>
      </c>
      <c r="AA845" s="400"/>
    </row>
    <row r="846" spans="16:27" ht="14.4">
      <c r="P846" s="485">
        <f t="shared" ca="1" si="513"/>
        <v>0.66274305555555546</v>
      </c>
      <c r="Q846" s="484">
        <f t="shared" ca="1" si="514"/>
        <v>0.6629166666666666</v>
      </c>
      <c r="R846" s="486"/>
      <c r="T846" s="503">
        <v>10</v>
      </c>
      <c r="U846" s="469"/>
      <c r="V846" s="503">
        <v>25</v>
      </c>
      <c r="W846" s="470"/>
      <c r="X846" s="470"/>
      <c r="Y846" s="503">
        <v>21</v>
      </c>
      <c r="Z846" s="400">
        <v>830</v>
      </c>
      <c r="AA846" s="400"/>
    </row>
    <row r="847" spans="16:27" ht="14.4">
      <c r="P847" s="485">
        <f t="shared" ca="1" si="513"/>
        <v>0.66319444444444442</v>
      </c>
      <c r="Q847" s="484">
        <f t="shared" ca="1" si="514"/>
        <v>0.66333333333333333</v>
      </c>
      <c r="R847" s="486"/>
      <c r="T847" s="503">
        <v>11</v>
      </c>
      <c r="U847" s="469"/>
      <c r="V847" s="503">
        <v>25</v>
      </c>
      <c r="W847" s="470"/>
      <c r="X847" s="470"/>
      <c r="Y847" s="503">
        <v>23</v>
      </c>
      <c r="Z847" s="400">
        <v>831</v>
      </c>
      <c r="AA847" s="400"/>
    </row>
    <row r="848" spans="16:27" ht="14.4">
      <c r="P848" s="485">
        <f t="shared" ca="1" si="513"/>
        <v>0.66358796296296296</v>
      </c>
      <c r="Q848" s="484">
        <f t="shared" ca="1" si="514"/>
        <v>0.66373842592592591</v>
      </c>
      <c r="R848" s="486"/>
      <c r="T848" s="503">
        <v>12</v>
      </c>
      <c r="U848" s="469"/>
      <c r="V848" s="503">
        <v>25</v>
      </c>
      <c r="W848" s="470"/>
      <c r="X848" s="470"/>
      <c r="Y848" s="503">
        <v>25</v>
      </c>
      <c r="Z848" s="400">
        <v>832</v>
      </c>
      <c r="AA848" s="400"/>
    </row>
    <row r="849" spans="16:27" ht="14.4">
      <c r="P849" s="485">
        <f t="shared" ca="1" si="513"/>
        <v>0.66399305555555554</v>
      </c>
      <c r="Q849" s="484">
        <f t="shared" ca="1" si="514"/>
        <v>0.66415509259259253</v>
      </c>
      <c r="R849" s="486"/>
      <c r="T849" s="503">
        <v>13</v>
      </c>
      <c r="U849" s="469"/>
      <c r="V849" s="503">
        <v>25</v>
      </c>
      <c r="W849" s="470"/>
      <c r="X849" s="470"/>
      <c r="Y849" s="503">
        <v>27</v>
      </c>
      <c r="Z849" s="400">
        <v>833</v>
      </c>
      <c r="AA849" s="400"/>
    </row>
    <row r="850" spans="16:27" ht="14.4">
      <c r="P850" s="485">
        <f t="shared" ca="1" si="513"/>
        <v>0.6644212962962962</v>
      </c>
      <c r="Q850" s="484">
        <f t="shared" ca="1" si="514"/>
        <v>0.66457175925925915</v>
      </c>
      <c r="R850" s="486"/>
      <c r="T850" s="503">
        <v>14</v>
      </c>
      <c r="U850" s="469"/>
      <c r="V850" s="503">
        <v>25</v>
      </c>
      <c r="W850" s="470"/>
      <c r="X850" s="470"/>
      <c r="Y850" s="503">
        <v>29</v>
      </c>
      <c r="Z850" s="400">
        <v>834</v>
      </c>
      <c r="AA850" s="400"/>
    </row>
    <row r="851" spans="16:27" ht="14.4">
      <c r="P851" s="485">
        <f t="shared" ca="1" si="513"/>
        <v>0.66483796296296283</v>
      </c>
      <c r="Q851" s="484">
        <f t="shared" ca="1" si="514"/>
        <v>0.66497685185185174</v>
      </c>
      <c r="R851" s="486"/>
      <c r="T851" s="503">
        <v>15</v>
      </c>
      <c r="U851" s="469"/>
      <c r="V851" s="503">
        <v>25</v>
      </c>
      <c r="W851" s="470"/>
      <c r="X851" s="470"/>
      <c r="Y851" s="503">
        <v>31</v>
      </c>
      <c r="Z851" s="400">
        <v>835</v>
      </c>
      <c r="AA851" s="400"/>
    </row>
    <row r="852" spans="16:27" ht="14.4">
      <c r="P852" s="485">
        <f t="shared" ca="1" si="513"/>
        <v>0.66521990740740733</v>
      </c>
      <c r="Q852" s="484">
        <f t="shared" ca="1" si="514"/>
        <v>0.66535879629629624</v>
      </c>
      <c r="R852" s="486"/>
      <c r="T852" s="503">
        <v>16</v>
      </c>
      <c r="U852" s="469"/>
      <c r="V852" s="503">
        <v>25</v>
      </c>
      <c r="W852" s="470"/>
      <c r="X852" s="470"/>
      <c r="Y852" s="503">
        <v>33</v>
      </c>
      <c r="Z852" s="400">
        <v>836</v>
      </c>
      <c r="AA852" s="400"/>
    </row>
    <row r="853" spans="16:27" ht="14.4">
      <c r="P853" s="485">
        <f t="shared" ca="1" si="513"/>
        <v>0.66562499999999991</v>
      </c>
      <c r="Q853" s="484">
        <f t="shared" ca="1" si="514"/>
        <v>0.6657870370370369</v>
      </c>
      <c r="R853" s="486"/>
      <c r="T853" s="503">
        <v>17</v>
      </c>
      <c r="U853" s="469"/>
      <c r="V853" s="503">
        <v>25</v>
      </c>
      <c r="W853" s="470"/>
      <c r="X853" s="470"/>
      <c r="Y853" s="503">
        <v>35</v>
      </c>
      <c r="Z853" s="400">
        <v>837</v>
      </c>
      <c r="AA853" s="400"/>
    </row>
    <row r="854" spans="16:27" ht="14.4">
      <c r="P854" s="485">
        <f t="shared" ca="1" si="513"/>
        <v>0.66606481481481472</v>
      </c>
      <c r="Q854" s="484">
        <f t="shared" ca="1" si="514"/>
        <v>0.66621527777777767</v>
      </c>
      <c r="R854" s="486"/>
      <c r="T854" s="503">
        <v>18</v>
      </c>
      <c r="U854" s="469"/>
      <c r="V854" s="503">
        <v>25</v>
      </c>
      <c r="W854" s="470"/>
      <c r="X854" s="470"/>
      <c r="Y854" s="503">
        <v>37</v>
      </c>
      <c r="Z854" s="400">
        <v>838</v>
      </c>
      <c r="AA854" s="400"/>
    </row>
    <row r="855" spans="16:27" ht="14.4">
      <c r="P855" s="485">
        <f t="shared" ca="1" si="513"/>
        <v>0.66649305555555549</v>
      </c>
      <c r="Q855" s="484">
        <f t="shared" ca="1" si="514"/>
        <v>0.66664351851851844</v>
      </c>
      <c r="R855" s="486"/>
      <c r="T855" s="503">
        <v>19</v>
      </c>
      <c r="U855" s="469"/>
      <c r="V855" s="503">
        <v>25</v>
      </c>
      <c r="W855" s="470"/>
      <c r="X855" s="470"/>
      <c r="Y855" s="503">
        <v>39</v>
      </c>
      <c r="Z855" s="400">
        <v>839</v>
      </c>
      <c r="AA855" s="400"/>
    </row>
    <row r="856" spans="16:27" ht="14.4">
      <c r="P856" s="485">
        <f t="shared" ca="1" si="513"/>
        <v>0.66688657407407403</v>
      </c>
      <c r="Q856" s="484">
        <f t="shared" ca="1" si="514"/>
        <v>0.66703703703703698</v>
      </c>
      <c r="R856" s="486"/>
      <c r="T856" s="503">
        <v>20</v>
      </c>
      <c r="U856" s="469"/>
      <c r="V856" s="503">
        <v>25</v>
      </c>
      <c r="W856" s="470"/>
      <c r="X856" s="470"/>
      <c r="Y856" s="503">
        <v>41</v>
      </c>
      <c r="Z856" s="400">
        <v>840</v>
      </c>
      <c r="AA856" s="400"/>
    </row>
    <row r="857" spans="16:27" ht="14.4">
      <c r="P857" s="485">
        <f t="shared" ca="1" si="513"/>
        <v>0.66728009259259258</v>
      </c>
      <c r="Q857" s="484">
        <f t="shared" ca="1" si="514"/>
        <v>0.66744212962962957</v>
      </c>
      <c r="R857" s="486"/>
      <c r="T857" s="503">
        <v>21</v>
      </c>
      <c r="U857" s="469"/>
      <c r="V857" s="503">
        <v>25</v>
      </c>
      <c r="W857" s="470"/>
      <c r="X857" s="470"/>
      <c r="Y857" s="503">
        <v>43</v>
      </c>
      <c r="Z857" s="400">
        <v>841</v>
      </c>
      <c r="AA857" s="400"/>
    </row>
    <row r="858" spans="16:27" ht="14.4">
      <c r="P858" s="485">
        <f t="shared" ca="1" si="513"/>
        <v>0.6676967592592592</v>
      </c>
      <c r="Q858" s="484">
        <f t="shared" ca="1" si="514"/>
        <v>0.66784722222222215</v>
      </c>
      <c r="R858" s="486"/>
      <c r="T858" s="503">
        <v>22</v>
      </c>
      <c r="U858" s="469"/>
      <c r="V858" s="503">
        <v>25</v>
      </c>
      <c r="W858" s="470"/>
      <c r="X858" s="470"/>
      <c r="Y858" s="503">
        <v>45</v>
      </c>
      <c r="Z858" s="400">
        <v>842</v>
      </c>
      <c r="AA858" s="400"/>
    </row>
    <row r="859" spans="16:27" ht="14.4">
      <c r="P859" s="485">
        <f t="shared" ca="1" si="513"/>
        <v>0.66807870370370359</v>
      </c>
      <c r="Q859" s="484">
        <f t="shared" ca="1" si="514"/>
        <v>0.66824074074074058</v>
      </c>
      <c r="R859" s="486"/>
      <c r="T859" s="503">
        <v>23</v>
      </c>
      <c r="U859" s="469"/>
      <c r="V859" s="503">
        <v>25</v>
      </c>
      <c r="W859" s="470"/>
      <c r="X859" s="470"/>
      <c r="Y859" s="503">
        <v>47</v>
      </c>
      <c r="Z859" s="400">
        <v>843</v>
      </c>
      <c r="AA859" s="400"/>
    </row>
    <row r="860" spans="16:27" ht="14.4">
      <c r="P860" s="485">
        <f t="shared" ca="1" si="513"/>
        <v>0.66849537037037021</v>
      </c>
      <c r="Q860" s="484">
        <f t="shared" ca="1" si="514"/>
        <v>0.66864583333333316</v>
      </c>
      <c r="R860" s="486"/>
      <c r="T860" s="503">
        <v>1</v>
      </c>
      <c r="U860" s="469"/>
      <c r="V860" s="503">
        <v>26</v>
      </c>
      <c r="W860" s="470"/>
      <c r="X860" s="470"/>
      <c r="Y860" s="503">
        <v>46</v>
      </c>
      <c r="Z860" s="400">
        <v>844</v>
      </c>
      <c r="AA860" s="400"/>
    </row>
    <row r="861" spans="16:27" ht="14.4">
      <c r="P861" s="485">
        <f t="shared" ca="1" si="513"/>
        <v>0.66892361111111098</v>
      </c>
      <c r="Q861" s="484">
        <f t="shared" ca="1" si="514"/>
        <v>0.66907407407407393</v>
      </c>
      <c r="R861" s="486"/>
      <c r="T861" s="503">
        <v>2</v>
      </c>
      <c r="U861" s="469"/>
      <c r="V861" s="503">
        <v>26</v>
      </c>
      <c r="W861" s="470"/>
      <c r="X861" s="470"/>
      <c r="Y861" s="503">
        <v>44</v>
      </c>
      <c r="Z861" s="400">
        <v>845</v>
      </c>
      <c r="AA861" s="400"/>
    </row>
    <row r="862" spans="16:27" ht="14.4">
      <c r="P862" s="485">
        <f t="shared" ca="1" si="513"/>
        <v>0.6693402777777776</v>
      </c>
      <c r="Q862" s="484">
        <f t="shared" ca="1" si="514"/>
        <v>0.66947916666666651</v>
      </c>
      <c r="R862" s="486"/>
      <c r="T862" s="503">
        <v>3</v>
      </c>
      <c r="U862" s="469"/>
      <c r="V862" s="503">
        <v>26</v>
      </c>
      <c r="W862" s="470"/>
      <c r="X862" s="470"/>
      <c r="Y862" s="503">
        <v>42</v>
      </c>
      <c r="Z862" s="400">
        <v>846</v>
      </c>
      <c r="AA862" s="400"/>
    </row>
    <row r="863" spans="16:27" ht="14.4">
      <c r="P863" s="485">
        <f t="shared" ca="1" si="513"/>
        <v>0.66976851851851837</v>
      </c>
      <c r="Q863" s="484">
        <f t="shared" ca="1" si="514"/>
        <v>0.66993055555555536</v>
      </c>
      <c r="T863" s="503">
        <v>4</v>
      </c>
      <c r="U863" s="469"/>
      <c r="V863" s="503">
        <v>26</v>
      </c>
      <c r="W863" s="470"/>
      <c r="X863" s="470"/>
      <c r="Y863" s="503">
        <v>40</v>
      </c>
      <c r="Z863" s="400">
        <v>847</v>
      </c>
      <c r="AA863" s="400"/>
    </row>
    <row r="864" spans="16:27" ht="14.4">
      <c r="P864" s="485">
        <f t="shared" ca="1" si="513"/>
        <v>0.670185185185185</v>
      </c>
      <c r="Q864" s="484">
        <f t="shared" ca="1" si="514"/>
        <v>0.67032407407407391</v>
      </c>
      <c r="T864" s="503">
        <v>5</v>
      </c>
      <c r="U864" s="469"/>
      <c r="V864" s="503">
        <v>26</v>
      </c>
      <c r="W864" s="470"/>
      <c r="X864" s="470"/>
      <c r="Y864" s="503">
        <v>38</v>
      </c>
      <c r="Z864" s="400">
        <v>848</v>
      </c>
      <c r="AA864" s="400"/>
    </row>
    <row r="865" spans="16:27" ht="14.4">
      <c r="P865" s="485">
        <f t="shared" ca="1" si="513"/>
        <v>0.67060185185185173</v>
      </c>
      <c r="Q865" s="484">
        <f t="shared" ca="1" si="514"/>
        <v>0.67076388888888872</v>
      </c>
      <c r="T865" s="503">
        <v>6</v>
      </c>
      <c r="U865" s="469"/>
      <c r="V865" s="503">
        <v>26</v>
      </c>
      <c r="W865" s="470"/>
      <c r="X865" s="470"/>
      <c r="Y865" s="503">
        <v>36</v>
      </c>
      <c r="Z865" s="400">
        <v>849</v>
      </c>
      <c r="AA865" s="400"/>
    </row>
    <row r="866" spans="16:27" ht="14.4">
      <c r="P866" s="485">
        <f t="shared" ca="1" si="513"/>
        <v>0.67101851851851835</v>
      </c>
      <c r="Q866" s="484">
        <f t="shared" ca="1" si="514"/>
        <v>0.67115740740740726</v>
      </c>
      <c r="T866" s="503">
        <v>7</v>
      </c>
      <c r="U866" s="469"/>
      <c r="V866" s="503">
        <v>26</v>
      </c>
      <c r="W866" s="470"/>
      <c r="X866" s="470"/>
      <c r="Y866" s="503">
        <v>34</v>
      </c>
      <c r="Z866" s="400">
        <v>850</v>
      </c>
      <c r="AA866" s="400"/>
    </row>
    <row r="867" spans="16:27" ht="14.4">
      <c r="P867" s="485">
        <f t="shared" ca="1" si="513"/>
        <v>0.67142361111111093</v>
      </c>
      <c r="Q867" s="484">
        <f t="shared" ca="1" si="514"/>
        <v>0.67157407407407388</v>
      </c>
      <c r="T867" s="503">
        <v>8</v>
      </c>
      <c r="U867" s="469"/>
      <c r="V867" s="503">
        <v>26</v>
      </c>
      <c r="W867" s="470"/>
      <c r="X867" s="470"/>
      <c r="Y867" s="503">
        <v>32</v>
      </c>
      <c r="Z867" s="400">
        <v>851</v>
      </c>
      <c r="AA867" s="400"/>
    </row>
    <row r="868" spans="16:27" ht="14.4">
      <c r="P868" s="485">
        <f t="shared" ca="1" si="513"/>
        <v>0.67181712962962947</v>
      </c>
      <c r="Q868" s="484">
        <f t="shared" ca="1" si="514"/>
        <v>0.67196759259259242</v>
      </c>
      <c r="T868" s="503">
        <v>9</v>
      </c>
      <c r="U868" s="469"/>
      <c r="V868" s="503">
        <v>26</v>
      </c>
      <c r="W868" s="470"/>
      <c r="X868" s="470"/>
      <c r="Y868" s="503">
        <v>30</v>
      </c>
      <c r="Z868" s="400">
        <v>852</v>
      </c>
      <c r="AA868" s="400"/>
    </row>
    <row r="869" spans="16:27" ht="14.4">
      <c r="P869" s="485">
        <f t="shared" ca="1" si="513"/>
        <v>0.67219907407407387</v>
      </c>
      <c r="Q869" s="484">
        <f t="shared" ca="1" si="514"/>
        <v>0.67236111111111085</v>
      </c>
      <c r="T869" s="503">
        <v>10</v>
      </c>
      <c r="U869" s="469"/>
      <c r="V869" s="503">
        <v>26</v>
      </c>
      <c r="W869" s="470"/>
      <c r="X869" s="470"/>
      <c r="Y869" s="503">
        <v>28</v>
      </c>
      <c r="Z869" s="400">
        <v>853</v>
      </c>
      <c r="AA869" s="400"/>
    </row>
    <row r="870" spans="16:27" ht="14.4">
      <c r="P870" s="485">
        <f t="shared" ca="1" si="513"/>
        <v>0.67260416666666645</v>
      </c>
      <c r="Q870" s="484">
        <f t="shared" ca="1" si="514"/>
        <v>0.67274305555555536</v>
      </c>
      <c r="T870" s="503">
        <v>11</v>
      </c>
      <c r="U870" s="469"/>
      <c r="V870" s="503">
        <v>26</v>
      </c>
      <c r="W870" s="470"/>
      <c r="X870" s="470"/>
      <c r="Y870" s="503">
        <v>26</v>
      </c>
      <c r="Z870" s="400">
        <v>854</v>
      </c>
      <c r="AA870" s="400"/>
    </row>
    <row r="871" spans="16:27" ht="14.4">
      <c r="P871" s="485">
        <f t="shared" ca="1" si="513"/>
        <v>0.67298611111111095</v>
      </c>
      <c r="Q871" s="484">
        <f t="shared" ca="1" si="514"/>
        <v>0.6731365740740739</v>
      </c>
      <c r="T871" s="503">
        <v>12</v>
      </c>
      <c r="U871" s="469"/>
      <c r="V871" s="503">
        <v>26</v>
      </c>
      <c r="W871" s="470"/>
      <c r="X871" s="470"/>
      <c r="Y871" s="503">
        <v>24</v>
      </c>
      <c r="Z871" s="400">
        <v>855</v>
      </c>
      <c r="AA871" s="400"/>
    </row>
    <row r="872" spans="16:27" ht="14.4">
      <c r="P872" s="485">
        <f t="shared" ca="1" si="513"/>
        <v>0.67337962962962949</v>
      </c>
      <c r="Q872" s="484">
        <f t="shared" ca="1" si="514"/>
        <v>0.67351851851851841</v>
      </c>
      <c r="T872" s="503">
        <v>13</v>
      </c>
      <c r="U872" s="469"/>
      <c r="V872" s="503">
        <v>26</v>
      </c>
      <c r="W872" s="470"/>
      <c r="X872" s="470"/>
      <c r="Y872" s="503">
        <v>22</v>
      </c>
      <c r="Z872" s="400">
        <v>856</v>
      </c>
      <c r="AA872" s="400"/>
    </row>
    <row r="873" spans="16:27" ht="14.4">
      <c r="P873" s="485">
        <f t="shared" ca="1" si="513"/>
        <v>0.67374999999999985</v>
      </c>
      <c r="Q873" s="484">
        <f t="shared" ca="1" si="514"/>
        <v>0.67391203703703684</v>
      </c>
      <c r="T873" s="503">
        <v>14</v>
      </c>
      <c r="U873" s="469"/>
      <c r="V873" s="503">
        <v>26</v>
      </c>
      <c r="W873" s="470"/>
      <c r="X873" s="470"/>
      <c r="Y873" s="503">
        <v>20</v>
      </c>
      <c r="Z873" s="400">
        <v>857</v>
      </c>
      <c r="AA873" s="400"/>
    </row>
    <row r="874" spans="16:27" ht="14.4">
      <c r="P874" s="485">
        <f t="shared" ca="1" si="513"/>
        <v>0.67417824074074051</v>
      </c>
      <c r="Q874" s="484">
        <f t="shared" ca="1" si="514"/>
        <v>0.6743402777777775</v>
      </c>
      <c r="T874" s="503">
        <v>15</v>
      </c>
      <c r="U874" s="469"/>
      <c r="V874" s="503">
        <v>26</v>
      </c>
      <c r="W874" s="470"/>
      <c r="X874" s="470"/>
      <c r="Y874" s="503">
        <v>18</v>
      </c>
      <c r="Z874" s="400">
        <v>858</v>
      </c>
      <c r="AA874" s="400"/>
    </row>
    <row r="875" spans="16:27" ht="14.4">
      <c r="P875" s="485">
        <f t="shared" ca="1" si="513"/>
        <v>0.67459490740740713</v>
      </c>
      <c r="Q875" s="484">
        <f t="shared" ca="1" si="514"/>
        <v>0.67475694444444412</v>
      </c>
      <c r="T875" s="503">
        <v>16</v>
      </c>
      <c r="U875" s="469"/>
      <c r="V875" s="503">
        <v>26</v>
      </c>
      <c r="W875" s="470"/>
      <c r="X875" s="470"/>
      <c r="Y875" s="503">
        <v>16</v>
      </c>
      <c r="Z875" s="400">
        <v>859</v>
      </c>
      <c r="AA875" s="400"/>
    </row>
    <row r="876" spans="16:27" ht="14.4">
      <c r="P876" s="485">
        <f t="shared" ca="1" si="513"/>
        <v>0.67498842592592556</v>
      </c>
      <c r="Q876" s="484">
        <f t="shared" ca="1" si="514"/>
        <v>0.67513888888888851</v>
      </c>
      <c r="T876" s="503">
        <v>17</v>
      </c>
      <c r="U876" s="469"/>
      <c r="V876" s="503">
        <v>26</v>
      </c>
      <c r="W876" s="470"/>
      <c r="X876" s="470"/>
      <c r="Y876" s="503">
        <v>14</v>
      </c>
      <c r="Z876" s="400">
        <v>860</v>
      </c>
      <c r="AA876" s="400"/>
    </row>
    <row r="877" spans="16:27" ht="14.4">
      <c r="P877" s="485">
        <f t="shared" ca="1" si="513"/>
        <v>0.67541666666666633</v>
      </c>
      <c r="Q877" s="484">
        <f t="shared" ca="1" si="514"/>
        <v>0.67555555555555524</v>
      </c>
      <c r="T877" s="503">
        <v>18</v>
      </c>
      <c r="U877" s="469"/>
      <c r="V877" s="503">
        <v>26</v>
      </c>
      <c r="W877" s="470"/>
      <c r="X877" s="470"/>
      <c r="Y877" s="503">
        <v>12</v>
      </c>
      <c r="Z877" s="400">
        <v>861</v>
      </c>
      <c r="AA877" s="400"/>
    </row>
    <row r="878" spans="16:27" ht="14.4">
      <c r="P878" s="485">
        <f t="shared" ca="1" si="513"/>
        <v>0.67582175925925891</v>
      </c>
      <c r="Q878" s="484">
        <f t="shared" ca="1" si="514"/>
        <v>0.67597222222222186</v>
      </c>
      <c r="T878" s="503">
        <v>19</v>
      </c>
      <c r="U878" s="469"/>
      <c r="V878" s="503">
        <v>26</v>
      </c>
      <c r="W878" s="470"/>
      <c r="X878" s="470"/>
      <c r="Y878" s="503">
        <v>10</v>
      </c>
      <c r="Z878" s="400">
        <v>862</v>
      </c>
      <c r="AA878" s="400"/>
    </row>
    <row r="879" spans="16:27" ht="14.4">
      <c r="P879" s="485">
        <f t="shared" ca="1" si="513"/>
        <v>0.67624999999999968</v>
      </c>
      <c r="Q879" s="484">
        <f t="shared" ca="1" si="514"/>
        <v>0.6763888888888886</v>
      </c>
      <c r="T879" s="503">
        <v>20</v>
      </c>
      <c r="U879" s="469"/>
      <c r="V879" s="503">
        <v>26</v>
      </c>
      <c r="W879" s="470"/>
      <c r="X879" s="470"/>
      <c r="Y879" s="503">
        <v>8</v>
      </c>
      <c r="Z879" s="400">
        <v>863</v>
      </c>
      <c r="AA879" s="400"/>
    </row>
    <row r="880" spans="16:27" ht="14.4">
      <c r="P880" s="485">
        <f t="shared" ca="1" si="513"/>
        <v>0.67667824074074046</v>
      </c>
      <c r="Q880" s="484">
        <f t="shared" ca="1" si="514"/>
        <v>0.67685185185185159</v>
      </c>
      <c r="T880" s="503">
        <v>21</v>
      </c>
      <c r="U880" s="469"/>
      <c r="V880" s="503">
        <v>26</v>
      </c>
      <c r="W880" s="470"/>
      <c r="X880" s="470"/>
      <c r="Y880" s="503">
        <v>6</v>
      </c>
      <c r="Z880" s="400">
        <v>864</v>
      </c>
      <c r="AA880" s="400"/>
    </row>
    <row r="881" spans="16:27" ht="14.4">
      <c r="P881" s="485">
        <f t="shared" ca="1" si="513"/>
        <v>0.67708333333333304</v>
      </c>
      <c r="Q881" s="484">
        <f t="shared" ca="1" si="514"/>
        <v>0.67722222222222195</v>
      </c>
      <c r="T881" s="503">
        <v>22</v>
      </c>
      <c r="U881" s="469"/>
      <c r="V881" s="503">
        <v>26</v>
      </c>
      <c r="W881" s="470"/>
      <c r="X881" s="470"/>
      <c r="Y881" s="503">
        <v>4</v>
      </c>
      <c r="Z881" s="400">
        <v>865</v>
      </c>
      <c r="AA881" s="400"/>
    </row>
    <row r="882" spans="16:27" ht="14.4">
      <c r="P882" s="485">
        <f t="shared" ca="1" si="513"/>
        <v>0.67747685185185158</v>
      </c>
      <c r="Q882" s="484">
        <f t="shared" ca="1" si="514"/>
        <v>0.67763888888888857</v>
      </c>
      <c r="T882" s="503">
        <v>23</v>
      </c>
      <c r="U882" s="469"/>
      <c r="V882" s="503">
        <v>26</v>
      </c>
      <c r="W882" s="470"/>
      <c r="X882" s="470"/>
      <c r="Y882" s="503">
        <v>2</v>
      </c>
      <c r="Z882" s="400">
        <v>866</v>
      </c>
      <c r="AA882" s="400"/>
    </row>
    <row r="883" spans="16:27" ht="14.4">
      <c r="P883" s="485">
        <f t="shared" ca="1" si="513"/>
        <v>0.67792824074074043</v>
      </c>
      <c r="Q883" s="484">
        <f t="shared" ca="1" si="514"/>
        <v>0.67806712962962934</v>
      </c>
      <c r="T883" s="503">
        <v>1</v>
      </c>
      <c r="U883" s="469"/>
      <c r="V883" s="503">
        <v>27</v>
      </c>
      <c r="W883" s="470"/>
      <c r="X883" s="470"/>
      <c r="Y883" s="503">
        <v>3</v>
      </c>
      <c r="Z883" s="400">
        <v>867</v>
      </c>
      <c r="AA883" s="400"/>
    </row>
    <row r="884" spans="16:27" ht="14.4">
      <c r="P884" s="485">
        <f t="shared" ca="1" si="513"/>
        <v>0.6783564814814812</v>
      </c>
      <c r="Q884" s="484">
        <f t="shared" ca="1" si="514"/>
        <v>0.67849537037037011</v>
      </c>
      <c r="T884" s="503">
        <v>2</v>
      </c>
      <c r="U884" s="469"/>
      <c r="V884" s="503">
        <v>27</v>
      </c>
      <c r="W884" s="470"/>
      <c r="X884" s="470"/>
      <c r="Y884" s="503">
        <v>5</v>
      </c>
      <c r="Z884" s="400">
        <v>868</v>
      </c>
      <c r="AA884" s="400"/>
    </row>
    <row r="885" spans="16:27">
      <c r="P885" s="485">
        <f t="shared" ca="1" si="513"/>
        <v>0.67872685185185155</v>
      </c>
      <c r="Q885" s="484">
        <f t="shared" ca="1" si="514"/>
        <v>0.67886574074074046</v>
      </c>
      <c r="T885" s="470">
        <v>6</v>
      </c>
      <c r="U885" s="469"/>
      <c r="V885" s="470"/>
      <c r="W885" s="470"/>
      <c r="X885" s="470"/>
      <c r="Y885" s="470"/>
      <c r="Z885" s="400">
        <v>869</v>
      </c>
      <c r="AA885" s="400"/>
    </row>
    <row r="886" spans="16:27">
      <c r="P886" s="485">
        <f t="shared" ref="P886:P949" ca="1" si="515">Q885+TIME(0,0,RANDBETWEEN(20,25))</f>
        <v>0.67910879629629606</v>
      </c>
      <c r="Q886" s="484">
        <f t="shared" ref="Q886:Q949" ca="1" si="516">P886+TIME(0,0,RANDBETWEEN(12,15))</f>
        <v>0.6792824074074072</v>
      </c>
      <c r="T886" s="470">
        <v>7</v>
      </c>
      <c r="U886" s="469"/>
      <c r="V886" s="470"/>
      <c r="W886" s="470"/>
      <c r="X886" s="470"/>
      <c r="Y886" s="470"/>
      <c r="Z886" s="400">
        <v>870</v>
      </c>
      <c r="AA886" s="400"/>
    </row>
    <row r="887" spans="16:27">
      <c r="P887" s="485">
        <f t="shared" ca="1" si="515"/>
        <v>0.67953703703703683</v>
      </c>
      <c r="Q887" s="484">
        <f t="shared" ca="1" si="516"/>
        <v>0.67968749999999978</v>
      </c>
      <c r="T887" s="470">
        <v>8</v>
      </c>
      <c r="U887" s="469"/>
      <c r="V887" s="470"/>
      <c r="W887" s="470"/>
      <c r="X887" s="470"/>
      <c r="Y887" s="470"/>
      <c r="Z887" s="400">
        <v>871</v>
      </c>
      <c r="AA887" s="400"/>
    </row>
    <row r="888" spans="16:27">
      <c r="P888" s="485">
        <f t="shared" ca="1" si="515"/>
        <v>0.67994212962962941</v>
      </c>
      <c r="Q888" s="484">
        <f t="shared" ca="1" si="516"/>
        <v>0.68009259259259236</v>
      </c>
      <c r="T888" s="470">
        <v>9</v>
      </c>
      <c r="U888" s="469"/>
      <c r="V888" s="470"/>
      <c r="W888" s="470"/>
      <c r="X888" s="470"/>
      <c r="Y888" s="470"/>
      <c r="Z888" s="400">
        <v>872</v>
      </c>
      <c r="AA888" s="400"/>
    </row>
    <row r="889" spans="16:27">
      <c r="P889" s="485">
        <f t="shared" ca="1" si="515"/>
        <v>0.68037037037037018</v>
      </c>
      <c r="Q889" s="484">
        <f t="shared" ca="1" si="516"/>
        <v>0.68053240740740717</v>
      </c>
      <c r="T889" s="470">
        <v>10</v>
      </c>
      <c r="U889" s="469"/>
      <c r="V889" s="470"/>
      <c r="W889" s="470"/>
      <c r="X889" s="470"/>
      <c r="Y889" s="470"/>
      <c r="Z889" s="400">
        <v>873</v>
      </c>
      <c r="AA889" s="400"/>
    </row>
    <row r="890" spans="16:27">
      <c r="P890" s="485">
        <f t="shared" ca="1" si="515"/>
        <v>0.68082175925925903</v>
      </c>
      <c r="Q890" s="484">
        <f t="shared" ca="1" si="516"/>
        <v>0.68099537037037017</v>
      </c>
      <c r="T890" s="470">
        <v>11</v>
      </c>
      <c r="U890" s="469"/>
      <c r="V890" s="470"/>
      <c r="W890" s="470"/>
      <c r="X890" s="470"/>
      <c r="Y890" s="470"/>
      <c r="Z890" s="400">
        <v>874</v>
      </c>
      <c r="AA890" s="400"/>
    </row>
    <row r="891" spans="16:27">
      <c r="P891" s="485">
        <f t="shared" ca="1" si="515"/>
        <v>0.68123842592592576</v>
      </c>
      <c r="Q891" s="484">
        <f t="shared" ca="1" si="516"/>
        <v>0.68140046296296275</v>
      </c>
      <c r="T891" s="470">
        <v>12</v>
      </c>
      <c r="U891" s="469"/>
      <c r="V891" s="470"/>
      <c r="W891" s="470"/>
      <c r="X891" s="470"/>
      <c r="Y891" s="470"/>
      <c r="Z891" s="400">
        <v>875</v>
      </c>
      <c r="AA891" s="400"/>
    </row>
    <row r="892" spans="16:27">
      <c r="P892" s="485">
        <f t="shared" ca="1" si="515"/>
        <v>0.68167824074074057</v>
      </c>
      <c r="Q892" s="484">
        <f t="shared" ca="1" si="516"/>
        <v>0.68181712962962948</v>
      </c>
      <c r="T892" s="470">
        <v>13</v>
      </c>
      <c r="U892" s="469"/>
      <c r="V892" s="470"/>
      <c r="W892" s="470"/>
      <c r="X892" s="470"/>
      <c r="Y892" s="470"/>
      <c r="Z892" s="400">
        <v>876</v>
      </c>
      <c r="AA892" s="400"/>
    </row>
    <row r="893" spans="16:27">
      <c r="P893" s="485">
        <f t="shared" ca="1" si="515"/>
        <v>0.68207175925925911</v>
      </c>
      <c r="Q893" s="484">
        <f t="shared" ca="1" si="516"/>
        <v>0.68221064814814802</v>
      </c>
      <c r="T893" s="470">
        <v>14</v>
      </c>
      <c r="U893" s="469"/>
      <c r="V893" s="470"/>
      <c r="W893" s="470"/>
      <c r="X893" s="470"/>
      <c r="Y893" s="470"/>
      <c r="Z893" s="400">
        <v>877</v>
      </c>
      <c r="AA893" s="400"/>
    </row>
    <row r="894" spans="16:27">
      <c r="P894" s="485">
        <f t="shared" ca="1" si="515"/>
        <v>0.6824768518518517</v>
      </c>
      <c r="Q894" s="484">
        <f t="shared" ca="1" si="516"/>
        <v>0.68261574074074061</v>
      </c>
      <c r="T894" s="470">
        <v>15</v>
      </c>
      <c r="U894" s="469"/>
      <c r="V894" s="470"/>
      <c r="W894" s="470"/>
      <c r="X894" s="470"/>
      <c r="Y894" s="470"/>
      <c r="Z894" s="400">
        <v>878</v>
      </c>
      <c r="AA894" s="400"/>
    </row>
    <row r="895" spans="16:27">
      <c r="P895" s="485">
        <f t="shared" ca="1" si="515"/>
        <v>0.68288194444444428</v>
      </c>
      <c r="Q895" s="484">
        <f t="shared" ca="1" si="516"/>
        <v>0.68302083333333319</v>
      </c>
      <c r="T895" s="470">
        <v>16</v>
      </c>
      <c r="U895" s="469"/>
      <c r="V895" s="470"/>
      <c r="W895" s="470"/>
      <c r="X895" s="470"/>
      <c r="Y895" s="470"/>
      <c r="Z895" s="400">
        <v>879</v>
      </c>
      <c r="AA895" s="400"/>
    </row>
    <row r="896" spans="16:27">
      <c r="P896" s="485">
        <f t="shared" ca="1" si="515"/>
        <v>0.68325231481481463</v>
      </c>
      <c r="Q896" s="484">
        <f t="shared" ca="1" si="516"/>
        <v>0.68340277777777758</v>
      </c>
      <c r="T896" s="470">
        <v>17</v>
      </c>
      <c r="U896" s="469"/>
      <c r="V896" s="470"/>
      <c r="W896" s="470"/>
      <c r="X896" s="470"/>
      <c r="Y896" s="470"/>
      <c r="Z896" s="400">
        <v>880</v>
      </c>
      <c r="AA896" s="400"/>
    </row>
    <row r="897" spans="16:27">
      <c r="P897" s="485">
        <f t="shared" ca="1" si="515"/>
        <v>0.68369212962962944</v>
      </c>
      <c r="Q897" s="484">
        <f t="shared" ca="1" si="516"/>
        <v>0.68383101851851835</v>
      </c>
      <c r="T897" s="470">
        <v>18</v>
      </c>
      <c r="U897" s="469"/>
      <c r="V897" s="470"/>
      <c r="W897" s="470"/>
      <c r="X897" s="470"/>
      <c r="Y897" s="470"/>
      <c r="Z897" s="400">
        <v>881</v>
      </c>
      <c r="AA897" s="400"/>
    </row>
    <row r="898" spans="16:27">
      <c r="P898" s="485">
        <f t="shared" ca="1" si="515"/>
        <v>0.68407407407407395</v>
      </c>
      <c r="Q898" s="484">
        <f t="shared" ca="1" si="516"/>
        <v>0.68424768518518508</v>
      </c>
      <c r="T898" s="470">
        <v>19</v>
      </c>
      <c r="U898" s="469"/>
      <c r="V898" s="470"/>
      <c r="W898" s="470"/>
      <c r="X898" s="470"/>
      <c r="Y898" s="470"/>
      <c r="Z898" s="400">
        <v>882</v>
      </c>
      <c r="AA898" s="400"/>
    </row>
    <row r="899" spans="16:27">
      <c r="P899" s="485">
        <f t="shared" ca="1" si="515"/>
        <v>0.68453703703703694</v>
      </c>
      <c r="Q899" s="484">
        <f t="shared" ca="1" si="516"/>
        <v>0.68471064814814808</v>
      </c>
      <c r="T899" s="501">
        <v>20</v>
      </c>
      <c r="U899" s="469"/>
      <c r="V899" s="470"/>
      <c r="W899" s="470"/>
      <c r="X899" s="470"/>
      <c r="Y899" s="470"/>
      <c r="Z899" s="400">
        <v>883</v>
      </c>
      <c r="AA899" s="400"/>
    </row>
    <row r="900" spans="16:27">
      <c r="P900" s="485">
        <f t="shared" ca="1" si="515"/>
        <v>0.6849884259259259</v>
      </c>
      <c r="Q900" s="484">
        <f t="shared" ca="1" si="516"/>
        <v>0.68516203703703704</v>
      </c>
      <c r="T900" s="470"/>
      <c r="U900" s="469"/>
      <c r="V900" s="470"/>
      <c r="W900" s="470"/>
      <c r="X900" s="470"/>
      <c r="Y900" s="470"/>
      <c r="Z900" s="400">
        <v>884</v>
      </c>
      <c r="AA900" s="400"/>
    </row>
    <row r="901" spans="16:27">
      <c r="P901" s="485">
        <f t="shared" ca="1" si="515"/>
        <v>0.68541666666666667</v>
      </c>
      <c r="Q901" s="484">
        <f t="shared" ca="1" si="516"/>
        <v>0.68559027777777781</v>
      </c>
      <c r="T901" s="470"/>
      <c r="U901" s="469"/>
      <c r="V901" s="470"/>
      <c r="W901" s="470"/>
      <c r="X901" s="470"/>
      <c r="Y901" s="470"/>
      <c r="Z901" s="400">
        <v>885</v>
      </c>
      <c r="AA901" s="400"/>
    </row>
    <row r="902" spans="16:27">
      <c r="P902" s="485">
        <f t="shared" ca="1" si="515"/>
        <v>0.68585648148148148</v>
      </c>
      <c r="Q902" s="484">
        <f t="shared" ca="1" si="516"/>
        <v>0.68599537037037039</v>
      </c>
      <c r="T902" s="470"/>
      <c r="U902" s="469"/>
      <c r="V902" s="470"/>
      <c r="W902" s="470"/>
      <c r="X902" s="470"/>
      <c r="Y902" s="470"/>
      <c r="Z902" s="400">
        <v>886</v>
      </c>
      <c r="AA902" s="400"/>
    </row>
    <row r="903" spans="16:27">
      <c r="P903" s="485">
        <f t="shared" ca="1" si="515"/>
        <v>0.68622685185185184</v>
      </c>
      <c r="Q903" s="484">
        <f t="shared" ca="1" si="516"/>
        <v>0.68636574074074075</v>
      </c>
      <c r="T903" s="470"/>
      <c r="U903" s="469"/>
      <c r="V903" s="470"/>
      <c r="W903" s="470"/>
      <c r="X903" s="470"/>
      <c r="Y903" s="470"/>
      <c r="Z903" s="400">
        <v>887</v>
      </c>
      <c r="AA903" s="400"/>
    </row>
    <row r="904" spans="16:27">
      <c r="P904" s="485">
        <f t="shared" ca="1" si="515"/>
        <v>0.68664351851851857</v>
      </c>
      <c r="Q904" s="484">
        <f t="shared" ca="1" si="516"/>
        <v>0.68680555555555556</v>
      </c>
      <c r="T904" s="470"/>
      <c r="U904" s="469"/>
      <c r="V904" s="470"/>
      <c r="W904" s="470"/>
      <c r="X904" s="470"/>
      <c r="Y904" s="470"/>
      <c r="Z904" s="400">
        <v>888</v>
      </c>
      <c r="AA904" s="400"/>
    </row>
    <row r="905" spans="16:27">
      <c r="P905" s="485">
        <f t="shared" ca="1" si="515"/>
        <v>0.687037037037037</v>
      </c>
      <c r="Q905" s="484">
        <f t="shared" ca="1" si="516"/>
        <v>0.68721064814814814</v>
      </c>
      <c r="T905" s="470"/>
      <c r="U905" s="469"/>
      <c r="V905" s="470"/>
      <c r="W905" s="470"/>
      <c r="X905" s="470"/>
      <c r="Y905" s="470"/>
      <c r="Z905" s="400">
        <v>889</v>
      </c>
      <c r="AA905" s="400"/>
    </row>
    <row r="906" spans="16:27">
      <c r="P906" s="485">
        <f t="shared" ca="1" si="515"/>
        <v>0.68744212962962958</v>
      </c>
      <c r="Q906" s="484">
        <f t="shared" ca="1" si="516"/>
        <v>0.68758101851851849</v>
      </c>
      <c r="T906" s="470"/>
      <c r="U906" s="469"/>
      <c r="V906" s="470"/>
      <c r="W906" s="470"/>
      <c r="X906" s="470"/>
      <c r="Y906" s="470"/>
      <c r="Z906" s="400">
        <v>890</v>
      </c>
      <c r="AA906" s="400"/>
    </row>
    <row r="907" spans="16:27">
      <c r="P907" s="485">
        <f t="shared" ca="1" si="515"/>
        <v>0.68783564814814813</v>
      </c>
      <c r="Q907" s="484">
        <f t="shared" ca="1" si="516"/>
        <v>0.68798611111111108</v>
      </c>
      <c r="T907" s="470"/>
      <c r="U907" s="469"/>
      <c r="V907" s="470"/>
      <c r="W907" s="470"/>
      <c r="X907" s="470"/>
      <c r="Y907" s="470"/>
      <c r="Z907" s="400">
        <v>891</v>
      </c>
      <c r="AA907" s="400"/>
    </row>
    <row r="908" spans="16:27">
      <c r="P908" s="485">
        <f t="shared" ca="1" si="515"/>
        <v>0.68825231481481475</v>
      </c>
      <c r="Q908" s="484">
        <f t="shared" ca="1" si="516"/>
        <v>0.68842592592592589</v>
      </c>
      <c r="T908" s="470"/>
      <c r="U908" s="469"/>
      <c r="V908" s="470"/>
      <c r="W908" s="470"/>
      <c r="X908" s="470"/>
      <c r="Y908" s="470"/>
      <c r="Z908" s="400">
        <v>892</v>
      </c>
      <c r="AA908" s="400"/>
    </row>
    <row r="909" spans="16:27">
      <c r="P909" s="485">
        <f t="shared" ca="1" si="515"/>
        <v>0.68869212962962956</v>
      </c>
      <c r="Q909" s="484">
        <f t="shared" ca="1" si="516"/>
        <v>0.68884259259259251</v>
      </c>
      <c r="T909" s="470"/>
      <c r="U909" s="469"/>
      <c r="V909" s="470"/>
      <c r="W909" s="470"/>
      <c r="X909" s="470"/>
      <c r="Y909" s="470"/>
      <c r="Z909" s="400">
        <v>893</v>
      </c>
      <c r="AA909" s="400"/>
    </row>
    <row r="910" spans="16:27">
      <c r="P910" s="485">
        <f t="shared" ca="1" si="515"/>
        <v>0.68910879629629618</v>
      </c>
      <c r="Q910" s="484">
        <f t="shared" ca="1" si="516"/>
        <v>0.68927083333333317</v>
      </c>
      <c r="T910" s="470"/>
      <c r="U910" s="469"/>
      <c r="V910" s="470"/>
      <c r="W910" s="470"/>
      <c r="X910" s="470"/>
      <c r="Y910" s="470"/>
      <c r="Z910" s="400">
        <v>894</v>
      </c>
      <c r="AA910" s="400"/>
    </row>
    <row r="911" spans="16:27">
      <c r="P911" s="485">
        <f t="shared" ca="1" si="515"/>
        <v>0.6895254629629628</v>
      </c>
      <c r="Q911" s="484">
        <f t="shared" ca="1" si="516"/>
        <v>0.68967592592592575</v>
      </c>
      <c r="T911" s="470"/>
      <c r="U911" s="469"/>
      <c r="V911" s="470"/>
      <c r="W911" s="470"/>
      <c r="X911" s="470"/>
      <c r="Y911" s="470"/>
      <c r="Z911" s="400">
        <v>895</v>
      </c>
      <c r="AA911" s="400"/>
    </row>
    <row r="912" spans="16:27">
      <c r="P912" s="485">
        <f t="shared" ca="1" si="515"/>
        <v>0.68995370370370357</v>
      </c>
      <c r="Q912" s="484">
        <f t="shared" ca="1" si="516"/>
        <v>0.69012731481481471</v>
      </c>
      <c r="T912" s="470"/>
      <c r="U912" s="469"/>
      <c r="V912" s="470"/>
      <c r="W912" s="470"/>
      <c r="X912" s="470"/>
      <c r="Y912" s="470"/>
      <c r="Z912" s="400">
        <v>896</v>
      </c>
      <c r="AA912" s="400"/>
    </row>
    <row r="913" spans="16:27">
      <c r="P913" s="485">
        <f t="shared" ca="1" si="515"/>
        <v>0.69040509259259253</v>
      </c>
      <c r="Q913" s="484">
        <f t="shared" ca="1" si="516"/>
        <v>0.69056712962962952</v>
      </c>
      <c r="T913" s="470"/>
      <c r="U913" s="469"/>
      <c r="V913" s="470"/>
      <c r="W913" s="470"/>
      <c r="X913" s="470"/>
      <c r="Y913" s="470"/>
      <c r="Z913" s="400">
        <v>897</v>
      </c>
      <c r="AA913" s="400"/>
    </row>
    <row r="914" spans="16:27">
      <c r="P914" s="485">
        <f t="shared" ca="1" si="515"/>
        <v>0.69081018518518511</v>
      </c>
      <c r="Q914" s="484">
        <f t="shared" ca="1" si="516"/>
        <v>0.6909722222222221</v>
      </c>
      <c r="T914" s="470"/>
      <c r="U914" s="469"/>
      <c r="V914" s="470"/>
      <c r="W914" s="470"/>
      <c r="X914" s="470"/>
      <c r="Y914" s="470"/>
      <c r="Z914" s="400">
        <v>898</v>
      </c>
      <c r="AA914" s="400"/>
    </row>
    <row r="915" spans="16:27">
      <c r="P915" s="485">
        <f t="shared" ca="1" si="515"/>
        <v>0.69122685185185173</v>
      </c>
      <c r="Q915" s="484">
        <f t="shared" ca="1" si="516"/>
        <v>0.69140046296296287</v>
      </c>
      <c r="T915" s="470"/>
      <c r="U915" s="469"/>
      <c r="V915" s="470"/>
      <c r="W915" s="470"/>
      <c r="X915" s="470"/>
      <c r="Y915" s="470"/>
      <c r="Z915" s="400">
        <v>899</v>
      </c>
      <c r="AA915" s="400"/>
    </row>
    <row r="916" spans="16:27">
      <c r="P916" s="485">
        <f t="shared" ca="1" si="515"/>
        <v>0.69166666666666654</v>
      </c>
      <c r="Q916" s="484">
        <f t="shared" ca="1" si="516"/>
        <v>0.69181712962962949</v>
      </c>
      <c r="T916" s="470"/>
      <c r="U916" s="469"/>
      <c r="V916" s="470"/>
      <c r="W916" s="470"/>
      <c r="X916" s="470"/>
      <c r="Y916" s="470"/>
      <c r="Z916" s="400">
        <v>900</v>
      </c>
      <c r="AA916" s="400"/>
    </row>
    <row r="917" spans="16:27">
      <c r="P917" s="485">
        <f t="shared" ca="1" si="515"/>
        <v>0.69209490740740731</v>
      </c>
      <c r="Q917" s="484">
        <f t="shared" ca="1" si="516"/>
        <v>0.69223379629629622</v>
      </c>
      <c r="T917" s="470"/>
      <c r="U917" s="469"/>
      <c r="V917" s="470"/>
      <c r="W917" s="470"/>
      <c r="X917" s="470"/>
      <c r="Y917" s="470"/>
      <c r="Z917" s="400">
        <v>901</v>
      </c>
      <c r="AA917" s="400"/>
    </row>
    <row r="918" spans="16:27">
      <c r="P918" s="485">
        <f t="shared" ca="1" si="515"/>
        <v>0.69249999999999989</v>
      </c>
      <c r="Q918" s="484">
        <f t="shared" ca="1" si="516"/>
        <v>0.6926388888888888</v>
      </c>
      <c r="T918" s="470"/>
      <c r="U918" s="469"/>
      <c r="V918" s="470"/>
      <c r="W918" s="470"/>
      <c r="X918" s="470"/>
      <c r="Y918" s="470"/>
      <c r="Z918" s="400">
        <v>902</v>
      </c>
      <c r="AA918" s="400"/>
    </row>
    <row r="919" spans="16:27">
      <c r="P919" s="485">
        <f t="shared" ca="1" si="515"/>
        <v>0.6928819444444444</v>
      </c>
      <c r="Q919" s="484">
        <f t="shared" ca="1" si="516"/>
        <v>0.69302083333333331</v>
      </c>
      <c r="T919" s="470"/>
      <c r="U919" s="469"/>
      <c r="V919" s="470"/>
      <c r="W919" s="470"/>
      <c r="X919" s="470"/>
      <c r="Y919" s="470"/>
      <c r="Z919" s="400">
        <v>903</v>
      </c>
      <c r="AA919" s="400"/>
    </row>
    <row r="920" spans="16:27">
      <c r="P920" s="485">
        <f t="shared" ca="1" si="515"/>
        <v>0.6932638888888889</v>
      </c>
      <c r="Q920" s="484">
        <f t="shared" ca="1" si="516"/>
        <v>0.69340277777777781</v>
      </c>
      <c r="T920" s="470"/>
      <c r="U920" s="469"/>
      <c r="V920" s="470"/>
      <c r="W920" s="470"/>
      <c r="X920" s="470"/>
      <c r="Y920" s="470"/>
      <c r="Z920" s="400">
        <v>904</v>
      </c>
      <c r="AA920" s="400"/>
    </row>
    <row r="921" spans="16:27">
      <c r="P921" s="485">
        <f t="shared" ca="1" si="515"/>
        <v>0.69365740740740744</v>
      </c>
      <c r="Q921" s="484">
        <f t="shared" ca="1" si="516"/>
        <v>0.69380787037037039</v>
      </c>
      <c r="T921" s="470"/>
      <c r="U921" s="469"/>
      <c r="V921" s="470"/>
      <c r="W921" s="470"/>
      <c r="X921" s="470"/>
      <c r="Y921" s="470"/>
      <c r="Z921" s="400">
        <v>905</v>
      </c>
      <c r="AA921" s="400"/>
    </row>
    <row r="922" spans="16:27">
      <c r="P922" s="485">
        <f t="shared" ca="1" si="515"/>
        <v>0.69408564814814822</v>
      </c>
      <c r="Q922" s="484">
        <f t="shared" ca="1" si="516"/>
        <v>0.6942476851851852</v>
      </c>
      <c r="T922" s="470"/>
      <c r="U922" s="469"/>
      <c r="V922" s="470"/>
      <c r="W922" s="470"/>
      <c r="X922" s="470"/>
      <c r="Y922" s="470"/>
      <c r="Z922" s="400">
        <v>906</v>
      </c>
      <c r="AA922" s="400"/>
    </row>
    <row r="923" spans="16:27">
      <c r="P923" s="485">
        <f t="shared" ca="1" si="515"/>
        <v>0.69451388888888888</v>
      </c>
      <c r="Q923" s="484">
        <f t="shared" ca="1" si="516"/>
        <v>0.69466435185185182</v>
      </c>
      <c r="T923" s="470"/>
      <c r="U923" s="469"/>
      <c r="V923" s="470"/>
      <c r="W923" s="470"/>
      <c r="X923" s="470"/>
      <c r="Y923" s="470"/>
      <c r="Z923" s="400">
        <v>907</v>
      </c>
      <c r="AA923" s="400"/>
    </row>
    <row r="924" spans="16:27">
      <c r="P924" s="485">
        <f t="shared" ca="1" si="515"/>
        <v>0.69494212962962965</v>
      </c>
      <c r="Q924" s="484">
        <f t="shared" ca="1" si="516"/>
        <v>0.69511574074074078</v>
      </c>
      <c r="T924" s="470"/>
      <c r="U924" s="469"/>
      <c r="V924" s="470"/>
      <c r="W924" s="470"/>
      <c r="X924" s="470"/>
      <c r="Y924" s="470"/>
      <c r="Z924" s="400">
        <v>908</v>
      </c>
      <c r="AA924" s="400"/>
    </row>
    <row r="925" spans="16:27">
      <c r="P925" s="485">
        <f t="shared" ca="1" si="515"/>
        <v>0.69534722222222223</v>
      </c>
      <c r="Q925" s="484">
        <f t="shared" ca="1" si="516"/>
        <v>0.69549768518518518</v>
      </c>
      <c r="T925" s="470"/>
      <c r="U925" s="469"/>
      <c r="V925" s="470"/>
      <c r="W925" s="470"/>
      <c r="X925" s="470"/>
      <c r="Y925" s="470"/>
      <c r="Z925" s="400">
        <v>909</v>
      </c>
      <c r="AA925" s="400"/>
    </row>
    <row r="926" spans="16:27">
      <c r="P926" s="485">
        <f t="shared" ca="1" si="515"/>
        <v>0.695775462962963</v>
      </c>
      <c r="Q926" s="484">
        <f t="shared" ca="1" si="516"/>
        <v>0.69593749999999999</v>
      </c>
      <c r="T926" s="470"/>
      <c r="U926" s="469"/>
      <c r="V926" s="470"/>
      <c r="W926" s="470"/>
      <c r="X926" s="470"/>
      <c r="Y926" s="470"/>
      <c r="Z926" s="400">
        <v>910</v>
      </c>
      <c r="AA926" s="400"/>
    </row>
    <row r="927" spans="16:27">
      <c r="P927" s="485">
        <f t="shared" ca="1" si="515"/>
        <v>0.69622685185185185</v>
      </c>
      <c r="Q927" s="484">
        <f t="shared" ca="1" si="516"/>
        <v>0.6963773148148148</v>
      </c>
      <c r="T927" s="470"/>
      <c r="U927" s="469"/>
      <c r="V927" s="470"/>
      <c r="W927" s="470"/>
      <c r="X927" s="470"/>
      <c r="Y927" s="470"/>
      <c r="Z927" s="400">
        <v>911</v>
      </c>
      <c r="AA927" s="400"/>
    </row>
    <row r="928" spans="16:27">
      <c r="P928" s="485">
        <f t="shared" ca="1" si="515"/>
        <v>0.69664351851851847</v>
      </c>
      <c r="Q928" s="484">
        <f t="shared" ca="1" si="516"/>
        <v>0.69680555555555546</v>
      </c>
      <c r="T928" s="470"/>
      <c r="U928" s="469"/>
      <c r="V928" s="470"/>
      <c r="W928" s="470"/>
      <c r="X928" s="470"/>
      <c r="Y928" s="470"/>
      <c r="Z928" s="400">
        <v>912</v>
      </c>
      <c r="AA928" s="400"/>
    </row>
    <row r="929" spans="16:27">
      <c r="P929" s="485">
        <f t="shared" ca="1" si="515"/>
        <v>0.69709490740740732</v>
      </c>
      <c r="Q929" s="484">
        <f t="shared" ca="1" si="516"/>
        <v>0.6972569444444443</v>
      </c>
      <c r="T929" s="470"/>
      <c r="U929" s="469"/>
      <c r="V929" s="470"/>
      <c r="W929" s="470"/>
      <c r="X929" s="470"/>
      <c r="Y929" s="470"/>
      <c r="Z929" s="400">
        <v>913</v>
      </c>
      <c r="AA929" s="400"/>
    </row>
    <row r="930" spans="16:27">
      <c r="P930" s="485">
        <f t="shared" ca="1" si="515"/>
        <v>0.69753472222222213</v>
      </c>
      <c r="Q930" s="484">
        <f t="shared" ca="1" si="516"/>
        <v>0.69767361111111104</v>
      </c>
      <c r="T930" s="501">
        <v>20</v>
      </c>
      <c r="U930" s="469"/>
      <c r="V930" s="470"/>
      <c r="W930" s="470"/>
      <c r="X930" s="470"/>
      <c r="Y930" s="470"/>
      <c r="Z930" s="400">
        <v>914</v>
      </c>
      <c r="AA930" s="400"/>
    </row>
    <row r="931" spans="16:27">
      <c r="P931" s="485">
        <f t="shared" ca="1" si="515"/>
        <v>0.69792824074074067</v>
      </c>
      <c r="Q931" s="484">
        <f t="shared" ca="1" si="516"/>
        <v>0.69809027777777766</v>
      </c>
      <c r="T931" s="470"/>
      <c r="U931" s="469"/>
      <c r="V931" s="470"/>
      <c r="W931" s="470"/>
      <c r="X931" s="470"/>
      <c r="Y931" s="470"/>
      <c r="Z931" s="400">
        <v>915</v>
      </c>
      <c r="AA931" s="400"/>
    </row>
    <row r="932" spans="16:27">
      <c r="P932" s="485">
        <f t="shared" ca="1" si="515"/>
        <v>0.69833333333333325</v>
      </c>
      <c r="Q932" s="484">
        <f t="shared" ca="1" si="516"/>
        <v>0.6984837962962962</v>
      </c>
      <c r="T932" s="470"/>
      <c r="U932" s="469"/>
      <c r="V932" s="470"/>
      <c r="W932" s="470"/>
      <c r="X932" s="470"/>
      <c r="Y932" s="470"/>
      <c r="Z932" s="400">
        <v>916</v>
      </c>
      <c r="AA932" s="400"/>
    </row>
    <row r="933" spans="16:27">
      <c r="P933" s="485">
        <f t="shared" ca="1" si="515"/>
        <v>0.69876157407407402</v>
      </c>
      <c r="Q933" s="484">
        <f t="shared" ca="1" si="516"/>
        <v>0.69890046296296293</v>
      </c>
      <c r="T933" s="470"/>
      <c r="U933" s="469"/>
      <c r="V933" s="470"/>
      <c r="W933" s="470"/>
      <c r="X933" s="470"/>
      <c r="Y933" s="470"/>
      <c r="Z933" s="400">
        <v>917</v>
      </c>
      <c r="AA933" s="400"/>
    </row>
    <row r="934" spans="16:27">
      <c r="P934" s="485">
        <f t="shared" ca="1" si="515"/>
        <v>0.69913194444444438</v>
      </c>
      <c r="Q934" s="484">
        <f t="shared" ca="1" si="516"/>
        <v>0.69928240740740732</v>
      </c>
      <c r="T934" s="470"/>
      <c r="U934" s="469"/>
      <c r="V934" s="470"/>
      <c r="W934" s="470"/>
      <c r="X934" s="470"/>
      <c r="Y934" s="470"/>
      <c r="Z934" s="400">
        <v>918</v>
      </c>
      <c r="AA934" s="400"/>
    </row>
    <row r="935" spans="16:27">
      <c r="P935" s="485">
        <f t="shared" ca="1" si="515"/>
        <v>0.699548611111111</v>
      </c>
      <c r="Q935" s="484">
        <f t="shared" ca="1" si="516"/>
        <v>0.69968749999999991</v>
      </c>
      <c r="T935" s="470"/>
      <c r="U935" s="469"/>
      <c r="V935" s="470"/>
      <c r="W935" s="470"/>
      <c r="X935" s="470"/>
      <c r="Y935" s="470"/>
      <c r="Z935" s="400">
        <v>620</v>
      </c>
      <c r="AA935" s="400"/>
    </row>
    <row r="936" spans="16:27">
      <c r="P936" s="485">
        <f t="shared" ca="1" si="515"/>
        <v>0.69995370370370358</v>
      </c>
      <c r="Q936" s="484">
        <f t="shared" ca="1" si="516"/>
        <v>0.70010416666666653</v>
      </c>
      <c r="T936" s="470"/>
      <c r="U936" s="469"/>
      <c r="V936" s="470"/>
      <c r="W936" s="470"/>
      <c r="X936" s="470"/>
      <c r="Y936" s="470"/>
      <c r="Z936" s="400">
        <v>621</v>
      </c>
      <c r="AA936" s="400"/>
    </row>
    <row r="937" spans="16:27">
      <c r="P937" s="485">
        <f t="shared" ca="1" si="515"/>
        <v>0.70035879629629616</v>
      </c>
      <c r="Q937" s="484">
        <f t="shared" ca="1" si="516"/>
        <v>0.7005324074074073</v>
      </c>
      <c r="T937" s="470"/>
      <c r="U937" s="469"/>
      <c r="V937" s="470"/>
      <c r="W937" s="470"/>
      <c r="X937" s="470"/>
      <c r="Y937" s="470"/>
      <c r="Z937" s="400">
        <v>622</v>
      </c>
      <c r="AA937" s="400"/>
    </row>
    <row r="938" spans="16:27">
      <c r="P938" s="485">
        <f t="shared" ca="1" si="515"/>
        <v>0.70077546296296289</v>
      </c>
      <c r="Q938" s="484">
        <f t="shared" ca="1" si="516"/>
        <v>0.70094907407407403</v>
      </c>
      <c r="T938" s="470"/>
      <c r="U938" s="469"/>
      <c r="V938" s="470"/>
      <c r="W938" s="470"/>
      <c r="X938" s="470"/>
      <c r="Y938" s="470"/>
      <c r="Z938" s="400">
        <v>623</v>
      </c>
      <c r="AA938" s="400"/>
    </row>
    <row r="939" spans="16:27">
      <c r="P939" s="485">
        <f t="shared" ca="1" si="515"/>
        <v>0.70119212962962962</v>
      </c>
      <c r="Q939" s="484">
        <f t="shared" ca="1" si="516"/>
        <v>0.70134259259259257</v>
      </c>
      <c r="T939" s="470"/>
      <c r="U939" s="469"/>
      <c r="V939" s="470"/>
      <c r="W939" s="470"/>
      <c r="X939" s="470"/>
      <c r="Y939" s="470"/>
      <c r="Z939" s="400">
        <v>624</v>
      </c>
      <c r="AA939" s="400"/>
    </row>
    <row r="940" spans="16:27">
      <c r="P940" s="485">
        <f t="shared" ca="1" si="515"/>
        <v>0.70157407407407402</v>
      </c>
      <c r="Q940" s="484">
        <f t="shared" ca="1" si="516"/>
        <v>0.70171296296296293</v>
      </c>
      <c r="T940" s="470"/>
      <c r="U940" s="469"/>
      <c r="V940" s="470"/>
      <c r="W940" s="470"/>
      <c r="X940" s="470"/>
      <c r="Y940" s="470"/>
      <c r="Z940" s="400">
        <v>625</v>
      </c>
      <c r="AA940" s="400"/>
    </row>
    <row r="941" spans="16:27">
      <c r="P941" s="485">
        <f t="shared" ca="1" si="515"/>
        <v>0.70195601851851852</v>
      </c>
      <c r="Q941" s="484">
        <f t="shared" ca="1" si="516"/>
        <v>0.70212962962962966</v>
      </c>
      <c r="T941" s="470"/>
      <c r="U941" s="469"/>
      <c r="V941" s="470"/>
      <c r="W941" s="470"/>
      <c r="X941" s="470"/>
      <c r="Y941" s="470"/>
      <c r="Z941" s="400">
        <v>626</v>
      </c>
      <c r="AA941" s="400"/>
    </row>
    <row r="942" spans="16:27">
      <c r="P942" s="485">
        <f t="shared" ca="1" si="515"/>
        <v>0.70239583333333333</v>
      </c>
      <c r="Q942" s="484">
        <f t="shared" ca="1" si="516"/>
        <v>0.70256944444444447</v>
      </c>
      <c r="T942" s="470"/>
      <c r="U942" s="469"/>
      <c r="V942" s="470"/>
      <c r="W942" s="470"/>
      <c r="X942" s="470"/>
      <c r="Y942" s="470"/>
      <c r="Z942" s="400">
        <v>627</v>
      </c>
      <c r="AA942" s="400"/>
    </row>
    <row r="943" spans="16:27">
      <c r="P943" s="485">
        <f t="shared" ca="1" si="515"/>
        <v>0.70285879629629633</v>
      </c>
      <c r="Q943" s="484">
        <f t="shared" ca="1" si="516"/>
        <v>0.70303240740740747</v>
      </c>
      <c r="T943" s="470"/>
      <c r="U943" s="469"/>
      <c r="V943" s="470"/>
      <c r="W943" s="470"/>
      <c r="X943" s="470"/>
      <c r="Y943" s="470"/>
      <c r="Z943" s="400">
        <v>628</v>
      </c>
      <c r="AA943" s="400"/>
    </row>
    <row r="944" spans="16:27">
      <c r="P944" s="485">
        <f t="shared" ca="1" si="515"/>
        <v>0.70332175925925933</v>
      </c>
      <c r="Q944" s="484">
        <f t="shared" ca="1" si="516"/>
        <v>0.70347222222222228</v>
      </c>
      <c r="T944" s="470"/>
      <c r="U944" s="469"/>
      <c r="V944" s="470"/>
      <c r="W944" s="470"/>
      <c r="X944" s="470"/>
      <c r="Y944" s="470"/>
      <c r="Z944" s="400">
        <v>629</v>
      </c>
      <c r="AA944" s="400"/>
    </row>
    <row r="945" spans="16:27">
      <c r="P945" s="485">
        <f t="shared" ca="1" si="515"/>
        <v>0.70370370370370372</v>
      </c>
      <c r="Q945" s="484">
        <f t="shared" ca="1" si="516"/>
        <v>0.70384259259259263</v>
      </c>
      <c r="T945" s="470"/>
      <c r="U945" s="469"/>
      <c r="V945" s="470"/>
      <c r="W945" s="470"/>
      <c r="X945" s="470"/>
      <c r="Y945" s="470"/>
      <c r="Z945" s="400">
        <v>630</v>
      </c>
      <c r="AA945" s="400"/>
    </row>
    <row r="946" spans="16:27">
      <c r="P946" s="485">
        <f t="shared" ca="1" si="515"/>
        <v>0.70409722222222226</v>
      </c>
      <c r="Q946" s="484">
        <f t="shared" ca="1" si="516"/>
        <v>0.70425925925925925</v>
      </c>
      <c r="T946" s="470"/>
      <c r="U946" s="469"/>
      <c r="V946" s="470"/>
      <c r="W946" s="470"/>
      <c r="X946" s="470"/>
      <c r="Y946" s="470"/>
      <c r="Z946" s="400">
        <v>631</v>
      </c>
      <c r="AA946" s="400"/>
    </row>
    <row r="947" spans="16:27">
      <c r="P947" s="485">
        <f t="shared" ca="1" si="515"/>
        <v>0.70453703703703707</v>
      </c>
      <c r="Q947" s="484">
        <f t="shared" ca="1" si="516"/>
        <v>0.70468750000000002</v>
      </c>
      <c r="T947" s="470"/>
      <c r="U947" s="469"/>
      <c r="V947" s="470"/>
      <c r="W947" s="470"/>
      <c r="X947" s="470"/>
      <c r="Y947" s="470"/>
      <c r="Z947" s="400">
        <v>632</v>
      </c>
      <c r="AA947" s="400"/>
    </row>
    <row r="948" spans="16:27">
      <c r="P948" s="485">
        <f t="shared" ca="1" si="515"/>
        <v>0.70494212962962965</v>
      </c>
      <c r="Q948" s="484">
        <f t="shared" ca="1" si="516"/>
        <v>0.70511574074074079</v>
      </c>
      <c r="T948" s="470"/>
      <c r="U948" s="469"/>
      <c r="V948" s="470"/>
      <c r="W948" s="470"/>
      <c r="X948" s="470"/>
      <c r="Y948" s="470"/>
      <c r="Z948" s="400">
        <v>633</v>
      </c>
      <c r="AA948" s="400"/>
    </row>
    <row r="949" spans="16:27">
      <c r="P949" s="485">
        <f t="shared" ca="1" si="515"/>
        <v>0.70535879629629639</v>
      </c>
      <c r="Q949" s="484">
        <f t="shared" ca="1" si="516"/>
        <v>0.70553240740740752</v>
      </c>
      <c r="T949" s="470"/>
      <c r="U949" s="469"/>
      <c r="V949" s="470"/>
      <c r="W949" s="470"/>
      <c r="X949" s="470"/>
      <c r="Y949" s="470"/>
      <c r="Z949" s="400">
        <v>634</v>
      </c>
      <c r="AA949" s="400"/>
    </row>
    <row r="950" spans="16:27">
      <c r="P950" s="485">
        <f t="shared" ref="P950:P1013" ca="1" si="517">Q949+TIME(0,0,RANDBETWEEN(20,25))</f>
        <v>0.7057986111111112</v>
      </c>
      <c r="Q950" s="484">
        <f t="shared" ref="Q950:Q1013" ca="1" si="518">P950+TIME(0,0,RANDBETWEEN(12,15))</f>
        <v>0.70596064814814818</v>
      </c>
      <c r="T950" s="470"/>
      <c r="U950" s="469"/>
      <c r="V950" s="470"/>
      <c r="W950" s="470"/>
      <c r="X950" s="470"/>
      <c r="Y950" s="470"/>
      <c r="Z950" s="400">
        <v>635</v>
      </c>
      <c r="AA950" s="400"/>
    </row>
    <row r="951" spans="16:27">
      <c r="P951" s="485">
        <f t="shared" ca="1" si="517"/>
        <v>0.70620370370370378</v>
      </c>
      <c r="Q951" s="484">
        <f t="shared" ca="1" si="518"/>
        <v>0.70636574074074077</v>
      </c>
      <c r="T951" s="470"/>
      <c r="U951" s="469"/>
      <c r="V951" s="470"/>
      <c r="W951" s="470"/>
      <c r="X951" s="470"/>
      <c r="Y951" s="470"/>
      <c r="Z951" s="400">
        <v>636</v>
      </c>
      <c r="AA951" s="400"/>
    </row>
    <row r="952" spans="16:27">
      <c r="P952" s="485">
        <f t="shared" ca="1" si="517"/>
        <v>0.7066203703703704</v>
      </c>
      <c r="Q952" s="484">
        <f t="shared" ca="1" si="518"/>
        <v>0.70678240740740739</v>
      </c>
      <c r="T952" s="470"/>
      <c r="U952" s="469"/>
      <c r="V952" s="470"/>
      <c r="W952" s="470"/>
      <c r="X952" s="470"/>
      <c r="Y952" s="470"/>
      <c r="Z952" s="400">
        <v>637</v>
      </c>
      <c r="AA952" s="400"/>
    </row>
    <row r="953" spans="16:27">
      <c r="P953" s="485">
        <f t="shared" ca="1" si="517"/>
        <v>0.70704861111111106</v>
      </c>
      <c r="Q953" s="484">
        <f t="shared" ca="1" si="518"/>
        <v>0.70718749999999997</v>
      </c>
      <c r="T953" s="470"/>
      <c r="U953" s="469"/>
      <c r="V953" s="470"/>
      <c r="W953" s="470"/>
      <c r="X953" s="470"/>
      <c r="Y953" s="470"/>
      <c r="Z953" s="400">
        <v>638</v>
      </c>
      <c r="AA953" s="400"/>
    </row>
    <row r="954" spans="16:27">
      <c r="P954" s="485">
        <f t="shared" ca="1" si="517"/>
        <v>0.70743055555555556</v>
      </c>
      <c r="Q954" s="484">
        <f t="shared" ca="1" si="518"/>
        <v>0.7076041666666667</v>
      </c>
      <c r="T954" s="470"/>
      <c r="U954" s="469"/>
      <c r="V954" s="470"/>
      <c r="W954" s="470"/>
      <c r="X954" s="470"/>
      <c r="Y954" s="470"/>
      <c r="AA954" s="400"/>
    </row>
    <row r="955" spans="16:27">
      <c r="P955" s="485">
        <f t="shared" ca="1" si="517"/>
        <v>0.70789351851851856</v>
      </c>
      <c r="Q955" s="484">
        <f t="shared" ca="1" si="518"/>
        <v>0.70804398148148151</v>
      </c>
      <c r="T955" s="470"/>
      <c r="U955" s="469"/>
      <c r="V955" s="470"/>
      <c r="W955" s="470"/>
      <c r="X955" s="470"/>
      <c r="Y955" s="470"/>
      <c r="AA955" s="400"/>
    </row>
    <row r="956" spans="16:27">
      <c r="P956" s="485">
        <f t="shared" ca="1" si="517"/>
        <v>0.70832175925925933</v>
      </c>
      <c r="Q956" s="484">
        <f t="shared" ca="1" si="518"/>
        <v>0.70848379629629632</v>
      </c>
      <c r="T956" s="470"/>
      <c r="U956" s="469"/>
      <c r="V956" s="470"/>
      <c r="W956" s="470"/>
      <c r="X956" s="470"/>
      <c r="Y956" s="470"/>
      <c r="AA956" s="400"/>
    </row>
    <row r="957" spans="16:27">
      <c r="P957" s="485">
        <f t="shared" ca="1" si="517"/>
        <v>0.70871527777777776</v>
      </c>
      <c r="Q957" s="484">
        <f t="shared" ca="1" si="518"/>
        <v>0.70887731481481475</v>
      </c>
      <c r="T957" s="470"/>
      <c r="U957" s="469"/>
      <c r="V957" s="470"/>
      <c r="W957" s="470"/>
      <c r="X957" s="470"/>
      <c r="Y957" s="470"/>
      <c r="AA957" s="400"/>
    </row>
    <row r="958" spans="16:27">
      <c r="P958" s="485">
        <f t="shared" ca="1" si="517"/>
        <v>0.7091087962962962</v>
      </c>
      <c r="Q958" s="484">
        <f t="shared" ca="1" si="518"/>
        <v>0.70924768518518511</v>
      </c>
      <c r="T958" s="470"/>
      <c r="U958" s="469"/>
      <c r="V958" s="470"/>
      <c r="W958" s="470"/>
      <c r="X958" s="470"/>
      <c r="Y958" s="470"/>
      <c r="AA958" s="400"/>
    </row>
    <row r="959" spans="16:27">
      <c r="P959" s="485">
        <f t="shared" ca="1" si="517"/>
        <v>0.70953703703703697</v>
      </c>
      <c r="Q959" s="484">
        <f t="shared" ca="1" si="518"/>
        <v>0.70968749999999992</v>
      </c>
      <c r="T959" s="470"/>
      <c r="U959" s="469"/>
      <c r="V959" s="470"/>
      <c r="W959" s="470"/>
      <c r="X959" s="470"/>
      <c r="Y959" s="470"/>
      <c r="AA959" s="400"/>
    </row>
    <row r="960" spans="16:27">
      <c r="P960" s="485">
        <f t="shared" ca="1" si="517"/>
        <v>0.70994212962962955</v>
      </c>
      <c r="Q960" s="484">
        <f t="shared" ca="1" si="518"/>
        <v>0.71008101851851846</v>
      </c>
      <c r="T960" s="470"/>
      <c r="U960" s="469"/>
      <c r="V960" s="470"/>
      <c r="W960" s="470"/>
      <c r="X960" s="470"/>
      <c r="Y960" s="470"/>
      <c r="AA960" s="400"/>
    </row>
    <row r="961" spans="16:27">
      <c r="P961" s="485">
        <f t="shared" ca="1" si="517"/>
        <v>0.7103124999999999</v>
      </c>
      <c r="Q961" s="484">
        <f t="shared" ca="1" si="518"/>
        <v>0.71045138888888881</v>
      </c>
      <c r="T961" s="470"/>
      <c r="U961" s="469"/>
      <c r="V961" s="470"/>
      <c r="W961" s="470"/>
      <c r="X961" s="470"/>
      <c r="Y961" s="470"/>
      <c r="AA961" s="400"/>
    </row>
    <row r="962" spans="16:27">
      <c r="P962" s="485">
        <f t="shared" ca="1" si="517"/>
        <v>0.71074074074074067</v>
      </c>
      <c r="Q962" s="484">
        <f t="shared" ca="1" si="518"/>
        <v>0.71091435185185181</v>
      </c>
      <c r="T962" s="470"/>
      <c r="U962" s="469"/>
      <c r="V962" s="470"/>
      <c r="W962" s="470"/>
      <c r="X962" s="470"/>
      <c r="Y962" s="470"/>
      <c r="AA962" s="400"/>
    </row>
    <row r="963" spans="16:27">
      <c r="P963" s="485">
        <f t="shared" ca="1" si="517"/>
        <v>0.71118055555555548</v>
      </c>
      <c r="Q963" s="484">
        <f t="shared" ca="1" si="518"/>
        <v>0.71134259259259247</v>
      </c>
      <c r="T963" s="470"/>
      <c r="U963" s="469"/>
      <c r="V963" s="470"/>
      <c r="W963" s="470"/>
      <c r="X963" s="470"/>
      <c r="Y963" s="470"/>
      <c r="AA963" s="400"/>
    </row>
    <row r="964" spans="16:27">
      <c r="P964" s="485">
        <f t="shared" ca="1" si="517"/>
        <v>0.71162037037037029</v>
      </c>
      <c r="Q964" s="484">
        <f t="shared" ca="1" si="518"/>
        <v>0.71177083333333324</v>
      </c>
      <c r="T964" s="470"/>
      <c r="U964" s="469"/>
      <c r="V964" s="470"/>
      <c r="W964" s="470"/>
      <c r="X964" s="470"/>
      <c r="Y964" s="470"/>
      <c r="AA964" s="400"/>
    </row>
    <row r="965" spans="16:27">
      <c r="P965" s="485">
        <f t="shared" ca="1" si="517"/>
        <v>0.71204861111111106</v>
      </c>
      <c r="Q965" s="484">
        <f t="shared" ca="1" si="518"/>
        <v>0.71219907407407401</v>
      </c>
      <c r="T965" s="470"/>
      <c r="U965" s="469"/>
      <c r="V965" s="470"/>
      <c r="W965" s="470"/>
      <c r="X965" s="470"/>
      <c r="Y965" s="470"/>
      <c r="AA965" s="400"/>
    </row>
    <row r="966" spans="16:27">
      <c r="P966" s="485">
        <f t="shared" ca="1" si="517"/>
        <v>0.71245370370370364</v>
      </c>
      <c r="Q966" s="484">
        <f t="shared" ca="1" si="518"/>
        <v>0.71259259259259256</v>
      </c>
      <c r="T966" s="470"/>
      <c r="U966" s="469"/>
      <c r="V966" s="470"/>
      <c r="W966" s="470"/>
      <c r="X966" s="470"/>
      <c r="Y966" s="470"/>
      <c r="AA966" s="400"/>
    </row>
    <row r="967" spans="16:27">
      <c r="P967" s="485">
        <f t="shared" ca="1" si="517"/>
        <v>0.71287037037037038</v>
      </c>
      <c r="Q967" s="484">
        <f t="shared" ca="1" si="518"/>
        <v>0.71304398148148151</v>
      </c>
      <c r="T967" s="470"/>
      <c r="U967" s="469"/>
      <c r="V967" s="470"/>
      <c r="W967" s="470"/>
      <c r="X967" s="470"/>
      <c r="Y967" s="470"/>
      <c r="AA967" s="400"/>
    </row>
    <row r="968" spans="16:27">
      <c r="P968" s="485">
        <f t="shared" ca="1" si="517"/>
        <v>0.71329861111111115</v>
      </c>
      <c r="Q968" s="484">
        <f t="shared" ca="1" si="518"/>
        <v>0.71346064814814814</v>
      </c>
      <c r="T968" s="470"/>
      <c r="U968" s="469"/>
      <c r="V968" s="470"/>
      <c r="W968" s="470"/>
      <c r="X968" s="470"/>
      <c r="Y968" s="470"/>
      <c r="AA968" s="400"/>
    </row>
    <row r="969" spans="16:27">
      <c r="P969" s="485">
        <f t="shared" ca="1" si="517"/>
        <v>0.71370370370370373</v>
      </c>
      <c r="Q969" s="484">
        <f t="shared" ca="1" si="518"/>
        <v>0.71385416666666668</v>
      </c>
      <c r="T969" s="470"/>
      <c r="U969" s="469"/>
      <c r="V969" s="470"/>
      <c r="W969" s="470"/>
      <c r="X969" s="470"/>
      <c r="Y969" s="470"/>
      <c r="AA969" s="400"/>
    </row>
    <row r="970" spans="16:27">
      <c r="P970" s="485">
        <f t="shared" ca="1" si="517"/>
        <v>0.71408564814814812</v>
      </c>
      <c r="Q970" s="484">
        <f t="shared" ca="1" si="518"/>
        <v>0.71424768518518511</v>
      </c>
      <c r="T970" s="470"/>
      <c r="U970" s="469"/>
      <c r="V970" s="470"/>
      <c r="W970" s="470"/>
      <c r="X970" s="470"/>
      <c r="Y970" s="470"/>
      <c r="AA970" s="400"/>
    </row>
    <row r="971" spans="16:27">
      <c r="P971" s="485">
        <f t="shared" ca="1" si="517"/>
        <v>0.71447916666666655</v>
      </c>
      <c r="Q971" s="484">
        <f t="shared" ca="1" si="518"/>
        <v>0.71465277777777769</v>
      </c>
      <c r="T971" s="470"/>
      <c r="U971" s="469"/>
      <c r="V971" s="470"/>
      <c r="W971" s="470"/>
      <c r="X971" s="470"/>
      <c r="Y971" s="470"/>
      <c r="AA971" s="400"/>
    </row>
    <row r="972" spans="16:27">
      <c r="P972" s="485">
        <f t="shared" ca="1" si="517"/>
        <v>0.71490740740740732</v>
      </c>
      <c r="Q972" s="484">
        <f t="shared" ca="1" si="518"/>
        <v>0.71508101851851846</v>
      </c>
      <c r="T972" s="470"/>
      <c r="U972" s="469"/>
      <c r="V972" s="470"/>
      <c r="W972" s="470"/>
      <c r="X972" s="470"/>
      <c r="Y972" s="470"/>
      <c r="AA972" s="400"/>
    </row>
    <row r="973" spans="16:27">
      <c r="P973" s="485">
        <f t="shared" ca="1" si="517"/>
        <v>0.71532407407407406</v>
      </c>
      <c r="Q973" s="484">
        <f t="shared" ca="1" si="518"/>
        <v>0.71547453703703701</v>
      </c>
      <c r="T973" s="470"/>
      <c r="U973" s="469"/>
      <c r="V973" s="470"/>
      <c r="W973" s="470"/>
      <c r="X973" s="470"/>
      <c r="Y973" s="470"/>
      <c r="AA973" s="400"/>
    </row>
    <row r="974" spans="16:27">
      <c r="P974" s="485">
        <f t="shared" ca="1" si="517"/>
        <v>0.7157175925925926</v>
      </c>
      <c r="Q974" s="484">
        <f t="shared" ca="1" si="518"/>
        <v>0.71585648148148151</v>
      </c>
      <c r="T974" s="470"/>
      <c r="U974" s="469"/>
      <c r="V974" s="470"/>
      <c r="W974" s="470"/>
      <c r="X974" s="470"/>
      <c r="Y974" s="470"/>
      <c r="AA974" s="400"/>
    </row>
    <row r="975" spans="16:27">
      <c r="P975" s="485">
        <f t="shared" ca="1" si="517"/>
        <v>0.71611111111111114</v>
      </c>
      <c r="Q975" s="484">
        <f t="shared" ca="1" si="518"/>
        <v>0.71628472222222228</v>
      </c>
      <c r="V975" s="470"/>
      <c r="W975" s="470"/>
      <c r="X975" s="470"/>
      <c r="Y975" s="470"/>
      <c r="AA975" s="400"/>
    </row>
    <row r="976" spans="16:27">
      <c r="P976" s="485">
        <f t="shared" ca="1" si="517"/>
        <v>0.71651620370370372</v>
      </c>
      <c r="Q976" s="484">
        <f t="shared" ca="1" si="518"/>
        <v>0.71667824074074071</v>
      </c>
      <c r="V976" s="470"/>
      <c r="W976" s="470"/>
      <c r="X976" s="470"/>
      <c r="Y976" s="470"/>
      <c r="AA976" s="400"/>
    </row>
    <row r="977" spans="16:27">
      <c r="P977" s="485">
        <f t="shared" ca="1" si="517"/>
        <v>0.71695601851851853</v>
      </c>
      <c r="Q977" s="484">
        <f t="shared" ca="1" si="518"/>
        <v>0.71712962962962967</v>
      </c>
      <c r="V977" s="470"/>
      <c r="W977" s="470"/>
      <c r="X977" s="470"/>
      <c r="Y977" s="470"/>
      <c r="AA977" s="400"/>
    </row>
    <row r="978" spans="16:27">
      <c r="P978" s="485">
        <f t="shared" ca="1" si="517"/>
        <v>0.71737268518518527</v>
      </c>
      <c r="Q978" s="484">
        <f t="shared" ca="1" si="518"/>
        <v>0.7175462962962964</v>
      </c>
      <c r="V978" s="470"/>
      <c r="W978" s="470"/>
      <c r="X978" s="470"/>
      <c r="Y978" s="470"/>
      <c r="AA978" s="400"/>
    </row>
    <row r="979" spans="16:27">
      <c r="P979" s="485">
        <f t="shared" ca="1" si="517"/>
        <v>0.71780092592592604</v>
      </c>
      <c r="Q979" s="484">
        <f t="shared" ca="1" si="518"/>
        <v>0.71797453703703717</v>
      </c>
      <c r="V979" s="470"/>
      <c r="W979" s="470"/>
      <c r="X979" s="470"/>
      <c r="Y979" s="470"/>
      <c r="AA979" s="400"/>
    </row>
    <row r="980" spans="16:27">
      <c r="P980" s="485">
        <f t="shared" ca="1" si="517"/>
        <v>0.718252314814815</v>
      </c>
      <c r="Q980" s="484">
        <f t="shared" ca="1" si="518"/>
        <v>0.71841435185185198</v>
      </c>
      <c r="V980" s="470"/>
      <c r="W980" s="470"/>
      <c r="X980" s="470"/>
      <c r="Y980" s="470"/>
      <c r="AA980" s="400"/>
    </row>
    <row r="981" spans="16:27">
      <c r="P981" s="485">
        <f t="shared" ca="1" si="517"/>
        <v>0.71865740740740758</v>
      </c>
      <c r="Q981" s="484">
        <f t="shared" ca="1" si="518"/>
        <v>0.71883101851851872</v>
      </c>
      <c r="V981" s="470"/>
      <c r="W981" s="470"/>
      <c r="X981" s="470"/>
      <c r="Y981" s="470"/>
      <c r="AA981" s="400"/>
    </row>
    <row r="982" spans="16:27">
      <c r="P982" s="485">
        <f t="shared" ca="1" si="517"/>
        <v>0.71909722222222239</v>
      </c>
      <c r="Q982" s="484">
        <f t="shared" ca="1" si="518"/>
        <v>0.71927083333333353</v>
      </c>
      <c r="V982" s="470"/>
      <c r="W982" s="470"/>
      <c r="X982" s="470"/>
      <c r="Y982" s="470"/>
      <c r="AA982" s="400"/>
    </row>
    <row r="983" spans="16:27">
      <c r="P983" s="485">
        <f t="shared" ca="1" si="517"/>
        <v>0.71956018518518539</v>
      </c>
      <c r="Q983" s="484">
        <f t="shared" ca="1" si="518"/>
        <v>0.71971064814814834</v>
      </c>
      <c r="V983" s="470"/>
      <c r="W983" s="470"/>
      <c r="X983" s="470"/>
      <c r="Y983" s="470"/>
      <c r="AA983" s="400"/>
    </row>
    <row r="984" spans="16:27">
      <c r="P984" s="485">
        <f t="shared" ca="1" si="517"/>
        <v>0.71996527777777797</v>
      </c>
      <c r="Q984" s="484">
        <f t="shared" ca="1" si="518"/>
        <v>0.72012731481481496</v>
      </c>
      <c r="V984" s="470"/>
      <c r="W984" s="470"/>
      <c r="X984" s="470"/>
      <c r="Y984" s="470"/>
      <c r="AA984" s="400"/>
    </row>
    <row r="985" spans="16:27">
      <c r="P985" s="485">
        <f t="shared" ca="1" si="517"/>
        <v>0.72041666666666682</v>
      </c>
      <c r="Q985" s="484">
        <f t="shared" ca="1" si="518"/>
        <v>0.72055555555555573</v>
      </c>
      <c r="V985" s="470"/>
      <c r="W985" s="470"/>
      <c r="X985" s="470"/>
      <c r="Y985" s="470"/>
      <c r="AA985" s="400"/>
    </row>
    <row r="986" spans="16:27">
      <c r="P986" s="485">
        <f t="shared" ca="1" si="517"/>
        <v>0.7208217592592594</v>
      </c>
      <c r="Q986" s="484">
        <f t="shared" ca="1" si="518"/>
        <v>0.72097222222222235</v>
      </c>
      <c r="V986" s="470"/>
      <c r="W986" s="470"/>
      <c r="X986" s="470"/>
      <c r="Y986" s="470"/>
      <c r="AA986" s="400"/>
    </row>
    <row r="987" spans="16:27">
      <c r="P987" s="485">
        <f t="shared" ca="1" si="517"/>
        <v>0.72125000000000017</v>
      </c>
      <c r="Q987" s="484">
        <f t="shared" ca="1" si="518"/>
        <v>0.72138888888888908</v>
      </c>
      <c r="V987" s="470"/>
      <c r="W987" s="470"/>
      <c r="X987" s="470"/>
      <c r="Y987" s="470"/>
      <c r="AA987" s="400"/>
    </row>
    <row r="988" spans="16:27">
      <c r="P988" s="485">
        <f t="shared" ca="1" si="517"/>
        <v>0.72164351851851871</v>
      </c>
      <c r="Q988" s="484">
        <f t="shared" ca="1" si="518"/>
        <v>0.72179398148148166</v>
      </c>
      <c r="V988" s="470"/>
      <c r="W988" s="470"/>
      <c r="X988" s="470"/>
      <c r="Y988" s="470"/>
      <c r="AA988" s="400"/>
    </row>
    <row r="989" spans="16:27">
      <c r="P989" s="485">
        <f t="shared" ca="1" si="517"/>
        <v>0.72208333333333352</v>
      </c>
      <c r="Q989" s="484">
        <f t="shared" ca="1" si="518"/>
        <v>0.72222222222222243</v>
      </c>
      <c r="V989" s="470"/>
      <c r="W989" s="470"/>
      <c r="X989" s="470"/>
      <c r="Y989" s="470"/>
      <c r="AA989" s="400"/>
    </row>
    <row r="990" spans="16:27">
      <c r="P990" s="485">
        <f t="shared" ca="1" si="517"/>
        <v>0.7224884259259261</v>
      </c>
      <c r="Q990" s="484">
        <f t="shared" ca="1" si="518"/>
        <v>0.72262731481481501</v>
      </c>
      <c r="V990" s="470"/>
      <c r="W990" s="470"/>
      <c r="X990" s="470"/>
      <c r="Y990" s="470"/>
      <c r="AA990" s="400"/>
    </row>
    <row r="991" spans="16:27">
      <c r="P991" s="485">
        <f t="shared" ca="1" si="517"/>
        <v>0.72285879629629646</v>
      </c>
      <c r="Q991" s="484">
        <f t="shared" ca="1" si="518"/>
        <v>0.72300925925925941</v>
      </c>
      <c r="V991" s="470"/>
      <c r="W991" s="470"/>
      <c r="X991" s="470"/>
      <c r="Y991" s="470"/>
      <c r="AA991" s="400"/>
    </row>
    <row r="992" spans="16:27">
      <c r="P992" s="485">
        <f t="shared" ca="1" si="517"/>
        <v>0.72328703703703723</v>
      </c>
      <c r="Q992" s="484">
        <f t="shared" ca="1" si="518"/>
        <v>0.72342592592592614</v>
      </c>
      <c r="V992" s="470"/>
      <c r="W992" s="470"/>
      <c r="X992" s="470"/>
      <c r="Y992" s="470"/>
      <c r="AA992" s="400"/>
    </row>
    <row r="993" spans="16:27">
      <c r="P993" s="485">
        <f t="shared" ca="1" si="517"/>
        <v>0.72366898148148173</v>
      </c>
      <c r="Q993" s="484">
        <f t="shared" ca="1" si="518"/>
        <v>0.72384259259259287</v>
      </c>
      <c r="V993" s="470"/>
      <c r="W993" s="470"/>
      <c r="X993" s="470"/>
      <c r="Y993" s="470"/>
      <c r="AA993" s="400"/>
    </row>
    <row r="994" spans="16:27">
      <c r="P994" s="485">
        <f t="shared" ca="1" si="517"/>
        <v>0.72407407407407431</v>
      </c>
      <c r="Q994" s="484">
        <f t="shared" ca="1" si="518"/>
        <v>0.72421296296296322</v>
      </c>
      <c r="V994" s="470"/>
      <c r="W994" s="470"/>
      <c r="X994" s="470"/>
      <c r="Y994" s="470"/>
      <c r="AA994" s="400"/>
    </row>
    <row r="995" spans="16:27">
      <c r="P995" s="485">
        <f t="shared" ca="1" si="517"/>
        <v>0.72444444444444467</v>
      </c>
      <c r="Q995" s="484">
        <f t="shared" ca="1" si="518"/>
        <v>0.72458333333333358</v>
      </c>
      <c r="V995" s="470"/>
      <c r="W995" s="470"/>
      <c r="X995" s="470"/>
      <c r="Y995" s="470"/>
      <c r="AA995" s="400"/>
    </row>
    <row r="996" spans="16:27">
      <c r="P996" s="485">
        <f t="shared" ca="1" si="517"/>
        <v>0.7248611111111114</v>
      </c>
      <c r="Q996" s="484">
        <f t="shared" ca="1" si="518"/>
        <v>0.72500000000000031</v>
      </c>
      <c r="V996" s="470"/>
      <c r="W996" s="470"/>
      <c r="X996" s="470"/>
      <c r="Y996" s="470"/>
      <c r="AA996" s="400"/>
    </row>
    <row r="997" spans="16:27">
      <c r="P997" s="485">
        <f t="shared" ca="1" si="517"/>
        <v>0.72523148148148175</v>
      </c>
      <c r="Q997" s="484">
        <f t="shared" ca="1" si="518"/>
        <v>0.72537037037037067</v>
      </c>
      <c r="V997" s="470"/>
      <c r="W997" s="470"/>
      <c r="X997" s="470"/>
      <c r="Y997" s="470"/>
      <c r="AA997" s="400"/>
    </row>
    <row r="998" spans="16:27">
      <c r="P998" s="485">
        <f t="shared" ca="1" si="517"/>
        <v>0.72561342592592626</v>
      </c>
      <c r="Q998" s="484">
        <f t="shared" ca="1" si="518"/>
        <v>0.72576388888888921</v>
      </c>
      <c r="V998" s="470"/>
      <c r="W998" s="470"/>
      <c r="X998" s="470"/>
      <c r="Y998" s="470"/>
      <c r="AA998" s="400"/>
    </row>
    <row r="999" spans="16:27">
      <c r="P999" s="485">
        <f t="shared" ca="1" si="517"/>
        <v>0.7260069444444448</v>
      </c>
      <c r="Q999" s="484">
        <f t="shared" ca="1" si="518"/>
        <v>0.72618055555555594</v>
      </c>
      <c r="V999" s="470"/>
      <c r="W999" s="470"/>
      <c r="X999" s="470"/>
      <c r="Y999" s="470"/>
      <c r="AA999" s="400"/>
    </row>
    <row r="1000" spans="16:27">
      <c r="P1000" s="485">
        <f t="shared" ca="1" si="517"/>
        <v>0.72641203703703738</v>
      </c>
      <c r="Q1000" s="484">
        <f t="shared" ca="1" si="518"/>
        <v>0.72656250000000033</v>
      </c>
      <c r="V1000" s="470"/>
      <c r="W1000" s="470"/>
      <c r="X1000" s="470"/>
      <c r="Y1000" s="470"/>
      <c r="AA1000" s="400"/>
    </row>
    <row r="1001" spans="16:27">
      <c r="P1001" s="485">
        <f t="shared" ca="1" si="517"/>
        <v>0.72681712962962997</v>
      </c>
      <c r="Q1001" s="484">
        <f t="shared" ca="1" si="518"/>
        <v>0.72697916666666695</v>
      </c>
      <c r="V1001" s="470"/>
      <c r="W1001" s="470"/>
      <c r="X1001" s="470"/>
      <c r="Y1001" s="470"/>
      <c r="AA1001" s="400"/>
    </row>
    <row r="1002" spans="16:27">
      <c r="P1002" s="485">
        <f t="shared" ca="1" si="517"/>
        <v>0.7272106481481484</v>
      </c>
      <c r="Q1002" s="484">
        <f t="shared" ca="1" si="518"/>
        <v>0.72734953703703731</v>
      </c>
      <c r="V1002" s="470"/>
      <c r="W1002" s="470"/>
      <c r="X1002" s="470"/>
      <c r="Y1002" s="470"/>
      <c r="AA1002" s="400"/>
    </row>
    <row r="1003" spans="16:27">
      <c r="P1003" s="485">
        <f t="shared" ca="1" si="517"/>
        <v>0.72758101851851875</v>
      </c>
      <c r="Q1003" s="484">
        <f t="shared" ca="1" si="518"/>
        <v>0.72774305555555574</v>
      </c>
      <c r="V1003" s="470"/>
      <c r="W1003" s="470"/>
      <c r="X1003" s="470"/>
      <c r="Y1003" s="470"/>
      <c r="AA1003" s="400"/>
    </row>
    <row r="1004" spans="16:27">
      <c r="P1004" s="485">
        <f t="shared" ca="1" si="517"/>
        <v>0.72802083333333356</v>
      </c>
      <c r="Q1004" s="484">
        <f t="shared" ca="1" si="518"/>
        <v>0.72815972222222247</v>
      </c>
      <c r="V1004" s="470"/>
      <c r="W1004" s="470"/>
      <c r="X1004" s="470"/>
      <c r="Y1004" s="470"/>
      <c r="AA1004" s="400"/>
    </row>
    <row r="1005" spans="16:27">
      <c r="P1005" s="485">
        <f t="shared" ca="1" si="517"/>
        <v>0.7284143518518521</v>
      </c>
      <c r="Q1005" s="484">
        <f t="shared" ca="1" si="518"/>
        <v>0.72855324074074101</v>
      </c>
      <c r="V1005" s="470"/>
      <c r="W1005" s="470"/>
      <c r="X1005" s="470"/>
      <c r="Y1005" s="470"/>
      <c r="AA1005" s="400"/>
    </row>
    <row r="1006" spans="16:27">
      <c r="P1006" s="485">
        <f t="shared" ca="1" si="517"/>
        <v>0.72879629629629661</v>
      </c>
      <c r="Q1006" s="484">
        <f t="shared" ca="1" si="518"/>
        <v>0.7289583333333336</v>
      </c>
      <c r="V1006" s="470"/>
      <c r="W1006" s="470"/>
      <c r="X1006" s="470"/>
      <c r="Y1006" s="470"/>
      <c r="AA1006" s="400"/>
    </row>
    <row r="1007" spans="16:27">
      <c r="P1007" s="485">
        <f t="shared" ca="1" si="517"/>
        <v>0.72921296296296323</v>
      </c>
      <c r="Q1007" s="484">
        <f t="shared" ca="1" si="518"/>
        <v>0.72935185185185214</v>
      </c>
      <c r="V1007" s="470"/>
      <c r="W1007" s="470"/>
      <c r="X1007" s="470"/>
      <c r="Y1007" s="470"/>
      <c r="AA1007" s="400"/>
    </row>
    <row r="1008" spans="16:27">
      <c r="P1008" s="485">
        <f t="shared" ca="1" si="517"/>
        <v>0.72960648148148177</v>
      </c>
      <c r="Q1008" s="484">
        <f t="shared" ca="1" si="518"/>
        <v>0.72975694444444472</v>
      </c>
      <c r="V1008" s="470"/>
      <c r="W1008" s="470"/>
      <c r="X1008" s="470"/>
      <c r="Y1008" s="470"/>
      <c r="AA1008" s="400"/>
    </row>
    <row r="1009" spans="16:27">
      <c r="P1009" s="485">
        <f t="shared" ca="1" si="517"/>
        <v>0.73000000000000032</v>
      </c>
      <c r="Q1009" s="484">
        <f t="shared" ca="1" si="518"/>
        <v>0.7301620370370373</v>
      </c>
      <c r="V1009" s="470"/>
      <c r="W1009" s="470"/>
      <c r="X1009" s="470"/>
      <c r="Y1009" s="470"/>
      <c r="AA1009" s="400"/>
    </row>
    <row r="1010" spans="16:27">
      <c r="P1010" s="485">
        <f t="shared" ca="1" si="517"/>
        <v>0.73045138888888916</v>
      </c>
      <c r="Q1010" s="484">
        <f t="shared" ca="1" si="518"/>
        <v>0.7306250000000003</v>
      </c>
      <c r="V1010" s="470"/>
      <c r="W1010" s="470"/>
      <c r="X1010" s="470"/>
      <c r="Y1010" s="470"/>
      <c r="AA1010" s="400"/>
    </row>
    <row r="1011" spans="16:27">
      <c r="P1011" s="485">
        <f t="shared" ca="1" si="517"/>
        <v>0.73089120370370397</v>
      </c>
      <c r="Q1011" s="484">
        <f t="shared" ca="1" si="518"/>
        <v>0.73106481481481511</v>
      </c>
      <c r="V1011" s="470"/>
      <c r="W1011" s="470"/>
      <c r="X1011" s="470"/>
      <c r="Y1011" s="470"/>
      <c r="AA1011" s="400"/>
    </row>
    <row r="1012" spans="16:27">
      <c r="P1012" s="485">
        <f t="shared" ca="1" si="517"/>
        <v>0.73134259259259293</v>
      </c>
      <c r="Q1012" s="484">
        <f t="shared" ca="1" si="518"/>
        <v>0.73148148148148184</v>
      </c>
      <c r="V1012" s="470"/>
      <c r="W1012" s="470"/>
      <c r="X1012" s="470"/>
      <c r="Y1012" s="470"/>
      <c r="AA1012" s="400"/>
    </row>
    <row r="1013" spans="16:27">
      <c r="P1013" s="485">
        <f t="shared" ca="1" si="517"/>
        <v>0.73173611111111148</v>
      </c>
      <c r="Q1013" s="484">
        <f t="shared" ca="1" si="518"/>
        <v>0.73189814814814846</v>
      </c>
      <c r="V1013" s="470"/>
      <c r="W1013" s="470"/>
      <c r="X1013" s="470"/>
      <c r="Y1013" s="470"/>
      <c r="AA1013" s="400"/>
    </row>
    <row r="1014" spans="16:27">
      <c r="P1014" s="485">
        <f t="shared" ref="P1014:P1033" ca="1" si="519">Q1013+TIME(0,0,RANDBETWEEN(20,25))</f>
        <v>0.73214120370370406</v>
      </c>
      <c r="Q1014" s="484">
        <f t="shared" ref="Q1014:Q1033" ca="1" si="520">P1014+TIME(0,0,RANDBETWEEN(12,15))</f>
        <v>0.73230324074074105</v>
      </c>
      <c r="V1014" s="470"/>
      <c r="W1014" s="470"/>
      <c r="X1014" s="470"/>
      <c r="Y1014" s="470"/>
      <c r="AA1014" s="400"/>
    </row>
    <row r="1015" spans="16:27">
      <c r="P1015" s="485">
        <f t="shared" ca="1" si="519"/>
        <v>0.73258101851851887</v>
      </c>
      <c r="Q1015" s="484">
        <f t="shared" ca="1" si="520"/>
        <v>0.73274305555555586</v>
      </c>
      <c r="V1015" s="470"/>
      <c r="W1015" s="470"/>
      <c r="X1015" s="470"/>
      <c r="Y1015" s="470"/>
      <c r="AA1015" s="400"/>
    </row>
    <row r="1016" spans="16:27">
      <c r="P1016" s="485">
        <f t="shared" ca="1" si="519"/>
        <v>0.73302083333333368</v>
      </c>
      <c r="Q1016" s="484">
        <f t="shared" ca="1" si="520"/>
        <v>0.73318287037037067</v>
      </c>
      <c r="V1016" s="470"/>
      <c r="W1016" s="470"/>
      <c r="X1016" s="470"/>
      <c r="Y1016" s="470"/>
      <c r="AA1016" s="400"/>
    </row>
    <row r="1017" spans="16:27">
      <c r="P1017" s="485">
        <f t="shared" ca="1" si="519"/>
        <v>0.73344907407407434</v>
      </c>
      <c r="Q1017" s="484">
        <f t="shared" ca="1" si="520"/>
        <v>0.73362268518518547</v>
      </c>
      <c r="V1017" s="470"/>
      <c r="W1017" s="470"/>
      <c r="X1017" s="470"/>
      <c r="Y1017" s="470"/>
      <c r="AA1017" s="400"/>
    </row>
    <row r="1018" spans="16:27">
      <c r="P1018" s="485">
        <f t="shared" ca="1" si="519"/>
        <v>0.73388888888888915</v>
      </c>
      <c r="Q1018" s="484">
        <f t="shared" ca="1" si="520"/>
        <v>0.7340393518518521</v>
      </c>
      <c r="V1018" s="470"/>
      <c r="W1018" s="470"/>
      <c r="X1018" s="470"/>
      <c r="Y1018" s="470"/>
      <c r="AA1018" s="400"/>
    </row>
    <row r="1019" spans="16:27">
      <c r="P1019" s="485">
        <f t="shared" ca="1" si="519"/>
        <v>0.73429398148148173</v>
      </c>
      <c r="Q1019" s="484">
        <f t="shared" ca="1" si="520"/>
        <v>0.73443287037037064</v>
      </c>
      <c r="V1019" s="470"/>
      <c r="W1019" s="470"/>
      <c r="X1019" s="470"/>
      <c r="Y1019" s="470"/>
      <c r="AA1019" s="400"/>
    </row>
    <row r="1020" spans="16:27">
      <c r="P1020" s="485">
        <f t="shared" ca="1" si="519"/>
        <v>0.73468750000000027</v>
      </c>
      <c r="Q1020" s="484">
        <f t="shared" ca="1" si="520"/>
        <v>0.73484953703703726</v>
      </c>
      <c r="V1020" s="470"/>
      <c r="W1020" s="470"/>
      <c r="X1020" s="470"/>
      <c r="Y1020" s="470"/>
      <c r="AA1020" s="400"/>
    </row>
    <row r="1021" spans="16:27">
      <c r="P1021" s="485">
        <f t="shared" ca="1" si="519"/>
        <v>0.73513888888888912</v>
      </c>
      <c r="Q1021" s="484">
        <f t="shared" ca="1" si="520"/>
        <v>0.73527777777777803</v>
      </c>
      <c r="V1021" s="470"/>
      <c r="W1021" s="470"/>
      <c r="X1021" s="470"/>
      <c r="Y1021" s="470"/>
      <c r="AA1021" s="400"/>
    </row>
    <row r="1022" spans="16:27">
      <c r="P1022" s="485">
        <f t="shared" ca="1" si="519"/>
        <v>0.73553240740740766</v>
      </c>
      <c r="Q1022" s="484">
        <f t="shared" ca="1" si="520"/>
        <v>0.73568287037037061</v>
      </c>
      <c r="V1022" s="470"/>
      <c r="W1022" s="470"/>
      <c r="X1022" s="470"/>
      <c r="Y1022" s="470"/>
      <c r="AA1022" s="400"/>
    </row>
    <row r="1023" spans="16:27">
      <c r="P1023" s="485">
        <f t="shared" ca="1" si="519"/>
        <v>0.73596064814814843</v>
      </c>
      <c r="Q1023" s="484">
        <f t="shared" ca="1" si="520"/>
        <v>0.73613425925925957</v>
      </c>
      <c r="V1023" s="470"/>
      <c r="W1023" s="470"/>
      <c r="X1023" s="470"/>
      <c r="Y1023" s="470"/>
      <c r="AA1023" s="400"/>
    </row>
    <row r="1024" spans="16:27">
      <c r="P1024" s="485">
        <f t="shared" ca="1" si="519"/>
        <v>0.73636574074074101</v>
      </c>
      <c r="Q1024" s="484">
        <f t="shared" ca="1" si="520"/>
        <v>0.73651620370370396</v>
      </c>
      <c r="V1024" s="470"/>
      <c r="W1024" s="470"/>
      <c r="X1024" s="470"/>
      <c r="Y1024" s="470"/>
      <c r="AA1024" s="400"/>
    </row>
    <row r="1025" spans="16:27">
      <c r="P1025" s="485">
        <f t="shared" ca="1" si="519"/>
        <v>0.73675925925925956</v>
      </c>
      <c r="Q1025" s="484">
        <f t="shared" ca="1" si="520"/>
        <v>0.73692129629629655</v>
      </c>
      <c r="V1025" s="470"/>
      <c r="W1025" s="470"/>
      <c r="X1025" s="470"/>
      <c r="Y1025" s="470"/>
      <c r="AA1025" s="400"/>
    </row>
    <row r="1026" spans="16:27">
      <c r="P1026" s="485">
        <f t="shared" ca="1" si="519"/>
        <v>0.73716435185185214</v>
      </c>
      <c r="Q1026" s="484">
        <f t="shared" ca="1" si="520"/>
        <v>0.73731481481481509</v>
      </c>
      <c r="V1026" s="470"/>
      <c r="W1026" s="470"/>
      <c r="X1026" s="470"/>
      <c r="Y1026" s="470"/>
      <c r="AA1026" s="400"/>
    </row>
    <row r="1027" spans="16:27">
      <c r="P1027" s="485">
        <f t="shared" ca="1" si="519"/>
        <v>0.73759259259259291</v>
      </c>
      <c r="Q1027" s="484">
        <f t="shared" ca="1" si="520"/>
        <v>0.73776620370370405</v>
      </c>
      <c r="V1027" s="470"/>
      <c r="W1027" s="470"/>
      <c r="X1027" s="470"/>
      <c r="Y1027" s="470"/>
      <c r="AA1027" s="400"/>
    </row>
    <row r="1028" spans="16:27">
      <c r="P1028" s="485">
        <f t="shared" ca="1" si="519"/>
        <v>0.73804398148148187</v>
      </c>
      <c r="Q1028" s="484">
        <f t="shared" ca="1" si="520"/>
        <v>0.73821759259259301</v>
      </c>
      <c r="V1028" s="470"/>
      <c r="W1028" s="470"/>
      <c r="X1028" s="470"/>
      <c r="Y1028" s="470"/>
      <c r="AA1028" s="400"/>
    </row>
    <row r="1029" spans="16:27">
      <c r="P1029" s="485">
        <f t="shared" ca="1" si="519"/>
        <v>0.73848379629629668</v>
      </c>
      <c r="Q1029" s="484">
        <f t="shared" ca="1" si="520"/>
        <v>0.73864583333333367</v>
      </c>
      <c r="V1029" s="470"/>
      <c r="W1029" s="470"/>
      <c r="X1029" s="470"/>
      <c r="Y1029" s="470"/>
      <c r="AA1029" s="400"/>
    </row>
    <row r="1030" spans="16:27">
      <c r="P1030" s="485">
        <f t="shared" ca="1" si="519"/>
        <v>0.73892361111111149</v>
      </c>
      <c r="Q1030" s="484">
        <f t="shared" ca="1" si="520"/>
        <v>0.73908564814814848</v>
      </c>
      <c r="V1030" s="470"/>
      <c r="W1030" s="470"/>
      <c r="X1030" s="470"/>
      <c r="Y1030" s="470"/>
      <c r="AA1030" s="400"/>
    </row>
    <row r="1031" spans="16:27">
      <c r="P1031" s="485">
        <f t="shared" ca="1" si="519"/>
        <v>0.73935185185185215</v>
      </c>
      <c r="Q1031" s="484">
        <f t="shared" ca="1" si="520"/>
        <v>0.73952546296296329</v>
      </c>
      <c r="V1031" s="470"/>
      <c r="W1031" s="470"/>
      <c r="X1031" s="470"/>
      <c r="Y1031" s="470"/>
      <c r="AA1031" s="400"/>
    </row>
    <row r="1032" spans="16:27">
      <c r="P1032" s="485">
        <f t="shared" ca="1" si="519"/>
        <v>0.73976851851851888</v>
      </c>
      <c r="Q1032" s="484">
        <f t="shared" ca="1" si="520"/>
        <v>0.73991898148148183</v>
      </c>
      <c r="V1032" s="470"/>
      <c r="W1032" s="470"/>
      <c r="X1032" s="470"/>
      <c r="Y1032" s="470"/>
      <c r="AA1032" s="400"/>
    </row>
    <row r="1033" spans="16:27">
      <c r="P1033" s="485">
        <f t="shared" ca="1" si="519"/>
        <v>0.74019675925925965</v>
      </c>
      <c r="Q1033" s="484">
        <f t="shared" ca="1" si="520"/>
        <v>0.7403472222222226</v>
      </c>
      <c r="V1033" s="470"/>
      <c r="W1033" s="470"/>
      <c r="X1033" s="470"/>
      <c r="Y1033" s="470"/>
      <c r="AA1033" s="400"/>
    </row>
    <row r="1034" spans="16:27">
      <c r="P1034" s="394">
        <f t="shared" ref="P1034:P1066" ca="1" si="521">ROUND((RAND()*(270-250)+250),-1)</f>
        <v>270</v>
      </c>
      <c r="Q1034" s="394">
        <f t="shared" ref="Q1034:Q1066" ca="1" si="522">ROUND((RAND()*(45-30)+30),-1)</f>
        <v>40</v>
      </c>
      <c r="V1034" s="470"/>
      <c r="W1034" s="470"/>
      <c r="X1034" s="470"/>
      <c r="Y1034" s="470"/>
      <c r="AA1034" s="400"/>
    </row>
    <row r="1035" spans="16:27">
      <c r="P1035" s="394">
        <f t="shared" ca="1" si="521"/>
        <v>260</v>
      </c>
      <c r="Q1035" s="394">
        <f t="shared" ca="1" si="522"/>
        <v>30</v>
      </c>
      <c r="V1035" s="470"/>
      <c r="W1035" s="470"/>
      <c r="X1035" s="470"/>
      <c r="Y1035" s="470"/>
      <c r="AA1035" s="400"/>
    </row>
    <row r="1036" spans="16:27">
      <c r="P1036" s="394">
        <f t="shared" ca="1" si="521"/>
        <v>260</v>
      </c>
      <c r="Q1036" s="394">
        <f t="shared" ca="1" si="522"/>
        <v>40</v>
      </c>
      <c r="V1036" s="470"/>
      <c r="W1036" s="470"/>
      <c r="X1036" s="470"/>
      <c r="Y1036" s="470"/>
      <c r="AA1036" s="400"/>
    </row>
    <row r="1037" spans="16:27">
      <c r="P1037" s="394">
        <f t="shared" ca="1" si="521"/>
        <v>260</v>
      </c>
      <c r="Q1037" s="394">
        <f t="shared" ca="1" si="522"/>
        <v>30</v>
      </c>
      <c r="V1037" s="470"/>
      <c r="W1037" s="470"/>
      <c r="X1037" s="470"/>
      <c r="Y1037" s="470"/>
      <c r="AA1037" s="400"/>
    </row>
    <row r="1038" spans="16:27">
      <c r="P1038" s="394">
        <f t="shared" ca="1" si="521"/>
        <v>270</v>
      </c>
      <c r="Q1038" s="394">
        <f t="shared" ca="1" si="522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521"/>
        <v>250</v>
      </c>
      <c r="Q1039" s="394">
        <f t="shared" ca="1" si="522"/>
        <v>40</v>
      </c>
      <c r="V1039" s="470"/>
      <c r="W1039" s="470"/>
      <c r="X1039" s="470"/>
      <c r="Y1039" s="470"/>
      <c r="AA1039" s="400"/>
    </row>
    <row r="1040" spans="16:27">
      <c r="P1040" s="394">
        <f t="shared" ca="1" si="521"/>
        <v>260</v>
      </c>
      <c r="Q1040" s="394">
        <f t="shared" ca="1" si="522"/>
        <v>40</v>
      </c>
      <c r="V1040" s="470"/>
      <c r="W1040" s="470"/>
      <c r="X1040" s="470"/>
      <c r="Y1040" s="470"/>
      <c r="AA1040" s="400"/>
    </row>
    <row r="1041" spans="16:27">
      <c r="P1041" s="394">
        <f t="shared" ca="1" si="521"/>
        <v>250</v>
      </c>
      <c r="Q1041" s="394">
        <f t="shared" ca="1" si="522"/>
        <v>30</v>
      </c>
      <c r="V1041" s="470"/>
      <c r="W1041" s="470"/>
      <c r="X1041" s="470"/>
      <c r="Y1041" s="470"/>
      <c r="AA1041" s="400"/>
    </row>
    <row r="1042" spans="16:27">
      <c r="P1042" s="394">
        <f t="shared" ca="1" si="521"/>
        <v>260</v>
      </c>
      <c r="Q1042" s="394">
        <f t="shared" ca="1" si="522"/>
        <v>30</v>
      </c>
      <c r="V1042" s="470"/>
      <c r="W1042" s="470"/>
      <c r="X1042" s="470"/>
      <c r="Y1042" s="470"/>
      <c r="AA1042" s="400"/>
    </row>
    <row r="1043" spans="16:27">
      <c r="P1043" s="394">
        <f t="shared" ca="1" si="521"/>
        <v>250</v>
      </c>
      <c r="Q1043" s="394">
        <f t="shared" ca="1" si="522"/>
        <v>30</v>
      </c>
      <c r="V1043" s="470"/>
      <c r="W1043" s="470"/>
      <c r="X1043" s="470"/>
      <c r="Y1043" s="470"/>
      <c r="AA1043" s="400"/>
    </row>
    <row r="1044" spans="16:27">
      <c r="P1044" s="394">
        <f t="shared" ca="1" si="521"/>
        <v>260</v>
      </c>
      <c r="Q1044" s="394">
        <f t="shared" ca="1" si="522"/>
        <v>40</v>
      </c>
      <c r="V1044" s="470"/>
      <c r="W1044" s="470"/>
      <c r="X1044" s="470"/>
      <c r="Y1044" s="470"/>
      <c r="AA1044" s="400"/>
    </row>
    <row r="1045" spans="16:27">
      <c r="P1045" s="394">
        <f t="shared" ca="1" si="521"/>
        <v>250</v>
      </c>
      <c r="Q1045" s="394">
        <f t="shared" ca="1" si="522"/>
        <v>30</v>
      </c>
      <c r="V1045" s="470"/>
      <c r="W1045" s="470"/>
      <c r="X1045" s="470"/>
      <c r="Y1045" s="470"/>
      <c r="AA1045" s="400"/>
    </row>
    <row r="1046" spans="16:27">
      <c r="P1046" s="394">
        <f t="shared" ca="1" si="521"/>
        <v>250</v>
      </c>
      <c r="Q1046" s="394">
        <f t="shared" ca="1" si="522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521"/>
        <v>260</v>
      </c>
      <c r="Q1047" s="394">
        <f t="shared" ca="1" si="522"/>
        <v>40</v>
      </c>
      <c r="V1047" s="470"/>
      <c r="W1047" s="470"/>
      <c r="X1047" s="470"/>
      <c r="Y1047" s="470"/>
      <c r="AA1047" s="400"/>
    </row>
    <row r="1048" spans="16:27">
      <c r="P1048" s="394">
        <f t="shared" ca="1" si="521"/>
        <v>260</v>
      </c>
      <c r="Q1048" s="394">
        <f t="shared" ca="1" si="522"/>
        <v>40</v>
      </c>
      <c r="V1048" s="470"/>
      <c r="W1048" s="470"/>
      <c r="X1048" s="470"/>
      <c r="Y1048" s="470"/>
      <c r="AA1048" s="400"/>
    </row>
    <row r="1049" spans="16:27">
      <c r="P1049" s="394">
        <f t="shared" ca="1" si="521"/>
        <v>260</v>
      </c>
      <c r="Q1049" s="394">
        <f t="shared" ca="1" si="522"/>
        <v>30</v>
      </c>
      <c r="V1049" s="470"/>
      <c r="W1049" s="470"/>
      <c r="X1049" s="470"/>
      <c r="Y1049" s="470"/>
      <c r="AA1049" s="400"/>
    </row>
    <row r="1050" spans="16:27">
      <c r="P1050" s="394">
        <f t="shared" ca="1" si="521"/>
        <v>270</v>
      </c>
      <c r="Q1050" s="394">
        <f t="shared" ca="1" si="522"/>
        <v>30</v>
      </c>
      <c r="V1050" s="470"/>
      <c r="W1050" s="470"/>
      <c r="X1050" s="470"/>
      <c r="Y1050" s="470"/>
      <c r="AA1050" s="400"/>
    </row>
    <row r="1051" spans="16:27">
      <c r="P1051" s="394">
        <f t="shared" ca="1" si="521"/>
        <v>260</v>
      </c>
      <c r="Q1051" s="394">
        <f t="shared" ca="1" si="522"/>
        <v>40</v>
      </c>
      <c r="V1051" s="470"/>
      <c r="W1051" s="470"/>
      <c r="X1051" s="470"/>
      <c r="Y1051" s="470"/>
      <c r="AA1051" s="400"/>
    </row>
    <row r="1052" spans="16:27">
      <c r="P1052" s="394">
        <f t="shared" ca="1" si="521"/>
        <v>270</v>
      </c>
      <c r="Q1052" s="394">
        <f t="shared" ca="1" si="522"/>
        <v>30</v>
      </c>
      <c r="V1052" s="470"/>
      <c r="W1052" s="470"/>
      <c r="X1052" s="470"/>
      <c r="Y1052" s="470"/>
      <c r="AA1052" s="400"/>
    </row>
    <row r="1053" spans="16:27">
      <c r="P1053" s="394">
        <f t="shared" ca="1" si="521"/>
        <v>250</v>
      </c>
      <c r="Q1053" s="394">
        <f t="shared" ca="1" si="522"/>
        <v>30</v>
      </c>
      <c r="V1053" s="470"/>
      <c r="W1053" s="470"/>
      <c r="X1053" s="470"/>
      <c r="Y1053" s="470"/>
      <c r="AA1053" s="400"/>
    </row>
    <row r="1054" spans="16:27">
      <c r="P1054" s="394">
        <f t="shared" ca="1" si="521"/>
        <v>260</v>
      </c>
      <c r="Q1054" s="394">
        <f t="shared" ca="1" si="522"/>
        <v>30</v>
      </c>
      <c r="V1054" s="470"/>
      <c r="W1054" s="470"/>
      <c r="X1054" s="470"/>
      <c r="Y1054" s="470"/>
      <c r="AA1054" s="400"/>
    </row>
    <row r="1055" spans="16:27">
      <c r="P1055" s="394">
        <f t="shared" ca="1" si="521"/>
        <v>250</v>
      </c>
      <c r="Q1055" s="394">
        <f t="shared" ca="1" si="522"/>
        <v>40</v>
      </c>
      <c r="V1055" s="470"/>
      <c r="W1055" s="470"/>
      <c r="X1055" s="470"/>
      <c r="Y1055" s="470"/>
      <c r="AA1055" s="400"/>
    </row>
    <row r="1056" spans="16:27">
      <c r="P1056" s="394">
        <f t="shared" ca="1" si="521"/>
        <v>260</v>
      </c>
      <c r="Q1056" s="394">
        <f t="shared" ca="1" si="522"/>
        <v>40</v>
      </c>
      <c r="V1056" s="470"/>
      <c r="W1056" s="470"/>
      <c r="X1056" s="470"/>
      <c r="Y1056" s="470"/>
      <c r="AA1056" s="400"/>
    </row>
    <row r="1057" spans="16:27">
      <c r="P1057" s="394">
        <f t="shared" ca="1" si="521"/>
        <v>250</v>
      </c>
      <c r="Q1057" s="394">
        <f t="shared" ca="1" si="522"/>
        <v>30</v>
      </c>
      <c r="V1057" s="470"/>
      <c r="W1057" s="470"/>
      <c r="X1057" s="470"/>
      <c r="Y1057" s="470"/>
      <c r="AA1057" s="400"/>
    </row>
    <row r="1058" spans="16:27">
      <c r="P1058" s="394">
        <f t="shared" ca="1" si="521"/>
        <v>250</v>
      </c>
      <c r="Q1058" s="394">
        <f t="shared" ca="1" si="522"/>
        <v>40</v>
      </c>
      <c r="V1058" s="470"/>
      <c r="W1058" s="470"/>
      <c r="X1058" s="470"/>
      <c r="Y1058" s="470"/>
      <c r="AA1058" s="400"/>
    </row>
    <row r="1059" spans="16:27">
      <c r="P1059" s="394">
        <f t="shared" ca="1" si="521"/>
        <v>260</v>
      </c>
      <c r="Q1059" s="394">
        <f t="shared" ca="1" si="522"/>
        <v>30</v>
      </c>
      <c r="V1059" s="470"/>
      <c r="W1059" s="470"/>
      <c r="X1059" s="470"/>
      <c r="Y1059" s="470"/>
      <c r="AA1059" s="400"/>
    </row>
    <row r="1060" spans="16:27">
      <c r="P1060" s="394">
        <f t="shared" ca="1" si="521"/>
        <v>270</v>
      </c>
      <c r="Q1060" s="394">
        <f t="shared" ca="1" si="522"/>
        <v>40</v>
      </c>
      <c r="V1060" s="470"/>
      <c r="W1060" s="470"/>
      <c r="X1060" s="470"/>
      <c r="Y1060" s="470"/>
      <c r="AA1060" s="400"/>
    </row>
    <row r="1061" spans="16:27">
      <c r="P1061" s="394">
        <f t="shared" ca="1" si="521"/>
        <v>260</v>
      </c>
      <c r="Q1061" s="394">
        <f t="shared" ca="1" si="522"/>
        <v>40</v>
      </c>
      <c r="V1061" s="470"/>
      <c r="W1061" s="470"/>
      <c r="X1061" s="470"/>
      <c r="Y1061" s="470"/>
      <c r="AA1061" s="400"/>
    </row>
    <row r="1062" spans="16:27">
      <c r="P1062" s="394">
        <f t="shared" ca="1" si="521"/>
        <v>260</v>
      </c>
      <c r="Q1062" s="394">
        <f t="shared" ca="1" si="522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521"/>
        <v>260</v>
      </c>
      <c r="Q1063" s="394">
        <f t="shared" ca="1" si="522"/>
        <v>30</v>
      </c>
      <c r="V1063" s="470"/>
      <c r="W1063" s="470"/>
      <c r="X1063" s="470"/>
      <c r="Y1063" s="470"/>
      <c r="AA1063" s="400"/>
    </row>
    <row r="1064" spans="16:27">
      <c r="P1064" s="394">
        <f t="shared" ca="1" si="521"/>
        <v>270</v>
      </c>
      <c r="Q1064" s="394">
        <f t="shared" ca="1" si="522"/>
        <v>30</v>
      </c>
      <c r="V1064" s="470"/>
      <c r="W1064" s="470"/>
      <c r="X1064" s="470"/>
      <c r="Y1064" s="470"/>
      <c r="AA1064" s="400"/>
    </row>
    <row r="1065" spans="16:27">
      <c r="P1065" s="394">
        <f t="shared" ca="1" si="521"/>
        <v>260</v>
      </c>
      <c r="Q1065" s="394">
        <f t="shared" ca="1" si="522"/>
        <v>30</v>
      </c>
      <c r="V1065" s="470"/>
      <c r="W1065" s="470"/>
      <c r="X1065" s="470"/>
      <c r="Y1065" s="470"/>
      <c r="AA1065" s="400"/>
    </row>
    <row r="1066" spans="16:27">
      <c r="P1066" s="394">
        <f t="shared" ca="1" si="521"/>
        <v>250</v>
      </c>
      <c r="Q1066" s="394">
        <f t="shared" ca="1" si="522"/>
        <v>30</v>
      </c>
      <c r="V1066" s="470"/>
      <c r="W1066" s="470"/>
      <c r="X1066" s="470"/>
      <c r="Y1066" s="470"/>
      <c r="AA1066" s="400"/>
    </row>
    <row r="1067" spans="16:27">
      <c r="P1067" s="394">
        <f t="shared" ref="P1067:P1130" ca="1" si="523">ROUND((RAND()*(270-250)+250),-1)</f>
        <v>270</v>
      </c>
      <c r="Q1067" s="394">
        <f t="shared" ref="Q1067:Q1130" ca="1" si="524">ROUND((RAND()*(45-30)+30),-1)</f>
        <v>30</v>
      </c>
      <c r="V1067" s="470"/>
      <c r="W1067" s="470"/>
      <c r="X1067" s="470"/>
      <c r="Y1067" s="470"/>
      <c r="AA1067" s="400"/>
    </row>
    <row r="1068" spans="16:27">
      <c r="P1068" s="394">
        <f t="shared" ca="1" si="523"/>
        <v>250</v>
      </c>
      <c r="Q1068" s="394">
        <f t="shared" ca="1" si="524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523"/>
        <v>260</v>
      </c>
      <c r="Q1069" s="394">
        <f t="shared" ca="1" si="524"/>
        <v>30</v>
      </c>
      <c r="V1069" s="470"/>
      <c r="W1069" s="470"/>
      <c r="X1069" s="470"/>
      <c r="Y1069" s="470"/>
      <c r="AA1069" s="400"/>
    </row>
    <row r="1070" spans="16:27">
      <c r="P1070" s="394">
        <f t="shared" ca="1" si="523"/>
        <v>250</v>
      </c>
      <c r="Q1070" s="394">
        <f t="shared" ca="1" si="524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523"/>
        <v>270</v>
      </c>
      <c r="Q1071" s="394">
        <f t="shared" ca="1" si="524"/>
        <v>30</v>
      </c>
      <c r="V1071" s="470"/>
      <c r="W1071" s="470"/>
      <c r="X1071" s="470"/>
      <c r="Y1071" s="470"/>
      <c r="AA1071" s="400"/>
    </row>
    <row r="1072" spans="16:27">
      <c r="P1072" s="394">
        <f t="shared" ca="1" si="523"/>
        <v>260</v>
      </c>
      <c r="Q1072" s="394">
        <f t="shared" ca="1" si="524"/>
        <v>30</v>
      </c>
      <c r="V1072" s="470"/>
      <c r="W1072" s="470"/>
      <c r="X1072" s="470"/>
      <c r="Y1072" s="470"/>
      <c r="AA1072" s="400"/>
    </row>
    <row r="1073" spans="16:27">
      <c r="P1073" s="394">
        <f t="shared" ca="1" si="523"/>
        <v>270</v>
      </c>
      <c r="Q1073" s="394">
        <f t="shared" ca="1" si="524"/>
        <v>30</v>
      </c>
      <c r="V1073" s="470"/>
      <c r="W1073" s="470"/>
      <c r="X1073" s="470"/>
      <c r="Y1073" s="470"/>
      <c r="AA1073" s="400"/>
    </row>
    <row r="1074" spans="16:27">
      <c r="P1074" s="394">
        <f t="shared" ca="1" si="523"/>
        <v>250</v>
      </c>
      <c r="Q1074" s="394">
        <f t="shared" ca="1" si="524"/>
        <v>40</v>
      </c>
      <c r="V1074" s="470"/>
      <c r="W1074" s="470"/>
      <c r="X1074" s="470"/>
      <c r="Y1074" s="470"/>
      <c r="AA1074" s="400"/>
    </row>
    <row r="1075" spans="16:27">
      <c r="P1075" s="394">
        <f t="shared" ca="1" si="523"/>
        <v>270</v>
      </c>
      <c r="Q1075" s="394">
        <f t="shared" ca="1" si="524"/>
        <v>40</v>
      </c>
      <c r="V1075" s="470"/>
      <c r="W1075" s="470"/>
      <c r="X1075" s="470"/>
      <c r="Y1075" s="470"/>
      <c r="AA1075" s="400"/>
    </row>
    <row r="1076" spans="16:27">
      <c r="P1076" s="394">
        <f t="shared" ca="1" si="523"/>
        <v>270</v>
      </c>
      <c r="Q1076" s="394">
        <f t="shared" ca="1" si="524"/>
        <v>40</v>
      </c>
      <c r="V1076" s="470"/>
      <c r="W1076" s="470"/>
      <c r="X1076" s="470"/>
      <c r="Y1076" s="470"/>
      <c r="AA1076" s="400"/>
    </row>
    <row r="1077" spans="16:27">
      <c r="P1077" s="394">
        <f t="shared" ca="1" si="523"/>
        <v>250</v>
      </c>
      <c r="Q1077" s="394">
        <f t="shared" ca="1" si="524"/>
        <v>40</v>
      </c>
      <c r="V1077" s="470"/>
      <c r="W1077" s="470"/>
      <c r="X1077" s="470"/>
      <c r="Y1077" s="470"/>
      <c r="AA1077" s="400"/>
    </row>
    <row r="1078" spans="16:27">
      <c r="P1078" s="394">
        <f t="shared" ca="1" si="523"/>
        <v>270</v>
      </c>
      <c r="Q1078" s="394">
        <f t="shared" ca="1" si="524"/>
        <v>30</v>
      </c>
      <c r="V1078" s="470"/>
      <c r="W1078" s="470"/>
      <c r="X1078" s="470"/>
      <c r="Y1078" s="470"/>
      <c r="AA1078" s="400"/>
    </row>
    <row r="1079" spans="16:27">
      <c r="P1079" s="394">
        <f t="shared" ca="1" si="523"/>
        <v>250</v>
      </c>
      <c r="Q1079" s="394">
        <f t="shared" ca="1" si="524"/>
        <v>30</v>
      </c>
      <c r="V1079" s="470"/>
      <c r="W1079" s="470"/>
      <c r="X1079" s="470"/>
      <c r="Y1079" s="470"/>
      <c r="AA1079" s="400"/>
    </row>
    <row r="1080" spans="16:27">
      <c r="P1080" s="394">
        <f t="shared" ca="1" si="523"/>
        <v>270</v>
      </c>
      <c r="Q1080" s="394">
        <f t="shared" ca="1" si="524"/>
        <v>30</v>
      </c>
      <c r="V1080" s="470"/>
      <c r="W1080" s="470"/>
      <c r="X1080" s="470"/>
      <c r="Y1080" s="470"/>
      <c r="AA1080" s="400"/>
    </row>
    <row r="1081" spans="16:27">
      <c r="P1081" s="394">
        <f t="shared" ca="1" si="523"/>
        <v>260</v>
      </c>
      <c r="Q1081" s="394">
        <f t="shared" ca="1" si="524"/>
        <v>40</v>
      </c>
      <c r="V1081" s="470"/>
      <c r="W1081" s="470"/>
      <c r="X1081" s="470"/>
      <c r="Y1081" s="470"/>
      <c r="AA1081" s="400"/>
    </row>
    <row r="1082" spans="16:27">
      <c r="P1082" s="394">
        <f t="shared" ca="1" si="523"/>
        <v>260</v>
      </c>
      <c r="Q1082" s="394">
        <f t="shared" ca="1" si="524"/>
        <v>30</v>
      </c>
      <c r="V1082" s="470"/>
      <c r="W1082" s="470"/>
      <c r="X1082" s="470"/>
      <c r="Y1082" s="470"/>
      <c r="AA1082" s="400"/>
    </row>
    <row r="1083" spans="16:27">
      <c r="P1083" s="394">
        <f t="shared" ca="1" si="523"/>
        <v>250</v>
      </c>
      <c r="Q1083" s="394">
        <f t="shared" ca="1" si="524"/>
        <v>40</v>
      </c>
      <c r="V1083" s="470"/>
      <c r="W1083" s="470"/>
      <c r="X1083" s="470"/>
      <c r="Y1083" s="470"/>
      <c r="AA1083" s="400"/>
    </row>
    <row r="1084" spans="16:27">
      <c r="P1084" s="394">
        <f t="shared" ca="1" si="523"/>
        <v>270</v>
      </c>
      <c r="Q1084" s="394">
        <f t="shared" ca="1" si="524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523"/>
        <v>260</v>
      </c>
      <c r="Q1085" s="394">
        <f t="shared" ca="1" si="524"/>
        <v>30</v>
      </c>
      <c r="V1085" s="470"/>
      <c r="W1085" s="470"/>
      <c r="X1085" s="470"/>
      <c r="Y1085" s="470"/>
      <c r="AA1085" s="400"/>
    </row>
    <row r="1086" spans="16:27">
      <c r="P1086" s="394">
        <f t="shared" ca="1" si="523"/>
        <v>260</v>
      </c>
      <c r="Q1086" s="394">
        <f t="shared" ca="1" si="524"/>
        <v>30</v>
      </c>
      <c r="V1086" s="470"/>
      <c r="W1086" s="470"/>
      <c r="X1086" s="470"/>
      <c r="Y1086" s="470"/>
      <c r="AA1086" s="400"/>
    </row>
    <row r="1087" spans="16:27">
      <c r="P1087" s="394">
        <f t="shared" ca="1" si="523"/>
        <v>270</v>
      </c>
      <c r="Q1087" s="394">
        <f t="shared" ca="1" si="524"/>
        <v>40</v>
      </c>
      <c r="V1087" s="470"/>
      <c r="W1087" s="470"/>
      <c r="X1087" s="470"/>
      <c r="Y1087" s="470"/>
      <c r="AA1087" s="400"/>
    </row>
    <row r="1088" spans="16:27">
      <c r="P1088" s="394">
        <f t="shared" ca="1" si="523"/>
        <v>270</v>
      </c>
      <c r="Q1088" s="394">
        <f t="shared" ca="1" si="524"/>
        <v>40</v>
      </c>
      <c r="V1088" s="470"/>
      <c r="W1088" s="470"/>
      <c r="X1088" s="470"/>
      <c r="Y1088" s="470"/>
      <c r="AA1088" s="400"/>
    </row>
    <row r="1089" spans="16:27">
      <c r="P1089" s="394">
        <f t="shared" ca="1" si="523"/>
        <v>260</v>
      </c>
      <c r="Q1089" s="394">
        <f t="shared" ca="1" si="524"/>
        <v>30</v>
      </c>
      <c r="V1089" s="470"/>
      <c r="W1089" s="470"/>
      <c r="X1089" s="470"/>
      <c r="Y1089" s="470"/>
      <c r="AA1089" s="400"/>
    </row>
    <row r="1090" spans="16:27">
      <c r="P1090" s="394">
        <f t="shared" ca="1" si="523"/>
        <v>270</v>
      </c>
      <c r="Q1090" s="394">
        <f t="shared" ca="1" si="524"/>
        <v>40</v>
      </c>
      <c r="V1090" s="470"/>
      <c r="W1090" s="470"/>
      <c r="X1090" s="470"/>
      <c r="Y1090" s="470"/>
      <c r="AA1090" s="400"/>
    </row>
    <row r="1091" spans="16:27">
      <c r="P1091" s="394">
        <f t="shared" ca="1" si="523"/>
        <v>260</v>
      </c>
      <c r="Q1091" s="394">
        <f t="shared" ca="1" si="524"/>
        <v>40</v>
      </c>
      <c r="V1091" s="470"/>
      <c r="W1091" s="470"/>
      <c r="X1091" s="470"/>
      <c r="Y1091" s="470"/>
      <c r="AA1091" s="400"/>
    </row>
    <row r="1092" spans="16:27">
      <c r="P1092" s="394">
        <f t="shared" ca="1" si="523"/>
        <v>260</v>
      </c>
      <c r="Q1092" s="394">
        <f t="shared" ca="1" si="524"/>
        <v>40</v>
      </c>
      <c r="V1092" s="470"/>
      <c r="W1092" s="470"/>
      <c r="X1092" s="470"/>
      <c r="Y1092" s="470"/>
      <c r="AA1092" s="400"/>
    </row>
    <row r="1093" spans="16:27">
      <c r="P1093" s="394">
        <f t="shared" ca="1" si="523"/>
        <v>270</v>
      </c>
      <c r="Q1093" s="394">
        <f t="shared" ca="1" si="524"/>
        <v>30</v>
      </c>
      <c r="V1093" s="470"/>
      <c r="W1093" s="470"/>
      <c r="X1093" s="470"/>
      <c r="Y1093" s="470"/>
      <c r="AA1093" s="400"/>
    </row>
    <row r="1094" spans="16:27">
      <c r="P1094" s="394">
        <f t="shared" ca="1" si="523"/>
        <v>250</v>
      </c>
      <c r="Q1094" s="394">
        <f t="shared" ca="1" si="524"/>
        <v>40</v>
      </c>
      <c r="V1094" s="470"/>
      <c r="W1094" s="470"/>
      <c r="X1094" s="470"/>
      <c r="Y1094" s="470"/>
      <c r="AA1094" s="400"/>
    </row>
    <row r="1095" spans="16:27">
      <c r="P1095" s="394">
        <f t="shared" ca="1" si="523"/>
        <v>270</v>
      </c>
      <c r="Q1095" s="394">
        <f t="shared" ca="1" si="524"/>
        <v>40</v>
      </c>
      <c r="V1095" s="470"/>
      <c r="W1095" s="470"/>
      <c r="X1095" s="470"/>
      <c r="Y1095" s="470"/>
      <c r="AA1095" s="400"/>
    </row>
    <row r="1096" spans="16:27">
      <c r="P1096" s="394">
        <f t="shared" ca="1" si="523"/>
        <v>260</v>
      </c>
      <c r="Q1096" s="394">
        <f t="shared" ca="1" si="524"/>
        <v>40</v>
      </c>
      <c r="V1096" s="470"/>
      <c r="W1096" s="470"/>
      <c r="X1096" s="470"/>
      <c r="Y1096" s="470"/>
      <c r="AA1096" s="400"/>
    </row>
    <row r="1097" spans="16:27">
      <c r="P1097" s="394">
        <f t="shared" ca="1" si="523"/>
        <v>270</v>
      </c>
      <c r="Q1097" s="394">
        <f t="shared" ca="1" si="524"/>
        <v>40</v>
      </c>
      <c r="V1097" s="470"/>
      <c r="W1097" s="470"/>
      <c r="X1097" s="470"/>
      <c r="Y1097" s="470"/>
      <c r="AA1097" s="400"/>
    </row>
    <row r="1098" spans="16:27">
      <c r="P1098" s="394">
        <f t="shared" ca="1" si="523"/>
        <v>250</v>
      </c>
      <c r="Q1098" s="394">
        <f t="shared" ca="1" si="524"/>
        <v>40</v>
      </c>
      <c r="V1098" s="470"/>
      <c r="W1098" s="470"/>
      <c r="X1098" s="470"/>
      <c r="Y1098" s="470"/>
      <c r="AA1098" s="400"/>
    </row>
    <row r="1099" spans="16:27">
      <c r="P1099" s="394">
        <f t="shared" ca="1" si="523"/>
        <v>270</v>
      </c>
      <c r="Q1099" s="394">
        <f t="shared" ca="1" si="524"/>
        <v>40</v>
      </c>
      <c r="V1099" s="470"/>
      <c r="W1099" s="470"/>
      <c r="X1099" s="470"/>
      <c r="Y1099" s="470"/>
      <c r="AA1099" s="400"/>
    </row>
    <row r="1100" spans="16:27">
      <c r="P1100" s="394">
        <f t="shared" ca="1" si="523"/>
        <v>260</v>
      </c>
      <c r="Q1100" s="394">
        <f t="shared" ca="1" si="524"/>
        <v>30</v>
      </c>
      <c r="V1100" s="470"/>
      <c r="W1100" s="470"/>
      <c r="X1100" s="470"/>
      <c r="Y1100" s="470"/>
      <c r="AA1100" s="400"/>
    </row>
    <row r="1101" spans="16:27">
      <c r="P1101" s="394">
        <f t="shared" ca="1" si="523"/>
        <v>260</v>
      </c>
      <c r="Q1101" s="394">
        <f t="shared" ca="1" si="524"/>
        <v>40</v>
      </c>
      <c r="V1101" s="470"/>
      <c r="W1101" s="470"/>
      <c r="X1101" s="470"/>
      <c r="Y1101" s="470"/>
      <c r="AA1101" s="400"/>
    </row>
    <row r="1102" spans="16:27">
      <c r="P1102" s="394">
        <f t="shared" ca="1" si="523"/>
        <v>250</v>
      </c>
      <c r="Q1102" s="394">
        <f t="shared" ca="1" si="524"/>
        <v>40</v>
      </c>
      <c r="V1102" s="470"/>
      <c r="W1102" s="470"/>
      <c r="X1102" s="470"/>
      <c r="Y1102" s="470"/>
      <c r="AA1102" s="400"/>
    </row>
    <row r="1103" spans="16:27">
      <c r="P1103" s="394">
        <f t="shared" ca="1" si="523"/>
        <v>260</v>
      </c>
      <c r="Q1103" s="394">
        <f t="shared" ca="1" si="524"/>
        <v>40</v>
      </c>
      <c r="V1103" s="470"/>
      <c r="W1103" s="470"/>
      <c r="X1103" s="470"/>
      <c r="Y1103" s="470"/>
      <c r="AA1103" s="400"/>
    </row>
    <row r="1104" spans="16:27">
      <c r="P1104" s="394">
        <f t="shared" ca="1" si="523"/>
        <v>260</v>
      </c>
      <c r="Q1104" s="394">
        <f t="shared" ca="1" si="524"/>
        <v>30</v>
      </c>
      <c r="V1104" s="470"/>
      <c r="W1104" s="470"/>
      <c r="X1104" s="470"/>
      <c r="Y1104" s="470"/>
      <c r="AA1104" s="400"/>
    </row>
    <row r="1105" spans="16:27">
      <c r="P1105" s="394">
        <f t="shared" ca="1" si="523"/>
        <v>270</v>
      </c>
      <c r="Q1105" s="394">
        <f t="shared" ca="1" si="524"/>
        <v>30</v>
      </c>
      <c r="V1105" s="470"/>
      <c r="W1105" s="470"/>
      <c r="X1105" s="470"/>
      <c r="Y1105" s="470"/>
      <c r="AA1105" s="400"/>
    </row>
    <row r="1106" spans="16:27">
      <c r="P1106" s="394">
        <f t="shared" ca="1" si="523"/>
        <v>270</v>
      </c>
      <c r="Q1106" s="394">
        <f t="shared" ca="1" si="524"/>
        <v>40</v>
      </c>
      <c r="V1106" s="470"/>
      <c r="W1106" s="470"/>
      <c r="X1106" s="470"/>
      <c r="Y1106" s="470"/>
      <c r="AA1106" s="400"/>
    </row>
    <row r="1107" spans="16:27">
      <c r="P1107" s="394">
        <f t="shared" ca="1" si="523"/>
        <v>250</v>
      </c>
      <c r="Q1107" s="394">
        <f t="shared" ca="1" si="524"/>
        <v>40</v>
      </c>
      <c r="V1107" s="470"/>
      <c r="W1107" s="470"/>
      <c r="X1107" s="470"/>
      <c r="Y1107" s="470"/>
      <c r="AA1107" s="400"/>
    </row>
    <row r="1108" spans="16:27">
      <c r="P1108" s="394">
        <f t="shared" ca="1" si="523"/>
        <v>270</v>
      </c>
      <c r="Q1108" s="394">
        <f t="shared" ca="1" si="524"/>
        <v>40</v>
      </c>
      <c r="V1108" s="470"/>
      <c r="W1108" s="470"/>
      <c r="X1108" s="470"/>
      <c r="Y1108" s="470"/>
      <c r="AA1108" s="400"/>
    </row>
    <row r="1109" spans="16:27">
      <c r="P1109" s="394">
        <f t="shared" ca="1" si="523"/>
        <v>270</v>
      </c>
      <c r="Q1109" s="394">
        <f t="shared" ca="1" si="524"/>
        <v>30</v>
      </c>
      <c r="V1109" s="470"/>
      <c r="W1109" s="470"/>
      <c r="X1109" s="470"/>
      <c r="Y1109" s="470"/>
      <c r="AA1109" s="400"/>
    </row>
    <row r="1110" spans="16:27">
      <c r="P1110" s="394">
        <f t="shared" ca="1" si="523"/>
        <v>250</v>
      </c>
      <c r="Q1110" s="394">
        <f t="shared" ca="1" si="524"/>
        <v>40</v>
      </c>
      <c r="V1110" s="470"/>
      <c r="W1110" s="470"/>
      <c r="X1110" s="470"/>
      <c r="Y1110" s="470"/>
      <c r="AA1110" s="400"/>
    </row>
    <row r="1111" spans="16:27">
      <c r="P1111" s="394">
        <f t="shared" ca="1" si="523"/>
        <v>250</v>
      </c>
      <c r="Q1111" s="394">
        <f t="shared" ca="1" si="524"/>
        <v>30</v>
      </c>
      <c r="V1111" s="470"/>
      <c r="W1111" s="470"/>
      <c r="X1111" s="470"/>
      <c r="Y1111" s="470"/>
      <c r="AA1111" s="400"/>
    </row>
    <row r="1112" spans="16:27">
      <c r="P1112" s="394">
        <f t="shared" ca="1" si="523"/>
        <v>270</v>
      </c>
      <c r="Q1112" s="394">
        <f t="shared" ca="1" si="524"/>
        <v>40</v>
      </c>
      <c r="V1112" s="470"/>
      <c r="W1112" s="470"/>
      <c r="X1112" s="470"/>
      <c r="Y1112" s="470"/>
      <c r="AA1112" s="400"/>
    </row>
    <row r="1113" spans="16:27">
      <c r="P1113" s="394">
        <f t="shared" ca="1" si="523"/>
        <v>260</v>
      </c>
      <c r="Q1113" s="394">
        <f t="shared" ca="1" si="524"/>
        <v>40</v>
      </c>
      <c r="V1113" s="470"/>
      <c r="W1113" s="470"/>
      <c r="X1113" s="470"/>
      <c r="Y1113" s="470"/>
      <c r="AA1113" s="400"/>
    </row>
    <row r="1114" spans="16:27">
      <c r="P1114" s="394">
        <f t="shared" ca="1" si="523"/>
        <v>250</v>
      </c>
      <c r="Q1114" s="394">
        <f t="shared" ca="1" si="524"/>
        <v>40</v>
      </c>
      <c r="V1114" s="470"/>
      <c r="W1114" s="470"/>
      <c r="X1114" s="470"/>
      <c r="Y1114" s="470"/>
      <c r="AA1114" s="400"/>
    </row>
    <row r="1115" spans="16:27">
      <c r="P1115" s="394">
        <f t="shared" ca="1" si="523"/>
        <v>270</v>
      </c>
      <c r="Q1115" s="394">
        <f t="shared" ca="1" si="524"/>
        <v>40</v>
      </c>
      <c r="V1115" s="470"/>
      <c r="W1115" s="470"/>
      <c r="X1115" s="470"/>
      <c r="Y1115" s="470"/>
      <c r="AA1115" s="400"/>
    </row>
    <row r="1116" spans="16:27">
      <c r="P1116" s="394">
        <f t="shared" ca="1" si="523"/>
        <v>260</v>
      </c>
      <c r="Q1116" s="394">
        <f t="shared" ca="1" si="524"/>
        <v>40</v>
      </c>
      <c r="V1116" s="470"/>
      <c r="W1116" s="470"/>
      <c r="X1116" s="470"/>
      <c r="Y1116" s="470"/>
      <c r="AA1116" s="400"/>
    </row>
    <row r="1117" spans="16:27">
      <c r="P1117" s="394">
        <f t="shared" ca="1" si="523"/>
        <v>260</v>
      </c>
      <c r="Q1117" s="394">
        <f t="shared" ca="1" si="524"/>
        <v>40</v>
      </c>
      <c r="V1117" s="470"/>
      <c r="W1117" s="470"/>
      <c r="X1117" s="470"/>
      <c r="Y1117" s="470"/>
      <c r="AA1117" s="400"/>
    </row>
    <row r="1118" spans="16:27">
      <c r="P1118" s="394">
        <f t="shared" ca="1" si="523"/>
        <v>260</v>
      </c>
      <c r="Q1118" s="394">
        <f t="shared" ca="1" si="524"/>
        <v>40</v>
      </c>
      <c r="V1118" s="470"/>
      <c r="W1118" s="470"/>
      <c r="X1118" s="470"/>
      <c r="Y1118" s="470"/>
      <c r="AA1118" s="400"/>
    </row>
    <row r="1119" spans="16:27">
      <c r="P1119" s="394">
        <f t="shared" ca="1" si="523"/>
        <v>270</v>
      </c>
      <c r="Q1119" s="394">
        <f t="shared" ca="1" si="524"/>
        <v>40</v>
      </c>
      <c r="V1119" s="470"/>
      <c r="W1119" s="470"/>
      <c r="X1119" s="470"/>
      <c r="Y1119" s="470"/>
      <c r="AA1119" s="400"/>
    </row>
    <row r="1120" spans="16:27">
      <c r="P1120" s="394">
        <f t="shared" ca="1" si="523"/>
        <v>260</v>
      </c>
      <c r="Q1120" s="394">
        <f t="shared" ca="1" si="524"/>
        <v>40</v>
      </c>
      <c r="V1120" s="470"/>
      <c r="W1120" s="470"/>
      <c r="X1120" s="470"/>
      <c r="Y1120" s="470"/>
      <c r="AA1120" s="400"/>
    </row>
    <row r="1121" spans="16:27">
      <c r="P1121" s="394">
        <f t="shared" ca="1" si="523"/>
        <v>260</v>
      </c>
      <c r="Q1121" s="394">
        <f t="shared" ca="1" si="524"/>
        <v>40</v>
      </c>
      <c r="V1121" s="470"/>
      <c r="W1121" s="470"/>
      <c r="X1121" s="470"/>
      <c r="Y1121" s="470"/>
      <c r="AA1121" s="400"/>
    </row>
    <row r="1122" spans="16:27">
      <c r="P1122" s="394">
        <f t="shared" ca="1" si="523"/>
        <v>260</v>
      </c>
      <c r="Q1122" s="394">
        <f t="shared" ca="1" si="524"/>
        <v>30</v>
      </c>
      <c r="V1122" s="470"/>
      <c r="W1122" s="470"/>
      <c r="X1122" s="470"/>
      <c r="Y1122" s="470"/>
      <c r="AA1122" s="400"/>
    </row>
    <row r="1123" spans="16:27">
      <c r="P1123" s="394">
        <f t="shared" ca="1" si="523"/>
        <v>260</v>
      </c>
      <c r="Q1123" s="394">
        <f t="shared" ca="1" si="524"/>
        <v>40</v>
      </c>
      <c r="V1123" s="470"/>
      <c r="W1123" s="470"/>
      <c r="X1123" s="470"/>
      <c r="Y1123" s="470"/>
      <c r="AA1123" s="400"/>
    </row>
    <row r="1124" spans="16:27">
      <c r="P1124" s="394">
        <f t="shared" ca="1" si="523"/>
        <v>250</v>
      </c>
      <c r="Q1124" s="394">
        <f t="shared" ca="1" si="524"/>
        <v>40</v>
      </c>
      <c r="V1124" s="470"/>
      <c r="W1124" s="470"/>
      <c r="X1124" s="470"/>
      <c r="Y1124" s="470"/>
      <c r="AA1124" s="400"/>
    </row>
    <row r="1125" spans="16:27">
      <c r="P1125" s="394">
        <f t="shared" ca="1" si="523"/>
        <v>250</v>
      </c>
      <c r="Q1125" s="394">
        <f t="shared" ca="1" si="524"/>
        <v>40</v>
      </c>
      <c r="V1125" s="470"/>
      <c r="W1125" s="470"/>
      <c r="X1125" s="470"/>
      <c r="Y1125" s="470"/>
      <c r="AA1125" s="400"/>
    </row>
    <row r="1126" spans="16:27">
      <c r="P1126" s="394">
        <f t="shared" ca="1" si="523"/>
        <v>260</v>
      </c>
      <c r="Q1126" s="394">
        <f t="shared" ca="1" si="524"/>
        <v>40</v>
      </c>
      <c r="V1126" s="470"/>
      <c r="W1126" s="470"/>
      <c r="X1126" s="470"/>
      <c r="Y1126" s="470"/>
      <c r="AA1126" s="400"/>
    </row>
    <row r="1127" spans="16:27">
      <c r="P1127" s="394">
        <f t="shared" ca="1" si="523"/>
        <v>250</v>
      </c>
      <c r="Q1127" s="394">
        <f t="shared" ca="1" si="524"/>
        <v>40</v>
      </c>
      <c r="V1127" s="470"/>
      <c r="W1127" s="470"/>
      <c r="X1127" s="470"/>
      <c r="Y1127" s="470"/>
      <c r="AA1127" s="400"/>
    </row>
    <row r="1128" spans="16:27">
      <c r="P1128" s="394">
        <f t="shared" ca="1" si="523"/>
        <v>260</v>
      </c>
      <c r="Q1128" s="394">
        <f t="shared" ca="1" si="524"/>
        <v>30</v>
      </c>
      <c r="V1128" s="470"/>
      <c r="W1128" s="470"/>
      <c r="X1128" s="470"/>
      <c r="Y1128" s="470"/>
      <c r="AA1128" s="400"/>
    </row>
    <row r="1129" spans="16:27">
      <c r="P1129" s="394">
        <f t="shared" ca="1" si="523"/>
        <v>270</v>
      </c>
      <c r="Q1129" s="394">
        <f t="shared" ca="1" si="524"/>
        <v>30</v>
      </c>
      <c r="V1129" s="470"/>
      <c r="W1129" s="470"/>
      <c r="X1129" s="470"/>
      <c r="Y1129" s="470"/>
      <c r="AA1129" s="400"/>
    </row>
    <row r="1130" spans="16:27">
      <c r="P1130" s="394">
        <f t="shared" ca="1" si="523"/>
        <v>260</v>
      </c>
      <c r="Q1130" s="394">
        <f t="shared" ca="1" si="524"/>
        <v>40</v>
      </c>
      <c r="V1130" s="470"/>
      <c r="W1130" s="470"/>
      <c r="X1130" s="470"/>
      <c r="Y1130" s="470"/>
      <c r="AA1130" s="400"/>
    </row>
    <row r="1131" spans="16:27">
      <c r="P1131" s="394">
        <f t="shared" ref="P1131:P1194" ca="1" si="525">ROUND((RAND()*(270-250)+250),-1)</f>
        <v>260</v>
      </c>
      <c r="Q1131" s="394">
        <f t="shared" ref="Q1131:Q1194" ca="1" si="526">ROUND((RAND()*(45-30)+30),-1)</f>
        <v>40</v>
      </c>
      <c r="AA1131" s="400"/>
    </row>
    <row r="1132" spans="16:27">
      <c r="P1132" s="394">
        <f t="shared" ca="1" si="525"/>
        <v>260</v>
      </c>
      <c r="Q1132" s="394">
        <f t="shared" ca="1" si="526"/>
        <v>40</v>
      </c>
      <c r="AA1132" s="400"/>
    </row>
    <row r="1133" spans="16:27">
      <c r="P1133" s="394">
        <f t="shared" ca="1" si="525"/>
        <v>260</v>
      </c>
      <c r="Q1133" s="394">
        <f t="shared" ca="1" si="526"/>
        <v>30</v>
      </c>
      <c r="AA1133" s="400"/>
    </row>
    <row r="1134" spans="16:27">
      <c r="P1134" s="394">
        <f t="shared" ca="1" si="525"/>
        <v>260</v>
      </c>
      <c r="Q1134" s="394">
        <f t="shared" ca="1" si="526"/>
        <v>30</v>
      </c>
      <c r="AA1134" s="400"/>
    </row>
    <row r="1135" spans="16:27">
      <c r="P1135" s="394">
        <f t="shared" ca="1" si="525"/>
        <v>260</v>
      </c>
      <c r="Q1135" s="394">
        <f t="shared" ca="1" si="526"/>
        <v>40</v>
      </c>
      <c r="AA1135" s="400"/>
    </row>
    <row r="1136" spans="16:27">
      <c r="P1136" s="394">
        <f t="shared" ca="1" si="525"/>
        <v>260</v>
      </c>
      <c r="Q1136" s="394">
        <f t="shared" ca="1" si="526"/>
        <v>40</v>
      </c>
      <c r="AA1136" s="400"/>
    </row>
    <row r="1137" spans="16:27">
      <c r="P1137" s="394">
        <f t="shared" ca="1" si="525"/>
        <v>270</v>
      </c>
      <c r="Q1137" s="394">
        <f t="shared" ca="1" si="526"/>
        <v>30</v>
      </c>
      <c r="AA1137" s="400"/>
    </row>
    <row r="1138" spans="16:27">
      <c r="P1138" s="394">
        <f t="shared" ca="1" si="525"/>
        <v>250</v>
      </c>
      <c r="Q1138" s="394">
        <f t="shared" ca="1" si="526"/>
        <v>40</v>
      </c>
      <c r="AA1138" s="400"/>
    </row>
    <row r="1139" spans="16:27">
      <c r="P1139" s="394">
        <f t="shared" ca="1" si="525"/>
        <v>250</v>
      </c>
      <c r="Q1139" s="394">
        <f t="shared" ca="1" si="526"/>
        <v>40</v>
      </c>
      <c r="AA1139" s="400"/>
    </row>
    <row r="1140" spans="16:27">
      <c r="P1140" s="394">
        <f t="shared" ca="1" si="525"/>
        <v>260</v>
      </c>
      <c r="Q1140" s="394">
        <f t="shared" ca="1" si="526"/>
        <v>40</v>
      </c>
      <c r="AA1140" s="400"/>
    </row>
    <row r="1141" spans="16:27">
      <c r="P1141" s="394">
        <f t="shared" ca="1" si="525"/>
        <v>260</v>
      </c>
      <c r="Q1141" s="394">
        <f t="shared" ca="1" si="526"/>
        <v>40</v>
      </c>
      <c r="AA1141" s="400"/>
    </row>
    <row r="1142" spans="16:27">
      <c r="P1142" s="394">
        <f t="shared" ca="1" si="525"/>
        <v>260</v>
      </c>
      <c r="Q1142" s="394">
        <f t="shared" ca="1" si="526"/>
        <v>40</v>
      </c>
      <c r="AA1142" s="400"/>
    </row>
    <row r="1143" spans="16:27">
      <c r="P1143" s="394">
        <f t="shared" ca="1" si="525"/>
        <v>250</v>
      </c>
      <c r="Q1143" s="394">
        <f t="shared" ca="1" si="526"/>
        <v>40</v>
      </c>
      <c r="AA1143" s="400"/>
    </row>
    <row r="1144" spans="16:27">
      <c r="P1144" s="394">
        <f t="shared" ca="1" si="525"/>
        <v>260</v>
      </c>
      <c r="Q1144" s="394">
        <f t="shared" ca="1" si="526"/>
        <v>30</v>
      </c>
      <c r="AA1144" s="400"/>
    </row>
    <row r="1145" spans="16:27">
      <c r="P1145" s="394">
        <f t="shared" ca="1" si="525"/>
        <v>260</v>
      </c>
      <c r="Q1145" s="394">
        <f t="shared" ca="1" si="526"/>
        <v>40</v>
      </c>
      <c r="AA1145" s="400"/>
    </row>
    <row r="1146" spans="16:27">
      <c r="P1146" s="394">
        <f t="shared" ca="1" si="525"/>
        <v>250</v>
      </c>
      <c r="Q1146" s="394">
        <f t="shared" ca="1" si="526"/>
        <v>40</v>
      </c>
      <c r="AA1146" s="400"/>
    </row>
    <row r="1147" spans="16:27">
      <c r="P1147" s="394">
        <f t="shared" ca="1" si="525"/>
        <v>250</v>
      </c>
      <c r="Q1147" s="394">
        <f t="shared" ca="1" si="526"/>
        <v>40</v>
      </c>
      <c r="AA1147" s="400"/>
    </row>
    <row r="1148" spans="16:27">
      <c r="P1148" s="394">
        <f t="shared" ca="1" si="525"/>
        <v>260</v>
      </c>
      <c r="Q1148" s="394">
        <f t="shared" ca="1" si="526"/>
        <v>40</v>
      </c>
      <c r="AA1148" s="400"/>
    </row>
    <row r="1149" spans="16:27">
      <c r="P1149" s="394">
        <f t="shared" ca="1" si="525"/>
        <v>250</v>
      </c>
      <c r="Q1149" s="394">
        <f t="shared" ca="1" si="526"/>
        <v>40</v>
      </c>
      <c r="AA1149" s="400"/>
    </row>
    <row r="1150" spans="16:27">
      <c r="P1150" s="394">
        <f t="shared" ca="1" si="525"/>
        <v>250</v>
      </c>
      <c r="Q1150" s="394">
        <f t="shared" ca="1" si="526"/>
        <v>40</v>
      </c>
      <c r="AA1150" s="400"/>
    </row>
    <row r="1151" spans="16:27">
      <c r="P1151" s="394">
        <f t="shared" ca="1" si="525"/>
        <v>260</v>
      </c>
      <c r="Q1151" s="394">
        <f t="shared" ca="1" si="526"/>
        <v>30</v>
      </c>
      <c r="AA1151" s="400"/>
    </row>
    <row r="1152" spans="16:27">
      <c r="P1152" s="394">
        <f t="shared" ca="1" si="525"/>
        <v>270</v>
      </c>
      <c r="Q1152" s="394">
        <f t="shared" ca="1" si="526"/>
        <v>40</v>
      </c>
      <c r="AA1152" s="400"/>
    </row>
    <row r="1153" spans="16:27">
      <c r="P1153" s="394">
        <f t="shared" ca="1" si="525"/>
        <v>250</v>
      </c>
      <c r="Q1153" s="394">
        <f t="shared" ca="1" si="526"/>
        <v>40</v>
      </c>
      <c r="AA1153" s="400"/>
    </row>
    <row r="1154" spans="16:27">
      <c r="P1154" s="394">
        <f t="shared" ca="1" si="525"/>
        <v>260</v>
      </c>
      <c r="Q1154" s="394">
        <f t="shared" ca="1" si="526"/>
        <v>40</v>
      </c>
      <c r="AA1154" s="400"/>
    </row>
    <row r="1155" spans="16:27">
      <c r="P1155" s="394">
        <f t="shared" ca="1" si="525"/>
        <v>260</v>
      </c>
      <c r="Q1155" s="394">
        <f t="shared" ca="1" si="526"/>
        <v>40</v>
      </c>
      <c r="AA1155" s="400"/>
    </row>
    <row r="1156" spans="16:27">
      <c r="P1156" s="394">
        <f t="shared" ca="1" si="525"/>
        <v>250</v>
      </c>
      <c r="Q1156" s="394">
        <f t="shared" ca="1" si="526"/>
        <v>30</v>
      </c>
      <c r="AA1156" s="400"/>
    </row>
    <row r="1157" spans="16:27">
      <c r="P1157" s="394">
        <f t="shared" ca="1" si="525"/>
        <v>270</v>
      </c>
      <c r="Q1157" s="394">
        <f t="shared" ca="1" si="526"/>
        <v>30</v>
      </c>
      <c r="AA1157" s="400"/>
    </row>
    <row r="1158" spans="16:27">
      <c r="P1158" s="394">
        <f t="shared" ca="1" si="525"/>
        <v>260</v>
      </c>
      <c r="Q1158" s="394">
        <f t="shared" ca="1" si="526"/>
        <v>40</v>
      </c>
      <c r="AA1158" s="400"/>
    </row>
    <row r="1159" spans="16:27">
      <c r="P1159" s="394">
        <f t="shared" ca="1" si="525"/>
        <v>260</v>
      </c>
      <c r="Q1159" s="394">
        <f t="shared" ca="1" si="526"/>
        <v>40</v>
      </c>
      <c r="AA1159" s="400"/>
    </row>
    <row r="1160" spans="16:27">
      <c r="P1160" s="394">
        <f t="shared" ca="1" si="525"/>
        <v>260</v>
      </c>
      <c r="Q1160" s="394">
        <f t="shared" ca="1" si="526"/>
        <v>30</v>
      </c>
      <c r="AA1160" s="400"/>
    </row>
    <row r="1161" spans="16:27">
      <c r="P1161" s="394">
        <f t="shared" ca="1" si="525"/>
        <v>260</v>
      </c>
      <c r="Q1161" s="394">
        <f t="shared" ca="1" si="526"/>
        <v>40</v>
      </c>
      <c r="AA1161" s="400"/>
    </row>
    <row r="1162" spans="16:27">
      <c r="P1162" s="394">
        <f t="shared" ca="1" si="525"/>
        <v>250</v>
      </c>
      <c r="Q1162" s="394">
        <f t="shared" ca="1" si="526"/>
        <v>30</v>
      </c>
      <c r="AA1162" s="400"/>
    </row>
    <row r="1163" spans="16:27">
      <c r="P1163" s="394">
        <f t="shared" ca="1" si="525"/>
        <v>270</v>
      </c>
      <c r="Q1163" s="394">
        <f t="shared" ca="1" si="526"/>
        <v>40</v>
      </c>
      <c r="AA1163" s="400"/>
    </row>
    <row r="1164" spans="16:27">
      <c r="P1164" s="394">
        <f t="shared" ca="1" si="525"/>
        <v>260</v>
      </c>
      <c r="Q1164" s="394">
        <f t="shared" ca="1" si="526"/>
        <v>40</v>
      </c>
      <c r="AA1164" s="400"/>
    </row>
    <row r="1165" spans="16:27">
      <c r="P1165" s="394">
        <f t="shared" ca="1" si="525"/>
        <v>260</v>
      </c>
      <c r="Q1165" s="394">
        <f t="shared" ca="1" si="526"/>
        <v>40</v>
      </c>
      <c r="AA1165" s="400"/>
    </row>
    <row r="1166" spans="16:27">
      <c r="P1166" s="394">
        <f t="shared" ca="1" si="525"/>
        <v>270</v>
      </c>
      <c r="Q1166" s="394">
        <f t="shared" ca="1" si="526"/>
        <v>40</v>
      </c>
      <c r="AA1166" s="400"/>
    </row>
    <row r="1167" spans="16:27">
      <c r="P1167" s="394">
        <f t="shared" ca="1" si="525"/>
        <v>250</v>
      </c>
      <c r="Q1167" s="394">
        <f t="shared" ca="1" si="526"/>
        <v>30</v>
      </c>
      <c r="AA1167" s="400"/>
    </row>
    <row r="1168" spans="16:27">
      <c r="P1168" s="394">
        <f t="shared" ca="1" si="525"/>
        <v>260</v>
      </c>
      <c r="Q1168" s="394">
        <f t="shared" ca="1" si="526"/>
        <v>40</v>
      </c>
      <c r="AA1168" s="400"/>
    </row>
    <row r="1169" spans="16:27">
      <c r="P1169" s="394">
        <f t="shared" ca="1" si="525"/>
        <v>260</v>
      </c>
      <c r="Q1169" s="394">
        <f t="shared" ca="1" si="526"/>
        <v>30</v>
      </c>
      <c r="AA1169" s="400"/>
    </row>
    <row r="1170" spans="16:27">
      <c r="P1170" s="394">
        <f t="shared" ca="1" si="525"/>
        <v>260</v>
      </c>
      <c r="Q1170" s="394">
        <f t="shared" ca="1" si="526"/>
        <v>30</v>
      </c>
      <c r="AA1170" s="400"/>
    </row>
    <row r="1171" spans="16:27">
      <c r="P1171" s="394">
        <f t="shared" ca="1" si="525"/>
        <v>260</v>
      </c>
      <c r="Q1171" s="394">
        <f t="shared" ca="1" si="526"/>
        <v>30</v>
      </c>
      <c r="AA1171" s="400"/>
    </row>
    <row r="1172" spans="16:27">
      <c r="P1172" s="394">
        <f t="shared" ca="1" si="525"/>
        <v>260</v>
      </c>
      <c r="Q1172" s="394">
        <f t="shared" ca="1" si="526"/>
        <v>30</v>
      </c>
      <c r="AA1172" s="400"/>
    </row>
    <row r="1173" spans="16:27">
      <c r="P1173" s="394">
        <f t="shared" ca="1" si="525"/>
        <v>260</v>
      </c>
      <c r="Q1173" s="394">
        <f t="shared" ca="1" si="526"/>
        <v>30</v>
      </c>
      <c r="AA1173" s="400"/>
    </row>
    <row r="1174" spans="16:27">
      <c r="P1174" s="394">
        <f t="shared" ca="1" si="525"/>
        <v>250</v>
      </c>
      <c r="Q1174" s="394">
        <f t="shared" ca="1" si="526"/>
        <v>40</v>
      </c>
      <c r="AA1174" s="400"/>
    </row>
    <row r="1175" spans="16:27">
      <c r="P1175" s="394">
        <f t="shared" ca="1" si="525"/>
        <v>250</v>
      </c>
      <c r="Q1175" s="394">
        <f t="shared" ca="1" si="526"/>
        <v>40</v>
      </c>
      <c r="AA1175" s="400"/>
    </row>
    <row r="1176" spans="16:27">
      <c r="P1176" s="394">
        <f t="shared" ca="1" si="525"/>
        <v>260</v>
      </c>
      <c r="Q1176" s="394">
        <f t="shared" ca="1" si="526"/>
        <v>30</v>
      </c>
      <c r="AA1176" s="400"/>
    </row>
    <row r="1177" spans="16:27">
      <c r="P1177" s="394">
        <f t="shared" ca="1" si="525"/>
        <v>270</v>
      </c>
      <c r="Q1177" s="394">
        <f t="shared" ca="1" si="526"/>
        <v>40</v>
      </c>
      <c r="AA1177" s="400"/>
    </row>
    <row r="1178" spans="16:27">
      <c r="P1178" s="394">
        <f t="shared" ca="1" si="525"/>
        <v>270</v>
      </c>
      <c r="Q1178" s="394">
        <f t="shared" ca="1" si="526"/>
        <v>40</v>
      </c>
      <c r="AA1178" s="400"/>
    </row>
    <row r="1179" spans="16:27">
      <c r="P1179" s="394">
        <f t="shared" ca="1" si="525"/>
        <v>260</v>
      </c>
      <c r="Q1179" s="394">
        <f t="shared" ca="1" si="526"/>
        <v>40</v>
      </c>
      <c r="AA1179" s="400"/>
    </row>
    <row r="1180" spans="16:27">
      <c r="P1180" s="394">
        <f t="shared" ca="1" si="525"/>
        <v>250</v>
      </c>
      <c r="Q1180" s="394">
        <f t="shared" ca="1" si="526"/>
        <v>40</v>
      </c>
      <c r="AA1180" s="400"/>
    </row>
    <row r="1181" spans="16:27">
      <c r="P1181" s="394">
        <f t="shared" ca="1" si="525"/>
        <v>250</v>
      </c>
      <c r="Q1181" s="394">
        <f t="shared" ca="1" si="526"/>
        <v>40</v>
      </c>
      <c r="AA1181" s="400"/>
    </row>
    <row r="1182" spans="16:27">
      <c r="P1182" s="394">
        <f t="shared" ca="1" si="525"/>
        <v>250</v>
      </c>
      <c r="Q1182" s="394">
        <f t="shared" ca="1" si="526"/>
        <v>30</v>
      </c>
      <c r="AA1182" s="400"/>
    </row>
    <row r="1183" spans="16:27">
      <c r="P1183" s="394">
        <f t="shared" ca="1" si="525"/>
        <v>260</v>
      </c>
      <c r="Q1183" s="394">
        <f t="shared" ca="1" si="526"/>
        <v>30</v>
      </c>
      <c r="AA1183" s="400"/>
    </row>
    <row r="1184" spans="16:27">
      <c r="P1184" s="394">
        <f t="shared" ca="1" si="525"/>
        <v>260</v>
      </c>
      <c r="Q1184" s="394">
        <f t="shared" ca="1" si="526"/>
        <v>40</v>
      </c>
      <c r="AA1184" s="400"/>
    </row>
    <row r="1185" spans="16:27">
      <c r="P1185" s="394">
        <f t="shared" ca="1" si="525"/>
        <v>250</v>
      </c>
      <c r="Q1185" s="394">
        <f t="shared" ca="1" si="526"/>
        <v>40</v>
      </c>
      <c r="AA1185" s="400"/>
    </row>
    <row r="1186" spans="16:27">
      <c r="P1186" s="394">
        <f t="shared" ca="1" si="525"/>
        <v>270</v>
      </c>
      <c r="Q1186" s="394">
        <f t="shared" ca="1" si="526"/>
        <v>40</v>
      </c>
      <c r="AA1186" s="400"/>
    </row>
    <row r="1187" spans="16:27">
      <c r="P1187" s="394">
        <f t="shared" ca="1" si="525"/>
        <v>250</v>
      </c>
      <c r="Q1187" s="394">
        <f t="shared" ca="1" si="526"/>
        <v>40</v>
      </c>
      <c r="AA1187" s="400"/>
    </row>
    <row r="1188" spans="16:27">
      <c r="P1188" s="394">
        <f t="shared" ca="1" si="525"/>
        <v>260</v>
      </c>
      <c r="Q1188" s="394">
        <f t="shared" ca="1" si="526"/>
        <v>40</v>
      </c>
      <c r="AA1188" s="400"/>
    </row>
    <row r="1189" spans="16:27">
      <c r="P1189" s="394">
        <f t="shared" ca="1" si="525"/>
        <v>260</v>
      </c>
      <c r="Q1189" s="394">
        <f t="shared" ca="1" si="526"/>
        <v>40</v>
      </c>
      <c r="AA1189" s="400"/>
    </row>
    <row r="1190" spans="16:27">
      <c r="P1190" s="394">
        <f t="shared" ca="1" si="525"/>
        <v>270</v>
      </c>
      <c r="Q1190" s="394">
        <f t="shared" ca="1" si="526"/>
        <v>30</v>
      </c>
      <c r="AA1190" s="400"/>
    </row>
    <row r="1191" spans="16:27">
      <c r="P1191" s="394">
        <f t="shared" ca="1" si="525"/>
        <v>250</v>
      </c>
      <c r="Q1191" s="394">
        <f t="shared" ca="1" si="526"/>
        <v>30</v>
      </c>
      <c r="AA1191" s="400"/>
    </row>
    <row r="1192" spans="16:27">
      <c r="P1192" s="394">
        <f t="shared" ca="1" si="525"/>
        <v>270</v>
      </c>
      <c r="Q1192" s="394">
        <f t="shared" ca="1" si="526"/>
        <v>40</v>
      </c>
      <c r="AA1192" s="400"/>
    </row>
    <row r="1193" spans="16:27">
      <c r="P1193" s="394">
        <f t="shared" ca="1" si="525"/>
        <v>270</v>
      </c>
      <c r="Q1193" s="394">
        <f t="shared" ca="1" si="526"/>
        <v>40</v>
      </c>
      <c r="AA1193" s="400"/>
    </row>
    <row r="1194" spans="16:27">
      <c r="P1194" s="394">
        <f t="shared" ca="1" si="525"/>
        <v>250</v>
      </c>
      <c r="Q1194" s="394">
        <f t="shared" ca="1" si="526"/>
        <v>30</v>
      </c>
      <c r="AA1194" s="400"/>
    </row>
    <row r="1195" spans="16:27">
      <c r="P1195" s="394">
        <f t="shared" ref="P1195:P1258" ca="1" si="527">ROUND((RAND()*(270-250)+250),-1)</f>
        <v>260</v>
      </c>
      <c r="Q1195" s="394">
        <f t="shared" ref="Q1195:Q1258" ca="1" si="528">ROUND((RAND()*(45-30)+30),-1)</f>
        <v>40</v>
      </c>
      <c r="AA1195" s="400"/>
    </row>
    <row r="1196" spans="16:27">
      <c r="P1196" s="394">
        <f t="shared" ca="1" si="527"/>
        <v>270</v>
      </c>
      <c r="Q1196" s="394">
        <f t="shared" ca="1" si="528"/>
        <v>40</v>
      </c>
      <c r="AA1196" s="400"/>
    </row>
    <row r="1197" spans="16:27">
      <c r="P1197" s="394">
        <f t="shared" ca="1" si="527"/>
        <v>260</v>
      </c>
      <c r="Q1197" s="394">
        <f t="shared" ca="1" si="528"/>
        <v>40</v>
      </c>
      <c r="AA1197" s="400"/>
    </row>
    <row r="1198" spans="16:27">
      <c r="P1198" s="394">
        <f t="shared" ca="1" si="527"/>
        <v>260</v>
      </c>
      <c r="Q1198" s="394">
        <f t="shared" ca="1" si="528"/>
        <v>40</v>
      </c>
      <c r="AA1198" s="400"/>
    </row>
    <row r="1199" spans="16:27">
      <c r="P1199" s="394">
        <f t="shared" ca="1" si="527"/>
        <v>270</v>
      </c>
      <c r="Q1199" s="394">
        <f t="shared" ca="1" si="528"/>
        <v>40</v>
      </c>
      <c r="AA1199" s="400"/>
    </row>
    <row r="1200" spans="16:27">
      <c r="P1200" s="394">
        <f t="shared" ca="1" si="527"/>
        <v>250</v>
      </c>
      <c r="Q1200" s="394">
        <f t="shared" ca="1" si="528"/>
        <v>40</v>
      </c>
      <c r="AA1200" s="400"/>
    </row>
    <row r="1201" spans="16:27">
      <c r="P1201" s="394">
        <f t="shared" ca="1" si="527"/>
        <v>270</v>
      </c>
      <c r="Q1201" s="394">
        <f t="shared" ca="1" si="528"/>
        <v>30</v>
      </c>
      <c r="AA1201" s="400"/>
    </row>
    <row r="1202" spans="16:27">
      <c r="P1202" s="394">
        <f t="shared" ca="1" si="527"/>
        <v>250</v>
      </c>
      <c r="Q1202" s="394">
        <f t="shared" ca="1" si="528"/>
        <v>40</v>
      </c>
      <c r="AA1202" s="400"/>
    </row>
    <row r="1203" spans="16:27">
      <c r="P1203" s="394">
        <f t="shared" ca="1" si="527"/>
        <v>260</v>
      </c>
      <c r="Q1203" s="394">
        <f t="shared" ca="1" si="528"/>
        <v>30</v>
      </c>
      <c r="AA1203" s="400"/>
    </row>
    <row r="1204" spans="16:27">
      <c r="P1204" s="394">
        <f t="shared" ca="1" si="527"/>
        <v>260</v>
      </c>
      <c r="Q1204" s="394">
        <f t="shared" ca="1" si="528"/>
        <v>40</v>
      </c>
      <c r="AA1204" s="400"/>
    </row>
    <row r="1205" spans="16:27">
      <c r="P1205" s="394">
        <f t="shared" ca="1" si="527"/>
        <v>250</v>
      </c>
      <c r="Q1205" s="394">
        <f t="shared" ca="1" si="528"/>
        <v>40</v>
      </c>
      <c r="AA1205" s="400"/>
    </row>
    <row r="1206" spans="16:27">
      <c r="P1206" s="394">
        <f t="shared" ca="1" si="527"/>
        <v>250</v>
      </c>
      <c r="Q1206" s="394">
        <f t="shared" ca="1" si="528"/>
        <v>40</v>
      </c>
      <c r="AA1206" s="400"/>
    </row>
    <row r="1207" spans="16:27">
      <c r="P1207" s="394">
        <f t="shared" ca="1" si="527"/>
        <v>260</v>
      </c>
      <c r="Q1207" s="394">
        <f t="shared" ca="1" si="528"/>
        <v>30</v>
      </c>
      <c r="AA1207" s="400"/>
    </row>
    <row r="1208" spans="16:27">
      <c r="P1208" s="394">
        <f t="shared" ca="1" si="527"/>
        <v>270</v>
      </c>
      <c r="Q1208" s="394">
        <f t="shared" ca="1" si="528"/>
        <v>40</v>
      </c>
      <c r="AA1208" s="400"/>
    </row>
    <row r="1209" spans="16:27">
      <c r="P1209" s="394">
        <f t="shared" ca="1" si="527"/>
        <v>270</v>
      </c>
      <c r="Q1209" s="394">
        <f t="shared" ca="1" si="528"/>
        <v>40</v>
      </c>
      <c r="AA1209" s="400"/>
    </row>
    <row r="1210" spans="16:27">
      <c r="P1210" s="394">
        <f t="shared" ca="1" si="527"/>
        <v>250</v>
      </c>
      <c r="Q1210" s="394">
        <f t="shared" ca="1" si="528"/>
        <v>40</v>
      </c>
      <c r="AA1210" s="400"/>
    </row>
    <row r="1211" spans="16:27">
      <c r="P1211" s="394">
        <f t="shared" ca="1" si="527"/>
        <v>250</v>
      </c>
      <c r="Q1211" s="394">
        <f t="shared" ca="1" si="528"/>
        <v>30</v>
      </c>
      <c r="AA1211" s="400"/>
    </row>
    <row r="1212" spans="16:27">
      <c r="P1212" s="394">
        <f t="shared" ca="1" si="527"/>
        <v>250</v>
      </c>
      <c r="Q1212" s="394">
        <f t="shared" ca="1" si="528"/>
        <v>40</v>
      </c>
      <c r="AA1212" s="400"/>
    </row>
    <row r="1213" spans="16:27">
      <c r="P1213" s="394">
        <f t="shared" ca="1" si="527"/>
        <v>260</v>
      </c>
      <c r="Q1213" s="394">
        <f t="shared" ca="1" si="528"/>
        <v>40</v>
      </c>
      <c r="AA1213" s="400"/>
    </row>
    <row r="1214" spans="16:27">
      <c r="P1214" s="394">
        <f t="shared" ca="1" si="527"/>
        <v>270</v>
      </c>
      <c r="Q1214" s="394">
        <f t="shared" ca="1" si="528"/>
        <v>40</v>
      </c>
      <c r="AA1214" s="400"/>
    </row>
    <row r="1215" spans="16:27">
      <c r="P1215" s="394">
        <f t="shared" ca="1" si="527"/>
        <v>270</v>
      </c>
      <c r="Q1215" s="394">
        <f t="shared" ca="1" si="528"/>
        <v>30</v>
      </c>
      <c r="AA1215" s="400"/>
    </row>
    <row r="1216" spans="16:27">
      <c r="P1216" s="394">
        <f t="shared" ca="1" si="527"/>
        <v>260</v>
      </c>
      <c r="Q1216" s="394">
        <f t="shared" ca="1" si="528"/>
        <v>30</v>
      </c>
      <c r="AA1216" s="400"/>
    </row>
    <row r="1217" spans="16:27">
      <c r="P1217" s="394">
        <f t="shared" ca="1" si="527"/>
        <v>270</v>
      </c>
      <c r="Q1217" s="394">
        <f t="shared" ca="1" si="528"/>
        <v>40</v>
      </c>
      <c r="AA1217" s="400"/>
    </row>
    <row r="1218" spans="16:27">
      <c r="P1218" s="394">
        <f t="shared" ca="1" si="527"/>
        <v>260</v>
      </c>
      <c r="Q1218" s="394">
        <f t="shared" ca="1" si="528"/>
        <v>30</v>
      </c>
      <c r="AA1218" s="400"/>
    </row>
    <row r="1219" spans="16:27">
      <c r="P1219" s="394">
        <f t="shared" ca="1" si="527"/>
        <v>260</v>
      </c>
      <c r="Q1219" s="394">
        <f t="shared" ca="1" si="528"/>
        <v>40</v>
      </c>
      <c r="AA1219" s="400"/>
    </row>
    <row r="1220" spans="16:27">
      <c r="P1220" s="394">
        <f t="shared" ca="1" si="527"/>
        <v>270</v>
      </c>
      <c r="Q1220" s="394">
        <f t="shared" ca="1" si="528"/>
        <v>30</v>
      </c>
      <c r="AA1220" s="400"/>
    </row>
    <row r="1221" spans="16:27">
      <c r="P1221" s="394">
        <f t="shared" ca="1" si="527"/>
        <v>270</v>
      </c>
      <c r="Q1221" s="394">
        <f t="shared" ca="1" si="528"/>
        <v>40</v>
      </c>
      <c r="AA1221" s="400"/>
    </row>
    <row r="1222" spans="16:27">
      <c r="P1222" s="394">
        <f t="shared" ca="1" si="527"/>
        <v>250</v>
      </c>
      <c r="Q1222" s="394">
        <f t="shared" ca="1" si="528"/>
        <v>40</v>
      </c>
      <c r="AA1222" s="400"/>
    </row>
    <row r="1223" spans="16:27">
      <c r="P1223" s="394">
        <f t="shared" ca="1" si="527"/>
        <v>250</v>
      </c>
      <c r="Q1223" s="394">
        <f t="shared" ca="1" si="528"/>
        <v>30</v>
      </c>
      <c r="AA1223" s="400"/>
    </row>
    <row r="1224" spans="16:27">
      <c r="P1224" s="394">
        <f t="shared" ca="1" si="527"/>
        <v>260</v>
      </c>
      <c r="Q1224" s="394">
        <f t="shared" ca="1" si="528"/>
        <v>40</v>
      </c>
      <c r="AA1224" s="400"/>
    </row>
    <row r="1225" spans="16:27">
      <c r="P1225" s="394">
        <f t="shared" ca="1" si="527"/>
        <v>270</v>
      </c>
      <c r="Q1225" s="394">
        <f t="shared" ca="1" si="528"/>
        <v>40</v>
      </c>
      <c r="AA1225" s="400"/>
    </row>
    <row r="1226" spans="16:27">
      <c r="P1226" s="394">
        <f t="shared" ca="1" si="527"/>
        <v>250</v>
      </c>
      <c r="Q1226" s="394">
        <f t="shared" ca="1" si="528"/>
        <v>40</v>
      </c>
      <c r="AA1226" s="400"/>
    </row>
    <row r="1227" spans="16:27">
      <c r="P1227" s="394">
        <f t="shared" ca="1" si="527"/>
        <v>260</v>
      </c>
      <c r="Q1227" s="394">
        <f t="shared" ca="1" si="528"/>
        <v>40</v>
      </c>
      <c r="AA1227" s="400"/>
    </row>
    <row r="1228" spans="16:27">
      <c r="P1228" s="394">
        <f t="shared" ca="1" si="527"/>
        <v>250</v>
      </c>
      <c r="Q1228" s="394">
        <f t="shared" ca="1" si="528"/>
        <v>30</v>
      </c>
      <c r="AA1228" s="400"/>
    </row>
    <row r="1229" spans="16:27">
      <c r="P1229" s="394">
        <f t="shared" ca="1" si="527"/>
        <v>250</v>
      </c>
      <c r="Q1229" s="394">
        <f t="shared" ca="1" si="528"/>
        <v>40</v>
      </c>
      <c r="AA1229" s="400"/>
    </row>
    <row r="1230" spans="16:27">
      <c r="P1230" s="394">
        <f t="shared" ca="1" si="527"/>
        <v>260</v>
      </c>
      <c r="Q1230" s="394">
        <f t="shared" ca="1" si="528"/>
        <v>30</v>
      </c>
      <c r="AA1230" s="400"/>
    </row>
    <row r="1231" spans="16:27">
      <c r="P1231" s="394">
        <f t="shared" ca="1" si="527"/>
        <v>270</v>
      </c>
      <c r="Q1231" s="394">
        <f t="shared" ca="1" si="528"/>
        <v>40</v>
      </c>
      <c r="AA1231" s="400"/>
    </row>
    <row r="1232" spans="16:27">
      <c r="P1232" s="394">
        <f t="shared" ca="1" si="527"/>
        <v>260</v>
      </c>
      <c r="Q1232" s="394">
        <f t="shared" ca="1" si="528"/>
        <v>40</v>
      </c>
      <c r="AA1232" s="400"/>
    </row>
    <row r="1233" spans="16:27">
      <c r="P1233" s="394">
        <f t="shared" ca="1" si="527"/>
        <v>250</v>
      </c>
      <c r="Q1233" s="394">
        <f t="shared" ca="1" si="528"/>
        <v>40</v>
      </c>
      <c r="AA1233" s="400"/>
    </row>
    <row r="1234" spans="16:27">
      <c r="P1234" s="394">
        <f t="shared" ca="1" si="527"/>
        <v>260</v>
      </c>
      <c r="Q1234" s="394">
        <f t="shared" ca="1" si="528"/>
        <v>40</v>
      </c>
      <c r="AA1234" s="400"/>
    </row>
    <row r="1235" spans="16:27">
      <c r="P1235" s="394">
        <f t="shared" ca="1" si="527"/>
        <v>270</v>
      </c>
      <c r="Q1235" s="394">
        <f t="shared" ca="1" si="528"/>
        <v>40</v>
      </c>
      <c r="AA1235" s="400"/>
    </row>
    <row r="1236" spans="16:27">
      <c r="P1236" s="394">
        <f t="shared" ca="1" si="527"/>
        <v>260</v>
      </c>
      <c r="Q1236" s="394">
        <f t="shared" ca="1" si="528"/>
        <v>40</v>
      </c>
      <c r="AA1236" s="400"/>
    </row>
    <row r="1237" spans="16:27">
      <c r="P1237" s="394">
        <f t="shared" ca="1" si="527"/>
        <v>270</v>
      </c>
      <c r="Q1237" s="394">
        <f t="shared" ca="1" si="528"/>
        <v>40</v>
      </c>
      <c r="AA1237" s="400"/>
    </row>
    <row r="1238" spans="16:27">
      <c r="P1238" s="394">
        <f t="shared" ca="1" si="527"/>
        <v>270</v>
      </c>
      <c r="Q1238" s="394">
        <f t="shared" ca="1" si="528"/>
        <v>30</v>
      </c>
      <c r="AA1238" s="400"/>
    </row>
    <row r="1239" spans="16:27">
      <c r="P1239" s="394">
        <f t="shared" ca="1" si="527"/>
        <v>250</v>
      </c>
      <c r="Q1239" s="394">
        <f t="shared" ca="1" si="528"/>
        <v>40</v>
      </c>
      <c r="AA1239" s="400"/>
    </row>
    <row r="1240" spans="16:27">
      <c r="P1240" s="394">
        <f t="shared" ca="1" si="527"/>
        <v>250</v>
      </c>
      <c r="Q1240" s="394">
        <f t="shared" ca="1" si="528"/>
        <v>30</v>
      </c>
      <c r="AA1240" s="400"/>
    </row>
    <row r="1241" spans="16:27">
      <c r="P1241" s="394">
        <f t="shared" ca="1" si="527"/>
        <v>260</v>
      </c>
      <c r="Q1241" s="394">
        <f t="shared" ca="1" si="528"/>
        <v>40</v>
      </c>
      <c r="AA1241" s="400"/>
    </row>
    <row r="1242" spans="16:27">
      <c r="P1242" s="394">
        <f t="shared" ca="1" si="527"/>
        <v>260</v>
      </c>
      <c r="Q1242" s="394">
        <f t="shared" ca="1" si="528"/>
        <v>40</v>
      </c>
      <c r="AA1242" s="400"/>
    </row>
    <row r="1243" spans="16:27">
      <c r="P1243" s="394">
        <f t="shared" ca="1" si="527"/>
        <v>260</v>
      </c>
      <c r="Q1243" s="394">
        <f t="shared" ca="1" si="528"/>
        <v>40</v>
      </c>
      <c r="AA1243" s="400"/>
    </row>
    <row r="1244" spans="16:27">
      <c r="P1244" s="394">
        <f t="shared" ca="1" si="527"/>
        <v>260</v>
      </c>
      <c r="Q1244" s="394">
        <f t="shared" ca="1" si="528"/>
        <v>40</v>
      </c>
      <c r="AA1244" s="400"/>
    </row>
    <row r="1245" spans="16:27">
      <c r="P1245" s="394">
        <f t="shared" ca="1" si="527"/>
        <v>260</v>
      </c>
      <c r="Q1245" s="394">
        <f t="shared" ca="1" si="528"/>
        <v>40</v>
      </c>
      <c r="AA1245" s="400"/>
    </row>
    <row r="1246" spans="16:27">
      <c r="P1246" s="394">
        <f t="shared" ca="1" si="527"/>
        <v>250</v>
      </c>
      <c r="Q1246" s="394">
        <f t="shared" ca="1" si="528"/>
        <v>30</v>
      </c>
      <c r="AA1246" s="400"/>
    </row>
    <row r="1247" spans="16:27">
      <c r="P1247" s="394">
        <f t="shared" ca="1" si="527"/>
        <v>260</v>
      </c>
      <c r="Q1247" s="394">
        <f t="shared" ca="1" si="528"/>
        <v>40</v>
      </c>
      <c r="AA1247" s="400"/>
    </row>
    <row r="1248" spans="16:27">
      <c r="P1248" s="394">
        <f t="shared" ca="1" si="527"/>
        <v>260</v>
      </c>
      <c r="Q1248" s="394">
        <f t="shared" ca="1" si="528"/>
        <v>40</v>
      </c>
      <c r="AA1248" s="400"/>
    </row>
    <row r="1249" spans="16:27">
      <c r="P1249" s="394">
        <f t="shared" ca="1" si="527"/>
        <v>250</v>
      </c>
      <c r="Q1249" s="394">
        <f t="shared" ca="1" si="528"/>
        <v>40</v>
      </c>
      <c r="AA1249" s="400"/>
    </row>
    <row r="1250" spans="16:27">
      <c r="P1250" s="394">
        <f t="shared" ca="1" si="527"/>
        <v>250</v>
      </c>
      <c r="Q1250" s="394">
        <f t="shared" ca="1" si="528"/>
        <v>40</v>
      </c>
      <c r="AA1250" s="400"/>
    </row>
    <row r="1251" spans="16:27">
      <c r="P1251" s="394">
        <f t="shared" ca="1" si="527"/>
        <v>260</v>
      </c>
      <c r="Q1251" s="394">
        <f t="shared" ca="1" si="528"/>
        <v>40</v>
      </c>
      <c r="AA1251" s="400"/>
    </row>
    <row r="1252" spans="16:27">
      <c r="P1252" s="394">
        <f t="shared" ca="1" si="527"/>
        <v>260</v>
      </c>
      <c r="Q1252" s="394">
        <f t="shared" ca="1" si="528"/>
        <v>40</v>
      </c>
      <c r="AA1252" s="400"/>
    </row>
    <row r="1253" spans="16:27">
      <c r="P1253" s="394">
        <f t="shared" ca="1" si="527"/>
        <v>270</v>
      </c>
      <c r="Q1253" s="394">
        <f t="shared" ca="1" si="528"/>
        <v>40</v>
      </c>
      <c r="AA1253" s="400"/>
    </row>
    <row r="1254" spans="16:27">
      <c r="P1254" s="394">
        <f t="shared" ca="1" si="527"/>
        <v>250</v>
      </c>
      <c r="Q1254" s="394">
        <f t="shared" ca="1" si="528"/>
        <v>30</v>
      </c>
      <c r="AA1254" s="400"/>
    </row>
    <row r="1255" spans="16:27">
      <c r="P1255" s="394">
        <f t="shared" ca="1" si="527"/>
        <v>260</v>
      </c>
      <c r="Q1255" s="394">
        <f t="shared" ca="1" si="528"/>
        <v>40</v>
      </c>
      <c r="AA1255" s="400"/>
    </row>
    <row r="1256" spans="16:27">
      <c r="P1256" s="394">
        <f t="shared" ca="1" si="527"/>
        <v>250</v>
      </c>
      <c r="Q1256" s="394">
        <f t="shared" ca="1" si="528"/>
        <v>40</v>
      </c>
      <c r="AA1256" s="400"/>
    </row>
    <row r="1257" spans="16:27">
      <c r="P1257" s="394">
        <f t="shared" ca="1" si="527"/>
        <v>260</v>
      </c>
      <c r="Q1257" s="394">
        <f t="shared" ca="1" si="528"/>
        <v>40</v>
      </c>
      <c r="AA1257" s="400"/>
    </row>
    <row r="1258" spans="16:27">
      <c r="P1258" s="394">
        <f t="shared" ca="1" si="527"/>
        <v>270</v>
      </c>
      <c r="Q1258" s="394">
        <f t="shared" ca="1" si="528"/>
        <v>40</v>
      </c>
      <c r="AA1258" s="400"/>
    </row>
    <row r="1259" spans="16:27">
      <c r="P1259" s="394">
        <f t="shared" ref="P1259:P1322" ca="1" si="529">ROUND((RAND()*(270-250)+250),-1)</f>
        <v>260</v>
      </c>
      <c r="Q1259" s="394">
        <f t="shared" ref="Q1259:Q1322" ca="1" si="530">ROUND((RAND()*(45-30)+30),-1)</f>
        <v>40</v>
      </c>
      <c r="AA1259" s="400"/>
    </row>
    <row r="1260" spans="16:27">
      <c r="P1260" s="394">
        <f t="shared" ca="1" si="529"/>
        <v>270</v>
      </c>
      <c r="Q1260" s="394">
        <f t="shared" ca="1" si="530"/>
        <v>30</v>
      </c>
      <c r="AA1260" s="400"/>
    </row>
    <row r="1261" spans="16:27">
      <c r="P1261" s="394">
        <f t="shared" ca="1" si="529"/>
        <v>260</v>
      </c>
      <c r="Q1261" s="394">
        <f t="shared" ca="1" si="530"/>
        <v>30</v>
      </c>
      <c r="AA1261" s="400"/>
    </row>
    <row r="1262" spans="16:27">
      <c r="P1262" s="394">
        <f t="shared" ca="1" si="529"/>
        <v>260</v>
      </c>
      <c r="Q1262" s="394">
        <f t="shared" ca="1" si="530"/>
        <v>30</v>
      </c>
      <c r="AA1262" s="400"/>
    </row>
    <row r="1263" spans="16:27">
      <c r="P1263" s="394">
        <f t="shared" ca="1" si="529"/>
        <v>260</v>
      </c>
      <c r="Q1263" s="394">
        <f t="shared" ca="1" si="530"/>
        <v>40</v>
      </c>
      <c r="AA1263" s="400"/>
    </row>
    <row r="1264" spans="16:27">
      <c r="P1264" s="394">
        <f t="shared" ca="1" si="529"/>
        <v>250</v>
      </c>
      <c r="Q1264" s="394">
        <f t="shared" ca="1" si="530"/>
        <v>30</v>
      </c>
      <c r="AA1264" s="400"/>
    </row>
    <row r="1265" spans="16:27">
      <c r="P1265" s="394">
        <f t="shared" ca="1" si="529"/>
        <v>260</v>
      </c>
      <c r="Q1265" s="394">
        <f t="shared" ca="1" si="530"/>
        <v>40</v>
      </c>
      <c r="AA1265" s="400"/>
    </row>
    <row r="1266" spans="16:27">
      <c r="P1266" s="394">
        <f t="shared" ca="1" si="529"/>
        <v>270</v>
      </c>
      <c r="Q1266" s="394">
        <f t="shared" ca="1" si="530"/>
        <v>40</v>
      </c>
      <c r="AA1266" s="400"/>
    </row>
    <row r="1267" spans="16:27">
      <c r="P1267" s="394">
        <f t="shared" ca="1" si="529"/>
        <v>260</v>
      </c>
      <c r="Q1267" s="394">
        <f t="shared" ca="1" si="530"/>
        <v>40</v>
      </c>
      <c r="AA1267" s="400"/>
    </row>
    <row r="1268" spans="16:27">
      <c r="P1268" s="394">
        <f t="shared" ca="1" si="529"/>
        <v>260</v>
      </c>
      <c r="Q1268" s="394">
        <f t="shared" ca="1" si="530"/>
        <v>40</v>
      </c>
      <c r="AA1268" s="400"/>
    </row>
    <row r="1269" spans="16:27">
      <c r="P1269" s="394">
        <f t="shared" ca="1" si="529"/>
        <v>250</v>
      </c>
      <c r="Q1269" s="394">
        <f t="shared" ca="1" si="530"/>
        <v>40</v>
      </c>
      <c r="AA1269" s="400"/>
    </row>
    <row r="1270" spans="16:27">
      <c r="P1270" s="394">
        <f t="shared" ca="1" si="529"/>
        <v>250</v>
      </c>
      <c r="Q1270" s="394">
        <f t="shared" ca="1" si="530"/>
        <v>40</v>
      </c>
      <c r="AA1270" s="400"/>
    </row>
    <row r="1271" spans="16:27">
      <c r="P1271" s="394">
        <f t="shared" ca="1" si="529"/>
        <v>260</v>
      </c>
      <c r="Q1271" s="394">
        <f t="shared" ca="1" si="530"/>
        <v>40</v>
      </c>
      <c r="AA1271" s="400"/>
    </row>
    <row r="1272" spans="16:27">
      <c r="P1272" s="394">
        <f t="shared" ca="1" si="529"/>
        <v>260</v>
      </c>
      <c r="Q1272" s="394">
        <f t="shared" ca="1" si="530"/>
        <v>40</v>
      </c>
      <c r="AA1272" s="400"/>
    </row>
    <row r="1273" spans="16:27">
      <c r="P1273" s="394">
        <f t="shared" ca="1" si="529"/>
        <v>260</v>
      </c>
      <c r="Q1273" s="394">
        <f t="shared" ca="1" si="530"/>
        <v>40</v>
      </c>
      <c r="AA1273" s="400"/>
    </row>
    <row r="1274" spans="16:27">
      <c r="P1274" s="394">
        <f t="shared" ca="1" si="529"/>
        <v>250</v>
      </c>
      <c r="Q1274" s="394">
        <f t="shared" ca="1" si="530"/>
        <v>30</v>
      </c>
      <c r="AA1274" s="400"/>
    </row>
    <row r="1275" spans="16:27">
      <c r="P1275" s="394">
        <f t="shared" ca="1" si="529"/>
        <v>260</v>
      </c>
      <c r="Q1275" s="394">
        <f t="shared" ca="1" si="530"/>
        <v>40</v>
      </c>
      <c r="AA1275" s="400"/>
    </row>
    <row r="1276" spans="16:27">
      <c r="P1276" s="394">
        <f t="shared" ca="1" si="529"/>
        <v>250</v>
      </c>
      <c r="Q1276" s="394">
        <f t="shared" ca="1" si="530"/>
        <v>30</v>
      </c>
      <c r="AA1276" s="400"/>
    </row>
    <row r="1277" spans="16:27">
      <c r="P1277" s="394">
        <f t="shared" ca="1" si="529"/>
        <v>260</v>
      </c>
      <c r="Q1277" s="394">
        <f t="shared" ca="1" si="530"/>
        <v>40</v>
      </c>
      <c r="AA1277" s="400"/>
    </row>
    <row r="1278" spans="16:27">
      <c r="P1278" s="394">
        <f t="shared" ca="1" si="529"/>
        <v>270</v>
      </c>
      <c r="Q1278" s="394">
        <f t="shared" ca="1" si="530"/>
        <v>30</v>
      </c>
      <c r="AA1278" s="400"/>
    </row>
    <row r="1279" spans="16:27">
      <c r="P1279" s="394">
        <f t="shared" ca="1" si="529"/>
        <v>270</v>
      </c>
      <c r="Q1279" s="394">
        <f t="shared" ca="1" si="530"/>
        <v>30</v>
      </c>
      <c r="AA1279" s="400"/>
    </row>
    <row r="1280" spans="16:27">
      <c r="P1280" s="394">
        <f t="shared" ca="1" si="529"/>
        <v>270</v>
      </c>
      <c r="Q1280" s="394">
        <f t="shared" ca="1" si="530"/>
        <v>40</v>
      </c>
      <c r="AA1280" s="400"/>
    </row>
    <row r="1281" spans="16:27">
      <c r="P1281" s="394">
        <f t="shared" ca="1" si="529"/>
        <v>250</v>
      </c>
      <c r="Q1281" s="394">
        <f t="shared" ca="1" si="530"/>
        <v>40</v>
      </c>
      <c r="AA1281" s="400"/>
    </row>
    <row r="1282" spans="16:27">
      <c r="P1282" s="394">
        <f t="shared" ca="1" si="529"/>
        <v>260</v>
      </c>
      <c r="Q1282" s="394">
        <f t="shared" ca="1" si="530"/>
        <v>40</v>
      </c>
      <c r="AA1282" s="400"/>
    </row>
    <row r="1283" spans="16:27">
      <c r="P1283" s="394">
        <f t="shared" ca="1" si="529"/>
        <v>260</v>
      </c>
      <c r="Q1283" s="394">
        <f t="shared" ca="1" si="530"/>
        <v>30</v>
      </c>
      <c r="AA1283" s="400"/>
    </row>
    <row r="1284" spans="16:27">
      <c r="P1284" s="394">
        <f t="shared" ca="1" si="529"/>
        <v>270</v>
      </c>
      <c r="Q1284" s="394">
        <f t="shared" ca="1" si="530"/>
        <v>40</v>
      </c>
      <c r="AA1284" s="400"/>
    </row>
    <row r="1285" spans="16:27">
      <c r="P1285" s="394">
        <f t="shared" ca="1" si="529"/>
        <v>250</v>
      </c>
      <c r="Q1285" s="394">
        <f t="shared" ca="1" si="530"/>
        <v>30</v>
      </c>
      <c r="AA1285" s="400"/>
    </row>
    <row r="1286" spans="16:27">
      <c r="P1286" s="394">
        <f t="shared" ca="1" si="529"/>
        <v>260</v>
      </c>
      <c r="Q1286" s="394">
        <f t="shared" ca="1" si="530"/>
        <v>40</v>
      </c>
      <c r="AA1286" s="400"/>
    </row>
    <row r="1287" spans="16:27">
      <c r="P1287" s="394">
        <f t="shared" ca="1" si="529"/>
        <v>260</v>
      </c>
      <c r="Q1287" s="394">
        <f t="shared" ca="1" si="530"/>
        <v>40</v>
      </c>
      <c r="AA1287" s="400"/>
    </row>
    <row r="1288" spans="16:27">
      <c r="P1288" s="394">
        <f t="shared" ca="1" si="529"/>
        <v>270</v>
      </c>
      <c r="Q1288" s="394">
        <f t="shared" ca="1" si="530"/>
        <v>40</v>
      </c>
      <c r="AA1288" s="400"/>
    </row>
    <row r="1289" spans="16:27">
      <c r="P1289" s="394">
        <f t="shared" ca="1" si="529"/>
        <v>260</v>
      </c>
      <c r="Q1289" s="394">
        <f t="shared" ca="1" si="530"/>
        <v>40</v>
      </c>
      <c r="AA1289" s="400"/>
    </row>
    <row r="1290" spans="16:27">
      <c r="P1290" s="394">
        <f t="shared" ca="1" si="529"/>
        <v>270</v>
      </c>
      <c r="Q1290" s="394">
        <f t="shared" ca="1" si="530"/>
        <v>40</v>
      </c>
      <c r="AA1290" s="400"/>
    </row>
    <row r="1291" spans="16:27">
      <c r="P1291" s="394">
        <f t="shared" ca="1" si="529"/>
        <v>260</v>
      </c>
      <c r="Q1291" s="394">
        <f t="shared" ca="1" si="530"/>
        <v>40</v>
      </c>
      <c r="AA1291" s="400"/>
    </row>
    <row r="1292" spans="16:27">
      <c r="P1292" s="394">
        <f t="shared" ca="1" si="529"/>
        <v>270</v>
      </c>
      <c r="Q1292" s="394">
        <f t="shared" ca="1" si="530"/>
        <v>30</v>
      </c>
      <c r="AA1292" s="400"/>
    </row>
    <row r="1293" spans="16:27">
      <c r="P1293" s="394">
        <f t="shared" ca="1" si="529"/>
        <v>260</v>
      </c>
      <c r="Q1293" s="394">
        <f t="shared" ca="1" si="530"/>
        <v>40</v>
      </c>
      <c r="AA1293" s="400"/>
    </row>
    <row r="1294" spans="16:27">
      <c r="P1294" s="394">
        <f t="shared" ca="1" si="529"/>
        <v>250</v>
      </c>
      <c r="Q1294" s="394">
        <f t="shared" ca="1" si="530"/>
        <v>30</v>
      </c>
      <c r="AA1294" s="400"/>
    </row>
    <row r="1295" spans="16:27">
      <c r="P1295" s="394">
        <f t="shared" ca="1" si="529"/>
        <v>260</v>
      </c>
      <c r="Q1295" s="394">
        <f t="shared" ca="1" si="530"/>
        <v>40</v>
      </c>
      <c r="AA1295" s="400"/>
    </row>
    <row r="1296" spans="16:27">
      <c r="P1296" s="394">
        <f t="shared" ca="1" si="529"/>
        <v>250</v>
      </c>
      <c r="Q1296" s="394">
        <f t="shared" ca="1" si="530"/>
        <v>40</v>
      </c>
      <c r="AA1296" s="400"/>
    </row>
    <row r="1297" spans="16:27">
      <c r="P1297" s="394">
        <f t="shared" ca="1" si="529"/>
        <v>260</v>
      </c>
      <c r="Q1297" s="394">
        <f t="shared" ca="1" si="530"/>
        <v>40</v>
      </c>
      <c r="AA1297" s="400"/>
    </row>
    <row r="1298" spans="16:27">
      <c r="P1298" s="394">
        <f t="shared" ca="1" si="529"/>
        <v>260</v>
      </c>
      <c r="Q1298" s="394">
        <f t="shared" ca="1" si="530"/>
        <v>40</v>
      </c>
      <c r="AA1298" s="400"/>
    </row>
    <row r="1299" spans="16:27">
      <c r="P1299" s="394">
        <f t="shared" ca="1" si="529"/>
        <v>270</v>
      </c>
      <c r="Q1299" s="394">
        <f t="shared" ca="1" si="530"/>
        <v>40</v>
      </c>
      <c r="AA1299" s="400"/>
    </row>
    <row r="1300" spans="16:27">
      <c r="P1300" s="394">
        <f t="shared" ca="1" si="529"/>
        <v>260</v>
      </c>
      <c r="Q1300" s="394">
        <f t="shared" ca="1" si="530"/>
        <v>40</v>
      </c>
      <c r="AA1300" s="400"/>
    </row>
    <row r="1301" spans="16:27">
      <c r="P1301" s="394">
        <f t="shared" ca="1" si="529"/>
        <v>270</v>
      </c>
      <c r="Q1301" s="394">
        <f t="shared" ca="1" si="530"/>
        <v>40</v>
      </c>
      <c r="AA1301" s="400"/>
    </row>
    <row r="1302" spans="16:27">
      <c r="P1302" s="394">
        <f t="shared" ca="1" si="529"/>
        <v>260</v>
      </c>
      <c r="Q1302" s="394">
        <f t="shared" ca="1" si="530"/>
        <v>30</v>
      </c>
      <c r="AA1302" s="400"/>
    </row>
    <row r="1303" spans="16:27">
      <c r="P1303" s="394">
        <f t="shared" ca="1" si="529"/>
        <v>270</v>
      </c>
      <c r="Q1303" s="394">
        <f t="shared" ca="1" si="530"/>
        <v>40</v>
      </c>
      <c r="AA1303" s="400"/>
    </row>
    <row r="1304" spans="16:27">
      <c r="P1304" s="394">
        <f t="shared" ca="1" si="529"/>
        <v>250</v>
      </c>
      <c r="Q1304" s="394">
        <f t="shared" ca="1" si="530"/>
        <v>40</v>
      </c>
      <c r="AA1304" s="400"/>
    </row>
    <row r="1305" spans="16:27">
      <c r="P1305" s="394">
        <f t="shared" ca="1" si="529"/>
        <v>270</v>
      </c>
      <c r="Q1305" s="394">
        <f t="shared" ca="1" si="530"/>
        <v>40</v>
      </c>
      <c r="AA1305" s="400"/>
    </row>
    <row r="1306" spans="16:27">
      <c r="P1306" s="394">
        <f t="shared" ca="1" si="529"/>
        <v>250</v>
      </c>
      <c r="Q1306" s="394">
        <f t="shared" ca="1" si="530"/>
        <v>40</v>
      </c>
      <c r="AA1306" s="400"/>
    </row>
    <row r="1307" spans="16:27">
      <c r="P1307" s="394">
        <f t="shared" ca="1" si="529"/>
        <v>250</v>
      </c>
      <c r="Q1307" s="394">
        <f t="shared" ca="1" si="530"/>
        <v>40</v>
      </c>
      <c r="AA1307" s="400"/>
    </row>
    <row r="1308" spans="16:27">
      <c r="P1308" s="394">
        <f t="shared" ca="1" si="529"/>
        <v>270</v>
      </c>
      <c r="Q1308" s="394">
        <f t="shared" ca="1" si="530"/>
        <v>40</v>
      </c>
      <c r="AA1308" s="400"/>
    </row>
    <row r="1309" spans="16:27">
      <c r="P1309" s="394">
        <f t="shared" ca="1" si="529"/>
        <v>270</v>
      </c>
      <c r="Q1309" s="394">
        <f t="shared" ca="1" si="530"/>
        <v>40</v>
      </c>
      <c r="AA1309" s="400"/>
    </row>
    <row r="1310" spans="16:27">
      <c r="P1310" s="394">
        <f t="shared" ca="1" si="529"/>
        <v>260</v>
      </c>
      <c r="Q1310" s="394">
        <f t="shared" ca="1" si="530"/>
        <v>30</v>
      </c>
      <c r="AA1310" s="400"/>
    </row>
    <row r="1311" spans="16:27">
      <c r="P1311" s="394">
        <f t="shared" ca="1" si="529"/>
        <v>260</v>
      </c>
      <c r="Q1311" s="394">
        <f t="shared" ca="1" si="530"/>
        <v>40</v>
      </c>
      <c r="AA1311" s="400"/>
    </row>
    <row r="1312" spans="16:27">
      <c r="P1312" s="394">
        <f t="shared" ca="1" si="529"/>
        <v>260</v>
      </c>
      <c r="Q1312" s="394">
        <f t="shared" ca="1" si="530"/>
        <v>30</v>
      </c>
      <c r="AA1312" s="400"/>
    </row>
    <row r="1313" spans="16:27">
      <c r="P1313" s="394">
        <f t="shared" ca="1" si="529"/>
        <v>270</v>
      </c>
      <c r="Q1313" s="394">
        <f t="shared" ca="1" si="530"/>
        <v>30</v>
      </c>
      <c r="AA1313" s="400"/>
    </row>
    <row r="1314" spans="16:27">
      <c r="P1314" s="394">
        <f t="shared" ca="1" si="529"/>
        <v>270</v>
      </c>
      <c r="Q1314" s="394">
        <f t="shared" ca="1" si="530"/>
        <v>40</v>
      </c>
      <c r="AA1314" s="400"/>
    </row>
    <row r="1315" spans="16:27">
      <c r="P1315" s="394">
        <f t="shared" ca="1" si="529"/>
        <v>270</v>
      </c>
      <c r="Q1315" s="394">
        <f t="shared" ca="1" si="530"/>
        <v>40</v>
      </c>
      <c r="AA1315" s="400"/>
    </row>
    <row r="1316" spans="16:27">
      <c r="P1316" s="394">
        <f t="shared" ca="1" si="529"/>
        <v>250</v>
      </c>
      <c r="Q1316" s="394">
        <f t="shared" ca="1" si="530"/>
        <v>30</v>
      </c>
      <c r="AA1316" s="400"/>
    </row>
    <row r="1317" spans="16:27">
      <c r="P1317" s="394">
        <f t="shared" ca="1" si="529"/>
        <v>250</v>
      </c>
      <c r="Q1317" s="394">
        <f t="shared" ca="1" si="530"/>
        <v>40</v>
      </c>
      <c r="AA1317" s="400"/>
    </row>
    <row r="1318" spans="16:27">
      <c r="P1318" s="394">
        <f t="shared" ca="1" si="529"/>
        <v>260</v>
      </c>
      <c r="Q1318" s="394">
        <f t="shared" ca="1" si="530"/>
        <v>40</v>
      </c>
      <c r="AA1318" s="400"/>
    </row>
    <row r="1319" spans="16:27">
      <c r="P1319" s="394">
        <f t="shared" ca="1" si="529"/>
        <v>270</v>
      </c>
      <c r="Q1319" s="394">
        <f t="shared" ca="1" si="530"/>
        <v>40</v>
      </c>
      <c r="AA1319" s="400"/>
    </row>
    <row r="1320" spans="16:27">
      <c r="P1320" s="394">
        <f t="shared" ca="1" si="529"/>
        <v>260</v>
      </c>
      <c r="Q1320" s="394">
        <f t="shared" ca="1" si="530"/>
        <v>40</v>
      </c>
      <c r="AA1320" s="400"/>
    </row>
    <row r="1321" spans="16:27">
      <c r="P1321" s="394">
        <f t="shared" ca="1" si="529"/>
        <v>250</v>
      </c>
      <c r="Q1321" s="394">
        <f t="shared" ca="1" si="530"/>
        <v>30</v>
      </c>
      <c r="AA1321" s="400"/>
    </row>
    <row r="1322" spans="16:27">
      <c r="P1322" s="394">
        <f t="shared" ca="1" si="529"/>
        <v>260</v>
      </c>
      <c r="Q1322" s="394">
        <f t="shared" ca="1" si="530"/>
        <v>40</v>
      </c>
      <c r="AA1322" s="400"/>
    </row>
    <row r="1323" spans="16:27">
      <c r="P1323" s="394">
        <f t="shared" ref="P1323:P1361" ca="1" si="531">ROUND((RAND()*(270-250)+250),-1)</f>
        <v>250</v>
      </c>
      <c r="Q1323" s="394">
        <f t="shared" ref="Q1323:Q1360" ca="1" si="532">ROUND((RAND()*(45-30)+30),-1)</f>
        <v>40</v>
      </c>
      <c r="AA1323" s="400"/>
    </row>
    <row r="1324" spans="16:27">
      <c r="P1324" s="394">
        <f t="shared" ca="1" si="531"/>
        <v>260</v>
      </c>
      <c r="Q1324" s="394">
        <f t="shared" ca="1" si="532"/>
        <v>40</v>
      </c>
      <c r="AA1324" s="400"/>
    </row>
    <row r="1325" spans="16:27">
      <c r="P1325" s="394">
        <f t="shared" ca="1" si="531"/>
        <v>270</v>
      </c>
      <c r="Q1325" s="394">
        <f t="shared" ca="1" si="532"/>
        <v>30</v>
      </c>
      <c r="AA1325" s="400"/>
    </row>
    <row r="1326" spans="16:27">
      <c r="P1326" s="394">
        <f t="shared" ca="1" si="531"/>
        <v>250</v>
      </c>
      <c r="Q1326" s="394">
        <f t="shared" ca="1" si="532"/>
        <v>30</v>
      </c>
      <c r="AA1326" s="400"/>
    </row>
    <row r="1327" spans="16:27">
      <c r="P1327" s="394">
        <f t="shared" ca="1" si="531"/>
        <v>270</v>
      </c>
      <c r="Q1327" s="394">
        <f t="shared" ca="1" si="532"/>
        <v>30</v>
      </c>
      <c r="AA1327" s="400"/>
    </row>
    <row r="1328" spans="16:27">
      <c r="P1328" s="394">
        <f t="shared" ca="1" si="531"/>
        <v>260</v>
      </c>
      <c r="Q1328" s="394">
        <f t="shared" ca="1" si="532"/>
        <v>40</v>
      </c>
      <c r="AA1328" s="400"/>
    </row>
    <row r="1329" spans="16:27">
      <c r="P1329" s="394">
        <f t="shared" ca="1" si="531"/>
        <v>260</v>
      </c>
      <c r="Q1329" s="394">
        <f t="shared" ca="1" si="532"/>
        <v>30</v>
      </c>
      <c r="AA1329" s="400"/>
    </row>
    <row r="1330" spans="16:27">
      <c r="P1330" s="394">
        <f t="shared" ca="1" si="531"/>
        <v>260</v>
      </c>
      <c r="Q1330" s="394">
        <f t="shared" ca="1" si="532"/>
        <v>40</v>
      </c>
      <c r="AA1330" s="400"/>
    </row>
    <row r="1331" spans="16:27">
      <c r="P1331" s="394">
        <f t="shared" ca="1" si="531"/>
        <v>260</v>
      </c>
      <c r="Q1331" s="394">
        <f t="shared" ca="1" si="532"/>
        <v>40</v>
      </c>
      <c r="AA1331" s="400"/>
    </row>
    <row r="1332" spans="16:27">
      <c r="P1332" s="394">
        <f t="shared" ca="1" si="531"/>
        <v>260</v>
      </c>
      <c r="Q1332" s="394">
        <f t="shared" ca="1" si="532"/>
        <v>30</v>
      </c>
      <c r="AA1332" s="400"/>
    </row>
    <row r="1333" spans="16:27">
      <c r="P1333" s="394">
        <f t="shared" ca="1" si="531"/>
        <v>260</v>
      </c>
      <c r="Q1333" s="394">
        <f t="shared" ca="1" si="532"/>
        <v>40</v>
      </c>
      <c r="AA1333" s="400"/>
    </row>
    <row r="1334" spans="16:27">
      <c r="P1334" s="394">
        <f t="shared" ca="1" si="531"/>
        <v>260</v>
      </c>
      <c r="Q1334" s="394">
        <f t="shared" ca="1" si="532"/>
        <v>40</v>
      </c>
      <c r="AA1334" s="400"/>
    </row>
    <row r="1335" spans="16:27">
      <c r="P1335" s="394">
        <f t="shared" ca="1" si="531"/>
        <v>260</v>
      </c>
      <c r="Q1335" s="394">
        <f t="shared" ca="1" si="532"/>
        <v>40</v>
      </c>
      <c r="AA1335" s="400"/>
    </row>
    <row r="1336" spans="16:27">
      <c r="P1336" s="394">
        <f t="shared" ca="1" si="531"/>
        <v>250</v>
      </c>
      <c r="Q1336" s="394">
        <f t="shared" ca="1" si="532"/>
        <v>40</v>
      </c>
      <c r="AA1336" s="400"/>
    </row>
    <row r="1337" spans="16:27">
      <c r="P1337" s="394">
        <f t="shared" ca="1" si="531"/>
        <v>250</v>
      </c>
      <c r="Q1337" s="394">
        <f t="shared" ca="1" si="532"/>
        <v>40</v>
      </c>
      <c r="AA1337" s="400"/>
    </row>
    <row r="1338" spans="16:27">
      <c r="P1338" s="394">
        <f t="shared" ca="1" si="531"/>
        <v>260</v>
      </c>
      <c r="Q1338" s="394">
        <f t="shared" ca="1" si="532"/>
        <v>40</v>
      </c>
      <c r="AA1338" s="400"/>
    </row>
    <row r="1339" spans="16:27">
      <c r="P1339" s="394">
        <f t="shared" ca="1" si="531"/>
        <v>260</v>
      </c>
      <c r="Q1339" s="394">
        <f t="shared" ca="1" si="532"/>
        <v>40</v>
      </c>
      <c r="AA1339" s="400"/>
    </row>
    <row r="1340" spans="16:27">
      <c r="P1340" s="394">
        <f t="shared" ca="1" si="531"/>
        <v>250</v>
      </c>
      <c r="Q1340" s="394">
        <f t="shared" ca="1" si="532"/>
        <v>30</v>
      </c>
      <c r="AA1340" s="400"/>
    </row>
    <row r="1341" spans="16:27">
      <c r="P1341" s="394">
        <f t="shared" ca="1" si="531"/>
        <v>270</v>
      </c>
      <c r="Q1341" s="394">
        <f t="shared" ca="1" si="532"/>
        <v>40</v>
      </c>
      <c r="AA1341" s="400"/>
    </row>
    <row r="1342" spans="16:27">
      <c r="P1342" s="394">
        <f t="shared" ca="1" si="531"/>
        <v>260</v>
      </c>
      <c r="Q1342" s="394">
        <f t="shared" ca="1" si="532"/>
        <v>30</v>
      </c>
      <c r="AA1342" s="400"/>
    </row>
    <row r="1343" spans="16:27">
      <c r="P1343" s="394">
        <f t="shared" ca="1" si="531"/>
        <v>260</v>
      </c>
      <c r="Q1343" s="394">
        <f t="shared" ca="1" si="532"/>
        <v>40</v>
      </c>
      <c r="AA1343" s="400"/>
    </row>
    <row r="1344" spans="16:27">
      <c r="P1344" s="394">
        <f t="shared" ca="1" si="531"/>
        <v>260</v>
      </c>
      <c r="Q1344" s="394">
        <f t="shared" ca="1" si="532"/>
        <v>30</v>
      </c>
      <c r="AA1344" s="400"/>
    </row>
    <row r="1345" spans="16:27">
      <c r="P1345" s="394">
        <f t="shared" ca="1" si="531"/>
        <v>260</v>
      </c>
      <c r="Q1345" s="394">
        <f t="shared" ca="1" si="532"/>
        <v>40</v>
      </c>
      <c r="AA1345" s="400"/>
    </row>
    <row r="1346" spans="16:27">
      <c r="P1346" s="394">
        <f t="shared" ca="1" si="531"/>
        <v>260</v>
      </c>
      <c r="Q1346" s="394">
        <f t="shared" ca="1" si="532"/>
        <v>40</v>
      </c>
      <c r="AA1346" s="400"/>
    </row>
    <row r="1347" spans="16:27">
      <c r="P1347" s="394">
        <f t="shared" ca="1" si="531"/>
        <v>250</v>
      </c>
      <c r="Q1347" s="394">
        <f t="shared" ca="1" si="532"/>
        <v>30</v>
      </c>
      <c r="AA1347" s="400"/>
    </row>
    <row r="1348" spans="16:27">
      <c r="P1348" s="394">
        <f t="shared" ca="1" si="531"/>
        <v>260</v>
      </c>
      <c r="Q1348" s="394">
        <f t="shared" ca="1" si="532"/>
        <v>30</v>
      </c>
      <c r="AA1348" s="400"/>
    </row>
    <row r="1349" spans="16:27">
      <c r="P1349" s="394">
        <f t="shared" ca="1" si="531"/>
        <v>270</v>
      </c>
      <c r="Q1349" s="394">
        <f t="shared" ca="1" si="532"/>
        <v>40</v>
      </c>
      <c r="AA1349" s="400"/>
    </row>
    <row r="1350" spans="16:27">
      <c r="P1350" s="394">
        <f t="shared" ca="1" si="531"/>
        <v>260</v>
      </c>
      <c r="Q1350" s="394">
        <f t="shared" ca="1" si="532"/>
        <v>40</v>
      </c>
      <c r="AA1350" s="400"/>
    </row>
    <row r="1351" spans="16:27">
      <c r="P1351" s="394">
        <f t="shared" ca="1" si="531"/>
        <v>260</v>
      </c>
      <c r="Q1351" s="394">
        <f t="shared" ca="1" si="532"/>
        <v>40</v>
      </c>
      <c r="AA1351" s="400"/>
    </row>
    <row r="1352" spans="16:27">
      <c r="P1352" s="394">
        <f t="shared" ca="1" si="531"/>
        <v>260</v>
      </c>
      <c r="Q1352" s="394">
        <f t="shared" ca="1" si="532"/>
        <v>40</v>
      </c>
      <c r="AA1352" s="400"/>
    </row>
    <row r="1353" spans="16:27">
      <c r="P1353" s="394">
        <f t="shared" ca="1" si="531"/>
        <v>270</v>
      </c>
      <c r="Q1353" s="394">
        <f t="shared" ca="1" si="532"/>
        <v>40</v>
      </c>
      <c r="AA1353" s="400"/>
    </row>
    <row r="1354" spans="16:27">
      <c r="P1354" s="394">
        <f t="shared" ca="1" si="531"/>
        <v>260</v>
      </c>
      <c r="Q1354" s="394">
        <f t="shared" ca="1" si="532"/>
        <v>30</v>
      </c>
      <c r="AA1354" s="400"/>
    </row>
    <row r="1355" spans="16:27">
      <c r="P1355" s="394">
        <f t="shared" ca="1" si="531"/>
        <v>250</v>
      </c>
      <c r="Q1355" s="394">
        <f t="shared" ca="1" si="532"/>
        <v>30</v>
      </c>
      <c r="AA1355" s="400"/>
    </row>
    <row r="1356" spans="16:27">
      <c r="P1356" s="394">
        <f t="shared" ca="1" si="531"/>
        <v>250</v>
      </c>
      <c r="Q1356" s="394">
        <f t="shared" ca="1" si="532"/>
        <v>40</v>
      </c>
    </row>
    <row r="1357" spans="16:27">
      <c r="P1357" s="394">
        <f t="shared" ca="1" si="531"/>
        <v>260</v>
      </c>
      <c r="Q1357" s="394">
        <f t="shared" ca="1" si="532"/>
        <v>30</v>
      </c>
    </row>
    <row r="1358" spans="16:27">
      <c r="P1358" s="394">
        <f t="shared" ca="1" si="531"/>
        <v>270</v>
      </c>
      <c r="Q1358" s="394">
        <f t="shared" ca="1" si="532"/>
        <v>40</v>
      </c>
    </row>
    <row r="1359" spans="16:27">
      <c r="P1359" s="394">
        <f t="shared" ca="1" si="531"/>
        <v>260</v>
      </c>
      <c r="Q1359" s="394">
        <f t="shared" ca="1" si="532"/>
        <v>30</v>
      </c>
    </row>
    <row r="1360" spans="16:27">
      <c r="P1360" s="394">
        <f t="shared" ca="1" si="531"/>
        <v>260</v>
      </c>
      <c r="Q1360" s="394">
        <f t="shared" ca="1" si="532"/>
        <v>40</v>
      </c>
    </row>
    <row r="1361" spans="16:16">
      <c r="P1361" s="394">
        <f t="shared" ca="1" si="531"/>
        <v>250</v>
      </c>
    </row>
  </sheetData>
  <mergeCells count="50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820:H820"/>
    <mergeCell ref="I820:O820"/>
    <mergeCell ref="A821:H829"/>
    <mergeCell ref="I821:O829"/>
    <mergeCell ref="B464:B500"/>
    <mergeCell ref="B501:B515"/>
    <mergeCell ref="A816:C816"/>
    <mergeCell ref="F816:G816"/>
    <mergeCell ref="A818:H819"/>
    <mergeCell ref="I818:O819"/>
    <mergeCell ref="B516:B552"/>
    <mergeCell ref="B553:B589"/>
    <mergeCell ref="B590:B626"/>
    <mergeCell ref="B627:B663"/>
    <mergeCell ref="B664:B700"/>
    <mergeCell ref="B701:B716"/>
    <mergeCell ref="B797:B812"/>
    <mergeCell ref="B717:B732"/>
    <mergeCell ref="B733:B748"/>
    <mergeCell ref="B749:B764"/>
    <mergeCell ref="B765:B780"/>
    <mergeCell ref="B781:B79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2"/>
  <sheetViews>
    <sheetView view="pageBreakPreview" topLeftCell="A11" zoomScaleSheetLayoutView="100" workbookViewId="0">
      <selection activeCell="L16" sqref="L16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96" t="s">
        <v>476</v>
      </c>
      <c r="B4" s="796"/>
      <c r="C4" s="796"/>
      <c r="D4" s="796"/>
      <c r="E4" s="796"/>
      <c r="F4" s="796"/>
      <c r="G4" s="796"/>
      <c r="H4" s="796"/>
      <c r="I4" s="796"/>
      <c r="J4" s="796"/>
    </row>
    <row r="5" spans="1:12" ht="26.25" customHeight="1">
      <c r="A5" s="797" t="s">
        <v>477</v>
      </c>
      <c r="B5" s="797"/>
      <c r="C5" s="797"/>
      <c r="D5" s="797"/>
      <c r="E5" s="797"/>
      <c r="F5" s="797"/>
      <c r="G5" s="797"/>
      <c r="H5" s="797"/>
      <c r="I5" s="797"/>
      <c r="J5" s="797"/>
    </row>
    <row r="6" spans="1:12" ht="19.5" customHeight="1">
      <c r="A6" s="329" t="s">
        <v>431</v>
      </c>
      <c r="B6" s="423"/>
      <c r="C6" s="424"/>
      <c r="D6" s="424">
        <f>'list acceptance'!D8</f>
        <v>46085</v>
      </c>
      <c r="E6" s="425"/>
      <c r="G6" s="798"/>
      <c r="H6" s="798"/>
      <c r="I6" s="798"/>
      <c r="J6" s="798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KM10+130, KM10+170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99" t="s">
        <v>478</v>
      </c>
      <c r="B11" s="801" t="s">
        <v>479</v>
      </c>
      <c r="C11" s="803" t="s">
        <v>185</v>
      </c>
      <c r="D11" s="804"/>
      <c r="E11" s="566" t="s">
        <v>466</v>
      </c>
      <c r="F11" s="805" t="s">
        <v>480</v>
      </c>
      <c r="G11" s="807" t="s">
        <v>481</v>
      </c>
      <c r="H11" s="809" t="s">
        <v>482</v>
      </c>
      <c r="I11" s="810"/>
      <c r="J11" s="788" t="s">
        <v>435</v>
      </c>
    </row>
    <row r="12" spans="1:12" s="433" customFormat="1" ht="54.75" customHeight="1">
      <c r="A12" s="800"/>
      <c r="B12" s="802"/>
      <c r="C12" s="434" t="s">
        <v>483</v>
      </c>
      <c r="D12" s="434" t="s">
        <v>484</v>
      </c>
      <c r="E12" s="567"/>
      <c r="F12" s="806"/>
      <c r="G12" s="808"/>
      <c r="H12" s="401" t="s">
        <v>472</v>
      </c>
      <c r="I12" s="401" t="s">
        <v>473</v>
      </c>
      <c r="J12" s="789"/>
    </row>
    <row r="13" spans="1:12" s="433" customFormat="1" ht="30.75" customHeight="1" thickBot="1">
      <c r="A13" s="435">
        <v>1</v>
      </c>
      <c r="B13" s="478">
        <v>46083</v>
      </c>
      <c r="C13" s="436">
        <v>10130</v>
      </c>
      <c r="D13" s="436">
        <v>10170</v>
      </c>
      <c r="E13" s="437">
        <v>1.2</v>
      </c>
      <c r="F13" s="437">
        <v>13.8</v>
      </c>
      <c r="G13" s="438">
        <v>799</v>
      </c>
      <c r="H13" s="510">
        <v>11026.2</v>
      </c>
      <c r="I13" s="439">
        <v>11092.12</v>
      </c>
      <c r="J13" s="440"/>
      <c r="K13" s="477" t="e">
        <f>#REF!</f>
        <v>#REF!</v>
      </c>
      <c r="L13" s="493"/>
    </row>
    <row r="14" spans="1:12" s="433" customFormat="1" ht="24.75" customHeight="1" thickTop="1" thickBot="1">
      <c r="A14" s="790" t="s">
        <v>438</v>
      </c>
      <c r="B14" s="791"/>
      <c r="C14" s="791"/>
      <c r="D14" s="791"/>
      <c r="E14" s="791"/>
      <c r="F14" s="792"/>
      <c r="G14" s="441">
        <f>SUM(G13:G13)</f>
        <v>799</v>
      </c>
      <c r="H14" s="441">
        <f>SUM(H13:H13)</f>
        <v>11026.2</v>
      </c>
      <c r="I14" s="441">
        <f>SUM(I13:I13)</f>
        <v>11092.12</v>
      </c>
      <c r="J14" s="442"/>
    </row>
    <row r="15" spans="1:12" ht="24" customHeight="1" thickTop="1">
      <c r="A15" s="793" t="s">
        <v>301</v>
      </c>
      <c r="B15" s="794"/>
      <c r="C15" s="794"/>
      <c r="D15" s="794"/>
      <c r="E15" s="795"/>
      <c r="F15" s="793" t="s">
        <v>303</v>
      </c>
      <c r="G15" s="794"/>
      <c r="H15" s="794"/>
      <c r="I15" s="794"/>
      <c r="J15" s="795"/>
    </row>
    <row r="16" spans="1:12" ht="21.75" customHeight="1">
      <c r="A16" s="793" t="s">
        <v>412</v>
      </c>
      <c r="B16" s="794"/>
      <c r="C16" s="794"/>
      <c r="D16" s="794"/>
      <c r="E16" s="795"/>
      <c r="F16" s="793" t="s">
        <v>342</v>
      </c>
      <c r="G16" s="794"/>
      <c r="H16" s="794"/>
      <c r="I16" s="794"/>
      <c r="J16" s="795"/>
    </row>
    <row r="17" spans="1:14">
      <c r="A17" s="780" t="s">
        <v>184</v>
      </c>
      <c r="B17" s="781"/>
      <c r="C17" s="781"/>
      <c r="D17" s="781"/>
      <c r="E17" s="782"/>
      <c r="F17" s="780" t="s">
        <v>520</v>
      </c>
      <c r="G17" s="781"/>
      <c r="H17" s="781"/>
      <c r="I17" s="781"/>
      <c r="J17" s="782"/>
    </row>
    <row r="18" spans="1:14" ht="15" customHeight="1">
      <c r="A18" s="783"/>
      <c r="B18" s="772"/>
      <c r="C18" s="772"/>
      <c r="D18" s="772"/>
      <c r="E18" s="784"/>
      <c r="F18" s="783"/>
      <c r="G18" s="772"/>
      <c r="H18" s="772"/>
      <c r="I18" s="772"/>
      <c r="J18" s="784"/>
    </row>
    <row r="19" spans="1:14" ht="15" customHeight="1">
      <c r="A19" s="783"/>
      <c r="B19" s="772"/>
      <c r="C19" s="772"/>
      <c r="D19" s="772"/>
      <c r="E19" s="784"/>
      <c r="F19" s="783"/>
      <c r="G19" s="772"/>
      <c r="H19" s="772"/>
      <c r="I19" s="772"/>
      <c r="J19" s="784"/>
    </row>
    <row r="20" spans="1:14" ht="15" customHeight="1">
      <c r="A20" s="783"/>
      <c r="B20" s="772"/>
      <c r="C20" s="772"/>
      <c r="D20" s="772"/>
      <c r="E20" s="784"/>
      <c r="F20" s="783"/>
      <c r="G20" s="772"/>
      <c r="H20" s="772"/>
      <c r="I20" s="772"/>
      <c r="J20" s="784"/>
    </row>
    <row r="21" spans="1:14" ht="15" customHeight="1">
      <c r="A21" s="783"/>
      <c r="B21" s="772"/>
      <c r="C21" s="772"/>
      <c r="D21" s="772"/>
      <c r="E21" s="784"/>
      <c r="F21" s="783"/>
      <c r="G21" s="772"/>
      <c r="H21" s="772"/>
      <c r="I21" s="772"/>
      <c r="J21" s="784"/>
    </row>
    <row r="22" spans="1:14" ht="15" customHeight="1">
      <c r="A22" s="783"/>
      <c r="B22" s="772"/>
      <c r="C22" s="772"/>
      <c r="D22" s="772"/>
      <c r="E22" s="784"/>
      <c r="F22" s="783"/>
      <c r="G22" s="772"/>
      <c r="H22" s="772"/>
      <c r="I22" s="772"/>
      <c r="J22" s="784"/>
    </row>
    <row r="23" spans="1:14" ht="15" customHeight="1">
      <c r="A23" s="783"/>
      <c r="B23" s="772"/>
      <c r="C23" s="772"/>
      <c r="D23" s="772"/>
      <c r="E23" s="784"/>
      <c r="F23" s="783"/>
      <c r="G23" s="772"/>
      <c r="H23" s="772"/>
      <c r="I23" s="772"/>
      <c r="J23" s="784"/>
    </row>
    <row r="24" spans="1:14" ht="27" customHeight="1">
      <c r="A24" s="785"/>
      <c r="B24" s="786"/>
      <c r="C24" s="786"/>
      <c r="D24" s="786"/>
      <c r="E24" s="787"/>
      <c r="F24" s="785"/>
      <c r="G24" s="786"/>
      <c r="H24" s="786"/>
      <c r="I24" s="786"/>
      <c r="J24" s="787"/>
    </row>
    <row r="25" spans="1:14">
      <c r="B25" s="443"/>
    </row>
    <row r="26" spans="1:14">
      <c r="M26" s="420">
        <f t="shared" ref="M26:M89" si="0">I26+K26</f>
        <v>0</v>
      </c>
      <c r="N26" s="420" t="e">
        <f>#REF!+K26</f>
        <v>#REF!</v>
      </c>
    </row>
    <row r="27" spans="1:14">
      <c r="M27" s="420">
        <f t="shared" si="0"/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ref="M90:M153" si="1">I90+K90</f>
        <v>0</v>
      </c>
      <c r="N90" s="420" t="e">
        <f>#REF!+K90</f>
        <v>#REF!</v>
      </c>
    </row>
    <row r="91" spans="13:14">
      <c r="M91" s="420">
        <f t="shared" si="1"/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ref="M154:M217" si="2">I154+K154</f>
        <v>0</v>
      </c>
      <c r="N154" s="420" t="e">
        <f>#REF!+K154</f>
        <v>#REF!</v>
      </c>
    </row>
    <row r="155" spans="13:14">
      <c r="M155" s="420">
        <f t="shared" si="2"/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ref="M218:M233" si="3">I218+K218</f>
        <v>0</v>
      </c>
      <c r="N218" s="420" t="e">
        <f>#REF!+K218</f>
        <v>#REF!</v>
      </c>
    </row>
    <row r="219" spans="13:14">
      <c r="M219" s="420">
        <f t="shared" si="3"/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>SUBTOTAL(109,M15:M233)</f>
        <v>0</v>
      </c>
      <c r="N234" s="420" t="e">
        <f>SUBTOTAL(109,N15:N233)</f>
        <v>#REF!</v>
      </c>
    </row>
    <row r="242" spans="10:10">
      <c r="J242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17:E24"/>
    <mergeCell ref="F17:J24"/>
    <mergeCell ref="J11:J12"/>
    <mergeCell ref="A14:F14"/>
    <mergeCell ref="A15:E15"/>
    <mergeCell ref="F15:J15"/>
    <mergeCell ref="A16:E16"/>
    <mergeCell ref="F16:J16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270226/01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55" t="s">
        <v>236</v>
      </c>
      <c r="B15" s="855"/>
      <c r="C15" s="855"/>
      <c r="D15" s="855"/>
      <c r="E15" s="855"/>
      <c r="F15" s="855"/>
      <c r="G15" s="855"/>
      <c r="H15" s="855"/>
      <c r="I15" s="855"/>
      <c r="J15" s="855"/>
      <c r="K15" s="855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55" t="s">
        <v>238</v>
      </c>
      <c r="B17" s="855"/>
      <c r="C17" s="855"/>
      <c r="D17" s="855"/>
      <c r="E17" s="855"/>
      <c r="F17" s="855"/>
      <c r="G17" s="855"/>
      <c r="H17" s="855"/>
      <c r="I17" s="855"/>
      <c r="J17" s="855"/>
      <c r="K17" s="855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56" t="e">
        <f>Bìa!$B$25</f>
        <v>#REF!</v>
      </c>
      <c r="G19" s="856"/>
      <c r="H19" s="856"/>
      <c r="I19" s="856"/>
      <c r="J19" s="856"/>
      <c r="K19" s="856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57" t="s">
        <v>241</v>
      </c>
      <c r="B21" s="857"/>
      <c r="C21" s="857"/>
      <c r="D21" s="857"/>
      <c r="E21" s="857"/>
      <c r="F21" s="857"/>
      <c r="G21" s="857"/>
      <c r="H21" s="857"/>
      <c r="I21" s="857"/>
      <c r="J21" s="857"/>
      <c r="K21" s="857"/>
      <c r="L21" s="857"/>
      <c r="N21" s="210" t="s">
        <v>339</v>
      </c>
      <c r="P21" s="211"/>
    </row>
    <row r="22" spans="1:22" s="210" customFormat="1" ht="33.6" customHeight="1">
      <c r="A22" s="857" t="s">
        <v>340</v>
      </c>
      <c r="B22" s="857"/>
      <c r="C22" s="857"/>
      <c r="D22" s="857"/>
      <c r="E22" s="857"/>
      <c r="F22" s="857"/>
      <c r="G22" s="857"/>
      <c r="H22" s="857"/>
      <c r="I22" s="857"/>
      <c r="J22" s="857"/>
      <c r="K22" s="857"/>
      <c r="L22" s="857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58">
        <f>+M10</f>
        <v>46027</v>
      </c>
      <c r="G24" s="858"/>
      <c r="H24" s="858"/>
      <c r="I24" s="858"/>
      <c r="J24" s="858"/>
      <c r="K24" s="858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58">
        <f>+F24</f>
        <v>46027</v>
      </c>
      <c r="G25" s="858"/>
      <c r="H25" s="858"/>
      <c r="I25" s="858"/>
      <c r="J25" s="858"/>
      <c r="K25" s="858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54" t="s">
        <v>203</v>
      </c>
      <c r="D29" s="854"/>
      <c r="E29" s="225" t="s">
        <v>204</v>
      </c>
      <c r="F29" s="226" t="s">
        <v>205</v>
      </c>
      <c r="G29" s="859"/>
      <c r="H29" s="859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54" t="s">
        <v>370</v>
      </c>
      <c r="D30" s="854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60" t="s">
        <v>246</v>
      </c>
      <c r="B31" s="860"/>
      <c r="C31" s="860"/>
      <c r="D31" s="860"/>
      <c r="E31" s="860"/>
      <c r="F31" s="860"/>
      <c r="G31" s="860"/>
      <c r="H31" s="860"/>
      <c r="I31" s="860"/>
      <c r="J31" s="860"/>
      <c r="K31" s="860"/>
      <c r="L31" s="225"/>
    </row>
    <row r="32" spans="1:22" s="227" customFormat="1" ht="21.9" customHeight="1">
      <c r="A32" s="223" t="s">
        <v>201</v>
      </c>
      <c r="B32" s="224" t="s">
        <v>202</v>
      </c>
      <c r="C32" s="854" t="s">
        <v>295</v>
      </c>
      <c r="D32" s="854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44" t="e">
        <f>#REF!</f>
        <v>#REF!</v>
      </c>
      <c r="D33" s="844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45" t="s">
        <v>176</v>
      </c>
      <c r="C36" s="845"/>
      <c r="D36" s="845"/>
      <c r="E36" s="845"/>
      <c r="F36" s="845"/>
      <c r="G36" s="845"/>
      <c r="H36" s="845"/>
      <c r="I36" s="845"/>
      <c r="J36" s="845"/>
      <c r="K36" s="845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46" t="s">
        <v>210</v>
      </c>
      <c r="C38" s="846"/>
      <c r="D38" s="846"/>
      <c r="E38" s="846"/>
      <c r="F38" s="846"/>
      <c r="G38" s="846"/>
      <c r="H38" s="846"/>
      <c r="I38" s="846"/>
      <c r="J38" s="846"/>
      <c r="K38" s="846"/>
      <c r="L38" s="226"/>
    </row>
    <row r="39" spans="1:24" s="212" customFormat="1" ht="36" customHeight="1">
      <c r="B39" s="845" t="s">
        <v>211</v>
      </c>
      <c r="C39" s="845"/>
      <c r="D39" s="845"/>
      <c r="E39" s="845"/>
      <c r="F39" s="845"/>
      <c r="G39" s="845"/>
      <c r="H39" s="845"/>
      <c r="I39" s="845"/>
      <c r="J39" s="845"/>
      <c r="K39" s="845"/>
      <c r="L39" s="230"/>
      <c r="O39" s="231"/>
    </row>
    <row r="40" spans="1:24" s="212" customFormat="1" ht="15.6">
      <c r="B40" s="845" t="s">
        <v>250</v>
      </c>
      <c r="C40" s="845"/>
      <c r="D40" s="845"/>
      <c r="E40" s="845"/>
      <c r="F40" s="845"/>
      <c r="G40" s="845"/>
      <c r="H40" s="845"/>
      <c r="I40" s="845"/>
      <c r="J40" s="845"/>
      <c r="K40" s="845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45" t="s">
        <v>253</v>
      </c>
      <c r="C43" s="845"/>
      <c r="D43" s="845"/>
      <c r="E43" s="845"/>
      <c r="F43" s="845"/>
      <c r="G43" s="845"/>
      <c r="H43" s="845"/>
      <c r="I43" s="845"/>
      <c r="J43" s="845"/>
      <c r="K43" s="845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47" t="s">
        <v>256</v>
      </c>
      <c r="H47" s="848"/>
      <c r="I47" s="849"/>
      <c r="J47" s="853" t="s">
        <v>257</v>
      </c>
      <c r="K47" s="853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50" t="s">
        <v>259</v>
      </c>
      <c r="H48" s="851"/>
      <c r="I48" s="852"/>
      <c r="J48" s="853" t="s">
        <v>260</v>
      </c>
      <c r="K48" s="853"/>
    </row>
    <row r="49" spans="1:12" s="238" customFormat="1" ht="32.1" customHeight="1">
      <c r="A49" s="237">
        <v>1</v>
      </c>
      <c r="B49" s="838" t="s">
        <v>360</v>
      </c>
      <c r="C49" s="839"/>
      <c r="D49" s="839"/>
      <c r="E49" s="839"/>
      <c r="F49" s="840"/>
      <c r="G49" s="841" t="s">
        <v>361</v>
      </c>
      <c r="H49" s="842"/>
      <c r="I49" s="843"/>
      <c r="J49" s="811" t="s">
        <v>261</v>
      </c>
      <c r="K49" s="811"/>
    </row>
    <row r="50" spans="1:12" s="238" customFormat="1" ht="32.1" customHeight="1">
      <c r="A50" s="237">
        <f t="shared" ref="A50:A55" si="0">A49+1</f>
        <v>2</v>
      </c>
      <c r="B50" s="838" t="s">
        <v>362</v>
      </c>
      <c r="C50" s="839"/>
      <c r="D50" s="839"/>
      <c r="E50" s="839"/>
      <c r="F50" s="840"/>
      <c r="G50" s="841" t="s">
        <v>363</v>
      </c>
      <c r="H50" s="842"/>
      <c r="I50" s="843"/>
      <c r="J50" s="811" t="str">
        <f t="shared" ref="J50:J55" si="1">J49</f>
        <v>Đạt y/c</v>
      </c>
      <c r="K50" s="811"/>
    </row>
    <row r="51" spans="1:12" s="238" customFormat="1" ht="32.1" customHeight="1">
      <c r="A51" s="237">
        <f t="shared" si="0"/>
        <v>3</v>
      </c>
      <c r="B51" s="838" t="s">
        <v>364</v>
      </c>
      <c r="C51" s="839"/>
      <c r="D51" s="839"/>
      <c r="E51" s="839"/>
      <c r="F51" s="840"/>
      <c r="G51" s="841" t="s">
        <v>262</v>
      </c>
      <c r="H51" s="842"/>
      <c r="I51" s="843"/>
      <c r="J51" s="811" t="str">
        <f t="shared" si="1"/>
        <v>Đạt y/c</v>
      </c>
      <c r="K51" s="811"/>
    </row>
    <row r="52" spans="1:12" s="205" customFormat="1" ht="32.1" customHeight="1">
      <c r="A52" s="237">
        <f t="shared" si="0"/>
        <v>4</v>
      </c>
      <c r="B52" s="838" t="s">
        <v>365</v>
      </c>
      <c r="C52" s="839"/>
      <c r="D52" s="839"/>
      <c r="E52" s="839"/>
      <c r="F52" s="840"/>
      <c r="G52" s="832" t="s">
        <v>263</v>
      </c>
      <c r="H52" s="833"/>
      <c r="I52" s="834"/>
      <c r="J52" s="811" t="str">
        <f t="shared" si="1"/>
        <v>Đạt y/c</v>
      </c>
      <c r="K52" s="811"/>
    </row>
    <row r="53" spans="1:12" s="205" customFormat="1" ht="32.1" customHeight="1">
      <c r="A53" s="237">
        <f t="shared" si="0"/>
        <v>5</v>
      </c>
      <c r="B53" s="838" t="s">
        <v>366</v>
      </c>
      <c r="C53" s="839"/>
      <c r="D53" s="839"/>
      <c r="E53" s="839"/>
      <c r="F53" s="840"/>
      <c r="G53" s="832" t="s">
        <v>367</v>
      </c>
      <c r="H53" s="833"/>
      <c r="I53" s="834"/>
      <c r="J53" s="811" t="str">
        <f t="shared" si="1"/>
        <v>Đạt y/c</v>
      </c>
      <c r="K53" s="811"/>
    </row>
    <row r="54" spans="1:12" s="205" customFormat="1" ht="32.1" customHeight="1">
      <c r="A54" s="237">
        <f t="shared" si="0"/>
        <v>6</v>
      </c>
      <c r="B54" s="838" t="s">
        <v>264</v>
      </c>
      <c r="C54" s="839"/>
      <c r="D54" s="839"/>
      <c r="E54" s="839"/>
      <c r="F54" s="840"/>
      <c r="G54" s="835" t="s">
        <v>368</v>
      </c>
      <c r="H54" s="836"/>
      <c r="I54" s="837"/>
      <c r="J54" s="811" t="str">
        <f t="shared" si="1"/>
        <v>Đạt y/c</v>
      </c>
      <c r="K54" s="811"/>
    </row>
    <row r="55" spans="1:12" s="205" customFormat="1" ht="32.1" customHeight="1">
      <c r="A55" s="237">
        <f t="shared" si="0"/>
        <v>7</v>
      </c>
      <c r="B55" s="838" t="s">
        <v>369</v>
      </c>
      <c r="C55" s="839"/>
      <c r="D55" s="839"/>
      <c r="E55" s="839"/>
      <c r="F55" s="840"/>
      <c r="G55" s="835" t="s">
        <v>368</v>
      </c>
      <c r="H55" s="836"/>
      <c r="I55" s="837"/>
      <c r="J55" s="811" t="str">
        <f t="shared" si="1"/>
        <v>Đạt y/c</v>
      </c>
      <c r="K55" s="81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12" t="s">
        <v>267</v>
      </c>
      <c r="C60" s="812"/>
      <c r="D60" s="812"/>
      <c r="E60" s="812"/>
      <c r="F60" s="812"/>
      <c r="G60" s="812"/>
      <c r="H60" s="812"/>
      <c r="I60" s="812"/>
      <c r="J60" s="812"/>
      <c r="K60" s="812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12" t="s">
        <v>268</v>
      </c>
      <c r="C62" s="812"/>
      <c r="D62" s="812"/>
      <c r="E62" s="812"/>
      <c r="F62" s="812"/>
      <c r="G62" s="812"/>
      <c r="H62" s="812"/>
      <c r="I62" s="812"/>
      <c r="J62" s="812"/>
      <c r="K62" s="812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23" t="s">
        <v>301</v>
      </c>
      <c r="B65" s="723"/>
      <c r="C65" s="723"/>
      <c r="D65" s="723"/>
      <c r="E65" s="723"/>
      <c r="F65" s="723"/>
      <c r="G65" s="722" t="s">
        <v>303</v>
      </c>
      <c r="H65" s="722"/>
      <c r="I65" s="722"/>
      <c r="J65" s="722"/>
      <c r="K65" s="722"/>
    </row>
    <row r="66" spans="1:11" s="205" customFormat="1" ht="15.6">
      <c r="A66" s="723"/>
      <c r="B66" s="723"/>
      <c r="C66" s="723"/>
      <c r="D66" s="723"/>
      <c r="E66" s="723"/>
      <c r="F66" s="723"/>
      <c r="G66" s="722"/>
      <c r="H66" s="722"/>
      <c r="I66" s="722"/>
      <c r="J66" s="722"/>
      <c r="K66" s="722"/>
    </row>
    <row r="67" spans="1:11" s="205" customFormat="1" ht="33.75" customHeight="1">
      <c r="A67" s="585" t="s">
        <v>302</v>
      </c>
      <c r="B67" s="585"/>
      <c r="C67" s="585"/>
      <c r="D67" s="585"/>
      <c r="E67" s="585"/>
      <c r="F67" s="585"/>
      <c r="G67" s="822" t="s">
        <v>344</v>
      </c>
      <c r="H67" s="822"/>
      <c r="I67" s="822"/>
      <c r="J67" s="822"/>
      <c r="K67" s="822"/>
    </row>
    <row r="68" spans="1:11" s="205" customFormat="1" ht="15.6">
      <c r="A68" s="813" t="s">
        <v>295</v>
      </c>
      <c r="B68" s="814"/>
      <c r="C68" s="814"/>
      <c r="D68" s="814"/>
      <c r="E68" s="814"/>
      <c r="F68" s="815"/>
      <c r="G68" s="823" t="s">
        <v>370</v>
      </c>
      <c r="H68" s="824"/>
      <c r="I68" s="824"/>
      <c r="J68" s="824"/>
      <c r="K68" s="825"/>
    </row>
    <row r="69" spans="1:11" s="205" customFormat="1" ht="27.75" customHeight="1">
      <c r="A69" s="816"/>
      <c r="B69" s="817"/>
      <c r="C69" s="817"/>
      <c r="D69" s="817"/>
      <c r="E69" s="817"/>
      <c r="F69" s="818"/>
      <c r="G69" s="826"/>
      <c r="H69" s="827"/>
      <c r="I69" s="827"/>
      <c r="J69" s="827"/>
      <c r="K69" s="828"/>
    </row>
    <row r="70" spans="1:11" s="205" customFormat="1" ht="27.75" customHeight="1">
      <c r="A70" s="816"/>
      <c r="B70" s="817"/>
      <c r="C70" s="817"/>
      <c r="D70" s="817"/>
      <c r="E70" s="817"/>
      <c r="F70" s="818"/>
      <c r="G70" s="826"/>
      <c r="H70" s="827"/>
      <c r="I70" s="827"/>
      <c r="J70" s="827"/>
      <c r="K70" s="828"/>
    </row>
    <row r="71" spans="1:11" ht="27.75" customHeight="1">
      <c r="A71" s="816"/>
      <c r="B71" s="817"/>
      <c r="C71" s="817"/>
      <c r="D71" s="817"/>
      <c r="E71" s="817"/>
      <c r="F71" s="818"/>
      <c r="G71" s="826"/>
      <c r="H71" s="827"/>
      <c r="I71" s="827"/>
      <c r="J71" s="827"/>
      <c r="K71" s="828"/>
    </row>
    <row r="72" spans="1:11">
      <c r="A72" s="816"/>
      <c r="B72" s="817"/>
      <c r="C72" s="817"/>
      <c r="D72" s="817"/>
      <c r="E72" s="817"/>
      <c r="F72" s="818"/>
      <c r="G72" s="826"/>
      <c r="H72" s="827"/>
      <c r="I72" s="827"/>
      <c r="J72" s="827"/>
      <c r="K72" s="828"/>
    </row>
    <row r="73" spans="1:11">
      <c r="A73" s="819"/>
      <c r="B73" s="820"/>
      <c r="C73" s="820"/>
      <c r="D73" s="820"/>
      <c r="E73" s="820"/>
      <c r="F73" s="821"/>
      <c r="G73" s="829"/>
      <c r="H73" s="830"/>
      <c r="I73" s="830"/>
      <c r="J73" s="830"/>
      <c r="K73" s="831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7" t="s">
        <v>34</v>
      </c>
      <c r="B1" s="867"/>
      <c r="C1" s="867"/>
      <c r="D1" s="867"/>
      <c r="E1" s="867"/>
      <c r="F1" s="867"/>
      <c r="G1" s="867"/>
      <c r="H1" s="867"/>
      <c r="I1" s="867"/>
      <c r="J1" s="867"/>
      <c r="K1" s="867"/>
      <c r="L1" s="867"/>
      <c r="M1" s="867"/>
      <c r="N1" s="867"/>
      <c r="O1" s="867"/>
      <c r="P1" s="867"/>
      <c r="Q1" s="867"/>
      <c r="R1" s="867"/>
      <c r="S1" s="867"/>
      <c r="T1" s="867"/>
      <c r="U1" s="867"/>
      <c r="V1" s="867"/>
      <c r="W1" s="867"/>
      <c r="X1" s="867"/>
      <c r="Y1" s="867"/>
      <c r="Z1" s="867"/>
      <c r="AA1" s="867"/>
      <c r="AB1" s="867"/>
      <c r="AC1" s="867"/>
      <c r="AD1" s="867"/>
      <c r="AE1" s="867"/>
      <c r="AF1" s="867"/>
      <c r="AG1" s="867"/>
      <c r="AH1" s="867"/>
      <c r="AI1" s="867"/>
      <c r="AJ1" s="867"/>
      <c r="AK1" s="867"/>
      <c r="AL1" s="867"/>
      <c r="AM1" s="867"/>
      <c r="AN1" s="867"/>
      <c r="AO1" s="867"/>
      <c r="AP1" s="867"/>
      <c r="AQ1" s="867"/>
      <c r="AR1" s="867"/>
    </row>
    <row r="2" spans="1:44" s="58" customFormat="1" ht="20.100000000000001" customHeight="1">
      <c r="A2" s="866" t="s">
        <v>35</v>
      </c>
      <c r="B2" s="866" t="s">
        <v>0</v>
      </c>
      <c r="C2" s="866" t="s">
        <v>1</v>
      </c>
      <c r="D2" s="866" t="s">
        <v>36</v>
      </c>
      <c r="E2" s="866" t="s">
        <v>37</v>
      </c>
      <c r="F2" s="866"/>
      <c r="G2" s="866"/>
      <c r="H2" s="866"/>
      <c r="I2" s="866"/>
      <c r="J2" s="866"/>
      <c r="K2" s="866"/>
      <c r="L2" s="866"/>
      <c r="M2" s="866"/>
      <c r="N2" s="866"/>
      <c r="O2" s="866"/>
      <c r="P2" s="866"/>
      <c r="Q2" s="866"/>
      <c r="R2" s="866"/>
      <c r="S2" s="861" t="s">
        <v>38</v>
      </c>
      <c r="T2" s="861" t="s">
        <v>39</v>
      </c>
      <c r="U2" s="861" t="s">
        <v>40</v>
      </c>
      <c r="V2" s="866" t="s">
        <v>41</v>
      </c>
      <c r="W2" s="866"/>
      <c r="X2" s="866"/>
      <c r="Y2" s="866"/>
      <c r="Z2" s="866"/>
      <c r="AA2" s="866"/>
      <c r="AB2" s="866"/>
      <c r="AC2" s="866"/>
      <c r="AD2" s="866"/>
      <c r="AE2" s="866"/>
      <c r="AF2" s="866"/>
      <c r="AG2" s="866"/>
      <c r="AH2" s="866"/>
      <c r="AI2" s="866"/>
      <c r="AJ2" s="861" t="s">
        <v>42</v>
      </c>
      <c r="AK2" s="861" t="s">
        <v>43</v>
      </c>
      <c r="AL2" s="861" t="s">
        <v>44</v>
      </c>
      <c r="AM2" s="861" t="s">
        <v>45</v>
      </c>
      <c r="AN2" s="861" t="s">
        <v>46</v>
      </c>
      <c r="AO2" s="861" t="s">
        <v>47</v>
      </c>
      <c r="AP2" s="861" t="s">
        <v>48</v>
      </c>
      <c r="AQ2" s="861" t="s">
        <v>49</v>
      </c>
      <c r="AR2" s="861" t="s">
        <v>2</v>
      </c>
    </row>
    <row r="3" spans="1:44" s="58" customFormat="1" ht="72.75" customHeight="1">
      <c r="A3" s="866"/>
      <c r="B3" s="866"/>
      <c r="C3" s="866"/>
      <c r="D3" s="866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1"/>
      <c r="T3" s="861"/>
      <c r="U3" s="861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1"/>
      <c r="AK3" s="861"/>
      <c r="AL3" s="861"/>
      <c r="AM3" s="861"/>
      <c r="AN3" s="861"/>
      <c r="AO3" s="861"/>
      <c r="AP3" s="861"/>
      <c r="AQ3" s="861"/>
      <c r="AR3" s="861"/>
    </row>
    <row r="4" spans="1:44" s="64" customFormat="1" ht="20.100000000000001" customHeight="1">
      <c r="A4" s="868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9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9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9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9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9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9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70"/>
      <c r="B11" s="866" t="s">
        <v>15</v>
      </c>
      <c r="C11" s="866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7" t="s">
        <v>67</v>
      </c>
      <c r="B12" s="867"/>
      <c r="C12" s="867"/>
      <c r="D12" s="867"/>
      <c r="E12" s="867"/>
      <c r="F12" s="867"/>
      <c r="G12" s="867"/>
      <c r="H12" s="867"/>
      <c r="I12" s="867"/>
      <c r="J12" s="867"/>
      <c r="K12" s="867"/>
      <c r="L12" s="867"/>
      <c r="M12" s="867"/>
      <c r="N12" s="867"/>
      <c r="O12" s="867"/>
      <c r="P12" s="867"/>
      <c r="Q12" s="867"/>
      <c r="R12" s="867"/>
      <c r="S12" s="867"/>
      <c r="T12" s="867"/>
      <c r="U12" s="867"/>
      <c r="V12" s="867"/>
      <c r="W12" s="867"/>
      <c r="X12" s="867"/>
      <c r="Y12" s="867"/>
      <c r="Z12" s="867"/>
      <c r="AA12" s="867"/>
      <c r="AB12" s="867"/>
      <c r="AC12" s="867"/>
      <c r="AD12" s="867"/>
      <c r="AE12" s="867"/>
      <c r="AF12" s="867"/>
      <c r="AG12" s="867"/>
      <c r="AH12" s="867"/>
      <c r="AI12" s="867"/>
      <c r="AJ12" s="867"/>
      <c r="AK12" s="867"/>
      <c r="AL12" s="867"/>
      <c r="AM12" s="867"/>
      <c r="AN12" s="867"/>
      <c r="AO12" s="867"/>
      <c r="AP12" s="867"/>
      <c r="AQ12" s="867"/>
      <c r="AR12" s="867"/>
    </row>
    <row r="13" spans="1:44" s="58" customFormat="1" ht="18" customHeight="1">
      <c r="A13" s="866" t="s">
        <v>35</v>
      </c>
      <c r="B13" s="866" t="s">
        <v>0</v>
      </c>
      <c r="C13" s="866" t="s">
        <v>1</v>
      </c>
      <c r="D13" s="866" t="s">
        <v>36</v>
      </c>
      <c r="E13" s="866" t="s">
        <v>37</v>
      </c>
      <c r="F13" s="866"/>
      <c r="G13" s="866"/>
      <c r="H13" s="866"/>
      <c r="I13" s="866"/>
      <c r="J13" s="866"/>
      <c r="K13" s="866"/>
      <c r="L13" s="866"/>
      <c r="M13" s="866"/>
      <c r="N13" s="866"/>
      <c r="O13" s="866"/>
      <c r="P13" s="866"/>
      <c r="Q13" s="866"/>
      <c r="R13" s="866"/>
      <c r="S13" s="861" t="s">
        <v>38</v>
      </c>
      <c r="T13" s="861" t="s">
        <v>39</v>
      </c>
      <c r="U13" s="861" t="s">
        <v>40</v>
      </c>
      <c r="V13" s="866" t="s">
        <v>41</v>
      </c>
      <c r="W13" s="866"/>
      <c r="X13" s="866"/>
      <c r="Y13" s="866"/>
      <c r="Z13" s="866"/>
      <c r="AA13" s="866"/>
      <c r="AB13" s="866"/>
      <c r="AC13" s="866"/>
      <c r="AD13" s="866"/>
      <c r="AE13" s="866"/>
      <c r="AF13" s="866"/>
      <c r="AG13" s="866"/>
      <c r="AH13" s="866"/>
      <c r="AI13" s="866"/>
      <c r="AJ13" s="861" t="s">
        <v>42</v>
      </c>
      <c r="AK13" s="861" t="s">
        <v>43</v>
      </c>
      <c r="AL13" s="861" t="s">
        <v>44</v>
      </c>
      <c r="AM13" s="861" t="s">
        <v>45</v>
      </c>
      <c r="AN13" s="861" t="s">
        <v>46</v>
      </c>
      <c r="AO13" s="861" t="s">
        <v>47</v>
      </c>
      <c r="AP13" s="861" t="s">
        <v>48</v>
      </c>
      <c r="AQ13" s="861" t="s">
        <v>49</v>
      </c>
      <c r="AR13" s="861" t="s">
        <v>2</v>
      </c>
    </row>
    <row r="14" spans="1:44" s="58" customFormat="1" ht="72.75" customHeight="1">
      <c r="A14" s="866"/>
      <c r="B14" s="866"/>
      <c r="C14" s="866"/>
      <c r="D14" s="866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1"/>
      <c r="T14" s="861"/>
      <c r="U14" s="861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1"/>
      <c r="AK14" s="861"/>
      <c r="AL14" s="861"/>
      <c r="AM14" s="861"/>
      <c r="AN14" s="861"/>
      <c r="AO14" s="861"/>
      <c r="AP14" s="861"/>
      <c r="AQ14" s="861"/>
      <c r="AR14" s="861"/>
    </row>
    <row r="15" spans="1:44" s="69" customFormat="1" ht="20.100000000000001" customHeight="1">
      <c r="A15" s="862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3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3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3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3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3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3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4"/>
      <c r="B22" s="865" t="s">
        <v>15</v>
      </c>
      <c r="C22" s="865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7" t="s">
        <v>70</v>
      </c>
      <c r="B23" s="867"/>
      <c r="C23" s="867"/>
      <c r="D23" s="867"/>
      <c r="E23" s="867"/>
      <c r="F23" s="867"/>
      <c r="G23" s="867"/>
      <c r="H23" s="867"/>
      <c r="I23" s="867"/>
      <c r="J23" s="867"/>
      <c r="K23" s="867"/>
      <c r="L23" s="867"/>
      <c r="M23" s="867"/>
      <c r="N23" s="867"/>
      <c r="O23" s="867"/>
      <c r="P23" s="867"/>
      <c r="Q23" s="867"/>
      <c r="R23" s="867"/>
      <c r="S23" s="867"/>
      <c r="T23" s="867"/>
      <c r="U23" s="867"/>
      <c r="V23" s="867"/>
      <c r="W23" s="867"/>
      <c r="X23" s="867"/>
      <c r="Y23" s="867"/>
      <c r="Z23" s="867"/>
      <c r="AA23" s="867"/>
      <c r="AB23" s="867"/>
      <c r="AC23" s="867"/>
      <c r="AD23" s="867"/>
      <c r="AE23" s="867"/>
      <c r="AF23" s="867"/>
      <c r="AG23" s="867"/>
      <c r="AH23" s="867"/>
      <c r="AI23" s="867"/>
      <c r="AJ23" s="867"/>
      <c r="AK23" s="867"/>
      <c r="AL23" s="867"/>
      <c r="AM23" s="867"/>
      <c r="AN23" s="867"/>
      <c r="AO23" s="867"/>
      <c r="AP23" s="867"/>
      <c r="AQ23" s="867"/>
      <c r="AR23" s="867"/>
    </row>
    <row r="24" spans="1:44" s="58" customFormat="1" ht="18" customHeight="1">
      <c r="A24" s="866" t="s">
        <v>35</v>
      </c>
      <c r="B24" s="866" t="s">
        <v>0</v>
      </c>
      <c r="C24" s="866" t="s">
        <v>1</v>
      </c>
      <c r="D24" s="866" t="s">
        <v>36</v>
      </c>
      <c r="E24" s="866" t="s">
        <v>37</v>
      </c>
      <c r="F24" s="866"/>
      <c r="G24" s="866"/>
      <c r="H24" s="866"/>
      <c r="I24" s="866"/>
      <c r="J24" s="866"/>
      <c r="K24" s="866"/>
      <c r="L24" s="866"/>
      <c r="M24" s="866"/>
      <c r="N24" s="866"/>
      <c r="O24" s="866"/>
      <c r="P24" s="866"/>
      <c r="Q24" s="866"/>
      <c r="R24" s="866"/>
      <c r="S24" s="861" t="s">
        <v>38</v>
      </c>
      <c r="T24" s="861" t="s">
        <v>39</v>
      </c>
      <c r="U24" s="861" t="s">
        <v>40</v>
      </c>
      <c r="V24" s="866" t="s">
        <v>41</v>
      </c>
      <c r="W24" s="866"/>
      <c r="X24" s="866"/>
      <c r="Y24" s="866"/>
      <c r="Z24" s="866"/>
      <c r="AA24" s="866"/>
      <c r="AB24" s="866"/>
      <c r="AC24" s="866"/>
      <c r="AD24" s="866"/>
      <c r="AE24" s="866"/>
      <c r="AF24" s="866"/>
      <c r="AG24" s="866"/>
      <c r="AH24" s="866"/>
      <c r="AI24" s="866"/>
      <c r="AJ24" s="861" t="s">
        <v>42</v>
      </c>
      <c r="AK24" s="861" t="s">
        <v>43</v>
      </c>
      <c r="AL24" s="861" t="s">
        <v>44</v>
      </c>
      <c r="AM24" s="861" t="s">
        <v>45</v>
      </c>
      <c r="AN24" s="861" t="s">
        <v>46</v>
      </c>
      <c r="AO24" s="861" t="s">
        <v>47</v>
      </c>
      <c r="AP24" s="861" t="s">
        <v>48</v>
      </c>
      <c r="AQ24" s="861" t="s">
        <v>49</v>
      </c>
      <c r="AR24" s="861" t="s">
        <v>2</v>
      </c>
    </row>
    <row r="25" spans="1:44" s="58" customFormat="1" ht="72.75" customHeight="1">
      <c r="A25" s="866"/>
      <c r="B25" s="866"/>
      <c r="C25" s="866"/>
      <c r="D25" s="866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1"/>
      <c r="T25" s="861"/>
      <c r="U25" s="861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1"/>
      <c r="AK25" s="861"/>
      <c r="AL25" s="861"/>
      <c r="AM25" s="861"/>
      <c r="AN25" s="861"/>
      <c r="AO25" s="861"/>
      <c r="AP25" s="861"/>
      <c r="AQ25" s="861"/>
      <c r="AR25" s="861"/>
    </row>
    <row r="26" spans="1:44" s="69" customFormat="1" ht="20.100000000000001" customHeight="1">
      <c r="A26" s="862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3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3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3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3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3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3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4"/>
      <c r="B33" s="865" t="s">
        <v>15</v>
      </c>
      <c r="C33" s="865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7" t="s">
        <v>72</v>
      </c>
      <c r="B34" s="867"/>
      <c r="C34" s="867"/>
      <c r="D34" s="867"/>
      <c r="E34" s="867"/>
      <c r="F34" s="867"/>
      <c r="G34" s="867"/>
      <c r="H34" s="867"/>
      <c r="I34" s="867"/>
      <c r="J34" s="867"/>
      <c r="K34" s="867"/>
      <c r="L34" s="867"/>
      <c r="M34" s="867"/>
      <c r="N34" s="867"/>
      <c r="O34" s="867"/>
      <c r="P34" s="867"/>
      <c r="Q34" s="867"/>
      <c r="R34" s="867"/>
      <c r="S34" s="867"/>
      <c r="T34" s="867"/>
      <c r="U34" s="867"/>
      <c r="V34" s="867"/>
      <c r="W34" s="867"/>
      <c r="X34" s="867"/>
      <c r="Y34" s="867"/>
      <c r="Z34" s="867"/>
      <c r="AA34" s="867"/>
      <c r="AB34" s="867"/>
      <c r="AC34" s="867"/>
      <c r="AD34" s="867"/>
      <c r="AE34" s="867"/>
      <c r="AF34" s="867"/>
      <c r="AG34" s="867"/>
      <c r="AH34" s="867"/>
      <c r="AI34" s="867"/>
      <c r="AJ34" s="867"/>
      <c r="AK34" s="867"/>
      <c r="AL34" s="867"/>
      <c r="AM34" s="867"/>
      <c r="AN34" s="867"/>
      <c r="AO34" s="867"/>
      <c r="AP34" s="867"/>
      <c r="AQ34" s="867"/>
      <c r="AR34" s="867"/>
    </row>
    <row r="35" spans="1:44" s="58" customFormat="1" ht="18" customHeight="1">
      <c r="A35" s="866" t="s">
        <v>35</v>
      </c>
      <c r="B35" s="866" t="s">
        <v>0</v>
      </c>
      <c r="C35" s="866" t="s">
        <v>1</v>
      </c>
      <c r="D35" s="866" t="s">
        <v>36</v>
      </c>
      <c r="E35" s="866" t="s">
        <v>37</v>
      </c>
      <c r="F35" s="866"/>
      <c r="G35" s="866"/>
      <c r="H35" s="866"/>
      <c r="I35" s="866"/>
      <c r="J35" s="866"/>
      <c r="K35" s="866"/>
      <c r="L35" s="866"/>
      <c r="M35" s="866"/>
      <c r="N35" s="866"/>
      <c r="O35" s="866"/>
      <c r="P35" s="866"/>
      <c r="Q35" s="866"/>
      <c r="R35" s="866"/>
      <c r="S35" s="861" t="s">
        <v>38</v>
      </c>
      <c r="T35" s="861" t="s">
        <v>39</v>
      </c>
      <c r="U35" s="861" t="s">
        <v>40</v>
      </c>
      <c r="V35" s="866" t="s">
        <v>41</v>
      </c>
      <c r="W35" s="866"/>
      <c r="X35" s="866"/>
      <c r="Y35" s="866"/>
      <c r="Z35" s="866"/>
      <c r="AA35" s="866"/>
      <c r="AB35" s="866"/>
      <c r="AC35" s="866"/>
      <c r="AD35" s="866"/>
      <c r="AE35" s="866"/>
      <c r="AF35" s="866"/>
      <c r="AG35" s="866"/>
      <c r="AH35" s="866"/>
      <c r="AI35" s="866"/>
      <c r="AJ35" s="861" t="s">
        <v>42</v>
      </c>
      <c r="AK35" s="861" t="s">
        <v>43</v>
      </c>
      <c r="AL35" s="861" t="s">
        <v>44</v>
      </c>
      <c r="AM35" s="861" t="s">
        <v>45</v>
      </c>
      <c r="AN35" s="861" t="s">
        <v>46</v>
      </c>
      <c r="AO35" s="861" t="s">
        <v>47</v>
      </c>
      <c r="AP35" s="861" t="s">
        <v>48</v>
      </c>
      <c r="AQ35" s="861" t="s">
        <v>49</v>
      </c>
      <c r="AR35" s="861" t="s">
        <v>2</v>
      </c>
    </row>
    <row r="36" spans="1:44" s="58" customFormat="1" ht="72.75" customHeight="1">
      <c r="A36" s="866"/>
      <c r="B36" s="866"/>
      <c r="C36" s="866"/>
      <c r="D36" s="866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1"/>
      <c r="T36" s="861"/>
      <c r="U36" s="861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1"/>
      <c r="AK36" s="861"/>
      <c r="AL36" s="861"/>
      <c r="AM36" s="861"/>
      <c r="AN36" s="861"/>
      <c r="AO36" s="861"/>
      <c r="AP36" s="861"/>
      <c r="AQ36" s="861"/>
      <c r="AR36" s="861"/>
    </row>
    <row r="37" spans="1:44" s="69" customFormat="1" ht="20.100000000000001" customHeight="1">
      <c r="A37" s="862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3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3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3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3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3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3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4"/>
      <c r="B44" s="865" t="s">
        <v>15</v>
      </c>
      <c r="C44" s="865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7" t="s">
        <v>74</v>
      </c>
      <c r="B45" s="867"/>
      <c r="C45" s="867"/>
      <c r="D45" s="867"/>
      <c r="E45" s="867"/>
      <c r="F45" s="867"/>
      <c r="G45" s="867"/>
      <c r="H45" s="867"/>
      <c r="I45" s="867"/>
      <c r="J45" s="867"/>
      <c r="K45" s="867"/>
      <c r="L45" s="867"/>
      <c r="M45" s="867"/>
      <c r="N45" s="867"/>
      <c r="O45" s="867"/>
      <c r="P45" s="867"/>
      <c r="Q45" s="867"/>
      <c r="R45" s="867"/>
      <c r="S45" s="867"/>
      <c r="T45" s="867"/>
      <c r="U45" s="867"/>
      <c r="V45" s="867"/>
      <c r="W45" s="867"/>
      <c r="X45" s="867"/>
      <c r="Y45" s="867"/>
      <c r="Z45" s="867"/>
      <c r="AA45" s="867"/>
      <c r="AB45" s="867"/>
      <c r="AC45" s="867"/>
      <c r="AD45" s="867"/>
      <c r="AE45" s="867"/>
      <c r="AF45" s="867"/>
      <c r="AG45" s="867"/>
      <c r="AH45" s="867"/>
      <c r="AI45" s="867"/>
      <c r="AJ45" s="867"/>
      <c r="AK45" s="867"/>
      <c r="AL45" s="867"/>
      <c r="AM45" s="867"/>
      <c r="AN45" s="867"/>
      <c r="AO45" s="867"/>
      <c r="AP45" s="867"/>
      <c r="AQ45" s="867"/>
      <c r="AR45" s="867"/>
    </row>
    <row r="46" spans="1:44" s="58" customFormat="1" ht="18" customHeight="1">
      <c r="A46" s="866" t="s">
        <v>35</v>
      </c>
      <c r="B46" s="866" t="s">
        <v>0</v>
      </c>
      <c r="C46" s="866" t="s">
        <v>1</v>
      </c>
      <c r="D46" s="866" t="s">
        <v>36</v>
      </c>
      <c r="E46" s="866" t="s">
        <v>37</v>
      </c>
      <c r="F46" s="866"/>
      <c r="G46" s="866"/>
      <c r="H46" s="866"/>
      <c r="I46" s="866"/>
      <c r="J46" s="866"/>
      <c r="K46" s="866"/>
      <c r="L46" s="866"/>
      <c r="M46" s="866"/>
      <c r="N46" s="866"/>
      <c r="O46" s="866"/>
      <c r="P46" s="866"/>
      <c r="Q46" s="866"/>
      <c r="R46" s="866"/>
      <c r="S46" s="861" t="s">
        <v>38</v>
      </c>
      <c r="T46" s="861" t="s">
        <v>39</v>
      </c>
      <c r="U46" s="861" t="s">
        <v>40</v>
      </c>
      <c r="V46" s="866" t="s">
        <v>41</v>
      </c>
      <c r="W46" s="866"/>
      <c r="X46" s="866"/>
      <c r="Y46" s="866"/>
      <c r="Z46" s="866"/>
      <c r="AA46" s="866"/>
      <c r="AB46" s="866"/>
      <c r="AC46" s="866"/>
      <c r="AD46" s="866"/>
      <c r="AE46" s="866"/>
      <c r="AF46" s="866"/>
      <c r="AG46" s="866"/>
      <c r="AH46" s="866"/>
      <c r="AI46" s="866"/>
      <c r="AJ46" s="861" t="s">
        <v>42</v>
      </c>
      <c r="AK46" s="861" t="s">
        <v>43</v>
      </c>
      <c r="AL46" s="861" t="s">
        <v>44</v>
      </c>
      <c r="AM46" s="861" t="s">
        <v>45</v>
      </c>
      <c r="AN46" s="861" t="s">
        <v>46</v>
      </c>
      <c r="AO46" s="861" t="s">
        <v>47</v>
      </c>
      <c r="AP46" s="861" t="s">
        <v>48</v>
      </c>
      <c r="AQ46" s="861" t="s">
        <v>49</v>
      </c>
      <c r="AR46" s="861" t="s">
        <v>2</v>
      </c>
    </row>
    <row r="47" spans="1:44" s="58" customFormat="1" ht="72.75" customHeight="1">
      <c r="A47" s="866"/>
      <c r="B47" s="866"/>
      <c r="C47" s="866"/>
      <c r="D47" s="866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1"/>
      <c r="T47" s="861"/>
      <c r="U47" s="861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1"/>
      <c r="AK47" s="861"/>
      <c r="AL47" s="861"/>
      <c r="AM47" s="861"/>
      <c r="AN47" s="861"/>
      <c r="AO47" s="861"/>
      <c r="AP47" s="861"/>
      <c r="AQ47" s="861"/>
      <c r="AR47" s="861"/>
    </row>
    <row r="48" spans="1:44" s="69" customFormat="1" ht="20.100000000000001" customHeight="1">
      <c r="A48" s="862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3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3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3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3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3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3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4"/>
      <c r="B55" s="865" t="s">
        <v>15</v>
      </c>
      <c r="C55" s="865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7" t="s">
        <v>76</v>
      </c>
      <c r="B56" s="867"/>
      <c r="C56" s="867"/>
      <c r="D56" s="867"/>
      <c r="E56" s="867"/>
      <c r="F56" s="867"/>
      <c r="G56" s="867"/>
      <c r="H56" s="867"/>
      <c r="I56" s="867"/>
      <c r="J56" s="867"/>
      <c r="K56" s="867"/>
      <c r="L56" s="867"/>
      <c r="M56" s="867"/>
      <c r="N56" s="867"/>
      <c r="O56" s="867"/>
      <c r="P56" s="867"/>
      <c r="Q56" s="867"/>
      <c r="R56" s="867"/>
      <c r="S56" s="867"/>
      <c r="T56" s="867"/>
      <c r="U56" s="867"/>
      <c r="V56" s="867"/>
      <c r="W56" s="867"/>
      <c r="X56" s="867"/>
      <c r="Y56" s="867"/>
      <c r="Z56" s="867"/>
      <c r="AA56" s="867"/>
      <c r="AB56" s="867"/>
      <c r="AC56" s="867"/>
      <c r="AD56" s="867"/>
      <c r="AE56" s="867"/>
      <c r="AF56" s="867"/>
      <c r="AG56" s="867"/>
      <c r="AH56" s="867"/>
      <c r="AI56" s="867"/>
      <c r="AJ56" s="867"/>
      <c r="AK56" s="867"/>
      <c r="AL56" s="867"/>
      <c r="AM56" s="867"/>
      <c r="AN56" s="867"/>
      <c r="AO56" s="867"/>
      <c r="AP56" s="867"/>
      <c r="AQ56" s="867"/>
      <c r="AR56" s="867"/>
    </row>
    <row r="57" spans="1:44" s="58" customFormat="1" ht="18" customHeight="1">
      <c r="A57" s="866" t="s">
        <v>35</v>
      </c>
      <c r="B57" s="866" t="s">
        <v>0</v>
      </c>
      <c r="C57" s="866" t="s">
        <v>1</v>
      </c>
      <c r="D57" s="866" t="s">
        <v>36</v>
      </c>
      <c r="E57" s="866" t="s">
        <v>37</v>
      </c>
      <c r="F57" s="866"/>
      <c r="G57" s="866"/>
      <c r="H57" s="866"/>
      <c r="I57" s="866"/>
      <c r="J57" s="866"/>
      <c r="K57" s="866"/>
      <c r="L57" s="866"/>
      <c r="M57" s="866"/>
      <c r="N57" s="866"/>
      <c r="O57" s="866"/>
      <c r="P57" s="866"/>
      <c r="Q57" s="866"/>
      <c r="R57" s="866"/>
      <c r="S57" s="861" t="s">
        <v>38</v>
      </c>
      <c r="T57" s="861" t="s">
        <v>39</v>
      </c>
      <c r="U57" s="861" t="s">
        <v>40</v>
      </c>
      <c r="V57" s="866" t="s">
        <v>41</v>
      </c>
      <c r="W57" s="866"/>
      <c r="X57" s="866"/>
      <c r="Y57" s="866"/>
      <c r="Z57" s="866"/>
      <c r="AA57" s="866"/>
      <c r="AB57" s="866"/>
      <c r="AC57" s="866"/>
      <c r="AD57" s="866"/>
      <c r="AE57" s="866"/>
      <c r="AF57" s="866"/>
      <c r="AG57" s="866"/>
      <c r="AH57" s="866"/>
      <c r="AI57" s="866"/>
      <c r="AJ57" s="861" t="s">
        <v>42</v>
      </c>
      <c r="AK57" s="861" t="s">
        <v>43</v>
      </c>
      <c r="AL57" s="861" t="s">
        <v>44</v>
      </c>
      <c r="AM57" s="861" t="s">
        <v>45</v>
      </c>
      <c r="AN57" s="861" t="s">
        <v>46</v>
      </c>
      <c r="AO57" s="861" t="s">
        <v>47</v>
      </c>
      <c r="AP57" s="861" t="s">
        <v>48</v>
      </c>
      <c r="AQ57" s="861" t="s">
        <v>49</v>
      </c>
      <c r="AR57" s="861" t="s">
        <v>2</v>
      </c>
    </row>
    <row r="58" spans="1:44" s="58" customFormat="1" ht="72.75" customHeight="1">
      <c r="A58" s="866"/>
      <c r="B58" s="866"/>
      <c r="C58" s="866"/>
      <c r="D58" s="866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1"/>
      <c r="T58" s="861"/>
      <c r="U58" s="861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1"/>
      <c r="AK58" s="861"/>
      <c r="AL58" s="861"/>
      <c r="AM58" s="861"/>
      <c r="AN58" s="861"/>
      <c r="AO58" s="861"/>
      <c r="AP58" s="861"/>
      <c r="AQ58" s="861"/>
      <c r="AR58" s="861"/>
    </row>
    <row r="59" spans="1:44" s="69" customFormat="1" ht="20.100000000000001" customHeight="1">
      <c r="A59" s="862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3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3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3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3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3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3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4"/>
      <c r="B66" s="865" t="s">
        <v>15</v>
      </c>
      <c r="C66" s="865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7" t="s">
        <v>78</v>
      </c>
      <c r="B67" s="867"/>
      <c r="C67" s="867"/>
      <c r="D67" s="867"/>
      <c r="E67" s="867"/>
      <c r="F67" s="867"/>
      <c r="G67" s="867"/>
      <c r="H67" s="867"/>
      <c r="I67" s="867"/>
      <c r="J67" s="867"/>
      <c r="K67" s="867"/>
      <c r="L67" s="867"/>
      <c r="M67" s="867"/>
      <c r="N67" s="867"/>
      <c r="O67" s="867"/>
      <c r="P67" s="867"/>
      <c r="Q67" s="867"/>
      <c r="R67" s="867"/>
      <c r="S67" s="867"/>
      <c r="T67" s="867"/>
      <c r="U67" s="867"/>
      <c r="V67" s="867"/>
      <c r="W67" s="867"/>
      <c r="X67" s="867"/>
      <c r="Y67" s="867"/>
      <c r="Z67" s="867"/>
      <c r="AA67" s="867"/>
      <c r="AB67" s="867"/>
      <c r="AC67" s="867"/>
      <c r="AD67" s="867"/>
      <c r="AE67" s="867"/>
      <c r="AF67" s="867"/>
      <c r="AG67" s="867"/>
      <c r="AH67" s="867"/>
      <c r="AI67" s="867"/>
      <c r="AJ67" s="867"/>
      <c r="AK67" s="867"/>
      <c r="AL67" s="867"/>
      <c r="AM67" s="867"/>
      <c r="AN67" s="867"/>
      <c r="AO67" s="867"/>
      <c r="AP67" s="867"/>
      <c r="AQ67" s="867"/>
      <c r="AR67" s="867"/>
    </row>
    <row r="68" spans="1:44" s="58" customFormat="1" ht="18" customHeight="1">
      <c r="A68" s="866" t="s">
        <v>35</v>
      </c>
      <c r="B68" s="866" t="s">
        <v>0</v>
      </c>
      <c r="C68" s="866" t="s">
        <v>1</v>
      </c>
      <c r="D68" s="866" t="s">
        <v>36</v>
      </c>
      <c r="E68" s="866" t="s">
        <v>37</v>
      </c>
      <c r="F68" s="866"/>
      <c r="G68" s="866"/>
      <c r="H68" s="866"/>
      <c r="I68" s="866"/>
      <c r="J68" s="866"/>
      <c r="K68" s="866"/>
      <c r="L68" s="866"/>
      <c r="M68" s="866"/>
      <c r="N68" s="866"/>
      <c r="O68" s="866"/>
      <c r="P68" s="866"/>
      <c r="Q68" s="866"/>
      <c r="R68" s="866"/>
      <c r="S68" s="861" t="s">
        <v>38</v>
      </c>
      <c r="T68" s="861" t="s">
        <v>39</v>
      </c>
      <c r="U68" s="861" t="s">
        <v>40</v>
      </c>
      <c r="V68" s="866" t="s">
        <v>41</v>
      </c>
      <c r="W68" s="866"/>
      <c r="X68" s="866"/>
      <c r="Y68" s="866"/>
      <c r="Z68" s="866"/>
      <c r="AA68" s="866"/>
      <c r="AB68" s="866"/>
      <c r="AC68" s="866"/>
      <c r="AD68" s="866"/>
      <c r="AE68" s="866"/>
      <c r="AF68" s="866"/>
      <c r="AG68" s="866"/>
      <c r="AH68" s="866"/>
      <c r="AI68" s="866"/>
      <c r="AJ68" s="861" t="s">
        <v>42</v>
      </c>
      <c r="AK68" s="861" t="s">
        <v>43</v>
      </c>
      <c r="AL68" s="861" t="s">
        <v>44</v>
      </c>
      <c r="AM68" s="861" t="s">
        <v>45</v>
      </c>
      <c r="AN68" s="861" t="s">
        <v>46</v>
      </c>
      <c r="AO68" s="861" t="s">
        <v>47</v>
      </c>
      <c r="AP68" s="861" t="s">
        <v>48</v>
      </c>
      <c r="AQ68" s="861" t="s">
        <v>49</v>
      </c>
      <c r="AR68" s="861" t="s">
        <v>2</v>
      </c>
    </row>
    <row r="69" spans="1:44" s="58" customFormat="1" ht="72.75" customHeight="1">
      <c r="A69" s="866"/>
      <c r="B69" s="866"/>
      <c r="C69" s="866"/>
      <c r="D69" s="866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1"/>
      <c r="T69" s="861"/>
      <c r="U69" s="861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1"/>
      <c r="AK69" s="861"/>
      <c r="AL69" s="861"/>
      <c r="AM69" s="861"/>
      <c r="AN69" s="861"/>
      <c r="AO69" s="861"/>
      <c r="AP69" s="861"/>
      <c r="AQ69" s="861"/>
      <c r="AR69" s="861"/>
    </row>
    <row r="70" spans="1:44" s="69" customFormat="1" ht="20.100000000000001" customHeight="1">
      <c r="A70" s="862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3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3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3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3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3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3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4"/>
      <c r="B77" s="865" t="s">
        <v>15</v>
      </c>
      <c r="C77" s="865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7" t="s">
        <v>80</v>
      </c>
      <c r="B78" s="867"/>
      <c r="C78" s="867"/>
      <c r="D78" s="867"/>
      <c r="E78" s="867"/>
      <c r="F78" s="867"/>
      <c r="G78" s="867"/>
      <c r="H78" s="867"/>
      <c r="I78" s="867"/>
      <c r="J78" s="867"/>
      <c r="K78" s="867"/>
      <c r="L78" s="867"/>
      <c r="M78" s="867"/>
      <c r="N78" s="867"/>
      <c r="O78" s="867"/>
      <c r="P78" s="867"/>
      <c r="Q78" s="867"/>
      <c r="R78" s="867"/>
      <c r="S78" s="867"/>
      <c r="T78" s="867"/>
      <c r="U78" s="867"/>
      <c r="V78" s="867"/>
      <c r="W78" s="867"/>
      <c r="X78" s="867"/>
      <c r="Y78" s="867"/>
      <c r="Z78" s="867"/>
      <c r="AA78" s="867"/>
      <c r="AB78" s="867"/>
      <c r="AC78" s="867"/>
      <c r="AD78" s="867"/>
      <c r="AE78" s="867"/>
      <c r="AF78" s="867"/>
      <c r="AG78" s="867"/>
      <c r="AH78" s="867"/>
      <c r="AI78" s="867"/>
      <c r="AJ78" s="867"/>
      <c r="AK78" s="867"/>
      <c r="AL78" s="867"/>
      <c r="AM78" s="867"/>
      <c r="AN78" s="867"/>
      <c r="AO78" s="867"/>
      <c r="AP78" s="867"/>
      <c r="AQ78" s="867"/>
      <c r="AR78" s="867"/>
    </row>
    <row r="79" spans="1:44" s="58" customFormat="1" ht="18" customHeight="1">
      <c r="A79" s="866" t="s">
        <v>35</v>
      </c>
      <c r="B79" s="866" t="s">
        <v>0</v>
      </c>
      <c r="C79" s="866" t="s">
        <v>1</v>
      </c>
      <c r="D79" s="866" t="s">
        <v>36</v>
      </c>
      <c r="E79" s="866" t="s">
        <v>37</v>
      </c>
      <c r="F79" s="866"/>
      <c r="G79" s="866"/>
      <c r="H79" s="866"/>
      <c r="I79" s="866"/>
      <c r="J79" s="866"/>
      <c r="K79" s="866"/>
      <c r="L79" s="866"/>
      <c r="M79" s="866"/>
      <c r="N79" s="866"/>
      <c r="O79" s="866"/>
      <c r="P79" s="866"/>
      <c r="Q79" s="866"/>
      <c r="R79" s="866"/>
      <c r="S79" s="861" t="s">
        <v>38</v>
      </c>
      <c r="T79" s="861" t="s">
        <v>39</v>
      </c>
      <c r="U79" s="861" t="s">
        <v>40</v>
      </c>
      <c r="V79" s="866" t="s">
        <v>41</v>
      </c>
      <c r="W79" s="866"/>
      <c r="X79" s="866"/>
      <c r="Y79" s="866"/>
      <c r="Z79" s="866"/>
      <c r="AA79" s="866"/>
      <c r="AB79" s="866"/>
      <c r="AC79" s="866"/>
      <c r="AD79" s="866"/>
      <c r="AE79" s="866"/>
      <c r="AF79" s="866"/>
      <c r="AG79" s="866"/>
      <c r="AH79" s="866"/>
      <c r="AI79" s="866"/>
      <c r="AJ79" s="861" t="s">
        <v>42</v>
      </c>
      <c r="AK79" s="861" t="s">
        <v>43</v>
      </c>
      <c r="AL79" s="861" t="s">
        <v>44</v>
      </c>
      <c r="AM79" s="861" t="s">
        <v>45</v>
      </c>
      <c r="AN79" s="861" t="s">
        <v>46</v>
      </c>
      <c r="AO79" s="861" t="s">
        <v>47</v>
      </c>
      <c r="AP79" s="861" t="s">
        <v>48</v>
      </c>
      <c r="AQ79" s="861" t="s">
        <v>49</v>
      </c>
      <c r="AR79" s="861" t="s">
        <v>2</v>
      </c>
    </row>
    <row r="80" spans="1:44" s="58" customFormat="1" ht="72.75" customHeight="1">
      <c r="A80" s="866"/>
      <c r="B80" s="866"/>
      <c r="C80" s="866"/>
      <c r="D80" s="866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1"/>
      <c r="T80" s="861"/>
      <c r="U80" s="861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1"/>
      <c r="AK80" s="861"/>
      <c r="AL80" s="861"/>
      <c r="AM80" s="861"/>
      <c r="AN80" s="861"/>
      <c r="AO80" s="861"/>
      <c r="AP80" s="861"/>
      <c r="AQ80" s="861"/>
      <c r="AR80" s="861"/>
    </row>
    <row r="81" spans="1:44" s="69" customFormat="1" ht="20.100000000000001" customHeight="1">
      <c r="A81" s="862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3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3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3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3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3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3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4"/>
      <c r="B88" s="865" t="s">
        <v>15</v>
      </c>
      <c r="C88" s="865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7" t="s">
        <v>82</v>
      </c>
      <c r="B89" s="867"/>
      <c r="C89" s="867"/>
      <c r="D89" s="867"/>
      <c r="E89" s="867"/>
      <c r="F89" s="867"/>
      <c r="G89" s="867"/>
      <c r="H89" s="867"/>
      <c r="I89" s="867"/>
      <c r="J89" s="867"/>
      <c r="K89" s="867"/>
      <c r="L89" s="867"/>
      <c r="M89" s="867"/>
      <c r="N89" s="867"/>
      <c r="O89" s="867"/>
      <c r="P89" s="867"/>
      <c r="Q89" s="867"/>
      <c r="R89" s="867"/>
      <c r="S89" s="867"/>
      <c r="T89" s="867"/>
      <c r="U89" s="867"/>
      <c r="V89" s="867"/>
      <c r="W89" s="867"/>
      <c r="X89" s="867"/>
      <c r="Y89" s="867"/>
      <c r="Z89" s="867"/>
      <c r="AA89" s="867"/>
      <c r="AB89" s="867"/>
      <c r="AC89" s="867"/>
      <c r="AD89" s="867"/>
      <c r="AE89" s="867"/>
      <c r="AF89" s="867"/>
      <c r="AG89" s="867"/>
      <c r="AH89" s="867"/>
      <c r="AI89" s="867"/>
      <c r="AJ89" s="867"/>
      <c r="AK89" s="867"/>
      <c r="AL89" s="867"/>
      <c r="AM89" s="867"/>
      <c r="AN89" s="867"/>
      <c r="AO89" s="867"/>
      <c r="AP89" s="867"/>
      <c r="AQ89" s="867"/>
      <c r="AR89" s="867"/>
    </row>
    <row r="90" spans="1:44" s="58" customFormat="1" ht="18" customHeight="1">
      <c r="A90" s="866" t="s">
        <v>35</v>
      </c>
      <c r="B90" s="866" t="s">
        <v>0</v>
      </c>
      <c r="C90" s="866" t="s">
        <v>1</v>
      </c>
      <c r="D90" s="866" t="s">
        <v>36</v>
      </c>
      <c r="E90" s="866" t="s">
        <v>37</v>
      </c>
      <c r="F90" s="866"/>
      <c r="G90" s="866"/>
      <c r="H90" s="866"/>
      <c r="I90" s="866"/>
      <c r="J90" s="866"/>
      <c r="K90" s="866"/>
      <c r="L90" s="866"/>
      <c r="M90" s="866"/>
      <c r="N90" s="866"/>
      <c r="O90" s="866"/>
      <c r="P90" s="866"/>
      <c r="Q90" s="866"/>
      <c r="R90" s="866"/>
      <c r="S90" s="861" t="s">
        <v>38</v>
      </c>
      <c r="T90" s="861" t="s">
        <v>39</v>
      </c>
      <c r="U90" s="861" t="s">
        <v>40</v>
      </c>
      <c r="V90" s="866" t="s">
        <v>41</v>
      </c>
      <c r="W90" s="866"/>
      <c r="X90" s="866"/>
      <c r="Y90" s="866"/>
      <c r="Z90" s="866"/>
      <c r="AA90" s="866"/>
      <c r="AB90" s="866"/>
      <c r="AC90" s="866"/>
      <c r="AD90" s="866"/>
      <c r="AE90" s="866"/>
      <c r="AF90" s="866"/>
      <c r="AG90" s="866"/>
      <c r="AH90" s="866"/>
      <c r="AI90" s="866"/>
      <c r="AJ90" s="861" t="s">
        <v>42</v>
      </c>
      <c r="AK90" s="861" t="s">
        <v>43</v>
      </c>
      <c r="AL90" s="861" t="s">
        <v>44</v>
      </c>
      <c r="AM90" s="861" t="s">
        <v>45</v>
      </c>
      <c r="AN90" s="861" t="s">
        <v>46</v>
      </c>
      <c r="AO90" s="861" t="s">
        <v>47</v>
      </c>
      <c r="AP90" s="861" t="s">
        <v>48</v>
      </c>
      <c r="AQ90" s="861" t="s">
        <v>49</v>
      </c>
      <c r="AR90" s="861" t="s">
        <v>2</v>
      </c>
    </row>
    <row r="91" spans="1:44" s="58" customFormat="1" ht="72.75" customHeight="1">
      <c r="A91" s="866"/>
      <c r="B91" s="866"/>
      <c r="C91" s="866"/>
      <c r="D91" s="866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1"/>
      <c r="T91" s="861"/>
      <c r="U91" s="861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1"/>
      <c r="AK91" s="861"/>
      <c r="AL91" s="861"/>
      <c r="AM91" s="861"/>
      <c r="AN91" s="861"/>
      <c r="AO91" s="861"/>
      <c r="AP91" s="861"/>
      <c r="AQ91" s="861"/>
      <c r="AR91" s="861"/>
    </row>
    <row r="92" spans="1:44" s="69" customFormat="1" ht="20.100000000000001" customHeight="1">
      <c r="A92" s="862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3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3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3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3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3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3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4"/>
      <c r="B99" s="865" t="s">
        <v>15</v>
      </c>
      <c r="C99" s="865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7" t="s">
        <v>84</v>
      </c>
      <c r="B100" s="867"/>
      <c r="C100" s="867"/>
      <c r="D100" s="867"/>
      <c r="E100" s="867"/>
      <c r="F100" s="867"/>
      <c r="G100" s="867"/>
      <c r="H100" s="867"/>
      <c r="I100" s="867"/>
      <c r="J100" s="867"/>
      <c r="K100" s="867"/>
      <c r="L100" s="867"/>
      <c r="M100" s="867"/>
      <c r="N100" s="867"/>
      <c r="O100" s="867"/>
      <c r="P100" s="867"/>
      <c r="Q100" s="867"/>
      <c r="R100" s="867"/>
      <c r="S100" s="867"/>
      <c r="T100" s="867"/>
      <c r="U100" s="867"/>
      <c r="V100" s="867"/>
      <c r="W100" s="867"/>
      <c r="X100" s="867"/>
      <c r="Y100" s="867"/>
      <c r="Z100" s="867"/>
      <c r="AA100" s="867"/>
      <c r="AB100" s="867"/>
      <c r="AC100" s="867"/>
      <c r="AD100" s="867"/>
      <c r="AE100" s="867"/>
      <c r="AF100" s="867"/>
      <c r="AG100" s="867"/>
      <c r="AH100" s="867"/>
      <c r="AI100" s="867"/>
      <c r="AJ100" s="867"/>
      <c r="AK100" s="867"/>
      <c r="AL100" s="867"/>
      <c r="AM100" s="867"/>
      <c r="AN100" s="867"/>
      <c r="AO100" s="867"/>
      <c r="AP100" s="867"/>
      <c r="AQ100" s="867"/>
      <c r="AR100" s="867"/>
    </row>
    <row r="101" spans="1:44" s="58" customFormat="1" ht="18" customHeight="1">
      <c r="A101" s="866" t="s">
        <v>35</v>
      </c>
      <c r="B101" s="866" t="s">
        <v>0</v>
      </c>
      <c r="C101" s="866" t="s">
        <v>1</v>
      </c>
      <c r="D101" s="866" t="s">
        <v>36</v>
      </c>
      <c r="E101" s="866" t="s">
        <v>37</v>
      </c>
      <c r="F101" s="866"/>
      <c r="G101" s="866"/>
      <c r="H101" s="866"/>
      <c r="I101" s="866"/>
      <c r="J101" s="866"/>
      <c r="K101" s="866"/>
      <c r="L101" s="866"/>
      <c r="M101" s="866"/>
      <c r="N101" s="866"/>
      <c r="O101" s="866"/>
      <c r="P101" s="866"/>
      <c r="Q101" s="866"/>
      <c r="R101" s="866"/>
      <c r="S101" s="861" t="s">
        <v>38</v>
      </c>
      <c r="T101" s="861" t="s">
        <v>39</v>
      </c>
      <c r="U101" s="861" t="s">
        <v>40</v>
      </c>
      <c r="V101" s="866" t="s">
        <v>41</v>
      </c>
      <c r="W101" s="866"/>
      <c r="X101" s="866"/>
      <c r="Y101" s="866"/>
      <c r="Z101" s="866"/>
      <c r="AA101" s="866"/>
      <c r="AB101" s="866"/>
      <c r="AC101" s="866"/>
      <c r="AD101" s="866"/>
      <c r="AE101" s="866"/>
      <c r="AF101" s="866"/>
      <c r="AG101" s="866"/>
      <c r="AH101" s="866"/>
      <c r="AI101" s="866"/>
      <c r="AJ101" s="861" t="s">
        <v>42</v>
      </c>
      <c r="AK101" s="861" t="s">
        <v>43</v>
      </c>
      <c r="AL101" s="861" t="s">
        <v>44</v>
      </c>
      <c r="AM101" s="861" t="s">
        <v>45</v>
      </c>
      <c r="AN101" s="861" t="s">
        <v>46</v>
      </c>
      <c r="AO101" s="861" t="s">
        <v>47</v>
      </c>
      <c r="AP101" s="861" t="s">
        <v>48</v>
      </c>
      <c r="AQ101" s="861" t="s">
        <v>49</v>
      </c>
      <c r="AR101" s="861" t="s">
        <v>2</v>
      </c>
    </row>
    <row r="102" spans="1:44" s="58" customFormat="1" ht="72.75" customHeight="1">
      <c r="A102" s="866"/>
      <c r="B102" s="866"/>
      <c r="C102" s="866"/>
      <c r="D102" s="866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1"/>
      <c r="T102" s="861"/>
      <c r="U102" s="861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1"/>
      <c r="AK102" s="861"/>
      <c r="AL102" s="861"/>
      <c r="AM102" s="861"/>
      <c r="AN102" s="861"/>
      <c r="AO102" s="861"/>
      <c r="AP102" s="861"/>
      <c r="AQ102" s="861"/>
      <c r="AR102" s="861"/>
    </row>
    <row r="103" spans="1:44" s="69" customFormat="1" ht="20.100000000000001" customHeight="1">
      <c r="A103" s="862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3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3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3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3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3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3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4"/>
      <c r="B110" s="865" t="s">
        <v>15</v>
      </c>
      <c r="C110" s="865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7" t="s">
        <v>86</v>
      </c>
      <c r="B111" s="867"/>
      <c r="C111" s="867"/>
      <c r="D111" s="867"/>
      <c r="E111" s="867"/>
      <c r="F111" s="867"/>
      <c r="G111" s="867"/>
      <c r="H111" s="867"/>
      <c r="I111" s="867"/>
      <c r="J111" s="867"/>
      <c r="K111" s="867"/>
      <c r="L111" s="867"/>
      <c r="M111" s="867"/>
      <c r="N111" s="867"/>
      <c r="O111" s="867"/>
      <c r="P111" s="867"/>
      <c r="Q111" s="867"/>
      <c r="R111" s="867"/>
      <c r="S111" s="867"/>
      <c r="T111" s="867"/>
      <c r="U111" s="867"/>
      <c r="V111" s="867"/>
      <c r="W111" s="867"/>
      <c r="X111" s="867"/>
      <c r="Y111" s="867"/>
      <c r="Z111" s="867"/>
      <c r="AA111" s="867"/>
      <c r="AB111" s="867"/>
      <c r="AC111" s="867"/>
      <c r="AD111" s="867"/>
      <c r="AE111" s="867"/>
      <c r="AF111" s="867"/>
      <c r="AG111" s="867"/>
      <c r="AH111" s="867"/>
      <c r="AI111" s="867"/>
      <c r="AJ111" s="867"/>
      <c r="AK111" s="867"/>
      <c r="AL111" s="867"/>
      <c r="AM111" s="867"/>
      <c r="AN111" s="867"/>
      <c r="AO111" s="867"/>
      <c r="AP111" s="867"/>
      <c r="AQ111" s="867"/>
      <c r="AR111" s="867"/>
    </row>
    <row r="112" spans="1:44" s="58" customFormat="1" ht="18" customHeight="1">
      <c r="A112" s="866" t="s">
        <v>35</v>
      </c>
      <c r="B112" s="866" t="s">
        <v>0</v>
      </c>
      <c r="C112" s="866" t="s">
        <v>1</v>
      </c>
      <c r="D112" s="866" t="s">
        <v>36</v>
      </c>
      <c r="E112" s="866" t="s">
        <v>37</v>
      </c>
      <c r="F112" s="866"/>
      <c r="G112" s="866"/>
      <c r="H112" s="866"/>
      <c r="I112" s="866"/>
      <c r="J112" s="866"/>
      <c r="K112" s="866"/>
      <c r="L112" s="866"/>
      <c r="M112" s="866"/>
      <c r="N112" s="866"/>
      <c r="O112" s="866"/>
      <c r="P112" s="866"/>
      <c r="Q112" s="866"/>
      <c r="R112" s="866"/>
      <c r="S112" s="861" t="s">
        <v>38</v>
      </c>
      <c r="T112" s="861" t="s">
        <v>39</v>
      </c>
      <c r="U112" s="861" t="s">
        <v>40</v>
      </c>
      <c r="V112" s="866" t="s">
        <v>41</v>
      </c>
      <c r="W112" s="866"/>
      <c r="X112" s="866"/>
      <c r="Y112" s="866"/>
      <c r="Z112" s="866"/>
      <c r="AA112" s="866"/>
      <c r="AB112" s="866"/>
      <c r="AC112" s="866"/>
      <c r="AD112" s="866"/>
      <c r="AE112" s="866"/>
      <c r="AF112" s="866"/>
      <c r="AG112" s="866"/>
      <c r="AH112" s="866"/>
      <c r="AI112" s="866"/>
      <c r="AJ112" s="861" t="s">
        <v>42</v>
      </c>
      <c r="AK112" s="861" t="s">
        <v>43</v>
      </c>
      <c r="AL112" s="861" t="s">
        <v>44</v>
      </c>
      <c r="AM112" s="861" t="s">
        <v>45</v>
      </c>
      <c r="AN112" s="861" t="s">
        <v>46</v>
      </c>
      <c r="AO112" s="861" t="s">
        <v>47</v>
      </c>
      <c r="AP112" s="861" t="s">
        <v>48</v>
      </c>
      <c r="AQ112" s="861" t="s">
        <v>49</v>
      </c>
      <c r="AR112" s="861" t="s">
        <v>2</v>
      </c>
    </row>
    <row r="113" spans="1:44" s="58" customFormat="1" ht="72.75" customHeight="1">
      <c r="A113" s="866"/>
      <c r="B113" s="866"/>
      <c r="C113" s="866"/>
      <c r="D113" s="866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1"/>
      <c r="T113" s="861"/>
      <c r="U113" s="861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1"/>
      <c r="AK113" s="861"/>
      <c r="AL113" s="861"/>
      <c r="AM113" s="861"/>
      <c r="AN113" s="861"/>
      <c r="AO113" s="861"/>
      <c r="AP113" s="861"/>
      <c r="AQ113" s="861"/>
      <c r="AR113" s="861"/>
    </row>
    <row r="114" spans="1:44" s="69" customFormat="1" ht="20.100000000000001" customHeight="1">
      <c r="A114" s="862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3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3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3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3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3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3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4"/>
      <c r="B121" s="865" t="s">
        <v>15</v>
      </c>
      <c r="C121" s="865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7" t="s">
        <v>88</v>
      </c>
      <c r="B122" s="867"/>
      <c r="C122" s="867"/>
      <c r="D122" s="867"/>
      <c r="E122" s="867"/>
      <c r="F122" s="867"/>
      <c r="G122" s="867"/>
      <c r="H122" s="867"/>
      <c r="I122" s="867"/>
      <c r="J122" s="867"/>
      <c r="K122" s="867"/>
      <c r="L122" s="867"/>
      <c r="M122" s="867"/>
      <c r="N122" s="867"/>
      <c r="O122" s="867"/>
      <c r="P122" s="867"/>
      <c r="Q122" s="867"/>
      <c r="R122" s="867"/>
      <c r="S122" s="867"/>
      <c r="T122" s="867"/>
      <c r="U122" s="867"/>
      <c r="V122" s="867"/>
      <c r="W122" s="867"/>
      <c r="X122" s="867"/>
      <c r="Y122" s="867"/>
      <c r="Z122" s="867"/>
      <c r="AA122" s="867"/>
      <c r="AB122" s="867"/>
      <c r="AC122" s="867"/>
      <c r="AD122" s="867"/>
      <c r="AE122" s="867"/>
      <c r="AF122" s="867"/>
      <c r="AG122" s="867"/>
      <c r="AH122" s="867"/>
      <c r="AI122" s="867"/>
      <c r="AJ122" s="867"/>
      <c r="AK122" s="867"/>
      <c r="AL122" s="867"/>
      <c r="AM122" s="867"/>
      <c r="AN122" s="867"/>
      <c r="AO122" s="867"/>
      <c r="AP122" s="867"/>
      <c r="AQ122" s="867"/>
      <c r="AR122" s="867"/>
    </row>
    <row r="123" spans="1:44" s="58" customFormat="1" ht="18" customHeight="1">
      <c r="A123" s="866" t="s">
        <v>35</v>
      </c>
      <c r="B123" s="866" t="s">
        <v>0</v>
      </c>
      <c r="C123" s="866" t="s">
        <v>1</v>
      </c>
      <c r="D123" s="866" t="s">
        <v>36</v>
      </c>
      <c r="E123" s="866" t="s">
        <v>37</v>
      </c>
      <c r="F123" s="866"/>
      <c r="G123" s="866"/>
      <c r="H123" s="866"/>
      <c r="I123" s="866"/>
      <c r="J123" s="866"/>
      <c r="K123" s="866"/>
      <c r="L123" s="866"/>
      <c r="M123" s="866"/>
      <c r="N123" s="866"/>
      <c r="O123" s="866"/>
      <c r="P123" s="866"/>
      <c r="Q123" s="866"/>
      <c r="R123" s="866"/>
      <c r="S123" s="861" t="s">
        <v>38</v>
      </c>
      <c r="T123" s="861" t="s">
        <v>39</v>
      </c>
      <c r="U123" s="861" t="s">
        <v>40</v>
      </c>
      <c r="V123" s="866" t="s">
        <v>41</v>
      </c>
      <c r="W123" s="866"/>
      <c r="X123" s="866"/>
      <c r="Y123" s="866"/>
      <c r="Z123" s="866"/>
      <c r="AA123" s="866"/>
      <c r="AB123" s="866"/>
      <c r="AC123" s="866"/>
      <c r="AD123" s="866"/>
      <c r="AE123" s="866"/>
      <c r="AF123" s="866"/>
      <c r="AG123" s="866"/>
      <c r="AH123" s="866"/>
      <c r="AI123" s="866"/>
      <c r="AJ123" s="861" t="s">
        <v>42</v>
      </c>
      <c r="AK123" s="861" t="s">
        <v>43</v>
      </c>
      <c r="AL123" s="861" t="s">
        <v>44</v>
      </c>
      <c r="AM123" s="861" t="s">
        <v>45</v>
      </c>
      <c r="AN123" s="861" t="s">
        <v>46</v>
      </c>
      <c r="AO123" s="861" t="s">
        <v>47</v>
      </c>
      <c r="AP123" s="861" t="s">
        <v>48</v>
      </c>
      <c r="AQ123" s="861" t="s">
        <v>49</v>
      </c>
      <c r="AR123" s="861" t="s">
        <v>2</v>
      </c>
    </row>
    <row r="124" spans="1:44" s="58" customFormat="1" ht="72.75" customHeight="1">
      <c r="A124" s="866"/>
      <c r="B124" s="866"/>
      <c r="C124" s="866"/>
      <c r="D124" s="866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1"/>
      <c r="T124" s="861"/>
      <c r="U124" s="861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1"/>
      <c r="AK124" s="861"/>
      <c r="AL124" s="861"/>
      <c r="AM124" s="861"/>
      <c r="AN124" s="861"/>
      <c r="AO124" s="861"/>
      <c r="AP124" s="861"/>
      <c r="AQ124" s="861"/>
      <c r="AR124" s="861"/>
    </row>
    <row r="125" spans="1:44" s="69" customFormat="1" ht="20.100000000000001" customHeight="1">
      <c r="A125" s="862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3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3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3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3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3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3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4"/>
      <c r="B132" s="865" t="s">
        <v>15</v>
      </c>
      <c r="C132" s="865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7" t="s">
        <v>90</v>
      </c>
      <c r="B133" s="867"/>
      <c r="C133" s="867"/>
      <c r="D133" s="867"/>
      <c r="E133" s="867"/>
      <c r="F133" s="867"/>
      <c r="G133" s="867"/>
      <c r="H133" s="867"/>
      <c r="I133" s="867"/>
      <c r="J133" s="867"/>
      <c r="K133" s="867"/>
      <c r="L133" s="867"/>
      <c r="M133" s="867"/>
      <c r="N133" s="867"/>
      <c r="O133" s="867"/>
      <c r="P133" s="867"/>
      <c r="Q133" s="867"/>
      <c r="R133" s="867"/>
      <c r="S133" s="867"/>
      <c r="T133" s="867"/>
      <c r="U133" s="867"/>
      <c r="V133" s="867"/>
      <c r="W133" s="867"/>
      <c r="X133" s="867"/>
      <c r="Y133" s="867"/>
      <c r="Z133" s="867"/>
      <c r="AA133" s="867"/>
      <c r="AB133" s="867"/>
      <c r="AC133" s="867"/>
      <c r="AD133" s="867"/>
      <c r="AE133" s="867"/>
      <c r="AF133" s="867"/>
      <c r="AG133" s="867"/>
      <c r="AH133" s="867"/>
      <c r="AI133" s="867"/>
      <c r="AJ133" s="867"/>
      <c r="AK133" s="867"/>
      <c r="AL133" s="867"/>
      <c r="AM133" s="867"/>
      <c r="AN133" s="867"/>
      <c r="AO133" s="867"/>
      <c r="AP133" s="867"/>
      <c r="AQ133" s="867"/>
      <c r="AR133" s="867"/>
    </row>
    <row r="134" spans="1:44" s="58" customFormat="1" ht="18" customHeight="1">
      <c r="A134" s="866" t="s">
        <v>35</v>
      </c>
      <c r="B134" s="866" t="s">
        <v>0</v>
      </c>
      <c r="C134" s="866" t="s">
        <v>1</v>
      </c>
      <c r="D134" s="866" t="s">
        <v>36</v>
      </c>
      <c r="E134" s="866" t="s">
        <v>37</v>
      </c>
      <c r="F134" s="866"/>
      <c r="G134" s="866"/>
      <c r="H134" s="866"/>
      <c r="I134" s="866"/>
      <c r="J134" s="866"/>
      <c r="K134" s="866"/>
      <c r="L134" s="866"/>
      <c r="M134" s="866"/>
      <c r="N134" s="866"/>
      <c r="O134" s="866"/>
      <c r="P134" s="866"/>
      <c r="Q134" s="866"/>
      <c r="R134" s="866"/>
      <c r="S134" s="861" t="s">
        <v>38</v>
      </c>
      <c r="T134" s="861" t="s">
        <v>39</v>
      </c>
      <c r="U134" s="861" t="s">
        <v>40</v>
      </c>
      <c r="V134" s="866" t="s">
        <v>41</v>
      </c>
      <c r="W134" s="866"/>
      <c r="X134" s="866"/>
      <c r="Y134" s="866"/>
      <c r="Z134" s="866"/>
      <c r="AA134" s="866"/>
      <c r="AB134" s="866"/>
      <c r="AC134" s="866"/>
      <c r="AD134" s="866"/>
      <c r="AE134" s="866"/>
      <c r="AF134" s="866"/>
      <c r="AG134" s="866"/>
      <c r="AH134" s="866"/>
      <c r="AI134" s="866"/>
      <c r="AJ134" s="861" t="s">
        <v>42</v>
      </c>
      <c r="AK134" s="861" t="s">
        <v>43</v>
      </c>
      <c r="AL134" s="861" t="s">
        <v>44</v>
      </c>
      <c r="AM134" s="861" t="s">
        <v>45</v>
      </c>
      <c r="AN134" s="861" t="s">
        <v>46</v>
      </c>
      <c r="AO134" s="861" t="s">
        <v>47</v>
      </c>
      <c r="AP134" s="861" t="s">
        <v>48</v>
      </c>
      <c r="AQ134" s="861" t="s">
        <v>49</v>
      </c>
      <c r="AR134" s="861" t="s">
        <v>2</v>
      </c>
    </row>
    <row r="135" spans="1:44" s="58" customFormat="1" ht="72.75" customHeight="1">
      <c r="A135" s="866"/>
      <c r="B135" s="866"/>
      <c r="C135" s="866"/>
      <c r="D135" s="866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1"/>
      <c r="T135" s="861"/>
      <c r="U135" s="861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1"/>
      <c r="AK135" s="861"/>
      <c r="AL135" s="861"/>
      <c r="AM135" s="861"/>
      <c r="AN135" s="861"/>
      <c r="AO135" s="861"/>
      <c r="AP135" s="861"/>
      <c r="AQ135" s="861"/>
      <c r="AR135" s="861"/>
    </row>
    <row r="136" spans="1:44" s="69" customFormat="1" ht="20.100000000000001" customHeight="1">
      <c r="A136" s="862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3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3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3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3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3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3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4"/>
      <c r="B143" s="865" t="s">
        <v>15</v>
      </c>
      <c r="C143" s="865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7" t="s">
        <v>92</v>
      </c>
      <c r="B144" s="867"/>
      <c r="C144" s="867"/>
      <c r="D144" s="867"/>
      <c r="E144" s="867"/>
      <c r="F144" s="867"/>
      <c r="G144" s="867"/>
      <c r="H144" s="867"/>
      <c r="I144" s="867"/>
      <c r="J144" s="867"/>
      <c r="K144" s="867"/>
      <c r="L144" s="867"/>
      <c r="M144" s="867"/>
      <c r="N144" s="867"/>
      <c r="O144" s="867"/>
      <c r="P144" s="867"/>
      <c r="Q144" s="867"/>
      <c r="R144" s="867"/>
      <c r="S144" s="867"/>
      <c r="T144" s="867"/>
      <c r="U144" s="867"/>
      <c r="V144" s="867"/>
      <c r="W144" s="867"/>
      <c r="X144" s="867"/>
      <c r="Y144" s="867"/>
      <c r="Z144" s="867"/>
      <c r="AA144" s="867"/>
      <c r="AB144" s="867"/>
      <c r="AC144" s="867"/>
      <c r="AD144" s="867"/>
      <c r="AE144" s="867"/>
      <c r="AF144" s="867"/>
      <c r="AG144" s="867"/>
      <c r="AH144" s="867"/>
      <c r="AI144" s="867"/>
      <c r="AJ144" s="867"/>
      <c r="AK144" s="867"/>
      <c r="AL144" s="867"/>
      <c r="AM144" s="867"/>
      <c r="AN144" s="867"/>
      <c r="AO144" s="867"/>
      <c r="AP144" s="867"/>
      <c r="AQ144" s="867"/>
      <c r="AR144" s="867"/>
    </row>
    <row r="145" spans="1:44" s="58" customFormat="1" ht="18" customHeight="1">
      <c r="A145" s="866" t="s">
        <v>35</v>
      </c>
      <c r="B145" s="866" t="s">
        <v>0</v>
      </c>
      <c r="C145" s="866" t="s">
        <v>1</v>
      </c>
      <c r="D145" s="866" t="s">
        <v>36</v>
      </c>
      <c r="E145" s="866" t="s">
        <v>37</v>
      </c>
      <c r="F145" s="866"/>
      <c r="G145" s="866"/>
      <c r="H145" s="866"/>
      <c r="I145" s="866"/>
      <c r="J145" s="866"/>
      <c r="K145" s="866"/>
      <c r="L145" s="866"/>
      <c r="M145" s="866"/>
      <c r="N145" s="866"/>
      <c r="O145" s="866"/>
      <c r="P145" s="866"/>
      <c r="Q145" s="866"/>
      <c r="R145" s="866"/>
      <c r="S145" s="861" t="s">
        <v>38</v>
      </c>
      <c r="T145" s="861" t="s">
        <v>39</v>
      </c>
      <c r="U145" s="861" t="s">
        <v>40</v>
      </c>
      <c r="V145" s="866" t="s">
        <v>41</v>
      </c>
      <c r="W145" s="866"/>
      <c r="X145" s="866"/>
      <c r="Y145" s="866"/>
      <c r="Z145" s="866"/>
      <c r="AA145" s="866"/>
      <c r="AB145" s="866"/>
      <c r="AC145" s="866"/>
      <c r="AD145" s="866"/>
      <c r="AE145" s="866"/>
      <c r="AF145" s="866"/>
      <c r="AG145" s="866"/>
      <c r="AH145" s="866"/>
      <c r="AI145" s="866"/>
      <c r="AJ145" s="861" t="s">
        <v>42</v>
      </c>
      <c r="AK145" s="861" t="s">
        <v>43</v>
      </c>
      <c r="AL145" s="861" t="s">
        <v>44</v>
      </c>
      <c r="AM145" s="861" t="s">
        <v>45</v>
      </c>
      <c r="AN145" s="861" t="s">
        <v>46</v>
      </c>
      <c r="AO145" s="861" t="s">
        <v>47</v>
      </c>
      <c r="AP145" s="861" t="s">
        <v>48</v>
      </c>
      <c r="AQ145" s="861" t="s">
        <v>49</v>
      </c>
      <c r="AR145" s="861" t="s">
        <v>2</v>
      </c>
    </row>
    <row r="146" spans="1:44" s="58" customFormat="1" ht="72.75" customHeight="1">
      <c r="A146" s="866"/>
      <c r="B146" s="866"/>
      <c r="C146" s="866"/>
      <c r="D146" s="866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1"/>
      <c r="T146" s="861"/>
      <c r="U146" s="861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1"/>
      <c r="AK146" s="861"/>
      <c r="AL146" s="861"/>
      <c r="AM146" s="861"/>
      <c r="AN146" s="861"/>
      <c r="AO146" s="861"/>
      <c r="AP146" s="861"/>
      <c r="AQ146" s="861"/>
      <c r="AR146" s="861"/>
    </row>
    <row r="147" spans="1:44" s="69" customFormat="1" ht="20.100000000000001" customHeight="1">
      <c r="A147" s="862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3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3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3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3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3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3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4"/>
      <c r="B154" s="865" t="s">
        <v>15</v>
      </c>
      <c r="C154" s="865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7" t="s">
        <v>94</v>
      </c>
      <c r="B155" s="867"/>
      <c r="C155" s="867"/>
      <c r="D155" s="867"/>
      <c r="E155" s="867"/>
      <c r="F155" s="867"/>
      <c r="G155" s="867"/>
      <c r="H155" s="867"/>
      <c r="I155" s="867"/>
      <c r="J155" s="867"/>
      <c r="K155" s="867"/>
      <c r="L155" s="867"/>
      <c r="M155" s="867"/>
      <c r="N155" s="867"/>
      <c r="O155" s="867"/>
      <c r="P155" s="867"/>
      <c r="Q155" s="867"/>
      <c r="R155" s="867"/>
      <c r="S155" s="867"/>
      <c r="T155" s="867"/>
      <c r="U155" s="867"/>
      <c r="V155" s="867"/>
      <c r="W155" s="867"/>
      <c r="X155" s="867"/>
      <c r="Y155" s="867"/>
      <c r="Z155" s="867"/>
      <c r="AA155" s="867"/>
      <c r="AB155" s="867"/>
      <c r="AC155" s="867"/>
      <c r="AD155" s="867"/>
      <c r="AE155" s="867"/>
      <c r="AF155" s="867"/>
      <c r="AG155" s="867"/>
      <c r="AH155" s="867"/>
      <c r="AI155" s="867"/>
      <c r="AJ155" s="867"/>
      <c r="AK155" s="867"/>
      <c r="AL155" s="867"/>
      <c r="AM155" s="867"/>
      <c r="AN155" s="867"/>
      <c r="AO155" s="867"/>
      <c r="AP155" s="867"/>
      <c r="AQ155" s="867"/>
      <c r="AR155" s="867"/>
    </row>
    <row r="156" spans="1:44" s="58" customFormat="1" ht="18" customHeight="1">
      <c r="A156" s="866" t="s">
        <v>35</v>
      </c>
      <c r="B156" s="866" t="s">
        <v>0</v>
      </c>
      <c r="C156" s="866" t="s">
        <v>1</v>
      </c>
      <c r="D156" s="866" t="s">
        <v>36</v>
      </c>
      <c r="E156" s="866" t="s">
        <v>37</v>
      </c>
      <c r="F156" s="866"/>
      <c r="G156" s="866"/>
      <c r="H156" s="866"/>
      <c r="I156" s="866"/>
      <c r="J156" s="866"/>
      <c r="K156" s="866"/>
      <c r="L156" s="866"/>
      <c r="M156" s="866"/>
      <c r="N156" s="866"/>
      <c r="O156" s="866"/>
      <c r="P156" s="866"/>
      <c r="Q156" s="866"/>
      <c r="R156" s="866"/>
      <c r="S156" s="861" t="s">
        <v>38</v>
      </c>
      <c r="T156" s="861" t="s">
        <v>39</v>
      </c>
      <c r="U156" s="861" t="s">
        <v>40</v>
      </c>
      <c r="V156" s="866" t="s">
        <v>41</v>
      </c>
      <c r="W156" s="866"/>
      <c r="X156" s="866"/>
      <c r="Y156" s="866"/>
      <c r="Z156" s="866"/>
      <c r="AA156" s="866"/>
      <c r="AB156" s="866"/>
      <c r="AC156" s="866"/>
      <c r="AD156" s="866"/>
      <c r="AE156" s="866"/>
      <c r="AF156" s="866"/>
      <c r="AG156" s="866"/>
      <c r="AH156" s="866"/>
      <c r="AI156" s="866"/>
      <c r="AJ156" s="861" t="s">
        <v>42</v>
      </c>
      <c r="AK156" s="861" t="s">
        <v>43</v>
      </c>
      <c r="AL156" s="861" t="s">
        <v>44</v>
      </c>
      <c r="AM156" s="861" t="s">
        <v>45</v>
      </c>
      <c r="AN156" s="861" t="s">
        <v>46</v>
      </c>
      <c r="AO156" s="861" t="s">
        <v>47</v>
      </c>
      <c r="AP156" s="861" t="s">
        <v>48</v>
      </c>
      <c r="AQ156" s="861" t="s">
        <v>49</v>
      </c>
      <c r="AR156" s="861" t="s">
        <v>2</v>
      </c>
    </row>
    <row r="157" spans="1:44" s="58" customFormat="1" ht="72.75" customHeight="1">
      <c r="A157" s="866"/>
      <c r="B157" s="866"/>
      <c r="C157" s="866"/>
      <c r="D157" s="866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1"/>
      <c r="T157" s="861"/>
      <c r="U157" s="861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1"/>
      <c r="AK157" s="861"/>
      <c r="AL157" s="861"/>
      <c r="AM157" s="861"/>
      <c r="AN157" s="861"/>
      <c r="AO157" s="861"/>
      <c r="AP157" s="861"/>
      <c r="AQ157" s="861"/>
      <c r="AR157" s="861"/>
    </row>
    <row r="158" spans="1:44" s="69" customFormat="1" ht="20.100000000000001" customHeight="1">
      <c r="A158" s="862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3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3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3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3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3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3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4"/>
      <c r="B165" s="865" t="s">
        <v>15</v>
      </c>
      <c r="C165" s="865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7" t="s">
        <v>96</v>
      </c>
      <c r="B166" s="867"/>
      <c r="C166" s="867"/>
      <c r="D166" s="867"/>
      <c r="E166" s="867"/>
      <c r="F166" s="867"/>
      <c r="G166" s="867"/>
      <c r="H166" s="867"/>
      <c r="I166" s="867"/>
      <c r="J166" s="867"/>
      <c r="K166" s="867"/>
      <c r="L166" s="867"/>
      <c r="M166" s="867"/>
      <c r="N166" s="867"/>
      <c r="O166" s="867"/>
      <c r="P166" s="867"/>
      <c r="Q166" s="867"/>
      <c r="R166" s="867"/>
      <c r="S166" s="867"/>
      <c r="T166" s="867"/>
      <c r="U166" s="867"/>
      <c r="V166" s="867"/>
      <c r="W166" s="867"/>
      <c r="X166" s="867"/>
      <c r="Y166" s="867"/>
      <c r="Z166" s="867"/>
      <c r="AA166" s="867"/>
      <c r="AB166" s="867"/>
      <c r="AC166" s="867"/>
      <c r="AD166" s="867"/>
      <c r="AE166" s="867"/>
      <c r="AF166" s="867"/>
      <c r="AG166" s="867"/>
      <c r="AH166" s="867"/>
      <c r="AI166" s="867"/>
      <c r="AJ166" s="867"/>
      <c r="AK166" s="867"/>
      <c r="AL166" s="867"/>
      <c r="AM166" s="867"/>
      <c r="AN166" s="867"/>
      <c r="AO166" s="867"/>
      <c r="AP166" s="867"/>
      <c r="AQ166" s="867"/>
      <c r="AR166" s="867"/>
    </row>
    <row r="167" spans="1:44" s="58" customFormat="1" ht="18" customHeight="1">
      <c r="A167" s="866" t="s">
        <v>35</v>
      </c>
      <c r="B167" s="866" t="s">
        <v>0</v>
      </c>
      <c r="C167" s="866" t="s">
        <v>1</v>
      </c>
      <c r="D167" s="866" t="s">
        <v>36</v>
      </c>
      <c r="E167" s="866" t="s">
        <v>37</v>
      </c>
      <c r="F167" s="866"/>
      <c r="G167" s="866"/>
      <c r="H167" s="866"/>
      <c r="I167" s="866"/>
      <c r="J167" s="866"/>
      <c r="K167" s="866"/>
      <c r="L167" s="866"/>
      <c r="M167" s="866"/>
      <c r="N167" s="866"/>
      <c r="O167" s="866"/>
      <c r="P167" s="866"/>
      <c r="Q167" s="866"/>
      <c r="R167" s="866"/>
      <c r="S167" s="861" t="s">
        <v>38</v>
      </c>
      <c r="T167" s="861" t="s">
        <v>39</v>
      </c>
      <c r="U167" s="861" t="s">
        <v>40</v>
      </c>
      <c r="V167" s="866" t="s">
        <v>41</v>
      </c>
      <c r="W167" s="866"/>
      <c r="X167" s="866"/>
      <c r="Y167" s="866"/>
      <c r="Z167" s="866"/>
      <c r="AA167" s="866"/>
      <c r="AB167" s="866"/>
      <c r="AC167" s="866"/>
      <c r="AD167" s="866"/>
      <c r="AE167" s="866"/>
      <c r="AF167" s="866"/>
      <c r="AG167" s="866"/>
      <c r="AH167" s="866"/>
      <c r="AI167" s="866"/>
      <c r="AJ167" s="861" t="s">
        <v>42</v>
      </c>
      <c r="AK167" s="861" t="s">
        <v>43</v>
      </c>
      <c r="AL167" s="861" t="s">
        <v>44</v>
      </c>
      <c r="AM167" s="861" t="s">
        <v>45</v>
      </c>
      <c r="AN167" s="861" t="s">
        <v>46</v>
      </c>
      <c r="AO167" s="861" t="s">
        <v>47</v>
      </c>
      <c r="AP167" s="861" t="s">
        <v>48</v>
      </c>
      <c r="AQ167" s="861" t="s">
        <v>49</v>
      </c>
      <c r="AR167" s="861" t="s">
        <v>2</v>
      </c>
    </row>
    <row r="168" spans="1:44" s="58" customFormat="1" ht="72.75" customHeight="1">
      <c r="A168" s="866"/>
      <c r="B168" s="866"/>
      <c r="C168" s="866"/>
      <c r="D168" s="866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1"/>
      <c r="T168" s="861"/>
      <c r="U168" s="861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1"/>
      <c r="AK168" s="861"/>
      <c r="AL168" s="861"/>
      <c r="AM168" s="861"/>
      <c r="AN168" s="861"/>
      <c r="AO168" s="861"/>
      <c r="AP168" s="861"/>
      <c r="AQ168" s="861"/>
      <c r="AR168" s="861"/>
    </row>
    <row r="169" spans="1:44" s="69" customFormat="1" ht="20.100000000000001" customHeight="1">
      <c r="A169" s="862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3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3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3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3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3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3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4"/>
      <c r="B176" s="865" t="s">
        <v>15</v>
      </c>
      <c r="C176" s="865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7" t="s">
        <v>98</v>
      </c>
      <c r="B177" s="867"/>
      <c r="C177" s="867"/>
      <c r="D177" s="867"/>
      <c r="E177" s="867"/>
      <c r="F177" s="867"/>
      <c r="G177" s="867"/>
      <c r="H177" s="867"/>
      <c r="I177" s="867"/>
      <c r="J177" s="867"/>
      <c r="K177" s="867"/>
      <c r="L177" s="867"/>
      <c r="M177" s="867"/>
      <c r="N177" s="867"/>
      <c r="O177" s="867"/>
      <c r="P177" s="867"/>
      <c r="Q177" s="867"/>
      <c r="R177" s="867"/>
      <c r="S177" s="867"/>
      <c r="T177" s="867"/>
      <c r="U177" s="867"/>
      <c r="V177" s="867"/>
      <c r="W177" s="867"/>
      <c r="X177" s="867"/>
      <c r="Y177" s="867"/>
      <c r="Z177" s="867"/>
      <c r="AA177" s="867"/>
      <c r="AB177" s="867"/>
      <c r="AC177" s="867"/>
      <c r="AD177" s="867"/>
      <c r="AE177" s="867"/>
      <c r="AF177" s="867"/>
      <c r="AG177" s="867"/>
      <c r="AH177" s="867"/>
      <c r="AI177" s="867"/>
      <c r="AJ177" s="867"/>
      <c r="AK177" s="867"/>
      <c r="AL177" s="867"/>
      <c r="AM177" s="867"/>
      <c r="AN177" s="867"/>
      <c r="AO177" s="867"/>
      <c r="AP177" s="867"/>
      <c r="AQ177" s="867"/>
      <c r="AR177" s="867"/>
    </row>
    <row r="178" spans="1:44" s="58" customFormat="1" ht="18" customHeight="1">
      <c r="A178" s="866" t="s">
        <v>35</v>
      </c>
      <c r="B178" s="866" t="s">
        <v>0</v>
      </c>
      <c r="C178" s="866" t="s">
        <v>1</v>
      </c>
      <c r="D178" s="866" t="s">
        <v>36</v>
      </c>
      <c r="E178" s="866" t="s">
        <v>37</v>
      </c>
      <c r="F178" s="866"/>
      <c r="G178" s="866"/>
      <c r="H178" s="866"/>
      <c r="I178" s="866"/>
      <c r="J178" s="866"/>
      <c r="K178" s="866"/>
      <c r="L178" s="866"/>
      <c r="M178" s="866"/>
      <c r="N178" s="866"/>
      <c r="O178" s="866"/>
      <c r="P178" s="866"/>
      <c r="Q178" s="866"/>
      <c r="R178" s="866"/>
      <c r="S178" s="861" t="s">
        <v>38</v>
      </c>
      <c r="T178" s="861" t="s">
        <v>39</v>
      </c>
      <c r="U178" s="861" t="s">
        <v>40</v>
      </c>
      <c r="V178" s="866" t="s">
        <v>41</v>
      </c>
      <c r="W178" s="866"/>
      <c r="X178" s="866"/>
      <c r="Y178" s="866"/>
      <c r="Z178" s="866"/>
      <c r="AA178" s="866"/>
      <c r="AB178" s="866"/>
      <c r="AC178" s="866"/>
      <c r="AD178" s="866"/>
      <c r="AE178" s="866"/>
      <c r="AF178" s="866"/>
      <c r="AG178" s="866"/>
      <c r="AH178" s="866"/>
      <c r="AI178" s="866"/>
      <c r="AJ178" s="861" t="s">
        <v>42</v>
      </c>
      <c r="AK178" s="861" t="s">
        <v>43</v>
      </c>
      <c r="AL178" s="861" t="s">
        <v>44</v>
      </c>
      <c r="AM178" s="861" t="s">
        <v>45</v>
      </c>
      <c r="AN178" s="861" t="s">
        <v>46</v>
      </c>
      <c r="AO178" s="861" t="s">
        <v>47</v>
      </c>
      <c r="AP178" s="861" t="s">
        <v>48</v>
      </c>
      <c r="AQ178" s="861" t="s">
        <v>49</v>
      </c>
      <c r="AR178" s="861" t="s">
        <v>2</v>
      </c>
    </row>
    <row r="179" spans="1:44" s="58" customFormat="1" ht="72.75" customHeight="1">
      <c r="A179" s="866"/>
      <c r="B179" s="866"/>
      <c r="C179" s="866"/>
      <c r="D179" s="866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1"/>
      <c r="T179" s="861"/>
      <c r="U179" s="861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1"/>
      <c r="AK179" s="861"/>
      <c r="AL179" s="861"/>
      <c r="AM179" s="861"/>
      <c r="AN179" s="861"/>
      <c r="AO179" s="861"/>
      <c r="AP179" s="861"/>
      <c r="AQ179" s="861"/>
      <c r="AR179" s="861"/>
    </row>
    <row r="180" spans="1:44" s="69" customFormat="1" ht="20.100000000000001" customHeight="1">
      <c r="A180" s="862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3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3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3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3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3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3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4"/>
      <c r="B187" s="865" t="s">
        <v>15</v>
      </c>
      <c r="C187" s="865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7" t="s">
        <v>100</v>
      </c>
      <c r="B188" s="867"/>
      <c r="C188" s="867"/>
      <c r="D188" s="867"/>
      <c r="E188" s="867"/>
      <c r="F188" s="867"/>
      <c r="G188" s="867"/>
      <c r="H188" s="867"/>
      <c r="I188" s="867"/>
      <c r="J188" s="867"/>
      <c r="K188" s="867"/>
      <c r="L188" s="867"/>
      <c r="M188" s="867"/>
      <c r="N188" s="867"/>
      <c r="O188" s="867"/>
      <c r="P188" s="867"/>
      <c r="Q188" s="867"/>
      <c r="R188" s="867"/>
      <c r="S188" s="867"/>
      <c r="T188" s="867"/>
      <c r="U188" s="867"/>
      <c r="V188" s="867"/>
      <c r="W188" s="867"/>
      <c r="X188" s="867"/>
      <c r="Y188" s="867"/>
      <c r="Z188" s="867"/>
      <c r="AA188" s="867"/>
      <c r="AB188" s="867"/>
      <c r="AC188" s="867"/>
      <c r="AD188" s="867"/>
      <c r="AE188" s="867"/>
      <c r="AF188" s="867"/>
      <c r="AG188" s="867"/>
      <c r="AH188" s="867"/>
      <c r="AI188" s="867"/>
      <c r="AJ188" s="867"/>
      <c r="AK188" s="867"/>
      <c r="AL188" s="867"/>
      <c r="AM188" s="867"/>
      <c r="AN188" s="867"/>
      <c r="AO188" s="867"/>
      <c r="AP188" s="867"/>
      <c r="AQ188" s="867"/>
      <c r="AR188" s="867"/>
    </row>
    <row r="189" spans="1:44" s="58" customFormat="1" ht="18" customHeight="1">
      <c r="A189" s="866" t="s">
        <v>35</v>
      </c>
      <c r="B189" s="866" t="s">
        <v>0</v>
      </c>
      <c r="C189" s="866" t="s">
        <v>1</v>
      </c>
      <c r="D189" s="866" t="s">
        <v>36</v>
      </c>
      <c r="E189" s="866" t="s">
        <v>37</v>
      </c>
      <c r="F189" s="866"/>
      <c r="G189" s="866"/>
      <c r="H189" s="866"/>
      <c r="I189" s="866"/>
      <c r="J189" s="866"/>
      <c r="K189" s="866"/>
      <c r="L189" s="866"/>
      <c r="M189" s="866"/>
      <c r="N189" s="866"/>
      <c r="O189" s="866"/>
      <c r="P189" s="866"/>
      <c r="Q189" s="866"/>
      <c r="R189" s="866"/>
      <c r="S189" s="861" t="s">
        <v>38</v>
      </c>
      <c r="T189" s="861" t="s">
        <v>39</v>
      </c>
      <c r="U189" s="861" t="s">
        <v>40</v>
      </c>
      <c r="V189" s="866" t="s">
        <v>41</v>
      </c>
      <c r="W189" s="866"/>
      <c r="X189" s="866"/>
      <c r="Y189" s="866"/>
      <c r="Z189" s="866"/>
      <c r="AA189" s="866"/>
      <c r="AB189" s="866"/>
      <c r="AC189" s="866"/>
      <c r="AD189" s="866"/>
      <c r="AE189" s="866"/>
      <c r="AF189" s="866"/>
      <c r="AG189" s="866"/>
      <c r="AH189" s="866"/>
      <c r="AI189" s="866"/>
      <c r="AJ189" s="861" t="s">
        <v>42</v>
      </c>
      <c r="AK189" s="861" t="s">
        <v>43</v>
      </c>
      <c r="AL189" s="861" t="s">
        <v>44</v>
      </c>
      <c r="AM189" s="861" t="s">
        <v>45</v>
      </c>
      <c r="AN189" s="861" t="s">
        <v>46</v>
      </c>
      <c r="AO189" s="861" t="s">
        <v>47</v>
      </c>
      <c r="AP189" s="861" t="s">
        <v>48</v>
      </c>
      <c r="AQ189" s="861" t="s">
        <v>49</v>
      </c>
      <c r="AR189" s="861" t="s">
        <v>2</v>
      </c>
    </row>
    <row r="190" spans="1:44" s="58" customFormat="1" ht="72.75" customHeight="1">
      <c r="A190" s="866"/>
      <c r="B190" s="866"/>
      <c r="C190" s="866"/>
      <c r="D190" s="866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1"/>
      <c r="T190" s="861"/>
      <c r="U190" s="861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1"/>
      <c r="AK190" s="861"/>
      <c r="AL190" s="861"/>
      <c r="AM190" s="861"/>
      <c r="AN190" s="861"/>
      <c r="AO190" s="861"/>
      <c r="AP190" s="861"/>
      <c r="AQ190" s="861"/>
      <c r="AR190" s="861"/>
    </row>
    <row r="191" spans="1:44" s="69" customFormat="1" ht="20.100000000000001" customHeight="1">
      <c r="A191" s="862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3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3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3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3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3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3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4"/>
      <c r="B198" s="865" t="s">
        <v>15</v>
      </c>
      <c r="C198" s="865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7" t="s">
        <v>102</v>
      </c>
      <c r="B199" s="867"/>
      <c r="C199" s="867"/>
      <c r="D199" s="867"/>
      <c r="E199" s="867"/>
      <c r="F199" s="867"/>
      <c r="G199" s="867"/>
      <c r="H199" s="867"/>
      <c r="I199" s="867"/>
      <c r="J199" s="867"/>
      <c r="K199" s="867"/>
      <c r="L199" s="867"/>
      <c r="M199" s="867"/>
      <c r="N199" s="867"/>
      <c r="O199" s="867"/>
      <c r="P199" s="867"/>
      <c r="Q199" s="867"/>
      <c r="R199" s="867"/>
      <c r="S199" s="867"/>
      <c r="T199" s="867"/>
      <c r="U199" s="867"/>
      <c r="V199" s="867"/>
      <c r="W199" s="867"/>
      <c r="X199" s="867"/>
      <c r="Y199" s="867"/>
      <c r="Z199" s="867"/>
      <c r="AA199" s="867"/>
      <c r="AB199" s="867"/>
      <c r="AC199" s="867"/>
      <c r="AD199" s="867"/>
      <c r="AE199" s="867"/>
      <c r="AF199" s="867"/>
      <c r="AG199" s="867"/>
      <c r="AH199" s="867"/>
      <c r="AI199" s="867"/>
      <c r="AJ199" s="867"/>
      <c r="AK199" s="867"/>
      <c r="AL199" s="867"/>
      <c r="AM199" s="867"/>
      <c r="AN199" s="867"/>
      <c r="AO199" s="867"/>
      <c r="AP199" s="867"/>
      <c r="AQ199" s="867"/>
      <c r="AR199" s="867"/>
    </row>
    <row r="200" spans="1:44" s="58" customFormat="1" ht="18" customHeight="1">
      <c r="A200" s="866" t="s">
        <v>35</v>
      </c>
      <c r="B200" s="866" t="s">
        <v>0</v>
      </c>
      <c r="C200" s="866" t="s">
        <v>1</v>
      </c>
      <c r="D200" s="866" t="s">
        <v>36</v>
      </c>
      <c r="E200" s="866" t="s">
        <v>37</v>
      </c>
      <c r="F200" s="866"/>
      <c r="G200" s="866"/>
      <c r="H200" s="866"/>
      <c r="I200" s="866"/>
      <c r="J200" s="866"/>
      <c r="K200" s="866"/>
      <c r="L200" s="866"/>
      <c r="M200" s="866"/>
      <c r="N200" s="866"/>
      <c r="O200" s="866"/>
      <c r="P200" s="866"/>
      <c r="Q200" s="866"/>
      <c r="R200" s="866"/>
      <c r="S200" s="861" t="s">
        <v>38</v>
      </c>
      <c r="T200" s="861" t="s">
        <v>39</v>
      </c>
      <c r="U200" s="861" t="s">
        <v>40</v>
      </c>
      <c r="V200" s="866" t="s">
        <v>41</v>
      </c>
      <c r="W200" s="866"/>
      <c r="X200" s="866"/>
      <c r="Y200" s="866"/>
      <c r="Z200" s="866"/>
      <c r="AA200" s="866"/>
      <c r="AB200" s="866"/>
      <c r="AC200" s="866"/>
      <c r="AD200" s="866"/>
      <c r="AE200" s="866"/>
      <c r="AF200" s="866"/>
      <c r="AG200" s="866"/>
      <c r="AH200" s="866"/>
      <c r="AI200" s="866"/>
      <c r="AJ200" s="861" t="s">
        <v>42</v>
      </c>
      <c r="AK200" s="861" t="s">
        <v>43</v>
      </c>
      <c r="AL200" s="861" t="s">
        <v>44</v>
      </c>
      <c r="AM200" s="861" t="s">
        <v>45</v>
      </c>
      <c r="AN200" s="861" t="s">
        <v>46</v>
      </c>
      <c r="AO200" s="861" t="s">
        <v>47</v>
      </c>
      <c r="AP200" s="861" t="s">
        <v>48</v>
      </c>
      <c r="AQ200" s="861" t="s">
        <v>49</v>
      </c>
      <c r="AR200" s="861" t="s">
        <v>2</v>
      </c>
    </row>
    <row r="201" spans="1:44" s="58" customFormat="1" ht="72.75" customHeight="1">
      <c r="A201" s="866"/>
      <c r="B201" s="866"/>
      <c r="C201" s="866"/>
      <c r="D201" s="866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1"/>
      <c r="T201" s="861"/>
      <c r="U201" s="861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1"/>
      <c r="AK201" s="861"/>
      <c r="AL201" s="861"/>
      <c r="AM201" s="861"/>
      <c r="AN201" s="861"/>
      <c r="AO201" s="861"/>
      <c r="AP201" s="861"/>
      <c r="AQ201" s="861"/>
      <c r="AR201" s="861"/>
    </row>
    <row r="202" spans="1:44" s="69" customFormat="1" ht="20.100000000000001" customHeight="1">
      <c r="A202" s="862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3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3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3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3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3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3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4"/>
      <c r="B209" s="865" t="s">
        <v>15</v>
      </c>
      <c r="C209" s="865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7" t="s">
        <v>104</v>
      </c>
      <c r="B210" s="867"/>
      <c r="C210" s="867"/>
      <c r="D210" s="867"/>
      <c r="E210" s="867"/>
      <c r="F210" s="867"/>
      <c r="G210" s="867"/>
      <c r="H210" s="867"/>
      <c r="I210" s="867"/>
      <c r="J210" s="867"/>
      <c r="K210" s="867"/>
      <c r="L210" s="867"/>
      <c r="M210" s="867"/>
      <c r="N210" s="867"/>
      <c r="O210" s="867"/>
      <c r="P210" s="867"/>
      <c r="Q210" s="867"/>
      <c r="R210" s="867"/>
      <c r="S210" s="867"/>
      <c r="T210" s="867"/>
      <c r="U210" s="867"/>
      <c r="V210" s="867"/>
      <c r="W210" s="867"/>
      <c r="X210" s="867"/>
      <c r="Y210" s="867"/>
      <c r="Z210" s="867"/>
      <c r="AA210" s="867"/>
      <c r="AB210" s="867"/>
      <c r="AC210" s="867"/>
      <c r="AD210" s="867"/>
      <c r="AE210" s="867"/>
      <c r="AF210" s="867"/>
      <c r="AG210" s="867"/>
      <c r="AH210" s="867"/>
      <c r="AI210" s="867"/>
      <c r="AJ210" s="867"/>
      <c r="AK210" s="867"/>
      <c r="AL210" s="867"/>
      <c r="AM210" s="867"/>
      <c r="AN210" s="867"/>
      <c r="AO210" s="867"/>
      <c r="AP210" s="867"/>
      <c r="AQ210" s="867"/>
      <c r="AR210" s="867"/>
    </row>
    <row r="211" spans="1:44" s="58" customFormat="1" ht="18" customHeight="1">
      <c r="A211" s="866" t="s">
        <v>35</v>
      </c>
      <c r="B211" s="866" t="s">
        <v>0</v>
      </c>
      <c r="C211" s="866" t="s">
        <v>1</v>
      </c>
      <c r="D211" s="866" t="s">
        <v>36</v>
      </c>
      <c r="E211" s="866" t="s">
        <v>37</v>
      </c>
      <c r="F211" s="866"/>
      <c r="G211" s="866"/>
      <c r="H211" s="866"/>
      <c r="I211" s="866"/>
      <c r="J211" s="866"/>
      <c r="K211" s="866"/>
      <c r="L211" s="866"/>
      <c r="M211" s="866"/>
      <c r="N211" s="866"/>
      <c r="O211" s="866"/>
      <c r="P211" s="866"/>
      <c r="Q211" s="866"/>
      <c r="R211" s="866"/>
      <c r="S211" s="861" t="s">
        <v>38</v>
      </c>
      <c r="T211" s="861" t="s">
        <v>39</v>
      </c>
      <c r="U211" s="861" t="s">
        <v>40</v>
      </c>
      <c r="V211" s="866" t="s">
        <v>41</v>
      </c>
      <c r="W211" s="866"/>
      <c r="X211" s="866"/>
      <c r="Y211" s="866"/>
      <c r="Z211" s="866"/>
      <c r="AA211" s="866"/>
      <c r="AB211" s="866"/>
      <c r="AC211" s="866"/>
      <c r="AD211" s="866"/>
      <c r="AE211" s="866"/>
      <c r="AF211" s="866"/>
      <c r="AG211" s="866"/>
      <c r="AH211" s="866"/>
      <c r="AI211" s="866"/>
      <c r="AJ211" s="861" t="s">
        <v>42</v>
      </c>
      <c r="AK211" s="861" t="s">
        <v>43</v>
      </c>
      <c r="AL211" s="861" t="s">
        <v>44</v>
      </c>
      <c r="AM211" s="861" t="s">
        <v>45</v>
      </c>
      <c r="AN211" s="861" t="s">
        <v>46</v>
      </c>
      <c r="AO211" s="861" t="s">
        <v>47</v>
      </c>
      <c r="AP211" s="861" t="s">
        <v>48</v>
      </c>
      <c r="AQ211" s="861" t="s">
        <v>49</v>
      </c>
      <c r="AR211" s="861" t="s">
        <v>2</v>
      </c>
    </row>
    <row r="212" spans="1:44" s="58" customFormat="1" ht="72.75" customHeight="1">
      <c r="A212" s="866"/>
      <c r="B212" s="866"/>
      <c r="C212" s="866"/>
      <c r="D212" s="866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1"/>
      <c r="T212" s="861"/>
      <c r="U212" s="861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1"/>
      <c r="AK212" s="861"/>
      <c r="AL212" s="861"/>
      <c r="AM212" s="861"/>
      <c r="AN212" s="861"/>
      <c r="AO212" s="861"/>
      <c r="AP212" s="861"/>
      <c r="AQ212" s="861"/>
      <c r="AR212" s="861"/>
    </row>
    <row r="213" spans="1:44" s="69" customFormat="1" ht="20.100000000000001" customHeight="1">
      <c r="A213" s="862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3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3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3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3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3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3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4"/>
      <c r="B220" s="865" t="s">
        <v>15</v>
      </c>
      <c r="C220" s="865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7" t="s">
        <v>106</v>
      </c>
      <c r="B221" s="867"/>
      <c r="C221" s="867"/>
      <c r="D221" s="867"/>
      <c r="E221" s="867"/>
      <c r="F221" s="867"/>
      <c r="G221" s="867"/>
      <c r="H221" s="867"/>
      <c r="I221" s="867"/>
      <c r="J221" s="867"/>
      <c r="K221" s="867"/>
      <c r="L221" s="867"/>
      <c r="M221" s="867"/>
      <c r="N221" s="867"/>
      <c r="O221" s="867"/>
      <c r="P221" s="867"/>
      <c r="Q221" s="867"/>
      <c r="R221" s="867"/>
      <c r="S221" s="867"/>
      <c r="T221" s="867"/>
      <c r="U221" s="867"/>
      <c r="V221" s="867"/>
      <c r="W221" s="867"/>
      <c r="X221" s="867"/>
      <c r="Y221" s="867"/>
      <c r="Z221" s="867"/>
      <c r="AA221" s="867"/>
      <c r="AB221" s="867"/>
      <c r="AC221" s="867"/>
      <c r="AD221" s="867"/>
      <c r="AE221" s="867"/>
      <c r="AF221" s="867"/>
      <c r="AG221" s="867"/>
      <c r="AH221" s="867"/>
      <c r="AI221" s="867"/>
      <c r="AJ221" s="867"/>
      <c r="AK221" s="867"/>
      <c r="AL221" s="867"/>
      <c r="AM221" s="867"/>
      <c r="AN221" s="867"/>
      <c r="AO221" s="867"/>
      <c r="AP221" s="867"/>
      <c r="AQ221" s="867"/>
      <c r="AR221" s="867"/>
    </row>
    <row r="222" spans="1:44" s="58" customFormat="1" ht="18" customHeight="1">
      <c r="A222" s="866" t="s">
        <v>35</v>
      </c>
      <c r="B222" s="866" t="s">
        <v>0</v>
      </c>
      <c r="C222" s="866" t="s">
        <v>1</v>
      </c>
      <c r="D222" s="866" t="s">
        <v>36</v>
      </c>
      <c r="E222" s="866" t="s">
        <v>37</v>
      </c>
      <c r="F222" s="866"/>
      <c r="G222" s="866"/>
      <c r="H222" s="866"/>
      <c r="I222" s="866"/>
      <c r="J222" s="866"/>
      <c r="K222" s="866"/>
      <c r="L222" s="866"/>
      <c r="M222" s="866"/>
      <c r="N222" s="866"/>
      <c r="O222" s="866"/>
      <c r="P222" s="866"/>
      <c r="Q222" s="866"/>
      <c r="R222" s="866"/>
      <c r="S222" s="861" t="s">
        <v>38</v>
      </c>
      <c r="T222" s="861" t="s">
        <v>39</v>
      </c>
      <c r="U222" s="861" t="s">
        <v>40</v>
      </c>
      <c r="V222" s="866" t="s">
        <v>41</v>
      </c>
      <c r="W222" s="866"/>
      <c r="X222" s="866"/>
      <c r="Y222" s="866"/>
      <c r="Z222" s="866"/>
      <c r="AA222" s="866"/>
      <c r="AB222" s="866"/>
      <c r="AC222" s="866"/>
      <c r="AD222" s="866"/>
      <c r="AE222" s="866"/>
      <c r="AF222" s="866"/>
      <c r="AG222" s="866"/>
      <c r="AH222" s="866"/>
      <c r="AI222" s="866"/>
      <c r="AJ222" s="861" t="s">
        <v>42</v>
      </c>
      <c r="AK222" s="861" t="s">
        <v>43</v>
      </c>
      <c r="AL222" s="861" t="s">
        <v>44</v>
      </c>
      <c r="AM222" s="861" t="s">
        <v>45</v>
      </c>
      <c r="AN222" s="861" t="s">
        <v>46</v>
      </c>
      <c r="AO222" s="861" t="s">
        <v>47</v>
      </c>
      <c r="AP222" s="861" t="s">
        <v>48</v>
      </c>
      <c r="AQ222" s="861" t="s">
        <v>49</v>
      </c>
      <c r="AR222" s="861" t="s">
        <v>2</v>
      </c>
    </row>
    <row r="223" spans="1:44" s="58" customFormat="1" ht="72.75" customHeight="1">
      <c r="A223" s="866"/>
      <c r="B223" s="866"/>
      <c r="C223" s="866"/>
      <c r="D223" s="866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1"/>
      <c r="T223" s="861"/>
      <c r="U223" s="861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1"/>
      <c r="AK223" s="861"/>
      <c r="AL223" s="861"/>
      <c r="AM223" s="861"/>
      <c r="AN223" s="861"/>
      <c r="AO223" s="861"/>
      <c r="AP223" s="861"/>
      <c r="AQ223" s="861"/>
      <c r="AR223" s="861"/>
    </row>
    <row r="224" spans="1:44" s="69" customFormat="1" ht="20.100000000000001" customHeight="1">
      <c r="A224" s="862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3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3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3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3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3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3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4"/>
      <c r="B231" s="865" t="s">
        <v>15</v>
      </c>
      <c r="C231" s="865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7" t="s">
        <v>108</v>
      </c>
      <c r="B232" s="867"/>
      <c r="C232" s="867"/>
      <c r="D232" s="867"/>
      <c r="E232" s="867"/>
      <c r="F232" s="867"/>
      <c r="G232" s="867"/>
      <c r="H232" s="867"/>
      <c r="I232" s="867"/>
      <c r="J232" s="867"/>
      <c r="K232" s="867"/>
      <c r="L232" s="867"/>
      <c r="M232" s="867"/>
      <c r="N232" s="867"/>
      <c r="O232" s="867"/>
      <c r="P232" s="867"/>
      <c r="Q232" s="867"/>
      <c r="R232" s="867"/>
      <c r="S232" s="867"/>
      <c r="T232" s="867"/>
      <c r="U232" s="867"/>
      <c r="V232" s="867"/>
      <c r="W232" s="867"/>
      <c r="X232" s="867"/>
      <c r="Y232" s="867"/>
      <c r="Z232" s="867"/>
      <c r="AA232" s="867"/>
      <c r="AB232" s="867"/>
      <c r="AC232" s="867"/>
      <c r="AD232" s="867"/>
      <c r="AE232" s="867"/>
      <c r="AF232" s="867"/>
      <c r="AG232" s="867"/>
      <c r="AH232" s="867"/>
      <c r="AI232" s="867"/>
      <c r="AJ232" s="867"/>
      <c r="AK232" s="867"/>
      <c r="AL232" s="867"/>
      <c r="AM232" s="867"/>
      <c r="AN232" s="867"/>
      <c r="AO232" s="867"/>
      <c r="AP232" s="867"/>
      <c r="AQ232" s="867"/>
      <c r="AR232" s="867"/>
    </row>
    <row r="233" spans="1:44" s="58" customFormat="1" ht="18" customHeight="1">
      <c r="A233" s="866" t="s">
        <v>35</v>
      </c>
      <c r="B233" s="866" t="s">
        <v>0</v>
      </c>
      <c r="C233" s="866" t="s">
        <v>1</v>
      </c>
      <c r="D233" s="866" t="s">
        <v>36</v>
      </c>
      <c r="E233" s="866" t="s">
        <v>37</v>
      </c>
      <c r="F233" s="866"/>
      <c r="G233" s="866"/>
      <c r="H233" s="866"/>
      <c r="I233" s="866"/>
      <c r="J233" s="866"/>
      <c r="K233" s="866"/>
      <c r="L233" s="866"/>
      <c r="M233" s="866"/>
      <c r="N233" s="866"/>
      <c r="O233" s="866"/>
      <c r="P233" s="866"/>
      <c r="Q233" s="866"/>
      <c r="R233" s="866"/>
      <c r="S233" s="861" t="s">
        <v>38</v>
      </c>
      <c r="T233" s="861" t="s">
        <v>39</v>
      </c>
      <c r="U233" s="861" t="s">
        <v>40</v>
      </c>
      <c r="V233" s="866" t="s">
        <v>41</v>
      </c>
      <c r="W233" s="866"/>
      <c r="X233" s="866"/>
      <c r="Y233" s="866"/>
      <c r="Z233" s="866"/>
      <c r="AA233" s="866"/>
      <c r="AB233" s="866"/>
      <c r="AC233" s="866"/>
      <c r="AD233" s="866"/>
      <c r="AE233" s="866"/>
      <c r="AF233" s="866"/>
      <c r="AG233" s="866"/>
      <c r="AH233" s="866"/>
      <c r="AI233" s="866"/>
      <c r="AJ233" s="861" t="s">
        <v>42</v>
      </c>
      <c r="AK233" s="861" t="s">
        <v>43</v>
      </c>
      <c r="AL233" s="861" t="s">
        <v>44</v>
      </c>
      <c r="AM233" s="861" t="s">
        <v>45</v>
      </c>
      <c r="AN233" s="861" t="s">
        <v>46</v>
      </c>
      <c r="AO233" s="861" t="s">
        <v>47</v>
      </c>
      <c r="AP233" s="861" t="s">
        <v>48</v>
      </c>
      <c r="AQ233" s="861" t="s">
        <v>49</v>
      </c>
      <c r="AR233" s="861" t="s">
        <v>2</v>
      </c>
    </row>
    <row r="234" spans="1:44" s="58" customFormat="1" ht="72.75" customHeight="1">
      <c r="A234" s="866"/>
      <c r="B234" s="866"/>
      <c r="C234" s="866"/>
      <c r="D234" s="866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1"/>
      <c r="T234" s="861"/>
      <c r="U234" s="861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1"/>
      <c r="AK234" s="861"/>
      <c r="AL234" s="861"/>
      <c r="AM234" s="861"/>
      <c r="AN234" s="861"/>
      <c r="AO234" s="861"/>
      <c r="AP234" s="861"/>
      <c r="AQ234" s="861"/>
      <c r="AR234" s="861"/>
    </row>
    <row r="235" spans="1:44" s="69" customFormat="1" ht="20.100000000000001" customHeight="1">
      <c r="A235" s="862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3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3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3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3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3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3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4"/>
      <c r="B242" s="865" t="s">
        <v>15</v>
      </c>
      <c r="C242" s="865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7" t="s">
        <v>110</v>
      </c>
      <c r="B243" s="867"/>
      <c r="C243" s="867"/>
      <c r="D243" s="867"/>
      <c r="E243" s="867"/>
      <c r="F243" s="867"/>
      <c r="G243" s="867"/>
      <c r="H243" s="867"/>
      <c r="I243" s="867"/>
      <c r="J243" s="867"/>
      <c r="K243" s="867"/>
      <c r="L243" s="867"/>
      <c r="M243" s="867"/>
      <c r="N243" s="867"/>
      <c r="O243" s="867"/>
      <c r="P243" s="867"/>
      <c r="Q243" s="867"/>
      <c r="R243" s="867"/>
      <c r="S243" s="867"/>
      <c r="T243" s="867"/>
      <c r="U243" s="867"/>
      <c r="V243" s="867"/>
      <c r="W243" s="867"/>
      <c r="X243" s="867"/>
      <c r="Y243" s="867"/>
      <c r="Z243" s="867"/>
      <c r="AA243" s="867"/>
      <c r="AB243" s="867"/>
      <c r="AC243" s="867"/>
      <c r="AD243" s="867"/>
      <c r="AE243" s="867"/>
      <c r="AF243" s="867"/>
      <c r="AG243" s="867"/>
      <c r="AH243" s="867"/>
      <c r="AI243" s="867"/>
      <c r="AJ243" s="867"/>
      <c r="AK243" s="867"/>
      <c r="AL243" s="867"/>
      <c r="AM243" s="867"/>
      <c r="AN243" s="867"/>
      <c r="AO243" s="867"/>
      <c r="AP243" s="867"/>
      <c r="AQ243" s="867"/>
      <c r="AR243" s="867"/>
    </row>
    <row r="244" spans="1:44" s="58" customFormat="1" ht="18" customHeight="1">
      <c r="A244" s="866" t="s">
        <v>35</v>
      </c>
      <c r="B244" s="866" t="s">
        <v>0</v>
      </c>
      <c r="C244" s="866" t="s">
        <v>1</v>
      </c>
      <c r="D244" s="866" t="s">
        <v>36</v>
      </c>
      <c r="E244" s="866" t="s">
        <v>37</v>
      </c>
      <c r="F244" s="866"/>
      <c r="G244" s="866"/>
      <c r="H244" s="866"/>
      <c r="I244" s="866"/>
      <c r="J244" s="866"/>
      <c r="K244" s="866"/>
      <c r="L244" s="866"/>
      <c r="M244" s="866"/>
      <c r="N244" s="866"/>
      <c r="O244" s="866"/>
      <c r="P244" s="866"/>
      <c r="Q244" s="866"/>
      <c r="R244" s="866"/>
      <c r="S244" s="861" t="s">
        <v>38</v>
      </c>
      <c r="T244" s="861" t="s">
        <v>39</v>
      </c>
      <c r="U244" s="861" t="s">
        <v>40</v>
      </c>
      <c r="V244" s="866" t="s">
        <v>41</v>
      </c>
      <c r="W244" s="866"/>
      <c r="X244" s="866"/>
      <c r="Y244" s="866"/>
      <c r="Z244" s="866"/>
      <c r="AA244" s="866"/>
      <c r="AB244" s="866"/>
      <c r="AC244" s="866"/>
      <c r="AD244" s="866"/>
      <c r="AE244" s="866"/>
      <c r="AF244" s="866"/>
      <c r="AG244" s="866"/>
      <c r="AH244" s="866"/>
      <c r="AI244" s="866"/>
      <c r="AJ244" s="861" t="s">
        <v>42</v>
      </c>
      <c r="AK244" s="861" t="s">
        <v>43</v>
      </c>
      <c r="AL244" s="861" t="s">
        <v>44</v>
      </c>
      <c r="AM244" s="861" t="s">
        <v>45</v>
      </c>
      <c r="AN244" s="861" t="s">
        <v>46</v>
      </c>
      <c r="AO244" s="861" t="s">
        <v>47</v>
      </c>
      <c r="AP244" s="861" t="s">
        <v>48</v>
      </c>
      <c r="AQ244" s="861" t="s">
        <v>49</v>
      </c>
      <c r="AR244" s="861" t="s">
        <v>2</v>
      </c>
    </row>
    <row r="245" spans="1:44" s="58" customFormat="1" ht="72.75" customHeight="1">
      <c r="A245" s="866"/>
      <c r="B245" s="866"/>
      <c r="C245" s="866"/>
      <c r="D245" s="866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1"/>
      <c r="T245" s="861"/>
      <c r="U245" s="861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1"/>
      <c r="AK245" s="861"/>
      <c r="AL245" s="861"/>
      <c r="AM245" s="861"/>
      <c r="AN245" s="861"/>
      <c r="AO245" s="861"/>
      <c r="AP245" s="861"/>
      <c r="AQ245" s="861"/>
      <c r="AR245" s="861"/>
    </row>
    <row r="246" spans="1:44" s="69" customFormat="1" ht="20.100000000000001" customHeight="1">
      <c r="A246" s="862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3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3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3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3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3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3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4"/>
      <c r="B253" s="865" t="s">
        <v>15</v>
      </c>
      <c r="C253" s="865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7" t="s">
        <v>112</v>
      </c>
      <c r="B254" s="867"/>
      <c r="C254" s="867"/>
      <c r="D254" s="867"/>
      <c r="E254" s="867"/>
      <c r="F254" s="867"/>
      <c r="G254" s="867"/>
      <c r="H254" s="867"/>
      <c r="I254" s="867"/>
      <c r="J254" s="867"/>
      <c r="K254" s="867"/>
      <c r="L254" s="867"/>
      <c r="M254" s="867"/>
      <c r="N254" s="867"/>
      <c r="O254" s="867"/>
      <c r="P254" s="867"/>
      <c r="Q254" s="867"/>
      <c r="R254" s="867"/>
      <c r="S254" s="867"/>
      <c r="T254" s="867"/>
      <c r="U254" s="867"/>
      <c r="V254" s="867"/>
      <c r="W254" s="867"/>
      <c r="X254" s="867"/>
      <c r="Y254" s="867"/>
      <c r="Z254" s="867"/>
      <c r="AA254" s="867"/>
      <c r="AB254" s="867"/>
      <c r="AC254" s="867"/>
      <c r="AD254" s="867"/>
      <c r="AE254" s="867"/>
      <c r="AF254" s="867"/>
      <c r="AG254" s="867"/>
      <c r="AH254" s="867"/>
      <c r="AI254" s="867"/>
      <c r="AJ254" s="867"/>
      <c r="AK254" s="867"/>
      <c r="AL254" s="867"/>
      <c r="AM254" s="867"/>
      <c r="AN254" s="867"/>
      <c r="AO254" s="867"/>
      <c r="AP254" s="867"/>
      <c r="AQ254" s="867"/>
      <c r="AR254" s="867"/>
    </row>
    <row r="255" spans="1:44" s="58" customFormat="1" ht="18" customHeight="1">
      <c r="A255" s="866" t="s">
        <v>35</v>
      </c>
      <c r="B255" s="866" t="s">
        <v>0</v>
      </c>
      <c r="C255" s="866" t="s">
        <v>1</v>
      </c>
      <c r="D255" s="866" t="s">
        <v>36</v>
      </c>
      <c r="E255" s="866" t="s">
        <v>37</v>
      </c>
      <c r="F255" s="866"/>
      <c r="G255" s="866"/>
      <c r="H255" s="866"/>
      <c r="I255" s="866"/>
      <c r="J255" s="866"/>
      <c r="K255" s="866"/>
      <c r="L255" s="866"/>
      <c r="M255" s="866"/>
      <c r="N255" s="866"/>
      <c r="O255" s="866"/>
      <c r="P255" s="866"/>
      <c r="Q255" s="866"/>
      <c r="R255" s="866"/>
      <c r="S255" s="861" t="s">
        <v>38</v>
      </c>
      <c r="T255" s="861" t="s">
        <v>39</v>
      </c>
      <c r="U255" s="861" t="s">
        <v>40</v>
      </c>
      <c r="V255" s="866" t="s">
        <v>41</v>
      </c>
      <c r="W255" s="866"/>
      <c r="X255" s="866"/>
      <c r="Y255" s="866"/>
      <c r="Z255" s="866"/>
      <c r="AA255" s="866"/>
      <c r="AB255" s="866"/>
      <c r="AC255" s="866"/>
      <c r="AD255" s="866"/>
      <c r="AE255" s="866"/>
      <c r="AF255" s="866"/>
      <c r="AG255" s="866"/>
      <c r="AH255" s="866"/>
      <c r="AI255" s="866"/>
      <c r="AJ255" s="861" t="s">
        <v>42</v>
      </c>
      <c r="AK255" s="861" t="s">
        <v>43</v>
      </c>
      <c r="AL255" s="861" t="s">
        <v>44</v>
      </c>
      <c r="AM255" s="861" t="s">
        <v>45</v>
      </c>
      <c r="AN255" s="861" t="s">
        <v>46</v>
      </c>
      <c r="AO255" s="861" t="s">
        <v>47</v>
      </c>
      <c r="AP255" s="861" t="s">
        <v>48</v>
      </c>
      <c r="AQ255" s="861" t="s">
        <v>49</v>
      </c>
      <c r="AR255" s="861" t="s">
        <v>2</v>
      </c>
    </row>
    <row r="256" spans="1:44" s="58" customFormat="1" ht="72.75" customHeight="1">
      <c r="A256" s="866"/>
      <c r="B256" s="866"/>
      <c r="C256" s="866"/>
      <c r="D256" s="866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1"/>
      <c r="T256" s="861"/>
      <c r="U256" s="861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1"/>
      <c r="AK256" s="861"/>
      <c r="AL256" s="861"/>
      <c r="AM256" s="861"/>
      <c r="AN256" s="861"/>
      <c r="AO256" s="861"/>
      <c r="AP256" s="861"/>
      <c r="AQ256" s="861"/>
      <c r="AR256" s="861"/>
    </row>
    <row r="257" spans="1:44" s="69" customFormat="1" ht="20.100000000000001" customHeight="1">
      <c r="A257" s="862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3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3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3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3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3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3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4"/>
      <c r="B264" s="865" t="s">
        <v>15</v>
      </c>
      <c r="C264" s="865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681" t="e">
        <f>UPPER(#REF!)</f>
        <v>#REF!</v>
      </c>
      <c r="B1" s="681"/>
      <c r="C1" s="681"/>
      <c r="D1" s="681"/>
      <c r="E1" s="681"/>
      <c r="F1" s="681"/>
      <c r="G1" s="681"/>
      <c r="H1" s="681"/>
      <c r="I1" s="681"/>
      <c r="J1" s="5" t="s">
        <v>3</v>
      </c>
      <c r="K1" s="24">
        <v>1</v>
      </c>
    </row>
    <row r="2" spans="1:12" ht="24" customHeight="1">
      <c r="A2" s="681" t="e">
        <f>UPPER(#REF!)</f>
        <v>#REF!</v>
      </c>
      <c r="B2" s="681"/>
      <c r="C2" s="681"/>
      <c r="D2" s="681"/>
      <c r="E2" s="681"/>
      <c r="F2" s="681"/>
      <c r="G2" s="681"/>
      <c r="H2" s="681"/>
      <c r="I2" s="681"/>
    </row>
    <row r="3" spans="1:12" ht="32.25" customHeight="1">
      <c r="A3" s="887" t="e">
        <f>"Tư Vấn Giám Sát: "&amp;#REF!</f>
        <v>#REF!</v>
      </c>
      <c r="B3" s="887"/>
      <c r="C3" s="887"/>
      <c r="D3" s="887"/>
      <c r="E3" s="887"/>
      <c r="F3" s="887"/>
      <c r="G3" s="887"/>
      <c r="H3" s="887"/>
      <c r="I3" s="887"/>
    </row>
    <row r="4" spans="1:12" ht="33.75" customHeight="1" thickBot="1">
      <c r="A4" s="887" t="e">
        <f>"Nhà thầu: "&amp;#REF!</f>
        <v>#REF!</v>
      </c>
      <c r="B4" s="887"/>
      <c r="C4" s="887"/>
      <c r="D4" s="887"/>
      <c r="E4" s="887"/>
      <c r="F4" s="887"/>
      <c r="G4" s="887"/>
      <c r="H4" s="887"/>
      <c r="I4" s="887"/>
    </row>
    <row r="5" spans="1:12" ht="24.75" customHeight="1" thickTop="1">
      <c r="A5" s="888" t="s">
        <v>11</v>
      </c>
      <c r="B5" s="888"/>
      <c r="C5" s="888"/>
      <c r="D5" s="888"/>
      <c r="E5" s="888"/>
      <c r="F5" s="888"/>
      <c r="G5" s="888"/>
      <c r="H5" s="888"/>
      <c r="I5" s="88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89" t="s">
        <v>12</v>
      </c>
      <c r="C10" s="889"/>
      <c r="D10" s="889"/>
      <c r="E10" s="28" t="s">
        <v>13</v>
      </c>
      <c r="F10" s="889" t="s">
        <v>4</v>
      </c>
      <c r="G10" s="889"/>
      <c r="H10" s="889" t="s">
        <v>2</v>
      </c>
      <c r="I10" s="889"/>
    </row>
    <row r="11" spans="1:12" ht="18" customHeight="1">
      <c r="A11" s="27">
        <f>IF(B11="","",COUNTA(B$11:$C11))</f>
        <v>1</v>
      </c>
      <c r="B11" s="881">
        <v>36</v>
      </c>
      <c r="C11" s="881"/>
      <c r="D11" s="881"/>
      <c r="E11" s="19" t="s">
        <v>14</v>
      </c>
      <c r="F11" s="882" t="str" cm="1">
        <f t="array" aca="1" ref="F11" ca="1">IFERROR(INDIRECT("KL."&amp;$B11&amp;"!A1"),"")</f>
        <v/>
      </c>
      <c r="G11" s="882"/>
      <c r="H11" s="890"/>
      <c r="I11" s="890"/>
      <c r="L11" s="20"/>
    </row>
    <row r="12" spans="1:12" ht="18" customHeight="1">
      <c r="A12" s="27">
        <f>IF(B12="","",COUNTA(B$11:$C12))</f>
        <v>2</v>
      </c>
      <c r="B12" s="881">
        <v>35</v>
      </c>
      <c r="C12" s="881"/>
      <c r="D12" s="881"/>
      <c r="E12" s="18" t="s">
        <v>14</v>
      </c>
      <c r="F12" s="882" t="str" cm="1">
        <f t="array" aca="1" ref="F12" ca="1">IFERROR(INDIRECT("KL."&amp;$B12&amp;"!A1"),"")</f>
        <v/>
      </c>
      <c r="G12" s="882"/>
      <c r="H12" s="883"/>
      <c r="I12" s="883"/>
      <c r="L12" s="20"/>
    </row>
    <row r="13" spans="1:12" ht="18" customHeight="1">
      <c r="A13" s="27">
        <v>3</v>
      </c>
      <c r="B13" s="881">
        <v>34</v>
      </c>
      <c r="C13" s="881"/>
      <c r="D13" s="881"/>
      <c r="E13" s="18" t="s">
        <v>14</v>
      </c>
      <c r="F13" s="882" t="str" cm="1">
        <f t="array" aca="1" ref="F13" ca="1">IFERROR(INDIRECT("KL."&amp;$B13&amp;"!A1"),"")</f>
        <v/>
      </c>
      <c r="G13" s="882"/>
      <c r="H13" s="883"/>
      <c r="I13" s="883"/>
      <c r="L13" s="20"/>
    </row>
    <row r="14" spans="1:12" ht="18" customHeight="1">
      <c r="A14" s="27">
        <v>4</v>
      </c>
      <c r="B14" s="881">
        <v>33</v>
      </c>
      <c r="C14" s="881"/>
      <c r="D14" s="881"/>
      <c r="E14" s="18" t="s">
        <v>14</v>
      </c>
      <c r="F14" s="882" t="str" cm="1">
        <f t="array" aca="1" ref="F14" ca="1">IFERROR(INDIRECT("KL."&amp;$B14&amp;"!A1"),"")</f>
        <v/>
      </c>
      <c r="G14" s="882"/>
      <c r="H14" s="883"/>
      <c r="I14" s="883"/>
      <c r="L14" s="20"/>
    </row>
    <row r="15" spans="1:12" ht="18" customHeight="1">
      <c r="A15" s="27">
        <f>IF(B15="","",COUNTA(B$11:$C15))</f>
        <v>5</v>
      </c>
      <c r="B15" s="881">
        <v>32</v>
      </c>
      <c r="C15" s="881"/>
      <c r="D15" s="881"/>
      <c r="E15" s="18" t="s">
        <v>14</v>
      </c>
      <c r="F15" s="882" t="str" cm="1">
        <f t="array" aca="1" ref="F15" ca="1">IFERROR(INDIRECT("KL."&amp;$B15&amp;"!A1"),"")</f>
        <v/>
      </c>
      <c r="G15" s="882"/>
      <c r="H15" s="883"/>
      <c r="I15" s="883"/>
    </row>
    <row r="16" spans="1:12" ht="18" customHeight="1">
      <c r="A16" s="27">
        <f>IF(B16="","",COUNTA(B$11:$C16))</f>
        <v>6</v>
      </c>
      <c r="B16" s="881">
        <v>31</v>
      </c>
      <c r="C16" s="881"/>
      <c r="D16" s="881"/>
      <c r="E16" s="18" t="s">
        <v>14</v>
      </c>
      <c r="F16" s="882" t="str" cm="1">
        <f t="array" aca="1" ref="F16" ca="1">IFERROR(INDIRECT("KL."&amp;$B16&amp;"!A1"),"")</f>
        <v/>
      </c>
      <c r="G16" s="882"/>
      <c r="H16" s="883"/>
      <c r="I16" s="883"/>
    </row>
    <row r="17" spans="1:9" ht="18" customHeight="1">
      <c r="A17" s="27">
        <f>IF(B17="","",COUNTA(B$11:$C17))</f>
        <v>7</v>
      </c>
      <c r="B17" s="881">
        <v>30</v>
      </c>
      <c r="C17" s="881"/>
      <c r="D17" s="881"/>
      <c r="E17" s="18" t="s">
        <v>14</v>
      </c>
      <c r="F17" s="882" t="str" cm="1">
        <f t="array" aca="1" ref="F17" ca="1">IFERROR(INDIRECT("KL."&amp;$B17&amp;"!A1"),"")</f>
        <v/>
      </c>
      <c r="G17" s="882"/>
      <c r="H17" s="883"/>
      <c r="I17" s="883"/>
    </row>
    <row r="18" spans="1:9" ht="18" customHeight="1">
      <c r="A18" s="27">
        <f>IF(B18="","",COUNTA(B$11:$C18))</f>
        <v>8</v>
      </c>
      <c r="B18" s="881">
        <v>29</v>
      </c>
      <c r="C18" s="881"/>
      <c r="D18" s="881"/>
      <c r="E18" s="18" t="s">
        <v>14</v>
      </c>
      <c r="F18" s="882" t="str" cm="1">
        <f t="array" aca="1" ref="F18" ca="1">IFERROR(INDIRECT("KL."&amp;$B18&amp;"!A1"),"")</f>
        <v/>
      </c>
      <c r="G18" s="882"/>
      <c r="H18" s="883"/>
      <c r="I18" s="883"/>
    </row>
    <row r="19" spans="1:9" ht="18" customHeight="1">
      <c r="A19" s="27">
        <f>IF(B19="","",COUNTA(B$11:$C19))</f>
        <v>9</v>
      </c>
      <c r="B19" s="881">
        <v>28</v>
      </c>
      <c r="C19" s="881"/>
      <c r="D19" s="881"/>
      <c r="E19" s="18" t="s">
        <v>14</v>
      </c>
      <c r="F19" s="882" t="str" cm="1">
        <f t="array" aca="1" ref="F19" ca="1">IFERROR(INDIRECT("KL."&amp;$B19&amp;"!A1"),"")</f>
        <v/>
      </c>
      <c r="G19" s="882"/>
      <c r="H19" s="883"/>
      <c r="I19" s="883"/>
    </row>
    <row r="20" spans="1:9" ht="18" customHeight="1">
      <c r="A20" s="27">
        <f>IF(B20="","",COUNTA(B$11:$C20))</f>
        <v>10</v>
      </c>
      <c r="B20" s="881">
        <v>27</v>
      </c>
      <c r="C20" s="881"/>
      <c r="D20" s="881"/>
      <c r="E20" s="18" t="s">
        <v>14</v>
      </c>
      <c r="F20" s="882" t="str" cm="1">
        <f t="array" aca="1" ref="F20" ca="1">IFERROR(INDIRECT("KL."&amp;$B20&amp;"!A1"),"")</f>
        <v/>
      </c>
      <c r="G20" s="882"/>
      <c r="H20" s="883"/>
      <c r="I20" s="883"/>
    </row>
    <row r="21" spans="1:9" ht="18" customHeight="1">
      <c r="A21" s="27">
        <f>IF(B21="","",COUNTA(B$11:$C21))</f>
        <v>11</v>
      </c>
      <c r="B21" s="881">
        <v>26</v>
      </c>
      <c r="C21" s="881"/>
      <c r="D21" s="881"/>
      <c r="E21" s="18" t="s">
        <v>14</v>
      </c>
      <c r="F21" s="882" t="str" cm="1">
        <f t="array" aca="1" ref="F21" ca="1">IFERROR(INDIRECT("KL."&amp;$B21&amp;"!A1"),"")</f>
        <v/>
      </c>
      <c r="G21" s="882"/>
      <c r="H21" s="883"/>
      <c r="I21" s="883"/>
    </row>
    <row r="22" spans="1:9" ht="18" customHeight="1">
      <c r="A22" s="27">
        <f>IF(B22="","",COUNTA(B$11:$C22))</f>
        <v>12</v>
      </c>
      <c r="B22" s="881">
        <v>25</v>
      </c>
      <c r="C22" s="881"/>
      <c r="D22" s="881"/>
      <c r="E22" s="18" t="s">
        <v>14</v>
      </c>
      <c r="F22" s="882" t="str" cm="1">
        <f t="array" aca="1" ref="F22" ca="1">IFERROR(INDIRECT("KL."&amp;$B22&amp;"!A1"),"")</f>
        <v/>
      </c>
      <c r="G22" s="882"/>
      <c r="H22" s="883"/>
      <c r="I22" s="883"/>
    </row>
    <row r="23" spans="1:9" ht="18" customHeight="1">
      <c r="A23" s="27">
        <f>IF(B23="","",COUNTA(B$11:$C23))</f>
        <v>13</v>
      </c>
      <c r="B23" s="881">
        <v>24</v>
      </c>
      <c r="C23" s="881"/>
      <c r="D23" s="881"/>
      <c r="E23" s="18" t="s">
        <v>14</v>
      </c>
      <c r="F23" s="882" t="str" cm="1">
        <f t="array" aca="1" ref="F23" ca="1">IFERROR(INDIRECT("KL."&amp;$B23&amp;"!A1"),"")</f>
        <v/>
      </c>
      <c r="G23" s="882"/>
      <c r="H23" s="883"/>
      <c r="I23" s="883"/>
    </row>
    <row r="24" spans="1:9" ht="18" customHeight="1">
      <c r="A24" s="27">
        <f>IF(B24="","",COUNTA(B$11:$C24))</f>
        <v>14</v>
      </c>
      <c r="B24" s="881">
        <v>23</v>
      </c>
      <c r="C24" s="881"/>
      <c r="D24" s="881"/>
      <c r="E24" s="18" t="s">
        <v>14</v>
      </c>
      <c r="F24" s="882" t="str" cm="1">
        <f t="array" aca="1" ref="F24" ca="1">IFERROR(INDIRECT("KL."&amp;$B24&amp;"!A1"),"")</f>
        <v/>
      </c>
      <c r="G24" s="882"/>
      <c r="H24" s="883"/>
      <c r="I24" s="883"/>
    </row>
    <row r="25" spans="1:9" ht="18" customHeight="1">
      <c r="A25" s="27">
        <f>IF(B25="","",COUNTA(B$11:$C25))</f>
        <v>15</v>
      </c>
      <c r="B25" s="881">
        <v>22</v>
      </c>
      <c r="C25" s="881"/>
      <c r="D25" s="881"/>
      <c r="E25" s="18" t="s">
        <v>14</v>
      </c>
      <c r="F25" s="882" t="str" cm="1">
        <f t="array" aca="1" ref="F25" ca="1">IFERROR(INDIRECT("KL."&amp;$B25&amp;"!A1"),"")</f>
        <v/>
      </c>
      <c r="G25" s="882"/>
      <c r="H25" s="883"/>
      <c r="I25" s="883"/>
    </row>
    <row r="26" spans="1:9" ht="18" customHeight="1">
      <c r="A26" s="27">
        <f>IF(B26="","",COUNTA(B$11:$C26))</f>
        <v>16</v>
      </c>
      <c r="B26" s="881">
        <v>21</v>
      </c>
      <c r="C26" s="881"/>
      <c r="D26" s="881"/>
      <c r="E26" s="18" t="s">
        <v>14</v>
      </c>
      <c r="F26" s="882" t="str" cm="1">
        <f t="array" aca="1" ref="F26" ca="1">IFERROR(INDIRECT("KL."&amp;$B26&amp;"!A1"),"")</f>
        <v/>
      </c>
      <c r="G26" s="882"/>
      <c r="H26" s="883"/>
      <c r="I26" s="883"/>
    </row>
    <row r="27" spans="1:9" ht="18" customHeight="1">
      <c r="A27" s="27">
        <f>IF(B27="","",COUNTA(B$11:$C27))</f>
        <v>17</v>
      </c>
      <c r="B27" s="881">
        <v>20</v>
      </c>
      <c r="C27" s="881"/>
      <c r="D27" s="881"/>
      <c r="E27" s="18" t="s">
        <v>14</v>
      </c>
      <c r="F27" s="882" t="str" cm="1">
        <f t="array" aca="1" ref="F27" ca="1">IFERROR(INDIRECT("KL."&amp;$B27&amp;"!A1"),"")</f>
        <v/>
      </c>
      <c r="G27" s="882"/>
      <c r="H27" s="883"/>
      <c r="I27" s="883"/>
    </row>
    <row r="28" spans="1:9" ht="18" customHeight="1">
      <c r="A28" s="27">
        <f>IF(B28="","",COUNTA(B$11:$C28))</f>
        <v>18</v>
      </c>
      <c r="B28" s="881">
        <v>19</v>
      </c>
      <c r="C28" s="881"/>
      <c r="D28" s="881"/>
      <c r="E28" s="18" t="s">
        <v>14</v>
      </c>
      <c r="F28" s="882" t="str" cm="1">
        <f t="array" aca="1" ref="F28" ca="1">IFERROR(INDIRECT("KL."&amp;$B28&amp;"!A1"),"")</f>
        <v/>
      </c>
      <c r="G28" s="882"/>
      <c r="H28" s="883"/>
      <c r="I28" s="883"/>
    </row>
    <row r="29" spans="1:9" ht="18" customHeight="1">
      <c r="A29" s="27">
        <f>IF(B29="","",COUNTA(B$11:$C29))</f>
        <v>19</v>
      </c>
      <c r="B29" s="881">
        <v>18</v>
      </c>
      <c r="C29" s="881"/>
      <c r="D29" s="881"/>
      <c r="E29" s="18" t="s">
        <v>14</v>
      </c>
      <c r="F29" s="882" t="str" cm="1">
        <f t="array" aca="1" ref="F29" ca="1">IFERROR(INDIRECT("KL."&amp;$B29&amp;"!A1"),"")</f>
        <v/>
      </c>
      <c r="G29" s="882"/>
      <c r="H29" s="883"/>
      <c r="I29" s="883"/>
    </row>
    <row r="30" spans="1:9" ht="18" customHeight="1">
      <c r="A30" s="27">
        <f>IF(B30="","",COUNTA(B$11:$C30))</f>
        <v>20</v>
      </c>
      <c r="B30" s="881">
        <v>17</v>
      </c>
      <c r="C30" s="881"/>
      <c r="D30" s="881"/>
      <c r="E30" s="18" t="s">
        <v>14</v>
      </c>
      <c r="F30" s="882" t="str" cm="1">
        <f t="array" aca="1" ref="F30" ca="1">IFERROR(INDIRECT("KL."&amp;$B30&amp;"!A1"),"")</f>
        <v/>
      </c>
      <c r="G30" s="882"/>
      <c r="H30" s="883"/>
      <c r="I30" s="883"/>
    </row>
    <row r="31" spans="1:9" ht="18" customHeight="1">
      <c r="A31" s="27">
        <f>IF(B31="","",COUNTA(B$11:$C31))</f>
        <v>21</v>
      </c>
      <c r="B31" s="881">
        <v>16</v>
      </c>
      <c r="C31" s="881"/>
      <c r="D31" s="881"/>
      <c r="E31" s="18" t="s">
        <v>14</v>
      </c>
      <c r="F31" s="882" t="str" cm="1">
        <f t="array" aca="1" ref="F31" ca="1">IFERROR(INDIRECT("KL."&amp;$B31&amp;"!A1"),"")</f>
        <v/>
      </c>
      <c r="G31" s="882"/>
      <c r="H31" s="883"/>
      <c r="I31" s="883"/>
    </row>
    <row r="32" spans="1:9" ht="18" customHeight="1">
      <c r="A32" s="27">
        <f>IF(B32="","",COUNTA(B$11:$C32))</f>
        <v>22</v>
      </c>
      <c r="B32" s="881">
        <v>15</v>
      </c>
      <c r="C32" s="881"/>
      <c r="D32" s="881"/>
      <c r="E32" s="18" t="s">
        <v>14</v>
      </c>
      <c r="F32" s="882" t="str" cm="1">
        <f t="array" aca="1" ref="F32" ca="1">IFERROR(INDIRECT("KL."&amp;$B32&amp;"!A1"),"")</f>
        <v/>
      </c>
      <c r="G32" s="882"/>
      <c r="H32" s="883"/>
      <c r="I32" s="883"/>
    </row>
    <row r="33" spans="1:9" ht="18" customHeight="1">
      <c r="A33" s="27">
        <f>IF(B33="","",COUNTA(B$11:$C33))</f>
        <v>23</v>
      </c>
      <c r="B33" s="881">
        <v>14</v>
      </c>
      <c r="C33" s="881"/>
      <c r="D33" s="881"/>
      <c r="E33" s="18" t="s">
        <v>14</v>
      </c>
      <c r="F33" s="882" t="str" cm="1">
        <f t="array" aca="1" ref="F33" ca="1">IFERROR(INDIRECT("KL."&amp;$B33&amp;"!A1"),"")</f>
        <v/>
      </c>
      <c r="G33" s="882"/>
      <c r="H33" s="883"/>
      <c r="I33" s="883"/>
    </row>
    <row r="34" spans="1:9" ht="18" customHeight="1">
      <c r="A34" s="27">
        <f>IF(B34="","",COUNTA(B$11:$C34))</f>
        <v>24</v>
      </c>
      <c r="B34" s="881">
        <v>13</v>
      </c>
      <c r="C34" s="881"/>
      <c r="D34" s="881"/>
      <c r="E34" s="18" t="s">
        <v>14</v>
      </c>
      <c r="F34" s="882" t="str" cm="1">
        <f t="array" aca="1" ref="F34" ca="1">IFERROR(INDIRECT("KL."&amp;$B34&amp;"!A1"),"")</f>
        <v/>
      </c>
      <c r="G34" s="882"/>
      <c r="H34" s="883"/>
      <c r="I34" s="883"/>
    </row>
    <row r="35" spans="1:9" ht="18" customHeight="1">
      <c r="A35" s="27">
        <f>IF(B35="","",COUNTA(B$11:$C35))</f>
        <v>25</v>
      </c>
      <c r="B35" s="881">
        <v>12</v>
      </c>
      <c r="C35" s="881"/>
      <c r="D35" s="881"/>
      <c r="E35" s="18" t="s">
        <v>14</v>
      </c>
      <c r="F35" s="882" t="str" cm="1">
        <f t="array" aca="1" ref="F35" ca="1">IFERROR(INDIRECT("KL."&amp;$B35&amp;"!A1"),"")</f>
        <v/>
      </c>
      <c r="G35" s="882"/>
      <c r="H35" s="883"/>
      <c r="I35" s="883"/>
    </row>
    <row r="36" spans="1:9" ht="18" customHeight="1">
      <c r="A36" s="27">
        <f>IF(B36="","",COUNTA(B$11:$C36))</f>
        <v>26</v>
      </c>
      <c r="B36" s="881">
        <v>11</v>
      </c>
      <c r="C36" s="881"/>
      <c r="D36" s="881"/>
      <c r="E36" s="18" t="s">
        <v>14</v>
      </c>
      <c r="F36" s="882" t="str" cm="1">
        <f t="array" aca="1" ref="F36" ca="1">IFERROR(INDIRECT("KL."&amp;$B36&amp;"!A1"),"")</f>
        <v/>
      </c>
      <c r="G36" s="882"/>
      <c r="H36" s="883"/>
      <c r="I36" s="883"/>
    </row>
    <row r="37" spans="1:9" ht="18" customHeight="1">
      <c r="A37" s="27">
        <f>IF(B37="","",COUNTA(B$11:$C37))</f>
        <v>27</v>
      </c>
      <c r="B37" s="881">
        <v>10</v>
      </c>
      <c r="C37" s="881"/>
      <c r="D37" s="881"/>
      <c r="E37" s="18" t="s">
        <v>14</v>
      </c>
      <c r="F37" s="882" t="str" cm="1">
        <f t="array" aca="1" ref="F37" ca="1">IFERROR(INDIRECT("KL."&amp;$B37&amp;"!A1"),"")</f>
        <v/>
      </c>
      <c r="G37" s="882"/>
      <c r="H37" s="883"/>
      <c r="I37" s="883"/>
    </row>
    <row r="38" spans="1:9" ht="18" customHeight="1">
      <c r="A38" s="27">
        <f>IF(B38="","",COUNTA(B$11:$C38))</f>
        <v>28</v>
      </c>
      <c r="B38" s="881">
        <v>9</v>
      </c>
      <c r="C38" s="881"/>
      <c r="D38" s="881"/>
      <c r="E38" s="18" t="s">
        <v>14</v>
      </c>
      <c r="F38" s="882" t="str" cm="1">
        <f t="array" aca="1" ref="F38" ca="1">IFERROR(INDIRECT("KL."&amp;$B38&amp;"!A1"),"")</f>
        <v/>
      </c>
      <c r="G38" s="882"/>
      <c r="H38" s="883"/>
      <c r="I38" s="883"/>
    </row>
    <row r="39" spans="1:9" ht="18" customHeight="1">
      <c r="A39" s="27">
        <f>IF(B39="","",COUNTA(B$11:$C39))</f>
        <v>29</v>
      </c>
      <c r="B39" s="881">
        <v>8</v>
      </c>
      <c r="C39" s="881"/>
      <c r="D39" s="881"/>
      <c r="E39" s="18" t="s">
        <v>14</v>
      </c>
      <c r="F39" s="882" t="str" cm="1">
        <f t="array" aca="1" ref="F39" ca="1">IFERROR(INDIRECT("KL."&amp;$B39&amp;"!A1"),"")</f>
        <v/>
      </c>
      <c r="G39" s="882"/>
      <c r="H39" s="883"/>
      <c r="I39" s="883"/>
    </row>
    <row r="40" spans="1:9" ht="18" customHeight="1">
      <c r="A40" s="27">
        <f>IF(B40="","",COUNTA(B$11:$C40))</f>
        <v>30</v>
      </c>
      <c r="B40" s="881">
        <v>7</v>
      </c>
      <c r="C40" s="881"/>
      <c r="D40" s="881"/>
      <c r="E40" s="18" t="s">
        <v>14</v>
      </c>
      <c r="F40" s="882" t="str" cm="1">
        <f t="array" aca="1" ref="F40" ca="1">IFERROR(INDIRECT("KL."&amp;$B40&amp;"!A1"),"")</f>
        <v/>
      </c>
      <c r="G40" s="882"/>
      <c r="H40" s="883"/>
      <c r="I40" s="883"/>
    </row>
    <row r="41" spans="1:9" ht="18" customHeight="1">
      <c r="A41" s="27">
        <f>IF(B41="","",COUNTA(B$11:$C41))</f>
        <v>31</v>
      </c>
      <c r="B41" s="881">
        <v>6</v>
      </c>
      <c r="C41" s="881"/>
      <c r="D41" s="881"/>
      <c r="E41" s="18" t="s">
        <v>14</v>
      </c>
      <c r="F41" s="882" t="str" cm="1">
        <f t="array" aca="1" ref="F41" ca="1">IFERROR(INDIRECT("KL."&amp;$B41&amp;"!A1"),"")</f>
        <v/>
      </c>
      <c r="G41" s="882"/>
      <c r="H41" s="883"/>
      <c r="I41" s="883"/>
    </row>
    <row r="42" spans="1:9" ht="18" customHeight="1">
      <c r="A42" s="27">
        <f>IF(B42="","",COUNTA(B$11:$C42))</f>
        <v>32</v>
      </c>
      <c r="B42" s="881">
        <v>5</v>
      </c>
      <c r="C42" s="881"/>
      <c r="D42" s="881"/>
      <c r="E42" s="18" t="s">
        <v>14</v>
      </c>
      <c r="F42" s="882" t="str" cm="1">
        <f t="array" aca="1" ref="F42" ca="1">IFERROR(INDIRECT("KL."&amp;$B42&amp;"!A1"),"")</f>
        <v/>
      </c>
      <c r="G42" s="882"/>
      <c r="H42" s="883"/>
      <c r="I42" s="883"/>
    </row>
    <row r="43" spans="1:9" ht="18" customHeight="1">
      <c r="A43" s="27">
        <f>IF(B43="","",COUNTA(B$11:$C43))</f>
        <v>33</v>
      </c>
      <c r="B43" s="881">
        <v>4</v>
      </c>
      <c r="C43" s="881"/>
      <c r="D43" s="881"/>
      <c r="E43" s="18" t="s">
        <v>14</v>
      </c>
      <c r="F43" s="882" t="str" cm="1">
        <f t="array" aca="1" ref="F43" ca="1">IFERROR(INDIRECT("KL."&amp;$B43&amp;"!A1"),"")</f>
        <v/>
      </c>
      <c r="G43" s="882"/>
      <c r="H43" s="883"/>
      <c r="I43" s="883"/>
    </row>
    <row r="44" spans="1:9" ht="18" customHeight="1">
      <c r="A44" s="27">
        <f>IF(B44="","",COUNTA(B$11:$C44))</f>
        <v>34</v>
      </c>
      <c r="B44" s="881">
        <v>3</v>
      </c>
      <c r="C44" s="881"/>
      <c r="D44" s="881"/>
      <c r="E44" s="18" t="s">
        <v>14</v>
      </c>
      <c r="F44" s="882" t="str" cm="1">
        <f t="array" aca="1" ref="F44" ca="1">IFERROR(INDIRECT("KL."&amp;$B44&amp;"!A1"),"")</f>
        <v/>
      </c>
      <c r="G44" s="882"/>
      <c r="H44" s="883"/>
      <c r="I44" s="883"/>
    </row>
    <row r="45" spans="1:9" ht="18" customHeight="1">
      <c r="A45" s="27">
        <f>IF(B45="","",COUNTA(B$11:$C45))</f>
        <v>35</v>
      </c>
      <c r="B45" s="881">
        <v>2</v>
      </c>
      <c r="C45" s="881"/>
      <c r="D45" s="881"/>
      <c r="E45" s="18" t="s">
        <v>14</v>
      </c>
      <c r="F45" s="882" t="str" cm="1">
        <f t="array" aca="1" ref="F45" ca="1">IFERROR(INDIRECT("KL."&amp;$B45&amp;"!A1"),"")</f>
        <v/>
      </c>
      <c r="G45" s="882"/>
      <c r="H45" s="883"/>
      <c r="I45" s="883"/>
    </row>
    <row r="46" spans="1:9" ht="18" customHeight="1">
      <c r="A46" s="27">
        <f>IF(B46="","",COUNTA(B$11:$C46))</f>
        <v>36</v>
      </c>
      <c r="B46" s="881">
        <v>1</v>
      </c>
      <c r="C46" s="881"/>
      <c r="D46" s="881"/>
      <c r="E46" s="18" t="s">
        <v>14</v>
      </c>
      <c r="F46" s="882" t="str" cm="1">
        <f t="array" aca="1" ref="F46" ca="1">IFERROR(INDIRECT("KL."&amp;$B46&amp;"!A1"),"")</f>
        <v/>
      </c>
      <c r="G46" s="882"/>
      <c r="H46" s="883"/>
      <c r="I46" s="883"/>
    </row>
    <row r="47" spans="1:9" ht="3.75" customHeight="1">
      <c r="A47" s="891" t="str">
        <f>IF(B47="","",COUNTA(B$11:$C47))</f>
        <v/>
      </c>
      <c r="B47" s="892"/>
      <c r="C47" s="892"/>
      <c r="D47" s="892"/>
      <c r="E47" s="892"/>
      <c r="F47" s="892"/>
      <c r="G47" s="892"/>
      <c r="H47" s="892"/>
      <c r="I47" s="893"/>
    </row>
    <row r="48" spans="1:9" s="21" customFormat="1" ht="18" customHeight="1">
      <c r="A48" s="884" t="s">
        <v>15</v>
      </c>
      <c r="B48" s="884"/>
      <c r="C48" s="884"/>
      <c r="D48" s="884"/>
      <c r="E48" s="29" t="s">
        <v>14</v>
      </c>
      <c r="F48" s="885">
        <f ca="1">SUM(F11:G47)</f>
        <v>0</v>
      </c>
      <c r="G48" s="885"/>
      <c r="H48" s="886"/>
      <c r="I48" s="886"/>
    </row>
    <row r="49" spans="1:9" ht="15.6">
      <c r="A49" s="871" t="s">
        <v>9</v>
      </c>
      <c r="B49" s="871"/>
      <c r="C49" s="871"/>
      <c r="D49" s="871"/>
      <c r="E49" s="871"/>
      <c r="F49" s="871" t="s">
        <v>8</v>
      </c>
      <c r="G49" s="871"/>
      <c r="H49" s="871"/>
      <c r="I49" s="871"/>
    </row>
    <row r="50" spans="1:9" ht="15.75" customHeight="1">
      <c r="A50" s="872"/>
      <c r="B50" s="873"/>
      <c r="C50" s="873"/>
      <c r="D50" s="873"/>
      <c r="E50" s="874"/>
      <c r="F50" s="872"/>
      <c r="G50" s="873"/>
      <c r="H50" s="873"/>
      <c r="I50" s="874"/>
    </row>
    <row r="51" spans="1:9" ht="15" customHeight="1">
      <c r="A51" s="875"/>
      <c r="B51" s="876"/>
      <c r="C51" s="876"/>
      <c r="D51" s="876"/>
      <c r="E51" s="877"/>
      <c r="F51" s="875"/>
      <c r="G51" s="876"/>
      <c r="H51" s="876"/>
      <c r="I51" s="877"/>
    </row>
    <row r="52" spans="1:9" ht="15" customHeight="1">
      <c r="A52" s="875"/>
      <c r="B52" s="876"/>
      <c r="C52" s="876"/>
      <c r="D52" s="876"/>
      <c r="E52" s="877"/>
      <c r="F52" s="875"/>
      <c r="G52" s="876"/>
      <c r="H52" s="876"/>
      <c r="I52" s="877"/>
    </row>
    <row r="53" spans="1:9" ht="15" customHeight="1">
      <c r="A53" s="875"/>
      <c r="B53" s="876"/>
      <c r="C53" s="876"/>
      <c r="D53" s="876"/>
      <c r="E53" s="877"/>
      <c r="F53" s="875"/>
      <c r="G53" s="876"/>
      <c r="H53" s="876"/>
      <c r="I53" s="877"/>
    </row>
    <row r="54" spans="1:9" ht="15" customHeight="1">
      <c r="A54" s="875"/>
      <c r="B54" s="876"/>
      <c r="C54" s="876"/>
      <c r="D54" s="876"/>
      <c r="E54" s="877"/>
      <c r="F54" s="875"/>
      <c r="G54" s="876"/>
      <c r="H54" s="876"/>
      <c r="I54" s="877"/>
    </row>
    <row r="55" spans="1:9" ht="15.6">
      <c r="A55" s="878" t="e">
        <f>VLOOKUP($K$1,#REF!,17,0)</f>
        <v>#REF!</v>
      </c>
      <c r="B55" s="879"/>
      <c r="C55" s="879"/>
      <c r="D55" s="879"/>
      <c r="E55" s="880"/>
      <c r="F55" s="878" t="e">
        <f>VLOOKUP($K$1,#REF!,15,0)</f>
        <v>#REF!</v>
      </c>
      <c r="G55" s="879"/>
      <c r="H55" s="879"/>
      <c r="I55" s="880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08" t="e">
        <f>UPPER(#REF!)</f>
        <v>#REF!</v>
      </c>
      <c r="B1" s="908"/>
      <c r="C1" s="908"/>
      <c r="D1" s="908"/>
      <c r="E1" s="908"/>
      <c r="F1" s="908"/>
      <c r="G1" s="908"/>
      <c r="H1" s="908"/>
      <c r="I1" s="8" t="s">
        <v>10</v>
      </c>
      <c r="J1" s="8">
        <f ca="1">+VALUE(MID(MID(CELL("filename",$G$9),FIND("]",CELL("filename",$G$9),1)+1,200),4,3))</f>
        <v>1</v>
      </c>
    </row>
    <row r="2" spans="1:10">
      <c r="A2" s="909" t="e">
        <f>UPPER(#REF!)</f>
        <v>#REF!</v>
      </c>
      <c r="B2" s="909"/>
      <c r="C2" s="909"/>
      <c r="D2" s="909"/>
      <c r="E2" s="909"/>
      <c r="F2" s="909"/>
      <c r="G2" s="909"/>
      <c r="H2" s="909"/>
    </row>
    <row r="3" spans="1:10" ht="19.5" customHeight="1">
      <c r="A3" s="910" t="e">
        <f>"Chủ đầu tư: "&amp;#REF!</f>
        <v>#REF!</v>
      </c>
      <c r="B3" s="910"/>
      <c r="C3" s="910"/>
      <c r="D3" s="910"/>
      <c r="E3" s="910"/>
      <c r="F3" s="910"/>
      <c r="G3" s="910"/>
      <c r="H3" s="910"/>
    </row>
    <row r="4" spans="1:10" ht="29.25" customHeight="1">
      <c r="A4" s="911" t="e">
        <f>"Tư Vấn Giám Sát: "&amp;#REF!</f>
        <v>#REF!</v>
      </c>
      <c r="B4" s="911"/>
      <c r="C4" s="911"/>
      <c r="D4" s="911"/>
      <c r="E4" s="911"/>
      <c r="F4" s="911"/>
      <c r="G4" s="911"/>
      <c r="H4" s="911"/>
    </row>
    <row r="5" spans="1:10" ht="30" customHeight="1">
      <c r="A5" s="911" t="e">
        <f>"Nhà thầu: "&amp;#REF!</f>
        <v>#REF!</v>
      </c>
      <c r="B5" s="911"/>
      <c r="C5" s="911"/>
      <c r="D5" s="911"/>
      <c r="E5" s="911"/>
      <c r="F5" s="911"/>
      <c r="G5" s="911"/>
      <c r="H5" s="911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1" t="s">
        <v>22</v>
      </c>
      <c r="B7" s="901"/>
      <c r="C7" s="901"/>
      <c r="D7" s="901"/>
      <c r="E7" s="901"/>
      <c r="F7" s="901"/>
      <c r="G7" s="901"/>
      <c r="H7" s="901"/>
    </row>
    <row r="8" spans="1:10" ht="18.75" customHeight="1">
      <c r="A8" s="902" t="s">
        <v>18</v>
      </c>
      <c r="B8" s="902"/>
      <c r="C8" s="903" t="e">
        <f ca="1">+G16</f>
        <v>#REF!</v>
      </c>
      <c r="D8" s="903"/>
      <c r="E8" s="903"/>
      <c r="F8" s="37" t="s">
        <v>23</v>
      </c>
      <c r="G8" s="904">
        <v>6996</v>
      </c>
      <c r="H8" s="904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5" t="s">
        <v>6</v>
      </c>
      <c r="B10" s="905"/>
      <c r="C10" s="906" t="e">
        <f ca="1">VLOOKUP($J$1,#REF!,2,0)</f>
        <v>#REF!</v>
      </c>
      <c r="D10" s="906"/>
      <c r="E10" s="907"/>
      <c r="F10" s="907"/>
      <c r="G10" s="40"/>
      <c r="H10" s="41"/>
    </row>
    <row r="11" spans="1:10" ht="37.5" hidden="1" customHeight="1">
      <c r="A11" s="897"/>
      <c r="B11" s="897"/>
      <c r="C11" s="897"/>
      <c r="D11" s="897"/>
      <c r="E11" s="897"/>
      <c r="F11" s="897"/>
      <c r="G11" s="897"/>
      <c r="H11" s="897"/>
    </row>
    <row r="12" spans="1:10" ht="40.5" hidden="1" customHeight="1">
      <c r="A12" s="897"/>
      <c r="B12" s="897"/>
      <c r="C12" s="897"/>
      <c r="D12" s="897"/>
      <c r="E12" s="897"/>
      <c r="F12" s="897"/>
      <c r="G12" s="897"/>
      <c r="H12" s="897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47" t="s">
        <v>24</v>
      </c>
      <c r="C14" s="848"/>
      <c r="D14" s="848"/>
      <c r="E14" s="849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8">
        <f ca="1">+J1</f>
        <v>1</v>
      </c>
      <c r="C16" s="899"/>
      <c r="D16" s="899"/>
      <c r="E16" s="900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896" t="s">
        <v>21</v>
      </c>
      <c r="B30" s="896"/>
      <c r="C30" s="896"/>
      <c r="D30" s="896"/>
      <c r="E30" s="896" t="s">
        <v>8</v>
      </c>
      <c r="F30" s="896"/>
      <c r="G30" s="896"/>
      <c r="H30" s="896"/>
    </row>
    <row r="31" spans="1:8" ht="21" customHeight="1">
      <c r="A31" s="894"/>
      <c r="B31" s="894"/>
      <c r="C31" s="894"/>
      <c r="D31" s="894"/>
      <c r="E31" s="894"/>
      <c r="F31" s="894"/>
      <c r="G31" s="894"/>
      <c r="H31" s="894"/>
    </row>
    <row r="32" spans="1:8">
      <c r="A32" s="894"/>
      <c r="B32" s="894"/>
      <c r="C32" s="894"/>
      <c r="D32" s="894"/>
      <c r="E32" s="894"/>
      <c r="F32" s="894"/>
      <c r="G32" s="894"/>
      <c r="H32" s="894"/>
    </row>
    <row r="33" spans="1:8" ht="21" customHeight="1">
      <c r="A33" s="894"/>
      <c r="B33" s="894"/>
      <c r="C33" s="894"/>
      <c r="D33" s="894"/>
      <c r="E33" s="894"/>
      <c r="F33" s="894"/>
      <c r="G33" s="894"/>
      <c r="H33" s="894"/>
    </row>
    <row r="34" spans="1:8" ht="21" customHeight="1">
      <c r="A34" s="894"/>
      <c r="B34" s="894"/>
      <c r="C34" s="894"/>
      <c r="D34" s="894"/>
      <c r="E34" s="894"/>
      <c r="F34" s="894"/>
      <c r="G34" s="894"/>
      <c r="H34" s="894"/>
    </row>
    <row r="35" spans="1:8" ht="20.25" customHeight="1">
      <c r="A35" s="894"/>
      <c r="B35" s="894"/>
      <c r="C35" s="894"/>
      <c r="D35" s="894"/>
      <c r="E35" s="894"/>
      <c r="F35" s="894"/>
      <c r="G35" s="894"/>
      <c r="H35" s="894"/>
    </row>
    <row r="36" spans="1:8" ht="23.25" customHeight="1">
      <c r="A36" s="895" t="e">
        <f ca="1">VLOOKUP($J$1,#REF!,18,0)</f>
        <v>#REF!</v>
      </c>
      <c r="B36" s="895"/>
      <c r="C36" s="895"/>
      <c r="D36" s="895"/>
      <c r="E36" s="894" t="e">
        <f ca="1">VLOOKUP($J$1,#REF!,16,0)</f>
        <v>#REF!</v>
      </c>
      <c r="F36" s="894"/>
      <c r="G36" s="894"/>
      <c r="H36" s="894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77</vt:i4>
      </vt:variant>
    </vt:vector>
  </HeadingPairs>
  <TitlesOfParts>
    <vt:vector size="92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020326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'020326'!Print_Area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'020326'!Print_Titles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2026-04-15T07:39:19Z</dcterms:modified>
</cp:coreProperties>
</file>