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1CFFE74D-B8BD-4EBC-A51D-B5262C3DBC43}" xr6:coauthVersionLast="47" xr6:coauthVersionMax="47" xr10:uidLastSave="{00000000-0000-0000-0000-000000000000}"/>
  <bookViews>
    <workbookView xWindow="6324" yWindow="0" windowWidth="34824" windowHeight="16680" xr2:uid="{00000000-000D-0000-FFFF-FFFF00000000}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3" i="10" l="1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P14" i="10" l="1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21" i="10" l="1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J21" i="10" l="1"/>
  <c r="T10" i="10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K7" i="2" l="1"/>
  <c r="L7" i="2" s="1"/>
  <c r="K8" i="2" l="1"/>
  <c r="L8" i="2"/>
  <c r="M7" i="2"/>
  <c r="E4" i="2"/>
  <c r="E5" i="2" s="1"/>
  <c r="E6" i="2" s="1"/>
  <c r="E7" i="2" s="1"/>
  <c r="M8" i="2" l="1"/>
  <c r="N7" i="2"/>
  <c r="C13" i="2"/>
  <c r="I11" i="2" l="1"/>
  <c r="O7" i="2"/>
  <c r="N8" i="2"/>
  <c r="B13" i="2"/>
  <c r="B14" i="2" s="1"/>
  <c r="N11" i="2" l="1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13" i="2" l="1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AA13" i="2" l="1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L32" i="2" l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O15" i="2" l="1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I17" i="2" l="1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R17" i="2" l="1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P32" i="2" l="1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AC20" i="2" l="1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S31" i="2" l="1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AA7" i="2" l="1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U31" i="2" l="1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AB8" i="2" l="1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W32" i="2" l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</calcChain>
</file>

<file path=xl/sharedStrings.xml><?xml version="1.0" encoding="utf-8"?>
<sst xmlns="http://schemas.openxmlformats.org/spreadsheetml/2006/main" count="105" uniqueCount="88">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</sst>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2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176" fontId="14" fillId="0" borderId="10" xfId="3" applyFont="1" applyBorder="1" applyAlignment="1">
      <alignment vertical="center"/>
    </xf>
    <xf numFmtId="182" fontId="14" fillId="2" borderId="10" xfId="3" applyNumberFormat="1" applyFont="1" applyFill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3" fontId="26" fillId="0" borderId="10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4" fontId="22" fillId="7" borderId="10" xfId="4" applyNumberFormat="1" applyFont="1" applyBorder="1" applyAlignment="1">
      <alignment horizontal="center"/>
    </xf>
    <xf numFmtId="0" fontId="23" fillId="8" borderId="10" xfId="5" applyFont="1" applyBorder="1" applyAlignment="1">
      <alignment horizontal="center"/>
    </xf>
    <xf numFmtId="4" fontId="24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22</xdr:col>
      <xdr:colOff>664990</xdr:colOff>
      <xdr:row>243</xdr:row>
      <xdr:rowOff>161019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7DE0A7-2B88-DE24-13D0-30BFD61F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1120" y="48463200"/>
          <a:ext cx="14076190" cy="7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22</xdr:col>
      <xdr:colOff>645943</xdr:colOff>
      <xdr:row>282</xdr:row>
      <xdr:rowOff>189419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FEA146-9533-F4D9-E8E2-4460C2292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1120" y="56007000"/>
          <a:ext cx="14057143" cy="8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/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6" t="s">
        <v>0</v>
      </c>
      <c r="C2" s="47"/>
      <c r="D2" s="48"/>
      <c r="E2" s="57">
        <v>2</v>
      </c>
      <c r="I2" s="40"/>
      <c r="J2" s="40"/>
      <c r="K2" s="117" t="s">
        <v>48</v>
      </c>
      <c r="L2" s="117"/>
      <c r="M2" s="117" t="s">
        <v>49</v>
      </c>
      <c r="N2" s="117"/>
      <c r="O2" s="117" t="s">
        <v>50</v>
      </c>
      <c r="P2" s="117"/>
      <c r="Q2" s="11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6" t="s">
        <v>1</v>
      </c>
      <c r="C3" s="47"/>
      <c r="D3" s="48"/>
      <c r="E3" s="43">
        <f>E2</f>
        <v>2</v>
      </c>
      <c r="H3" s="27"/>
      <c r="I3" s="20"/>
      <c r="J3" s="20"/>
      <c r="K3" s="114">
        <f>SUM('Bảng Input L30'!C13:C37)</f>
        <v>44.096149164770779</v>
      </c>
      <c r="L3" s="114"/>
      <c r="M3" s="115">
        <f>K3*91</f>
        <v>4012.749573994141</v>
      </c>
      <c r="N3" s="115"/>
      <c r="O3" s="116">
        <f>M3+'Bảng Input L30'!D35</f>
        <v>11099.505102274201</v>
      </c>
      <c r="P3" s="116"/>
      <c r="Q3" s="116"/>
      <c r="R3" s="20"/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6" t="s">
        <v>2</v>
      </c>
      <c r="C4" s="47"/>
      <c r="D4" s="48"/>
      <c r="E4" s="43">
        <f>E3</f>
        <v>2</v>
      </c>
      <c r="H4" s="28" t="s">
        <v>13</v>
      </c>
      <c r="I4" s="55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6" t="s">
        <v>3</v>
      </c>
      <c r="C5" s="47"/>
      <c r="D5" s="48"/>
      <c r="E5" s="43">
        <f>E4</f>
        <v>2</v>
      </c>
      <c r="H5" s="28" t="s">
        <v>54</v>
      </c>
      <c r="I5" s="113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20.399999999999999" x14ac:dyDescent="0.3">
      <c r="B6" s="46" t="s">
        <v>4</v>
      </c>
      <c r="C6" s="47"/>
      <c r="D6" s="48"/>
      <c r="E6" s="43">
        <f>E5</f>
        <v>2</v>
      </c>
      <c r="H6" s="28" t="s">
        <v>72</v>
      </c>
      <c r="I6" s="113">
        <v>4</v>
      </c>
      <c r="J6" s="2">
        <v>2.6179999999999999</v>
      </c>
      <c r="O6" s="41" t="s">
        <v>12</v>
      </c>
    </row>
    <row r="7" spans="2:29" ht="16.8" x14ac:dyDescent="0.3">
      <c r="B7" s="46" t="s">
        <v>5</v>
      </c>
      <c r="C7" s="47"/>
      <c r="D7" s="48"/>
      <c r="E7" s="43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6" t="s">
        <v>73</v>
      </c>
      <c r="C8" s="47"/>
      <c r="D8" s="48"/>
      <c r="E8" s="44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6" t="s">
        <v>6</v>
      </c>
      <c r="C9" s="47"/>
      <c r="D9" s="48"/>
      <c r="E9" s="45">
        <v>1.6180000000000001</v>
      </c>
      <c r="H9" s="29" t="s">
        <v>15</v>
      </c>
      <c r="I9" s="29" t="s">
        <v>53</v>
      </c>
      <c r="J9" s="29" t="s">
        <v>16</v>
      </c>
      <c r="K9" s="29" t="s">
        <v>17</v>
      </c>
      <c r="L9" s="29" t="s">
        <v>18</v>
      </c>
      <c r="M9" s="29" t="s">
        <v>19</v>
      </c>
      <c r="N9" s="29" t="s">
        <v>20</v>
      </c>
      <c r="O9" s="29" t="s">
        <v>21</v>
      </c>
      <c r="P9" s="29" t="s">
        <v>22</v>
      </c>
      <c r="Q9" s="29" t="s">
        <v>23</v>
      </c>
      <c r="R9" s="29" t="s">
        <v>24</v>
      </c>
      <c r="S9" s="29" t="s">
        <v>25</v>
      </c>
      <c r="T9" s="29" t="s">
        <v>26</v>
      </c>
      <c r="U9" s="29" t="s">
        <v>27</v>
      </c>
      <c r="V9" s="29" t="s">
        <v>28</v>
      </c>
      <c r="W9" s="29" t="s">
        <v>29</v>
      </c>
      <c r="X9" s="29" t="s">
        <v>30</v>
      </c>
      <c r="Y9" s="29" t="s">
        <v>31</v>
      </c>
      <c r="Z9" s="29" t="s">
        <v>75</v>
      </c>
      <c r="AA9" s="29" t="s">
        <v>76</v>
      </c>
      <c r="AB9" s="29" t="s">
        <v>77</v>
      </c>
      <c r="AC9" s="29" t="s">
        <v>78</v>
      </c>
    </row>
    <row r="10" spans="2:29" ht="18.600000000000001" x14ac:dyDescent="0.3">
      <c r="B10" s="46" t="s">
        <v>74</v>
      </c>
      <c r="C10" s="47"/>
      <c r="D10" s="48"/>
      <c r="E10" s="58">
        <v>15</v>
      </c>
      <c r="H10" s="33" t="s">
        <v>52</v>
      </c>
      <c r="I10" s="56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47</v>
      </c>
      <c r="I31" s="42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86</v>
      </c>
      <c r="J32" s="60">
        <f t="shared" ref="J32:AC32" si="44">SUM(J11:J30)</f>
        <v>4</v>
      </c>
      <c r="K32" s="60">
        <f t="shared" si="44"/>
        <v>8.4719999999999995</v>
      </c>
      <c r="L32" s="60">
        <f t="shared" si="44"/>
        <v>13.707696000000002</v>
      </c>
      <c r="M32" s="60">
        <f t="shared" si="44"/>
        <v>20.179052128000002</v>
      </c>
      <c r="N32" s="60">
        <f t="shared" si="44"/>
        <v>28.649706343104008</v>
      </c>
      <c r="O32" s="60">
        <f t="shared" si="44"/>
        <v>40.35522486314229</v>
      </c>
      <c r="P32" s="60">
        <f t="shared" si="44"/>
        <v>57.294753828564225</v>
      </c>
      <c r="Q32" s="60">
        <f t="shared" si="44"/>
        <v>82.702911694616915</v>
      </c>
      <c r="R32" s="60">
        <f t="shared" si="44"/>
        <v>121.81331112189017</v>
      </c>
      <c r="S32" s="60">
        <f t="shared" si="44"/>
        <v>183.09393739521835</v>
      </c>
      <c r="T32" s="60">
        <f t="shared" si="44"/>
        <v>280.24599070546321</v>
      </c>
      <c r="U32" s="60">
        <f t="shared" si="44"/>
        <v>435.43801296143965</v>
      </c>
      <c r="V32" s="60">
        <f t="shared" si="44"/>
        <v>684.53870497160938</v>
      </c>
      <c r="W32" s="60">
        <f t="shared" si="44"/>
        <v>1085.5836246440645</v>
      </c>
      <c r="X32" s="60">
        <f t="shared" si="44"/>
        <v>1732.4743046740964</v>
      </c>
      <c r="Y32" s="60">
        <f t="shared" si="44"/>
        <v>2777.1434249626882</v>
      </c>
      <c r="Z32" s="60">
        <f t="shared" si="44"/>
        <v>4465.4180615896303</v>
      </c>
      <c r="AA32" s="60">
        <f t="shared" si="44"/>
        <v>7195.0464236520202</v>
      </c>
      <c r="AB32" s="60">
        <f t="shared" si="44"/>
        <v>11609.585113468966</v>
      </c>
      <c r="AC32" s="60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87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9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19" priority="73">
      <formula>$J$10=$E$10</formula>
    </cfRule>
  </conditionalFormatting>
  <conditionalFormatting sqref="K10">
    <cfRule type="expression" dxfId="18" priority="74">
      <formula>$K$10=$E$10</formula>
    </cfRule>
  </conditionalFormatting>
  <conditionalFormatting sqref="L10">
    <cfRule type="expression" dxfId="17" priority="75">
      <formula>$L$10=$E$10</formula>
    </cfRule>
  </conditionalFormatting>
  <conditionalFormatting sqref="M10">
    <cfRule type="expression" dxfId="16" priority="76">
      <formula>$M$10=$E$10</formula>
    </cfRule>
  </conditionalFormatting>
  <conditionalFormatting sqref="N10">
    <cfRule type="expression" dxfId="15" priority="77">
      <formula>$N$10=$E$10</formula>
    </cfRule>
  </conditionalFormatting>
  <conditionalFormatting sqref="O10">
    <cfRule type="expression" dxfId="14" priority="78">
      <formula>$O$10=$E$10</formula>
    </cfRule>
  </conditionalFormatting>
  <conditionalFormatting sqref="P10">
    <cfRule type="expression" dxfId="13" priority="79">
      <formula>$P$10=$E$10</formula>
    </cfRule>
  </conditionalFormatting>
  <conditionalFormatting sqref="Q10">
    <cfRule type="expression" dxfId="12" priority="80">
      <formula>$Q$10=$E$10</formula>
    </cfRule>
  </conditionalFormatting>
  <conditionalFormatting sqref="R10">
    <cfRule type="expression" dxfId="11" priority="81">
      <formula>$R$10=$E$10</formula>
    </cfRule>
  </conditionalFormatting>
  <conditionalFormatting sqref="S10">
    <cfRule type="expression" dxfId="10" priority="82">
      <formula>$S$10=$E$10</formula>
    </cfRule>
  </conditionalFormatting>
  <conditionalFormatting sqref="T10">
    <cfRule type="expression" dxfId="9" priority="83">
      <formula>$T$10=$E$10</formula>
    </cfRule>
  </conditionalFormatting>
  <conditionalFormatting sqref="U10">
    <cfRule type="expression" dxfId="8" priority="84">
      <formula>$U$10=$E$10</formula>
    </cfRule>
  </conditionalFormatting>
  <conditionalFormatting sqref="V10">
    <cfRule type="expression" dxfId="7" priority="85">
      <formula>$V$10=$E$10</formula>
    </cfRule>
  </conditionalFormatting>
  <conditionalFormatting sqref="W10">
    <cfRule type="expression" dxfId="6" priority="86">
      <formula>$W$10=$E$10</formula>
    </cfRule>
  </conditionalFormatting>
  <conditionalFormatting sqref="X10">
    <cfRule type="expression" dxfId="5" priority="87">
      <formula>$X$10=$E$10</formula>
    </cfRule>
  </conditionalFormatting>
  <conditionalFormatting sqref="Y10">
    <cfRule type="expression" dxfId="4" priority="88">
      <formula>$Y$10=$E$10</formula>
    </cfRule>
  </conditionalFormatting>
  <conditionalFormatting sqref="Z10">
    <cfRule type="expression" dxfId="3" priority="24">
      <formula>$Z$10=$E$10</formula>
    </cfRule>
  </conditionalFormatting>
  <conditionalFormatting sqref="AA10">
    <cfRule type="expression" dxfId="2" priority="23">
      <formula>$AA$10=$E$10</formula>
    </cfRule>
  </conditionalFormatting>
  <conditionalFormatting sqref="AB10">
    <cfRule type="expression" dxfId="1" priority="22">
      <formula>$AB$10=$E$10</formula>
    </cfRule>
  </conditionalFormatting>
  <conditionalFormatting sqref="AC10">
    <cfRule type="expression" dxfId="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F33" sqref="F33"/>
    </sheetView>
  </sheetViews>
  <sheetFormatPr defaultColWidth="9.09765625" defaultRowHeight="13.8" x14ac:dyDescent="0.45"/>
  <cols>
    <col min="1" max="1" width="9.09765625" style="61"/>
    <col min="2" max="2" width="6" style="61" customWidth="1"/>
    <col min="3" max="4" width="9.09765625" style="19"/>
    <col min="5" max="5" width="15.3984375" style="19" bestFit="1" customWidth="1"/>
    <col min="6" max="6" width="9.09765625" style="19"/>
    <col min="7" max="20" width="9.09765625" style="61"/>
    <col min="21" max="21" width="10.3984375" style="61" customWidth="1"/>
    <col min="22" max="16384" width="9.09765625" style="61"/>
  </cols>
  <sheetData>
    <row r="1" spans="2:23" x14ac:dyDescent="0.45">
      <c r="B1" s="118" t="s">
        <v>79</v>
      </c>
      <c r="C1" s="118"/>
      <c r="D1" s="118"/>
      <c r="E1" s="13" t="s">
        <v>51</v>
      </c>
      <c r="F1" s="62">
        <v>1</v>
      </c>
      <c r="G1" s="62">
        <v>1.6</v>
      </c>
      <c r="H1" s="62">
        <v>1.7</v>
      </c>
    </row>
    <row r="2" spans="2:23" x14ac:dyDescent="0.45">
      <c r="B2" s="118" t="s">
        <v>80</v>
      </c>
      <c r="C2" s="118"/>
      <c r="D2" s="119"/>
      <c r="E2" s="69"/>
      <c r="F2" s="14" t="s">
        <v>85</v>
      </c>
      <c r="G2" s="72"/>
      <c r="H2" s="73">
        <v>5</v>
      </c>
      <c r="I2" s="73">
        <v>5</v>
      </c>
      <c r="J2" s="73">
        <v>5</v>
      </c>
      <c r="K2" s="73">
        <v>5</v>
      </c>
      <c r="L2" s="73">
        <v>5</v>
      </c>
      <c r="M2" s="73">
        <v>5</v>
      </c>
      <c r="N2" s="74">
        <v>5</v>
      </c>
      <c r="O2" s="86">
        <v>3</v>
      </c>
      <c r="P2" s="87">
        <v>3</v>
      </c>
      <c r="Q2" s="88">
        <v>3</v>
      </c>
      <c r="R2" s="92">
        <v>2</v>
      </c>
      <c r="S2" s="93">
        <v>2</v>
      </c>
      <c r="T2" s="93">
        <v>2</v>
      </c>
      <c r="U2" s="94">
        <v>2</v>
      </c>
    </row>
    <row r="3" spans="2:23" x14ac:dyDescent="0.45">
      <c r="B3" s="118"/>
      <c r="C3" s="118"/>
      <c r="D3" s="119"/>
      <c r="E3" s="69"/>
      <c r="F3" s="69" t="s">
        <v>84</v>
      </c>
      <c r="G3" s="75"/>
      <c r="H3" s="76">
        <f>H2</f>
        <v>5</v>
      </c>
      <c r="I3" s="76">
        <f>SUM($H$2:I2)</f>
        <v>10</v>
      </c>
      <c r="J3" s="76">
        <f>SUM($H$2:J2)</f>
        <v>15</v>
      </c>
      <c r="K3" s="76">
        <f>SUM($H$2:K2)</f>
        <v>20</v>
      </c>
      <c r="L3" s="76">
        <f>SUM($H$2:L2)</f>
        <v>25</v>
      </c>
      <c r="M3" s="76">
        <f>SUM($H$2:M2)</f>
        <v>30</v>
      </c>
      <c r="N3" s="77">
        <f>SUM($H$2:N2)</f>
        <v>35</v>
      </c>
      <c r="O3" s="89">
        <f>SUM($H$2:O2)</f>
        <v>38</v>
      </c>
      <c r="P3" s="90">
        <f>SUM($H$2:P2)</f>
        <v>41</v>
      </c>
      <c r="Q3" s="91">
        <f>SUM($H$2:Q2)</f>
        <v>44</v>
      </c>
      <c r="R3" s="95">
        <f>SUM($H$2:R2)</f>
        <v>46</v>
      </c>
      <c r="S3" s="96">
        <f>SUM($H$2:S2)</f>
        <v>48</v>
      </c>
      <c r="T3" s="96">
        <f>SUM($H$2:T2)</f>
        <v>50</v>
      </c>
      <c r="U3" s="97">
        <f>SUM($H$2:U2)</f>
        <v>52</v>
      </c>
    </row>
    <row r="4" spans="2:23" x14ac:dyDescent="0.45">
      <c r="B4" s="120" t="s">
        <v>81</v>
      </c>
      <c r="C4" s="120"/>
      <c r="D4" s="121"/>
      <c r="E4" s="15" t="s">
        <v>14</v>
      </c>
      <c r="F4" s="15"/>
      <c r="G4" s="100">
        <v>30</v>
      </c>
      <c r="H4" s="101">
        <v>30</v>
      </c>
      <c r="I4" s="101">
        <v>30</v>
      </c>
      <c r="J4" s="101">
        <v>30</v>
      </c>
      <c r="K4" s="101">
        <v>30</v>
      </c>
      <c r="L4" s="101">
        <v>30</v>
      </c>
      <c r="M4" s="101">
        <v>30</v>
      </c>
      <c r="N4" s="102">
        <v>30</v>
      </c>
      <c r="O4" s="103">
        <v>5</v>
      </c>
      <c r="P4" s="104">
        <v>5</v>
      </c>
      <c r="Q4" s="105">
        <v>5</v>
      </c>
      <c r="R4" s="106">
        <v>3</v>
      </c>
      <c r="S4" s="107">
        <v>3</v>
      </c>
      <c r="T4" s="107">
        <v>3</v>
      </c>
      <c r="U4" s="108">
        <v>3</v>
      </c>
    </row>
    <row r="5" spans="2:23" ht="14.4" x14ac:dyDescent="0.45">
      <c r="B5" s="63" t="s">
        <v>82</v>
      </c>
      <c r="C5" s="64">
        <f>F1</f>
        <v>1</v>
      </c>
      <c r="D5" s="64">
        <f>G1</f>
        <v>1.6</v>
      </c>
      <c r="E5" s="64">
        <f>H1</f>
        <v>1.7</v>
      </c>
      <c r="F5" s="70" t="s">
        <v>83</v>
      </c>
      <c r="G5" s="109" t="s">
        <v>32</v>
      </c>
      <c r="H5" s="110" t="s">
        <v>33</v>
      </c>
      <c r="I5" s="110" t="s">
        <v>34</v>
      </c>
      <c r="J5" s="110" t="s">
        <v>35</v>
      </c>
      <c r="K5" s="110" t="s">
        <v>36</v>
      </c>
      <c r="L5" s="110" t="s">
        <v>37</v>
      </c>
      <c r="M5" s="110" t="s">
        <v>38</v>
      </c>
      <c r="N5" s="111" t="s">
        <v>39</v>
      </c>
      <c r="O5" s="112" t="s">
        <v>40</v>
      </c>
      <c r="P5" s="110" t="s">
        <v>41</v>
      </c>
      <c r="Q5" s="111" t="s">
        <v>42</v>
      </c>
      <c r="R5" s="112" t="s">
        <v>43</v>
      </c>
      <c r="S5" s="110" t="s">
        <v>44</v>
      </c>
      <c r="T5" s="110" t="s">
        <v>45</v>
      </c>
      <c r="U5" s="111" t="s">
        <v>46</v>
      </c>
    </row>
    <row r="6" spans="2:23" x14ac:dyDescent="0.45">
      <c r="B6" s="65" t="s">
        <v>32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9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99">
        <f t="shared" si="0"/>
        <v>-5</v>
      </c>
      <c r="O6" s="52">
        <f t="shared" si="0"/>
        <v>-33</v>
      </c>
      <c r="P6" s="49">
        <f t="shared" si="0"/>
        <v>-36</v>
      </c>
      <c r="Q6" s="9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99">
        <f t="shared" si="0"/>
        <v>-49</v>
      </c>
      <c r="V6" s="66"/>
      <c r="W6" s="66"/>
    </row>
    <row r="7" spans="2:23" x14ac:dyDescent="0.45">
      <c r="B7" s="65" t="s">
        <v>33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 x14ac:dyDescent="0.45">
      <c r="B8" s="65" t="s">
        <v>34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 x14ac:dyDescent="0.45">
      <c r="B9" s="65" t="s">
        <v>35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 x14ac:dyDescent="0.45">
      <c r="B10" s="65" t="s">
        <v>36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 x14ac:dyDescent="0.45">
      <c r="B11" s="65" t="s">
        <v>37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 x14ac:dyDescent="0.45">
      <c r="B12" s="65" t="s">
        <v>38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 x14ac:dyDescent="0.45">
      <c r="B13" s="65" t="s">
        <v>39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7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 x14ac:dyDescent="0.45">
      <c r="B14" s="65" t="s">
        <v>40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7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 x14ac:dyDescent="0.45">
      <c r="B15" s="65" t="s">
        <v>41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 x14ac:dyDescent="0.45">
      <c r="B16" s="65" t="s">
        <v>42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7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 x14ac:dyDescent="0.45">
      <c r="B17" s="65" t="s">
        <v>43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7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 x14ac:dyDescent="0.45">
      <c r="B18" s="65" t="s">
        <v>44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 x14ac:dyDescent="0.45">
      <c r="B19" s="65" t="s">
        <v>45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 x14ac:dyDescent="0.45">
      <c r="B20" s="65" t="s">
        <v>46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80"/>
      <c r="H20" s="81"/>
      <c r="I20" s="81"/>
      <c r="J20" s="81"/>
      <c r="K20" s="81"/>
      <c r="L20" s="81"/>
      <c r="M20" s="81"/>
      <c r="N20" s="82"/>
      <c r="O20" s="80"/>
      <c r="P20" s="81"/>
      <c r="Q20" s="82"/>
      <c r="R20" s="80"/>
      <c r="S20" s="81"/>
      <c r="T20" s="81"/>
      <c r="U20" s="54">
        <f>F20*U4*100</f>
        <v>5052</v>
      </c>
      <c r="V20" s="66"/>
      <c r="W20" s="66"/>
    </row>
    <row r="21" spans="2:23" x14ac:dyDescent="0.45">
      <c r="F21" s="67">
        <f>SUM(F6:F20)</f>
        <v>36.629999999999995</v>
      </c>
      <c r="G21" s="83">
        <f>SUMIF(G5:G20, "&lt;0")</f>
        <v>0</v>
      </c>
      <c r="H21" s="84">
        <f t="shared" ref="H21:U21" si="16">SUMIF(H5:H20, "&lt;0")</f>
        <v>0</v>
      </c>
      <c r="I21" s="84">
        <f t="shared" si="16"/>
        <v>0</v>
      </c>
      <c r="J21" s="84">
        <f t="shared" si="16"/>
        <v>0</v>
      </c>
      <c r="K21" s="84">
        <f t="shared" si="16"/>
        <v>0</v>
      </c>
      <c r="L21" s="84">
        <f t="shared" si="16"/>
        <v>0</v>
      </c>
      <c r="M21" s="84">
        <f t="shared" si="16"/>
        <v>0</v>
      </c>
      <c r="N21" s="85">
        <f t="shared" si="16"/>
        <v>-5</v>
      </c>
      <c r="O21" s="83">
        <f t="shared" si="16"/>
        <v>-126</v>
      </c>
      <c r="P21" s="84">
        <f t="shared" si="16"/>
        <v>-148</v>
      </c>
      <c r="Q21" s="85">
        <f t="shared" si="16"/>
        <v>-215</v>
      </c>
      <c r="R21" s="83">
        <f t="shared" si="16"/>
        <v>-557</v>
      </c>
      <c r="S21" s="84">
        <f t="shared" si="16"/>
        <v>-907</v>
      </c>
      <c r="T21" s="84">
        <f t="shared" si="16"/>
        <v>-1543</v>
      </c>
      <c r="U21" s="85">
        <f t="shared" si="16"/>
        <v>-2938</v>
      </c>
      <c r="V21" s="66"/>
      <c r="W21" s="66"/>
    </row>
    <row r="22" spans="2:23" x14ac:dyDescent="0.45">
      <c r="F22" s="61"/>
      <c r="G22" s="83">
        <f t="shared" ref="G22:U22" si="17">SUM(G6:G20)</f>
        <v>30</v>
      </c>
      <c r="H22" s="84">
        <f t="shared" si="17"/>
        <v>55</v>
      </c>
      <c r="I22" s="84">
        <f t="shared" si="17"/>
        <v>75</v>
      </c>
      <c r="J22" s="84">
        <f t="shared" si="17"/>
        <v>90</v>
      </c>
      <c r="K22" s="84">
        <f t="shared" si="17"/>
        <v>100</v>
      </c>
      <c r="L22" s="84">
        <f t="shared" si="17"/>
        <v>105</v>
      </c>
      <c r="M22" s="84">
        <f t="shared" si="17"/>
        <v>105</v>
      </c>
      <c r="N22" s="85">
        <f t="shared" si="17"/>
        <v>100</v>
      </c>
      <c r="O22" s="83">
        <f t="shared" si="17"/>
        <v>91</v>
      </c>
      <c r="P22" s="84">
        <f t="shared" si="17"/>
        <v>283</v>
      </c>
      <c r="Q22" s="85">
        <f t="shared" si="17"/>
        <v>473</v>
      </c>
      <c r="R22" s="83">
        <f t="shared" si="17"/>
        <v>81</v>
      </c>
      <c r="S22" s="84">
        <f t="shared" si="17"/>
        <v>1018.0000000000002</v>
      </c>
      <c r="T22" s="84">
        <f t="shared" si="17"/>
        <v>2010.0000000000005</v>
      </c>
      <c r="U22" s="85">
        <f t="shared" si="17"/>
        <v>3104</v>
      </c>
      <c r="V22" s="66"/>
      <c r="W22" s="66"/>
    </row>
    <row r="23" spans="2:23" x14ac:dyDescent="0.45">
      <c r="F23" s="61"/>
      <c r="G23" s="66"/>
    </row>
    <row r="24" spans="2:23" x14ac:dyDescent="0.45">
      <c r="F24" s="61"/>
    </row>
    <row r="25" spans="2:23" x14ac:dyDescent="0.45">
      <c r="F25" s="61"/>
    </row>
    <row r="26" spans="2:23" x14ac:dyDescent="0.45">
      <c r="F26" s="61"/>
      <c r="W26" s="66"/>
    </row>
    <row r="27" spans="2:23" x14ac:dyDescent="0.45">
      <c r="F27" s="61"/>
    </row>
    <row r="28" spans="2:23" x14ac:dyDescent="0.45">
      <c r="F28" s="61"/>
    </row>
    <row r="29" spans="2:23" x14ac:dyDescent="0.45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44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55</v>
      </c>
      <c r="E3" t="s">
        <v>56</v>
      </c>
      <c r="G3" t="s">
        <v>61</v>
      </c>
      <c r="M3" t="s">
        <v>57</v>
      </c>
      <c r="O3" t="s">
        <v>62</v>
      </c>
      <c r="X3" t="s">
        <v>58</v>
      </c>
      <c r="Y3" t="s">
        <v>63</v>
      </c>
      <c r="AI3" t="s">
        <v>59</v>
      </c>
      <c r="AJ3" t="s">
        <v>60</v>
      </c>
      <c r="AT3" t="s">
        <v>64</v>
      </c>
      <c r="AU3">
        <v>107.7</v>
      </c>
    </row>
    <row r="56" spans="2:38" x14ac:dyDescent="0.45">
      <c r="B56" t="s">
        <v>65</v>
      </c>
      <c r="D56" t="s">
        <v>66</v>
      </c>
      <c r="M56" t="s">
        <v>67</v>
      </c>
      <c r="O56" t="s">
        <v>68</v>
      </c>
      <c r="X56" t="s">
        <v>69</v>
      </c>
      <c r="Z56" t="s">
        <v>70</v>
      </c>
      <c r="AI56" t="s">
        <v>71</v>
      </c>
      <c r="AJ56" t="s">
        <v>65</v>
      </c>
      <c r="AL56" t="s">
        <v>66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4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2024-04-11T06:55:54Z</dcterms:modified>
</cp:coreProperties>
</file>