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tk\Desktop\Demo\03. Word report\"/>
    </mc:Choice>
  </mc:AlternateContent>
  <xr:revisionPtr revIDLastSave="0" documentId="13_ncr:1_{D58E156C-E668-4DC1-ABF3-2BBB05D47FBF}" xr6:coauthVersionLast="45" xr6:coauthVersionMax="45" xr10:uidLastSave="{00000000-0000-0000-0000-000000000000}"/>
  <bookViews>
    <workbookView xWindow="28680" yWindow="-120" windowWidth="29040" windowHeight="17640" tabRatio="599" activeTab="1" xr2:uid="{00000000-000D-0000-FFFF-FFFF00000000}"/>
  </bookViews>
  <sheets>
    <sheet name="GeneralInformation" sheetId="1" r:id="rId1"/>
    <sheet name="Analysis" sheetId="6" r:id="rId2"/>
    <sheet name="Analysis_" sheetId="5" r:id="rId3"/>
    <sheet name="Note" sheetId="7" r:id="rId4"/>
    <sheet name="Metadata" sheetId="3" r:id="rId5"/>
  </sheets>
  <externalReferences>
    <externalReference r:id="rId6"/>
    <externalReference r:id="rId7"/>
  </externalReferences>
  <definedNames>
    <definedName name="_xlnm._FilterDatabase" localSheetId="1" hidden="1">Analysis!$A$1:$O$53</definedName>
    <definedName name="_xlnm._FilterDatabase" localSheetId="2" hidden="1">Analysis_!$A$1:$O$8</definedName>
    <definedName name="_xlnm._FilterDatabase" localSheetId="4" hidden="1">Metadata!$I$1:$I$31</definedName>
    <definedName name="Section">GeneralInformation!$A$31:$D$62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0" i="6" l="1"/>
  <c r="P28" i="6"/>
  <c r="P54" i="6" l="1"/>
  <c r="P55" i="6"/>
  <c r="P39" i="6" l="1"/>
  <c r="P27" i="6"/>
  <c r="P38" i="6"/>
  <c r="P31" i="6"/>
  <c r="P32" i="6"/>
  <c r="P18" i="6" l="1"/>
  <c r="P17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9" i="6"/>
  <c r="P20" i="6"/>
  <c r="P21" i="6"/>
  <c r="P22" i="6"/>
  <c r="P23" i="6"/>
  <c r="P24" i="6"/>
  <c r="P25" i="6"/>
  <c r="P26" i="6"/>
  <c r="P29" i="6"/>
  <c r="P30" i="6"/>
  <c r="P33" i="6"/>
  <c r="P34" i="6"/>
  <c r="P35" i="6"/>
  <c r="P36" i="6"/>
  <c r="P37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2" i="6"/>
  <c r="B2" i="1"/>
  <c r="O33" i="5" l="1"/>
  <c r="O32" i="5"/>
  <c r="O31" i="5"/>
  <c r="O30" i="5"/>
  <c r="O29" i="5" l="1"/>
  <c r="O28" i="5"/>
  <c r="O27" i="5" l="1"/>
  <c r="O26" i="5"/>
  <c r="O25" i="5" l="1"/>
  <c r="O24" i="5" l="1"/>
  <c r="O22" i="5"/>
  <c r="O23" i="5"/>
  <c r="O21" i="5"/>
  <c r="O3" i="5" l="1"/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dba</author>
  </authors>
  <commentList>
    <comment ref="D1" authorId="0" shapeId="0" xr:uid="{66DCB4A4-04E9-4EF6-8BEB-9BF5906473AF}">
      <text>
        <r>
          <rPr>
            <b/>
            <sz val="8"/>
            <color indexed="81"/>
            <rFont val="Tahoma"/>
            <family val="2"/>
          </rPr>
          <t xml:space="preserve"> You do not need to type anything when a cell is marked to "grey"</t>
        </r>
      </text>
    </comment>
    <comment ref="M1" authorId="0" shapeId="0" xr:uid="{3B95DBC2-0030-412B-981D-01F5309BEC6B}">
      <text>
        <r>
          <rPr>
            <b/>
            <sz val="8"/>
            <color indexed="81"/>
            <rFont val="Tahoma"/>
            <family val="2"/>
          </rPr>
          <t>Please refer to Charts catalogue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dba</author>
  </authors>
  <commentList>
    <comment ref="D1" authorId="0" shapeId="0" xr:uid="{CAE9E944-C522-4381-8AEE-3120CE12A13D}">
      <text>
        <r>
          <rPr>
            <b/>
            <sz val="8"/>
            <color indexed="81"/>
            <rFont val="Tahoma"/>
            <family val="2"/>
          </rPr>
          <t xml:space="preserve"> You do not need to type anything when a cell is marked to "grey"</t>
        </r>
      </text>
    </comment>
    <comment ref="M1" authorId="0" shapeId="0" xr:uid="{088F4814-3A74-4A8C-8876-BF2C764F3724}">
      <text>
        <r>
          <rPr>
            <b/>
            <sz val="8"/>
            <color indexed="81"/>
            <rFont val="Tahoma"/>
            <family val="2"/>
          </rPr>
          <t>Please refer to Charts catalogue</t>
        </r>
      </text>
    </comment>
  </commentList>
</comments>
</file>

<file path=xl/sharedStrings.xml><?xml version="1.0" encoding="utf-8"?>
<sst xmlns="http://schemas.openxmlformats.org/spreadsheetml/2006/main" count="981" uniqueCount="164">
  <si>
    <t>*NOTE: Please fill in both General information and Analysis sheets. You do not need to type anything when a cell is marked to "grey"</t>
  </si>
  <si>
    <t>CAC number</t>
  </si>
  <si>
    <t>&lt;= fill the project ID</t>
  </si>
  <si>
    <t>Client name</t>
  </si>
  <si>
    <t>Project type</t>
  </si>
  <si>
    <t>WEB</t>
  </si>
  <si>
    <t>Report title</t>
  </si>
  <si>
    <t>Weighing data</t>
  </si>
  <si>
    <t>Weight variable</t>
  </si>
  <si>
    <t xml:space="preserve">Section </t>
  </si>
  <si>
    <t>Analysis</t>
  </si>
  <si>
    <t>Independent variables</t>
  </si>
  <si>
    <t>Dependent variables</t>
  </si>
  <si>
    <t>Filter/Condition
(If requried)</t>
  </si>
  <si>
    <t>Object (CODE)</t>
  </si>
  <si>
    <t>Advanced Option</t>
  </si>
  <si>
    <t>Freq</t>
  </si>
  <si>
    <t>Multiple Freq (By Case)</t>
  </si>
  <si>
    <t>Crosstabs</t>
  </si>
  <si>
    <t>Frequency</t>
  </si>
  <si>
    <t>Multiple Crosstabs (By Case)</t>
  </si>
  <si>
    <t>On 1 table</t>
  </si>
  <si>
    <t>Open answer</t>
  </si>
  <si>
    <t>OPENANSWER</t>
  </si>
  <si>
    <t>Q1</t>
  </si>
  <si>
    <t>Q21_1_resp,Q21_2_resp,Q21_3_resp,Q21_4_resp,Q21_5_resp,Q21_6_resp,Q21_7_resp</t>
  </si>
  <si>
    <t>Q3_1+Q3_2+Q3_3+Q3_4+Q3_5+Q3_6+Q3_7+Q3_8</t>
  </si>
  <si>
    <t>Crosstab</t>
  </si>
  <si>
    <t>Aldergroup</t>
  </si>
  <si>
    <t>Q21_1_resp</t>
  </si>
  <si>
    <t>wgt</t>
  </si>
  <si>
    <t>Yes</t>
  </si>
  <si>
    <t>Weighing base</t>
  </si>
  <si>
    <t>No</t>
  </si>
  <si>
    <t>Open answers</t>
  </si>
  <si>
    <t>Q1_o1</t>
  </si>
  <si>
    <t>Freq Grid with Mean</t>
  </si>
  <si>
    <t>Sig_test</t>
  </si>
  <si>
    <t>SigTest</t>
  </si>
  <si>
    <t>Crosstab - SigTest</t>
  </si>
  <si>
    <t>Q21_1_resp,Q21_2_resp,Q21_3_resp,Q21_4_resp</t>
  </si>
  <si>
    <t>Filter</t>
  </si>
  <si>
    <t>Open answer - Full</t>
  </si>
  <si>
    <t>Open answers - Full</t>
  </si>
  <si>
    <t>Counted_value</t>
  </si>
  <si>
    <t>Sort_by</t>
  </si>
  <si>
    <t>Helt enig</t>
  </si>
  <si>
    <t>Sort_order</t>
  </si>
  <si>
    <t>Descending</t>
  </si>
  <si>
    <t>Ved ikke</t>
  </si>
  <si>
    <t>Ascending</t>
  </si>
  <si>
    <t>Delvis enig</t>
  </si>
  <si>
    <t>Tillidsfuld,Ingen af ovenstående</t>
  </si>
  <si>
    <t>TAB01</t>
  </si>
  <si>
    <t>Table Title</t>
  </si>
  <si>
    <t>Add_base</t>
  </si>
  <si>
    <t>Sig_level</t>
  </si>
  <si>
    <t>Adjust_bonferroni</t>
  </si>
  <si>
    <t>Q2_01+Q2_02+Q2_03+Q2_04+Q2_05+Q2_06+Q2_07+Q2_08+Q2_09+Q2_10+Q2_11</t>
  </si>
  <si>
    <t>Q4_1_resp,Q4_2_resp,Q4_3_resp,Q4_4_resp,Q4_5_resp,Q4_6_resp,Q4_7_resp,Q4_8_resp,Q4_9_resp,Q4_10_resp</t>
  </si>
  <si>
    <t>Q9</t>
  </si>
  <si>
    <t>Q12_1+Q12_2+Q12_3+Q12_4+Q12_5+Q12_6</t>
  </si>
  <si>
    <t>gender_rc</t>
  </si>
  <si>
    <t>Jeg er ikke tilfreds med nogen af disse dele af min krop</t>
  </si>
  <si>
    <t>Multiple</t>
  </si>
  <si>
    <t>Multiple - Sigtest</t>
  </si>
  <si>
    <t>- Report weighted or unweighted bases</t>
  </si>
  <si>
    <t>Word report with R allows you to</t>
  </si>
  <si>
    <t>- Sort desc/asc of shares (%) by total in crosstable with header variable is single</t>
  </si>
  <si>
    <t>Single</t>
  </si>
  <si>
    <t>Grid</t>
  </si>
  <si>
    <t>Gør typisk mit syn på min krop mere positivt</t>
  </si>
  <si>
    <t>Crosstab - Single</t>
  </si>
  <si>
    <t>gender</t>
  </si>
  <si>
    <t>Crosstab - Single - Sigtest</t>
  </si>
  <si>
    <t xml:space="preserve">Rejse over Øresund </t>
  </si>
  <si>
    <t xml:space="preserve">Skånetrafiken </t>
  </si>
  <si>
    <t>Har du set eller hørt reklamer for kollektiv transport i løbet af de seneste uger?</t>
  </si>
  <si>
    <t>Her kommer en række udsagn, som andre har brugt til at beskrive sig selv. For hvert udsagn bedes du svare på, hvor enig eller uenig du er i de enkelte udsagn.
Hvor enig eller uenig er du i følgende udsagn?</t>
  </si>
  <si>
    <t>Hvilke af disse ord synes du passer på din relation til DSB?</t>
  </si>
  <si>
    <t>Q21_2_resp</t>
  </si>
  <si>
    <t>Kollektiv transport er den bedste løsning i forhold til trængsel på vejene</t>
  </si>
  <si>
    <t>Q21_3_resp</t>
  </si>
  <si>
    <t>Q21_1_resp_mean</t>
  </si>
  <si>
    <t>Q21_1_resp_mean,Q21_2_resp_mean,Q21_3_resp_mean</t>
  </si>
  <si>
    <t>Q21_1_resp,Q21_2_resp,Q21_3_resp</t>
  </si>
  <si>
    <t>Q1,Q1_dup</t>
  </si>
  <si>
    <t>Q21_1_resp_mean,Q21_2_resp_mean,Q21_3_resp_mean,Q21_4_resp_mean,Q21_5_resp_mean,Q21_6_resp_mean,Q21_7_resp_mean</t>
  </si>
  <si>
    <t>Multiple Crosstabs Row (By Case) with Mean</t>
  </si>
  <si>
    <t>Frequency of grid variables - Add base to table</t>
  </si>
  <si>
    <t>Frequency of single variable - Add base to table</t>
  </si>
  <si>
    <t>Frequency of grid variables - Add base to table - Sort % desc by 'Helt enig'</t>
  </si>
  <si>
    <t>Frequency of grid variables - Add base to table - Sort % desc by 'Delvis enig'</t>
  </si>
  <si>
    <t>Frequency of grid variables - Add base to table - Sort % asc by 'Ved ikke'</t>
  </si>
  <si>
    <t>Frequency of grid variables with mean - Default</t>
  </si>
  <si>
    <t>Frequency of grid variables with mean - Add base to table - Sort % desc by 'Delvis enig'</t>
  </si>
  <si>
    <t>Frequency of grid variables with mean - Add base to table</t>
  </si>
  <si>
    <t>Frequency of multiple variables - Add base to table - Default counted value is Yes (1) - Sort % desc, exclude 'Tillidsfuld' and 'Ingen af ovenstående' from sorting</t>
  </si>
  <si>
    <t>Frequency of multiple variables - Add base to table - Default counted value is Yes (1)</t>
  </si>
  <si>
    <t>Frequency of multiple variables - Add base to table - Default counted value is Yes (1) - Sort % asc, exclude 'Tillidsfuld' and 'Ingen af ovenstående' from sorting</t>
  </si>
  <si>
    <t>Frequency of multiple variables - Add base to table - Counted value is No (0)</t>
  </si>
  <si>
    <t>Crosstab single-single</t>
  </si>
  <si>
    <t>Crosstab single-single - Add base to table</t>
  </si>
  <si>
    <t>Crosstabs Row with Mean</t>
  </si>
  <si>
    <t>Crosstab single-Grid with Mean - Add base to table</t>
  </si>
  <si>
    <t>Crosstab single-multiple - Default counted value is Yes (1) - Add base to table</t>
  </si>
  <si>
    <t>Crosstab single-multiple - Default counted value is Yes (1)</t>
  </si>
  <si>
    <t>Crosstab single-multiple - Sort % desc by Total, exclude 'Tillidsfuld' and 'Ingen af ovenstående' from sorting - Add base to table</t>
  </si>
  <si>
    <t>Crosstab single-multiple - Sort % asc by Total, exclude 'Tillidsfuld' and 'Ingen af ovenstående' from sorting - Add base to table</t>
  </si>
  <si>
    <t>Crosstab single-multiple - Counted value is No (0)</t>
  </si>
  <si>
    <t>Crosstab multiple-single - Default counted value is Yes (1) - Add base to table</t>
  </si>
  <si>
    <t>Crosstab multiple-single grid with mean - Default counted value is Yes (1) - Add base to table</t>
  </si>
  <si>
    <t>Crosstab sigtest single-single - Sig level 0.01, adjust Bonferroni</t>
  </si>
  <si>
    <t>Crosstab sigtest single-single - Sig level 0.05, no adjust Bonferroni (Default)</t>
  </si>
  <si>
    <t>Crosstab sigtest single-multiple - Sig level 0.05, no adjust Bonferroni (Default)</t>
  </si>
  <si>
    <t>Crosstab sigtest single-multiple - Sort % desc by Total, exclude 'Tillidsfuld' and 'Ingen af ovenstående' from sorting - Add base to table</t>
  </si>
  <si>
    <t>Crosstab sigtest single-multiple - Sort % asc by Total, exclude 'Tillidsfuld' and 'Ingen af ovenstående' from sorting - Add base to table</t>
  </si>
  <si>
    <t>Crosstab sigtest single-multiple - Sig level 0.01, adjust Bonferroni</t>
  </si>
  <si>
    <t>Crosstab sigtest multiple-single - Default counted value is Yes (1) - Add base to table - Sig level 0.01, adjust Bonferroni</t>
  </si>
  <si>
    <t>Crosstab sigtest multiple-single - Default counted value is Yes (1) - Add base to table - Sig level 0.05, no adjust Bonferroni (Default)</t>
  </si>
  <si>
    <t>Crosstab sigtest single-Grid with Mean - Add base to table</t>
  </si>
  <si>
    <t>Crosstab sigtest multiple-single grid with mean - Default counted value is Yes (1) - Add base to table</t>
  </si>
  <si>
    <t>Region=1081</t>
  </si>
  <si>
    <t>q19_fake_string=trist</t>
  </si>
  <si>
    <t>Region_fake_1+Region_fake_2+Region_fake_3+Region_fake_4+Region_fake_5</t>
  </si>
  <si>
    <t>Crosstab multiple-multiple - Default counted value is Yes (1) - Add base to table</t>
  </si>
  <si>
    <t>Region</t>
  </si>
  <si>
    <t>Crosstab sigtest multiple-multiple - Default counted value is Yes (1) - Add base to table</t>
  </si>
  <si>
    <t>Frequency of single variable - Add base to table - Filtered by Region = 1081</t>
  </si>
  <si>
    <t>Frequency of grid variables - Add base to table - Filtered by Region = 1081</t>
  </si>
  <si>
    <t>Frequency of grid variables - Add base to table - Sort % desc by 'Helt enig' - Filtered by Region = 1081</t>
  </si>
  <si>
    <t>Frequency of grid variables - Add base to table - Sort % desc by 'Delvis enig' - Filtered by Region = 1081</t>
  </si>
  <si>
    <t>Frequency of grid variables - Add base to table - Sort % asc by 'Ved ikke' - Filtered by Region = 1081</t>
  </si>
  <si>
    <t>Frequency of grid variables with mean - Default - Filtered by Region = 1081</t>
  </si>
  <si>
    <t>Frequency of grid variables with mean - Add base to table - Sort % desc by 'Delvis enig' - Filtered by Region = 1081</t>
  </si>
  <si>
    <t>Frequency of grid variables with mean - Add base to table - Filtered by Region = 1081</t>
  </si>
  <si>
    <t>Frequency of multiple variables - Add base to table - Default counted value is Yes (1) - Filtered by Region = 1081</t>
  </si>
  <si>
    <t>Frequency of multiple variables - Add base to table - Default counted value is Yes (1) - Sort % desc, exclude 'Tillidsfuld' and 'Ingen af ovenstående' from sorting - Filtered by Region = 1081</t>
  </si>
  <si>
    <t>Frequency of multiple variables - Add base to table - Default counted value is Yes (1) - Sort % asc, exclude 'Tillidsfuld' and 'Ingen af ovenstående' from sorting - Filtered by Region = 1081</t>
  </si>
  <si>
    <t>Frequency of multiple variables - Add base to table - Counted value is No (0) - Filtered by Region = 1081</t>
  </si>
  <si>
    <t>Crosstab single-single - Filtered by q19_fake_string=trist</t>
  </si>
  <si>
    <t>Crosstab single-single - Add base to table - Filtered by q19_fake_string=trist</t>
  </si>
  <si>
    <t>Crosstab single-Grid with Mean - Add base to table - Filtered by q19_fake_string=trist</t>
  </si>
  <si>
    <t>Crosstab single-multiple - Default counted value is Yes (1) - Add base to table - Filtered by q19_fake_string=trist</t>
  </si>
  <si>
    <t>Crosstab single-multiple - Default counted value is Yes (1) - Filtered by q19_fake_string=trist</t>
  </si>
  <si>
    <t>Crosstab single-multiple - Sort % desc by Total, exclude 'Tillidsfuld' and 'Ingen af ovenstående' from sorting - Add base to table - Filtered by q19_fake_string=trist</t>
  </si>
  <si>
    <t>Crosstab single-multiple - Sort % asc by Total, exclude 'Tillidsfuld' and 'Ingen af ovenstående' from sorting - Add base to table - Filtered by q19_fake_string=trist</t>
  </si>
  <si>
    <t>Crosstab single-multiple - Counted value is No (0) - Filtered by q19_fake_string=trist</t>
  </si>
  <si>
    <t>Crosstab multiple-single - Default counted value is Yes (1) - Add base to table - Filtered by q19_fake_string=trist</t>
  </si>
  <si>
    <t>Crosstab multiple-single grid with mean - Default counted value is Yes (1) - Add base to table - Filtered by q19_fake_string=trist</t>
  </si>
  <si>
    <t>Crosstab multiple-multiple - Default counted value is Yes (1) - Add base to table - Filtered by q19_fake_string=trist</t>
  </si>
  <si>
    <t>Crosstab sigtest single-single - Sig level 0.05, no adjust Bonferroni (Default) - Filtered by Region = 1081</t>
  </si>
  <si>
    <t>Crosstab sigtest single-single - Sig level 0.01, adjust Bonferroni - Filtered by Region = 1081</t>
  </si>
  <si>
    <t>Crosstab sigtest single-Grid with Mean - Add base to table - Filtered by Region = 1081</t>
  </si>
  <si>
    <t>Crosstab sigtest single-multiple - Sig level 0.05, no adjust Bonferroni (Default) - Filtered by Region = 1081</t>
  </si>
  <si>
    <t>Crosstab sigtest single-multiple - Sort % desc by Total, exclude 'Tillidsfuld' and 'Ingen af ovenstående' from sorting - Add base to table - Filtered by Region = 1081</t>
  </si>
  <si>
    <t>Crosstab sigtest single-multiple - Sort % asc by Total, exclude 'Tillidsfuld' and 'Ingen af ovenstående' from sorting - Add base to table - Filtered by Region = 1081</t>
  </si>
  <si>
    <t>Crosstab sigtest single-multiple - Sig level 0.01, adjust Bonferroni - Filtered by Region = 1081</t>
  </si>
  <si>
    <t>Crosstab sigtest multiple-single - Default counted value is Yes (1) - Add base to table - Sig level 0.05, no adjust Bonferroni (Default) - Filtered by Region = 1081</t>
  </si>
  <si>
    <t>Crosstab sigtest multiple-single - Default counted value is Yes (1) - Add base to table - Sig level 0.01, adjust Bonferroni - Filtered by Region = 1081</t>
  </si>
  <si>
    <t>Crosstab sigtest multiple-single grid with mean - Default counted value is Yes (1) - Add base to table - Filtered by Region = 1081</t>
  </si>
  <si>
    <t>Crosstab sigtest multiple-multiple - Default counted value is Yes (1) - Add base to table - Filtered by Region = 1081</t>
  </si>
  <si>
    <t>Open answers - Filtered by Region = 1081</t>
  </si>
  <si>
    <t>Open answers - Full - Filtered by Region 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</si>
</sst>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0" fillId="4" borderId="0" xfId="0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5" borderId="0" xfId="0" applyNumberFormat="1" applyFill="1"/>
    <xf numFmtId="0" fontId="6" fillId="6" borderId="0" xfId="0" applyFont="1" applyFill="1"/>
    <xf numFmtId="0" fontId="0" fillId="0" borderId="0" xfId="0" applyAlignment="1">
      <alignment horizontal="left"/>
    </xf>
    <xf numFmtId="0" fontId="6" fillId="7" borderId="0" xfId="0" applyFont="1" applyFill="1" applyAlignment="1">
      <alignment vertical="center" wrapText="1"/>
    </xf>
    <xf numFmtId="0" fontId="0" fillId="4" borderId="0" xfId="0" applyFill="1"/>
    <xf numFmtId="0" fontId="7" fillId="4" borderId="0" xfId="0" applyFont="1" applyFill="1"/>
    <xf numFmtId="0" fontId="7" fillId="8" borderId="0" xfId="0" applyFont="1" applyFill="1"/>
    <xf numFmtId="0" fontId="0" fillId="8" borderId="0" xfId="0" applyFill="1"/>
    <xf numFmtId="0" fontId="6" fillId="9" borderId="0" xfId="0" applyFont="1" applyFill="1" applyAlignment="1">
      <alignment vertical="center" wrapText="1"/>
    </xf>
    <xf numFmtId="0" fontId="7" fillId="10" borderId="0" xfId="0" applyFont="1" applyFill="1"/>
    <xf numFmtId="0" fontId="0" fillId="10" borderId="0" xfId="0" applyFill="1"/>
    <xf numFmtId="0" fontId="7" fillId="11" borderId="0" xfId="0" applyFont="1" applyFill="1"/>
    <xf numFmtId="0" fontId="0" fillId="11" borderId="0" xfId="0" applyFill="1"/>
    <xf numFmtId="0" fontId="0" fillId="12" borderId="0" xfId="0" applyFill="1"/>
    <xf numFmtId="0" fontId="7" fillId="13" borderId="0" xfId="0" applyFont="1" applyFill="1"/>
    <xf numFmtId="0" fontId="0" fillId="13" borderId="0" xfId="0" applyFill="1"/>
    <xf numFmtId="0" fontId="0" fillId="0" borderId="0" xfId="0" applyAlignment="1">
      <alignment wrapText="1"/>
    </xf>
    <xf numFmtId="0" fontId="7" fillId="14" borderId="0" xfId="0" applyFont="1" applyFill="1"/>
    <xf numFmtId="0" fontId="0" fillId="14" borderId="0" xfId="0" applyFill="1"/>
    <xf numFmtId="0" fontId="7" fillId="15" borderId="0" xfId="0" applyFont="1" applyFill="1"/>
    <xf numFmtId="0" fontId="0" fillId="15" borderId="0" xfId="0" applyFill="1"/>
    <xf numFmtId="0" fontId="0" fillId="0" borderId="0" xfId="0" quotePrefix="1"/>
    <xf numFmtId="0" fontId="7" fillId="16" borderId="0" xfId="0" applyFont="1" applyFill="1"/>
    <xf numFmtId="0" fontId="0" fillId="16" borderId="0" xfId="0" applyFill="1"/>
    <xf numFmtId="0" fontId="7" fillId="17" borderId="0" xfId="0" applyFont="1" applyFill="1"/>
    <xf numFmtId="0" fontId="0" fillId="17" borderId="0" xfId="0" applyFill="1"/>
    <xf numFmtId="0" fontId="7" fillId="5" borderId="0" xfId="0" applyFont="1" applyFill="1"/>
    <xf numFmtId="0" fontId="0" fillId="5" borderId="0" xfId="0" applyFill="1"/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tk/Desktop/Demo/02.%20PPT%20report/OrderForm_Graphic_4.0_R_v20%20-%20fil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ASK/SHAREPOINT/02.%20AD%20HOC/DR%20-%20Word%20report/New%20folder/OrderForm_Word_4.0_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Information"/>
      <sheetName val="Analysis"/>
      <sheetName val="Sheet1"/>
      <sheetName val="Meta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Information"/>
      <sheetName val="Analysis"/>
      <sheetName val="Master"/>
      <sheetName val="Metadata"/>
    </sheetNames>
    <sheetDataSet>
      <sheetData sheetId="0" refreshError="1"/>
      <sheetData sheetId="1" refreshError="1"/>
      <sheetData sheetId="2" refreshError="1"/>
      <sheetData sheetId="3">
        <row r="1">
          <cell r="I1" t="str">
            <v>Q1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TASK/SHAREPOINT/02.%20AD%20HOC/DR%20-%20Word%20report/OrderForm_Word_4.0_R%20(1).xlsx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TASK/SHAREPOINT/02.%20AD%20HOC/DR%20-%20Word%20report/OrderForm_Word_4.0_R%20(1).xlsx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zoomScale="85" zoomScaleNormal="85" workbookViewId="0">
      <selection activeCell="B3" sqref="B3"/>
    </sheetView>
  </sheetViews>
  <sheetFormatPr defaultColWidth="9.140625" defaultRowHeight="15" x14ac:dyDescent="0.25"/>
  <cols>
    <col min="1" max="1" width="34.28515625" customWidth="1"/>
    <col min="2" max="2" width="61.7109375" customWidth="1"/>
    <col min="3" max="3" width="11.28515625" customWidth="1"/>
    <col min="4" max="4" width="21" customWidth="1"/>
    <col min="5" max="5" width="17.28515625" customWidth="1"/>
    <col min="7" max="7" width="10.7109375" customWidth="1"/>
    <col min="8" max="8" width="29.28515625" customWidth="1"/>
  </cols>
  <sheetData>
    <row r="1" spans="1:4" ht="17.25" customHeight="1" x14ac:dyDescent="0.25">
      <c r="A1" s="2" t="s">
        <v>0</v>
      </c>
    </row>
    <row r="2" spans="1:4" x14ac:dyDescent="0.25">
      <c r="A2" s="1" t="s">
        <v>1</v>
      </c>
      <c r="B2" t="str">
        <f>C2&amp;" - "&amp;B5&amp;" - filter"</f>
        <v>2023698 - Rejse over Øresund  - filter</v>
      </c>
      <c r="C2" s="9">
        <v>2023698</v>
      </c>
      <c r="D2" s="10" t="s">
        <v>2</v>
      </c>
    </row>
    <row r="3" spans="1:4" x14ac:dyDescent="0.25">
      <c r="A3" s="1" t="s">
        <v>3</v>
      </c>
      <c r="B3" t="s">
        <v>76</v>
      </c>
    </row>
    <row r="4" spans="1:4" x14ac:dyDescent="0.25">
      <c r="A4" s="1" t="s">
        <v>4</v>
      </c>
      <c r="B4" s="4" t="s">
        <v>5</v>
      </c>
      <c r="C4" s="11"/>
      <c r="D4" s="11"/>
    </row>
    <row r="5" spans="1:4" x14ac:dyDescent="0.25">
      <c r="A5" s="1" t="s">
        <v>6</v>
      </c>
      <c r="B5" s="11" t="s">
        <v>75</v>
      </c>
      <c r="C5" s="11"/>
      <c r="D5" s="11"/>
    </row>
    <row r="6" spans="1:4" x14ac:dyDescent="0.25">
      <c r="A6" s="3" t="s">
        <v>7</v>
      </c>
      <c r="B6" s="3" t="s">
        <v>31</v>
      </c>
    </row>
    <row r="7" spans="1:4" ht="16.5" customHeight="1" x14ac:dyDescent="0.25">
      <c r="A7" s="8" t="s">
        <v>8</v>
      </c>
      <c r="B7" s="8" t="s">
        <v>30</v>
      </c>
      <c r="C7" s="7"/>
      <c r="D7" s="7"/>
    </row>
    <row r="8" spans="1:4" ht="16.5" customHeight="1" x14ac:dyDescent="0.25">
      <c r="A8" s="8" t="s">
        <v>32</v>
      </c>
      <c r="B8" s="8" t="s">
        <v>33</v>
      </c>
      <c r="C8" s="7"/>
      <c r="D8" s="7"/>
    </row>
    <row r="9" spans="1:4" ht="16.5" customHeight="1" x14ac:dyDescent="0.25"/>
    <row r="10" spans="1:4" ht="16.5" customHeight="1" x14ac:dyDescent="0.25"/>
    <row r="11" spans="1:4" ht="16.5" customHeight="1" x14ac:dyDescent="0.25"/>
    <row r="12" spans="1:4" ht="16.5" customHeight="1" x14ac:dyDescent="0.25"/>
    <row r="13" spans="1:4" ht="18.75" customHeight="1" x14ac:dyDescent="0.25"/>
    <row r="29" ht="6" customHeight="1" x14ac:dyDescent="0.25"/>
    <row r="30" ht="20.25" customHeight="1" x14ac:dyDescent="0.25"/>
    <row r="31" ht="15" customHeight="1" x14ac:dyDescent="0.25"/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</sheetData>
  <dataConsolidate/>
  <conditionalFormatting sqref="B6">
    <cfRule type="cellIs" dxfId="1" priority="2" operator="equal">
      <formula>"Yes"</formula>
    </cfRule>
  </conditionalFormatting>
  <conditionalFormatting sqref="A6">
    <cfRule type="expression" dxfId="0" priority="1">
      <formula>B6="Yes"</formula>
    </cfRule>
  </conditionalFormatting>
  <dataValidations count="1">
    <dataValidation type="list" allowBlank="1" showInputMessage="1" showErrorMessage="1" sqref="B4" xr:uid="{00000000-0002-0000-0000-000001000000}">
      <formula1>"&lt;Please pick a project type&gt;,CATI, WEB, CATI+WEB"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3ABA46-2F91-41A9-9961-82AAB6CE53FC}">
          <x14:formula1>
            <xm:f>Metadata!$D$1:$D$2</xm:f>
          </x14:formula1>
          <xm:sqref>B8 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4F4-6A39-407F-B5FE-3E3FBC24CCAB}">
  <dimension ref="A1:P83"/>
  <sheetViews>
    <sheetView tabSelected="1" zoomScale="70" zoomScaleNormal="70" workbookViewId="0">
      <pane xSplit="1" ySplit="1" topLeftCell="B29" activePane="bottomRight" state="frozen"/>
      <selection pane="topRight"/>
      <selection pane="bottomLeft"/>
      <selection pane="bottomRight" activeCell="C81" sqref="C81:D81"/>
    </sheetView>
  </sheetViews>
  <sheetFormatPr defaultRowHeight="15" x14ac:dyDescent="0.25"/>
  <cols>
    <col min="1" max="1" width="20.140625" customWidth="1"/>
    <col min="2" max="2" width="43.140625" bestFit="1" customWidth="1"/>
    <col min="3" max="3" width="20.85546875" customWidth="1"/>
    <col min="4" max="4" width="42.5703125" customWidth="1"/>
    <col min="5" max="5" width="12.7109375" customWidth="1"/>
    <col min="6" max="6" width="28.42578125" customWidth="1"/>
    <col min="7" max="8" width="15.42578125" customWidth="1"/>
    <col min="9" max="11" width="10.5703125" customWidth="1"/>
    <col min="12" max="12" width="18.5703125" customWidth="1"/>
    <col min="13" max="13" width="13.7109375" customWidth="1"/>
    <col min="14" max="14" width="13.140625" customWidth="1"/>
    <col min="15" max="15" width="87.7109375" customWidth="1"/>
  </cols>
  <sheetData>
    <row r="1" spans="1:16" ht="71.45" customHeigh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17" t="s">
        <v>44</v>
      </c>
      <c r="F1" s="17" t="s">
        <v>45</v>
      </c>
      <c r="G1" s="17" t="s">
        <v>47</v>
      </c>
      <c r="H1" s="17" t="s">
        <v>55</v>
      </c>
      <c r="I1" s="17" t="s">
        <v>37</v>
      </c>
      <c r="J1" s="17" t="s">
        <v>56</v>
      </c>
      <c r="K1" s="17" t="s">
        <v>57</v>
      </c>
      <c r="L1" s="5" t="s">
        <v>13</v>
      </c>
      <c r="M1" s="5" t="s">
        <v>14</v>
      </c>
      <c r="N1" s="5" t="s">
        <v>15</v>
      </c>
      <c r="O1" s="12" t="s">
        <v>54</v>
      </c>
    </row>
    <row r="2" spans="1:16" s="13" customFormat="1" x14ac:dyDescent="0.25">
      <c r="A2" s="14" t="s">
        <v>19</v>
      </c>
      <c r="B2" s="14" t="s">
        <v>16</v>
      </c>
      <c r="C2" s="13" t="s">
        <v>24</v>
      </c>
      <c r="H2" s="13" t="s">
        <v>31</v>
      </c>
      <c r="M2" s="14" t="s">
        <v>53</v>
      </c>
      <c r="N2" s="14"/>
      <c r="O2" s="13" t="s">
        <v>90</v>
      </c>
      <c r="P2" s="13" t="str">
        <f>IF(OR(B2="Open answer",B2="Open answer - Full",B2="Mean chart"),VLOOKUP($C2,Metadata!$I:$J,2,0),IF(ISERROR(SEARCH("Freq",B2)),VLOOKUP($D2,Metadata!$I:$J,2,0),VLOOKUP($C2,Metadata!$I:$J,2,0)))</f>
        <v>Har du set eller hørt reklamer for kollektiv transport i løbet af de seneste uger?</v>
      </c>
    </row>
    <row r="3" spans="1:16" s="13" customFormat="1" x14ac:dyDescent="0.25">
      <c r="A3" s="14" t="s">
        <v>19</v>
      </c>
      <c r="B3" s="14" t="s">
        <v>16</v>
      </c>
      <c r="C3" s="13" t="s">
        <v>25</v>
      </c>
      <c r="H3" s="13" t="s">
        <v>31</v>
      </c>
      <c r="M3" s="14" t="s">
        <v>53</v>
      </c>
      <c r="N3" s="14" t="s">
        <v>21</v>
      </c>
      <c r="O3" s="13" t="s">
        <v>89</v>
      </c>
      <c r="P3" s="13" t="str">
        <f>IF(OR(B3="Open answer",B3="Open answer - Full",B3="Mean chart"),VLOOKUP($C3,Metadata!$I:$J,2,0),IF(ISERROR(SEARCH("Freq",B3)),VLOOKUP($D3,Metadata!$I:$J,2,0),VLOOKUP($C3,Metadata!$I:$J,2,0)))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" spans="1:16" s="24" customFormat="1" x14ac:dyDescent="0.25">
      <c r="A4" s="23" t="s">
        <v>19</v>
      </c>
      <c r="B4" s="23" t="s">
        <v>16</v>
      </c>
      <c r="C4" s="24" t="s">
        <v>25</v>
      </c>
      <c r="F4" s="24" t="s">
        <v>46</v>
      </c>
      <c r="G4" s="24" t="s">
        <v>48</v>
      </c>
      <c r="H4" s="24" t="s">
        <v>31</v>
      </c>
      <c r="M4" s="23" t="s">
        <v>53</v>
      </c>
      <c r="N4" s="23" t="s">
        <v>21</v>
      </c>
      <c r="O4" s="24" t="s">
        <v>91</v>
      </c>
      <c r="P4" s="24" t="str">
        <f>IF(OR(B4="Open answer",B4="Open answer - Full",B4="Mean chart"),VLOOKUP($C4,Metadata!$I:$J,2,0),IF(ISERROR(SEARCH("Freq",B4)),VLOOKUP($D4,Metadata!$I:$J,2,0),VLOOKUP($C4,Metadata!$I:$J,2,0)))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5" spans="1:16" s="24" customFormat="1" x14ac:dyDescent="0.25">
      <c r="A5" s="23" t="s">
        <v>19</v>
      </c>
      <c r="B5" s="23" t="s">
        <v>16</v>
      </c>
      <c r="C5" s="24" t="s">
        <v>25</v>
      </c>
      <c r="F5" s="24" t="s">
        <v>51</v>
      </c>
      <c r="G5" s="24" t="s">
        <v>48</v>
      </c>
      <c r="H5" s="24" t="s">
        <v>31</v>
      </c>
      <c r="M5" s="23" t="s">
        <v>53</v>
      </c>
      <c r="N5" s="23" t="s">
        <v>21</v>
      </c>
      <c r="O5" s="24" t="s">
        <v>92</v>
      </c>
      <c r="P5" s="24" t="str">
        <f>IF(OR(B5="Open answer",B5="Open answer - Full",B5="Mean chart"),VLOOKUP($C5,Metadata!$I:$J,2,0),IF(ISERROR(SEARCH("Freq",B5)),VLOOKUP($D5,Metadata!$I:$J,2,0),VLOOKUP($C5,Metadata!$I:$J,2,0)))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6" spans="1:16" s="24" customFormat="1" x14ac:dyDescent="0.25">
      <c r="A6" s="23" t="s">
        <v>19</v>
      </c>
      <c r="B6" s="23" t="s">
        <v>16</v>
      </c>
      <c r="C6" s="24" t="s">
        <v>25</v>
      </c>
      <c r="F6" s="24" t="s">
        <v>49</v>
      </c>
      <c r="G6" s="24" t="s">
        <v>50</v>
      </c>
      <c r="H6" s="24" t="s">
        <v>31</v>
      </c>
      <c r="M6" s="23" t="s">
        <v>53</v>
      </c>
      <c r="N6" s="23" t="s">
        <v>21</v>
      </c>
      <c r="O6" s="24" t="s">
        <v>93</v>
      </c>
      <c r="P6" s="24" t="str">
        <f>IF(OR(B6="Open answer",B6="Open answer - Full",B6="Mean chart"),VLOOKUP($C6,Metadata!$I:$J,2,0),IF(ISERROR(SEARCH("Freq",B6)),VLOOKUP($D6,Metadata!$I:$J,2,0),VLOOKUP($C6,Metadata!$I:$J,2,0)))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7" spans="1:16" s="13" customFormat="1" x14ac:dyDescent="0.25">
      <c r="A7" s="14" t="s">
        <v>19</v>
      </c>
      <c r="B7" s="14" t="s">
        <v>36</v>
      </c>
      <c r="C7" s="13" t="s">
        <v>25</v>
      </c>
      <c r="M7" s="14" t="s">
        <v>53</v>
      </c>
      <c r="N7" s="14" t="s">
        <v>21</v>
      </c>
      <c r="O7" s="13" t="s">
        <v>94</v>
      </c>
      <c r="P7" s="13" t="str">
        <f>IF(OR(B7="Open answer",B7="Open answer - Full",B7="Mean chart"),VLOOKUP($C7,Metadata!$I:$J,2,0),IF(ISERROR(SEARCH("Freq",B7)),VLOOKUP($D7,Metadata!$I:$J,2,0),VLOOKUP($C7,Metadata!$I:$J,2,0)))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8" spans="1:16" s="24" customFormat="1" x14ac:dyDescent="0.25">
      <c r="A8" s="23" t="s">
        <v>19</v>
      </c>
      <c r="B8" s="23" t="s">
        <v>36</v>
      </c>
      <c r="C8" s="24" t="s">
        <v>25</v>
      </c>
      <c r="F8" s="24" t="s">
        <v>51</v>
      </c>
      <c r="G8" s="24" t="s">
        <v>48</v>
      </c>
      <c r="H8" s="24" t="s">
        <v>31</v>
      </c>
      <c r="M8" s="23" t="s">
        <v>53</v>
      </c>
      <c r="N8" s="23" t="s">
        <v>21</v>
      </c>
      <c r="O8" s="24" t="s">
        <v>95</v>
      </c>
      <c r="P8" s="24" t="str">
        <f>IF(OR(B8="Open answer",B8="Open answer - Full",B8="Mean chart"),VLOOKUP($C8,Metadata!$I:$J,2,0),IF(ISERROR(SEARCH("Freq",B8)),VLOOKUP($D8,Metadata!$I:$J,2,0),VLOOKUP($C8,Metadata!$I:$J,2,0)))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9" spans="1:16" s="13" customFormat="1" x14ac:dyDescent="0.25">
      <c r="A9" s="14" t="s">
        <v>19</v>
      </c>
      <c r="B9" s="14" t="s">
        <v>36</v>
      </c>
      <c r="C9" s="13" t="s">
        <v>40</v>
      </c>
      <c r="H9" s="13" t="s">
        <v>31</v>
      </c>
      <c r="M9" s="14" t="s">
        <v>53</v>
      </c>
      <c r="N9" s="14" t="s">
        <v>21</v>
      </c>
      <c r="O9" s="13" t="s">
        <v>96</v>
      </c>
      <c r="P9" s="13" t="str">
        <f>IF(OR(B9="Open answer",B9="Open answer - Full",B9="Mean chart"),VLOOKUP($C9,Metadata!$I:$J,2,0),IF(ISERROR(SEARCH("Freq",B9)),VLOOKUP($D9,Metadata!$I:$J,2,0),VLOOKUP($C9,Metadata!$I:$J,2,0)))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10" spans="1:16" s="13" customFormat="1" x14ac:dyDescent="0.25">
      <c r="A10" s="14" t="s">
        <v>19</v>
      </c>
      <c r="B10" s="14" t="s">
        <v>36</v>
      </c>
      <c r="C10" s="13" t="s">
        <v>29</v>
      </c>
      <c r="H10" s="13" t="s">
        <v>31</v>
      </c>
      <c r="M10" s="14" t="s">
        <v>53</v>
      </c>
      <c r="N10" s="14" t="s">
        <v>21</v>
      </c>
      <c r="O10" s="13" t="s">
        <v>96</v>
      </c>
      <c r="P10" s="13" t="str">
        <f>IF(OR(B10="Open answer",B10="Open answer - Full",B10="Mean chart"),VLOOKUP($C10,Metadata!$I:$J,2,0),IF(ISERROR(SEARCH("Freq",B10)),VLOOKUP($D10,Metadata!$I:$J,2,0),VLOOKUP($C10,Metadata!$I:$J,2,0)))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11" spans="1:16" s="13" customFormat="1" x14ac:dyDescent="0.25">
      <c r="A11" s="14" t="s">
        <v>19</v>
      </c>
      <c r="B11" s="14" t="s">
        <v>17</v>
      </c>
      <c r="C11" s="13" t="s">
        <v>26</v>
      </c>
      <c r="H11" s="13" t="s">
        <v>31</v>
      </c>
      <c r="M11" s="14" t="s">
        <v>53</v>
      </c>
      <c r="N11" s="14"/>
      <c r="O11" s="13" t="s">
        <v>98</v>
      </c>
      <c r="P11" s="13" t="str">
        <f>IF(OR(B11="Open answer",B11="Open answer - Full",B11="Mean chart"),VLOOKUP($C11,Metadata!$I:$J,2,0),IF(ISERROR(SEARCH("Freq",B11)),VLOOKUP($D11,Metadata!$I:$J,2,0),VLOOKUP($C11,Metadata!$I:$J,2,0)))</f>
        <v>Hvilke af disse ord synes du passer på din relation til DSB?</v>
      </c>
    </row>
    <row r="12" spans="1:16" s="24" customFormat="1" x14ac:dyDescent="0.25">
      <c r="A12" s="23" t="s">
        <v>19</v>
      </c>
      <c r="B12" s="23" t="s">
        <v>17</v>
      </c>
      <c r="C12" s="24" t="s">
        <v>26</v>
      </c>
      <c r="F12" s="24" t="s">
        <v>52</v>
      </c>
      <c r="G12" s="24" t="s">
        <v>48</v>
      </c>
      <c r="H12" s="24" t="s">
        <v>31</v>
      </c>
      <c r="M12" s="23" t="s">
        <v>53</v>
      </c>
      <c r="N12" s="23"/>
      <c r="O12" s="24" t="s">
        <v>97</v>
      </c>
      <c r="P12" s="24" t="str">
        <f>IF(OR(B12="Open answer",B12="Open answer - Full",B12="Mean chart"),VLOOKUP($C12,Metadata!$I:$J,2,0),IF(ISERROR(SEARCH("Freq",B12)),VLOOKUP($D12,Metadata!$I:$J,2,0),VLOOKUP($C12,Metadata!$I:$J,2,0)))</f>
        <v>Hvilke af disse ord synes du passer på din relation til DSB?</v>
      </c>
    </row>
    <row r="13" spans="1:16" s="24" customFormat="1" x14ac:dyDescent="0.25">
      <c r="A13" s="23" t="s">
        <v>19</v>
      </c>
      <c r="B13" s="23" t="s">
        <v>17</v>
      </c>
      <c r="C13" s="24" t="s">
        <v>26</v>
      </c>
      <c r="F13" s="24" t="s">
        <v>52</v>
      </c>
      <c r="G13" s="24" t="s">
        <v>50</v>
      </c>
      <c r="H13" s="24" t="s">
        <v>31</v>
      </c>
      <c r="M13" s="23" t="s">
        <v>53</v>
      </c>
      <c r="N13" s="23"/>
      <c r="O13" s="24" t="s">
        <v>99</v>
      </c>
      <c r="P13" s="24" t="str">
        <f>IF(OR(B13="Open answer",B13="Open answer - Full",B13="Mean chart"),VLOOKUP($C13,Metadata!$I:$J,2,0),IF(ISERROR(SEARCH("Freq",B13)),VLOOKUP($D13,Metadata!$I:$J,2,0),VLOOKUP($C13,Metadata!$I:$J,2,0)))</f>
        <v>Hvilke af disse ord synes du passer på din relation til DSB?</v>
      </c>
    </row>
    <row r="14" spans="1:16" s="13" customFormat="1" x14ac:dyDescent="0.25">
      <c r="A14" s="14" t="s">
        <v>19</v>
      </c>
      <c r="B14" s="14" t="s">
        <v>17</v>
      </c>
      <c r="C14" s="13" t="s">
        <v>26</v>
      </c>
      <c r="E14" s="13" t="s">
        <v>33</v>
      </c>
      <c r="H14" s="13" t="s">
        <v>31</v>
      </c>
      <c r="M14" s="14" t="s">
        <v>53</v>
      </c>
      <c r="N14" s="14"/>
      <c r="O14" s="13" t="s">
        <v>100</v>
      </c>
      <c r="P14" s="13" t="str">
        <f>IF(OR(B14="Open answer",B14="Open answer - Full",B14="Mean chart"),VLOOKUP($C14,Metadata!$I:$J,2,0),IF(ISERROR(SEARCH("Freq",B14)),VLOOKUP($D14,Metadata!$I:$J,2,0),VLOOKUP($C14,Metadata!$I:$J,2,0)))</f>
        <v>Hvilke af disse ord synes du passer på din relation til DSB?</v>
      </c>
    </row>
    <row r="15" spans="1:16" s="16" customFormat="1" x14ac:dyDescent="0.25">
      <c r="A15" s="15" t="s">
        <v>27</v>
      </c>
      <c r="B15" s="15" t="s">
        <v>18</v>
      </c>
      <c r="C15" s="16" t="s">
        <v>28</v>
      </c>
      <c r="D15" s="16" t="s">
        <v>24</v>
      </c>
      <c r="M15" s="15" t="s">
        <v>53</v>
      </c>
      <c r="N15" s="15"/>
      <c r="O15" s="16" t="s">
        <v>101</v>
      </c>
      <c r="P15" s="16" t="str">
        <f>IF(OR(B15="Open answer",B15="Open answer - Full",B15="Mean chart"),VLOOKUP($C15,Metadata!$I:$J,2,0),IF(ISERROR(SEARCH("Freq",B15)),VLOOKUP($D15,Metadata!$I:$J,2,0),VLOOKUP($C15,Metadata!$I:$J,2,0)))</f>
        <v>Har du set eller hørt reklamer for kollektiv transport i løbet af de seneste uger?</v>
      </c>
    </row>
    <row r="16" spans="1:16" s="16" customFormat="1" x14ac:dyDescent="0.25">
      <c r="A16" s="15" t="s">
        <v>27</v>
      </c>
      <c r="B16" s="15" t="s">
        <v>18</v>
      </c>
      <c r="C16" s="16" t="s">
        <v>28</v>
      </c>
      <c r="D16" s="16" t="s">
        <v>24</v>
      </c>
      <c r="H16" s="16" t="s">
        <v>31</v>
      </c>
      <c r="M16" s="15" t="s">
        <v>53</v>
      </c>
      <c r="N16" s="15"/>
      <c r="O16" s="16" t="s">
        <v>102</v>
      </c>
      <c r="P16" s="16" t="str">
        <f>IF(OR(B16="Open answer",B16="Open answer - Full",B16="Mean chart"),VLOOKUP($C16,Metadata!$I:$J,2,0),IF(ISERROR(SEARCH("Freq",B16)),VLOOKUP($D16,Metadata!$I:$J,2,0),VLOOKUP($C16,Metadata!$I:$J,2,0)))</f>
        <v>Har du set eller hørt reklamer for kollektiv transport i løbet af de seneste uger?</v>
      </c>
    </row>
    <row r="17" spans="1:16" s="16" customFormat="1" x14ac:dyDescent="0.25">
      <c r="A17" s="15" t="s">
        <v>27</v>
      </c>
      <c r="B17" s="15" t="s">
        <v>18</v>
      </c>
      <c r="C17" s="16" t="s">
        <v>28</v>
      </c>
      <c r="D17" s="16" t="s">
        <v>29</v>
      </c>
      <c r="H17" s="16" t="s">
        <v>31</v>
      </c>
      <c r="M17" s="15" t="s">
        <v>53</v>
      </c>
      <c r="N17" s="15"/>
      <c r="O17" s="16" t="s">
        <v>102</v>
      </c>
      <c r="P17" s="16" t="str">
        <f>IF(OR(B17="Open answer",B17="Open answer - Full",B17="Mean chart"),VLOOKUP($C17,Metadata!$I:$J,2,0),IF(ISERROR(SEARCH("Freq",B17)),VLOOKUP($D17,Metadata!$I:$J,2,0),VLOOKUP($C17,Metadata!$I:$J,2,0)))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18" spans="1:16" s="36" customFormat="1" x14ac:dyDescent="0.25">
      <c r="A18" s="35" t="s">
        <v>27</v>
      </c>
      <c r="B18" s="35" t="s">
        <v>103</v>
      </c>
      <c r="C18" s="36" t="s">
        <v>28</v>
      </c>
      <c r="D18" s="36" t="s">
        <v>29</v>
      </c>
      <c r="H18" s="36" t="s">
        <v>31</v>
      </c>
      <c r="M18" s="35" t="s">
        <v>53</v>
      </c>
      <c r="N18" s="35"/>
      <c r="O18" s="36" t="s">
        <v>104</v>
      </c>
      <c r="P18" s="36" t="str">
        <f>IF(OR(B18="Open answer",B18="Open answer - Full",B18="Mean chart"),VLOOKUP($C18,Metadata!$I:$J,2,0),IF(ISERROR(SEARCH("Freq",B18)),VLOOKUP($D18,Metadata!$I:$J,2,0),VLOOKUP($C18,Metadata!$I:$J,2,0)))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19" spans="1:16" s="16" customFormat="1" x14ac:dyDescent="0.25">
      <c r="A19" s="15" t="s">
        <v>27</v>
      </c>
      <c r="B19" s="15" t="s">
        <v>20</v>
      </c>
      <c r="C19" s="16" t="s">
        <v>28</v>
      </c>
      <c r="D19" s="16" t="s">
        <v>26</v>
      </c>
      <c r="H19" s="16" t="s">
        <v>31</v>
      </c>
      <c r="M19" s="15" t="s">
        <v>53</v>
      </c>
      <c r="N19" s="15"/>
      <c r="O19" s="16" t="s">
        <v>105</v>
      </c>
      <c r="P19" s="16" t="str">
        <f>IF(OR(B19="Open answer",B19="Open answer - Full",B19="Mean chart"),VLOOKUP($C19,Metadata!$I:$J,2,0),IF(ISERROR(SEARCH("Freq",B19)),VLOOKUP($D19,Metadata!$I:$J,2,0),VLOOKUP($C19,Metadata!$I:$J,2,0)))</f>
        <v>Hvilke af disse ord synes du passer på din relation til DSB?</v>
      </c>
    </row>
    <row r="20" spans="1:16" s="16" customFormat="1" x14ac:dyDescent="0.25">
      <c r="A20" s="15" t="s">
        <v>27</v>
      </c>
      <c r="B20" s="15" t="s">
        <v>20</v>
      </c>
      <c r="C20" s="16" t="s">
        <v>28</v>
      </c>
      <c r="D20" s="16" t="s">
        <v>26</v>
      </c>
      <c r="M20" s="15" t="s">
        <v>53</v>
      </c>
      <c r="N20" s="15"/>
      <c r="O20" s="16" t="s">
        <v>106</v>
      </c>
      <c r="P20" s="16" t="str">
        <f>IF(OR(B20="Open answer",B20="Open answer - Full",B20="Mean chart"),VLOOKUP($C20,Metadata!$I:$J,2,0),IF(ISERROR(SEARCH("Freq",B20)),VLOOKUP($D20,Metadata!$I:$J,2,0),VLOOKUP($C20,Metadata!$I:$J,2,0)))</f>
        <v>Hvilke af disse ord synes du passer på din relation til DSB?</v>
      </c>
    </row>
    <row r="21" spans="1:16" s="24" customFormat="1" x14ac:dyDescent="0.25">
      <c r="A21" s="23" t="s">
        <v>27</v>
      </c>
      <c r="B21" s="23" t="s">
        <v>20</v>
      </c>
      <c r="C21" s="24" t="s">
        <v>28</v>
      </c>
      <c r="D21" s="24" t="s">
        <v>26</v>
      </c>
      <c r="F21" s="24" t="s">
        <v>52</v>
      </c>
      <c r="G21" s="24" t="s">
        <v>48</v>
      </c>
      <c r="H21" s="24" t="s">
        <v>31</v>
      </c>
      <c r="M21" s="23" t="s">
        <v>53</v>
      </c>
      <c r="N21" s="23"/>
      <c r="O21" s="24" t="s">
        <v>107</v>
      </c>
      <c r="P21" s="24" t="str">
        <f>IF(OR(B21="Open answer",B21="Open answer - Full",B21="Mean chart"),VLOOKUP($C21,Metadata!$I:$J,2,0),IF(ISERROR(SEARCH("Freq",B21)),VLOOKUP($D21,Metadata!$I:$J,2,0),VLOOKUP($C21,Metadata!$I:$J,2,0)))</f>
        <v>Hvilke af disse ord synes du passer på din relation til DSB?</v>
      </c>
    </row>
    <row r="22" spans="1:16" s="24" customFormat="1" x14ac:dyDescent="0.25">
      <c r="A22" s="23" t="s">
        <v>27</v>
      </c>
      <c r="B22" s="23" t="s">
        <v>20</v>
      </c>
      <c r="C22" s="24" t="s">
        <v>28</v>
      </c>
      <c r="D22" s="24" t="s">
        <v>26</v>
      </c>
      <c r="F22" s="24" t="s">
        <v>52</v>
      </c>
      <c r="G22" s="24" t="s">
        <v>50</v>
      </c>
      <c r="H22" s="24" t="s">
        <v>31</v>
      </c>
      <c r="M22" s="23" t="s">
        <v>53</v>
      </c>
      <c r="N22" s="23"/>
      <c r="O22" s="24" t="s">
        <v>108</v>
      </c>
      <c r="P22" s="24" t="str">
        <f>IF(OR(B22="Open answer",B22="Open answer - Full",B22="Mean chart"),VLOOKUP($C22,Metadata!$I:$J,2,0),IF(ISERROR(SEARCH("Freq",B22)),VLOOKUP($D22,Metadata!$I:$J,2,0),VLOOKUP($C22,Metadata!$I:$J,2,0)))</f>
        <v>Hvilke af disse ord synes du passer på din relation til DSB?</v>
      </c>
    </row>
    <row r="23" spans="1:16" s="16" customFormat="1" x14ac:dyDescent="0.25">
      <c r="A23" s="15" t="s">
        <v>27</v>
      </c>
      <c r="B23" s="15" t="s">
        <v>20</v>
      </c>
      <c r="C23" s="16" t="s">
        <v>28</v>
      </c>
      <c r="D23" s="16" t="s">
        <v>26</v>
      </c>
      <c r="E23" s="16" t="s">
        <v>33</v>
      </c>
      <c r="H23" s="16" t="s">
        <v>31</v>
      </c>
      <c r="M23" s="15" t="s">
        <v>53</v>
      </c>
      <c r="N23" s="15"/>
      <c r="O23" s="16" t="s">
        <v>109</v>
      </c>
      <c r="P23" s="16" t="str">
        <f>IF(OR(B23="Open answer",B23="Open answer - Full",B23="Mean chart"),VLOOKUP($C23,Metadata!$I:$J,2,0),IF(ISERROR(SEARCH("Freq",B23)),VLOOKUP($D23,Metadata!$I:$J,2,0),VLOOKUP($C23,Metadata!$I:$J,2,0)))</f>
        <v>Hvilke af disse ord synes du passer på din relation til DSB?</v>
      </c>
    </row>
    <row r="24" spans="1:16" s="16" customFormat="1" x14ac:dyDescent="0.25">
      <c r="A24" s="15" t="s">
        <v>27</v>
      </c>
      <c r="B24" s="15" t="s">
        <v>20</v>
      </c>
      <c r="C24" s="16" t="s">
        <v>26</v>
      </c>
      <c r="D24" s="16" t="s">
        <v>28</v>
      </c>
      <c r="H24" s="16" t="s">
        <v>31</v>
      </c>
      <c r="M24" s="15" t="s">
        <v>53</v>
      </c>
      <c r="N24" s="15"/>
      <c r="O24" s="16" t="s">
        <v>110</v>
      </c>
      <c r="P24" s="16" t="str">
        <f>IF(OR(B24="Open answer",B24="Open answer - Full",B24="Mean chart"),VLOOKUP($C24,Metadata!$I:$J,2,0),IF(ISERROR(SEARCH("Freq",B24)),VLOOKUP($D24,Metadata!$I:$J,2,0),VLOOKUP($C24,Metadata!$I:$J,2,0)))</f>
        <v>Aldergroup</v>
      </c>
    </row>
    <row r="25" spans="1:16" s="16" customFormat="1" x14ac:dyDescent="0.25">
      <c r="A25" s="15" t="s">
        <v>27</v>
      </c>
      <c r="B25" s="15" t="s">
        <v>20</v>
      </c>
      <c r="C25" s="16" t="s">
        <v>26</v>
      </c>
      <c r="D25" s="16" t="s">
        <v>29</v>
      </c>
      <c r="H25" s="16" t="s">
        <v>31</v>
      </c>
      <c r="M25" s="15" t="s">
        <v>53</v>
      </c>
      <c r="N25" s="15"/>
      <c r="O25" s="16" t="s">
        <v>110</v>
      </c>
      <c r="P25" s="16" t="str">
        <f>IF(OR(B25="Open answer",B25="Open answer - Full",B25="Mean chart"),VLOOKUP($C25,Metadata!$I:$J,2,0),IF(ISERROR(SEARCH("Freq",B25)),VLOOKUP($D25,Metadata!$I:$J,2,0),VLOOKUP($C25,Metadata!$I:$J,2,0)))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26" spans="1:16" s="36" customFormat="1" x14ac:dyDescent="0.25">
      <c r="A26" s="35" t="s">
        <v>27</v>
      </c>
      <c r="B26" s="35" t="s">
        <v>88</v>
      </c>
      <c r="C26" s="36" t="s">
        <v>26</v>
      </c>
      <c r="D26" s="36" t="s">
        <v>29</v>
      </c>
      <c r="H26" s="36" t="s">
        <v>31</v>
      </c>
      <c r="M26" s="35" t="s">
        <v>53</v>
      </c>
      <c r="N26" s="35"/>
      <c r="O26" s="36" t="s">
        <v>111</v>
      </c>
      <c r="P26" s="36" t="str">
        <f>IF(OR(B26="Open answer",B26="Open answer - Full",B26="Mean chart"),VLOOKUP($C26,Metadata!$I:$J,2,0),IF(ISERROR(SEARCH("Freq",B26)),VLOOKUP($D26,Metadata!$I:$J,2,0),VLOOKUP($C26,Metadata!$I:$J,2,0)))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27" spans="1:16" s="36" customFormat="1" x14ac:dyDescent="0.25">
      <c r="A27" s="35" t="s">
        <v>27</v>
      </c>
      <c r="B27" s="35" t="s">
        <v>20</v>
      </c>
      <c r="C27" s="36" t="s">
        <v>26</v>
      </c>
      <c r="D27" s="36" t="s">
        <v>124</v>
      </c>
      <c r="H27" s="36" t="s">
        <v>31</v>
      </c>
      <c r="M27" s="35" t="s">
        <v>53</v>
      </c>
      <c r="N27" s="35"/>
      <c r="O27" s="36" t="s">
        <v>125</v>
      </c>
      <c r="P27" s="36" t="str">
        <f>IF(OR(B27="Open answer",B27="Open answer - Full",B27="Mean chart"),VLOOKUP($C27,Metadata!$I:$J,2,0),IF(ISERROR(SEARCH("Freq",B27)),VLOOKUP($D27,Metadata!$I:$J,2,0),VLOOKUP($C27,Metadata!$I:$J,2,0)))</f>
        <v>Region</v>
      </c>
    </row>
    <row r="28" spans="1:16" s="36" customFormat="1" x14ac:dyDescent="0.25">
      <c r="A28" s="35" t="s">
        <v>27</v>
      </c>
      <c r="B28" s="35" t="s">
        <v>20</v>
      </c>
      <c r="C28" s="36" t="s">
        <v>124</v>
      </c>
      <c r="D28" s="36" t="s">
        <v>26</v>
      </c>
      <c r="H28" s="36" t="s">
        <v>31</v>
      </c>
      <c r="M28" s="35" t="s">
        <v>53</v>
      </c>
      <c r="N28" s="35"/>
      <c r="O28" s="36" t="s">
        <v>125</v>
      </c>
      <c r="P28" s="36" t="str">
        <f>IF(OR(B28="Open answer",B28="Open answer - Full",B28="Mean chart"),VLOOKUP($C28,Metadata!$I:$J,2,0),IF(ISERROR(SEARCH("Freq",B28)),VLOOKUP($D28,Metadata!$I:$J,2,0),VLOOKUP($C28,Metadata!$I:$J,2,0)))</f>
        <v>Hvilke af disse ord synes du passer på din relation til DSB?</v>
      </c>
    </row>
    <row r="29" spans="1:16" s="21" customFormat="1" x14ac:dyDescent="0.25">
      <c r="A29" s="20" t="s">
        <v>39</v>
      </c>
      <c r="B29" s="20" t="s">
        <v>18</v>
      </c>
      <c r="C29" s="21" t="s">
        <v>28</v>
      </c>
      <c r="D29" s="21" t="s">
        <v>24</v>
      </c>
      <c r="H29" s="21" t="s">
        <v>31</v>
      </c>
      <c r="I29" s="21" t="s">
        <v>38</v>
      </c>
      <c r="M29" s="20" t="s">
        <v>53</v>
      </c>
      <c r="N29" s="20"/>
      <c r="O29" s="21" t="s">
        <v>113</v>
      </c>
      <c r="P29" s="21" t="str">
        <f>IF(OR(B29="Open answer",B29="Open answer - Full",B29="Mean chart"),VLOOKUP($C29,Metadata!$I:$J,2,0),IF(ISERROR(SEARCH("Freq",B29)),VLOOKUP($D29,Metadata!$I:$J,2,0),VLOOKUP($C29,Metadata!$I:$J,2,0)))</f>
        <v>Har du set eller hørt reklamer for kollektiv transport i løbet af de seneste uger?</v>
      </c>
    </row>
    <row r="30" spans="1:16" s="21" customFormat="1" x14ac:dyDescent="0.25">
      <c r="A30" s="20" t="s">
        <v>39</v>
      </c>
      <c r="B30" s="20" t="s">
        <v>18</v>
      </c>
      <c r="C30" s="21" t="s">
        <v>28</v>
      </c>
      <c r="D30" s="21" t="s">
        <v>24</v>
      </c>
      <c r="H30" s="21" t="s">
        <v>31</v>
      </c>
      <c r="I30" s="21" t="s">
        <v>38</v>
      </c>
      <c r="J30" s="21">
        <v>0.01</v>
      </c>
      <c r="K30" s="21" t="s">
        <v>31</v>
      </c>
      <c r="M30" s="20" t="s">
        <v>53</v>
      </c>
      <c r="N30" s="20"/>
      <c r="O30" s="21" t="s">
        <v>112</v>
      </c>
      <c r="P30" s="21" t="str">
        <f>IF(OR(B30="Open answer",B30="Open answer - Full",B30="Mean chart"),VLOOKUP($C30,Metadata!$I:$J,2,0),IF(ISERROR(SEARCH("Freq",B30)),VLOOKUP($D30,Metadata!$I:$J,2,0),VLOOKUP($C30,Metadata!$I:$J,2,0)))</f>
        <v>Har du set eller hørt reklamer for kollektiv transport i løbet af de seneste uger?</v>
      </c>
    </row>
    <row r="31" spans="1:16" s="36" customFormat="1" x14ac:dyDescent="0.25">
      <c r="A31" s="35" t="s">
        <v>39</v>
      </c>
      <c r="B31" s="35" t="s">
        <v>103</v>
      </c>
      <c r="C31" s="36" t="s">
        <v>28</v>
      </c>
      <c r="D31" s="36" t="s">
        <v>29</v>
      </c>
      <c r="H31" s="36" t="s">
        <v>31</v>
      </c>
      <c r="I31" s="36" t="s">
        <v>38</v>
      </c>
      <c r="M31" s="35" t="s">
        <v>53</v>
      </c>
      <c r="N31" s="35"/>
      <c r="O31" s="36" t="s">
        <v>120</v>
      </c>
      <c r="P31" s="36" t="str">
        <f>IF(OR(B31="Open answer",B31="Open answer - Full",B31="Mean chart"),VLOOKUP($C31,Metadata!$I:$J,2,0),IF(ISERROR(SEARCH("Freq",B31)),VLOOKUP($D31,Metadata!$I:$J,2,0),VLOOKUP($C31,Metadata!$I:$J,2,0)))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32" spans="1:16" s="21" customFormat="1" x14ac:dyDescent="0.25">
      <c r="A32" s="20" t="s">
        <v>39</v>
      </c>
      <c r="B32" s="20" t="s">
        <v>20</v>
      </c>
      <c r="C32" s="21" t="s">
        <v>28</v>
      </c>
      <c r="D32" s="21" t="s">
        <v>26</v>
      </c>
      <c r="H32" s="21" t="s">
        <v>31</v>
      </c>
      <c r="I32" s="21" t="s">
        <v>38</v>
      </c>
      <c r="M32" s="20" t="s">
        <v>53</v>
      </c>
      <c r="N32" s="20"/>
      <c r="O32" s="21" t="s">
        <v>114</v>
      </c>
      <c r="P32" s="21" t="str">
        <f>IF(OR(B32="Open answer",B32="Open answer - Full",B32="Mean chart"),VLOOKUP($C32,Metadata!$I:$J,2,0),IF(ISERROR(SEARCH("Freq",B32)),VLOOKUP($D32,Metadata!$I:$J,2,0),VLOOKUP($C32,Metadata!$I:$J,2,0)))</f>
        <v>Hvilke af disse ord synes du passer på din relation til DSB?</v>
      </c>
    </row>
    <row r="33" spans="1:16" s="24" customFormat="1" x14ac:dyDescent="0.25">
      <c r="A33" s="23" t="s">
        <v>39</v>
      </c>
      <c r="B33" s="23" t="s">
        <v>20</v>
      </c>
      <c r="C33" s="24" t="s">
        <v>28</v>
      </c>
      <c r="D33" s="24" t="s">
        <v>26</v>
      </c>
      <c r="F33" s="24" t="s">
        <v>52</v>
      </c>
      <c r="G33" s="24" t="s">
        <v>48</v>
      </c>
      <c r="H33" s="24" t="s">
        <v>31</v>
      </c>
      <c r="I33" s="24" t="s">
        <v>38</v>
      </c>
      <c r="M33" s="23" t="s">
        <v>53</v>
      </c>
      <c r="N33" s="23"/>
      <c r="O33" s="24" t="s">
        <v>115</v>
      </c>
      <c r="P33" s="24" t="str">
        <f>IF(OR(B33="Open answer",B33="Open answer - Full",B33="Mean chart"),VLOOKUP($C33,Metadata!$I:$J,2,0),IF(ISERROR(SEARCH("Freq",B33)),VLOOKUP($D33,Metadata!$I:$J,2,0),VLOOKUP($C33,Metadata!$I:$J,2,0)))</f>
        <v>Hvilke af disse ord synes du passer på din relation til DSB?</v>
      </c>
    </row>
    <row r="34" spans="1:16" s="24" customFormat="1" x14ac:dyDescent="0.25">
      <c r="A34" s="23" t="s">
        <v>39</v>
      </c>
      <c r="B34" s="23" t="s">
        <v>20</v>
      </c>
      <c r="C34" s="24" t="s">
        <v>28</v>
      </c>
      <c r="D34" s="24" t="s">
        <v>26</v>
      </c>
      <c r="F34" s="24" t="s">
        <v>52</v>
      </c>
      <c r="G34" s="24" t="s">
        <v>50</v>
      </c>
      <c r="H34" s="24" t="s">
        <v>31</v>
      </c>
      <c r="I34" s="24" t="s">
        <v>38</v>
      </c>
      <c r="M34" s="23" t="s">
        <v>53</v>
      </c>
      <c r="N34" s="23"/>
      <c r="O34" s="24" t="s">
        <v>116</v>
      </c>
      <c r="P34" s="24" t="str">
        <f>IF(OR(B34="Open answer",B34="Open answer - Full",B34="Mean chart"),VLOOKUP($C34,Metadata!$I:$J,2,0),IF(ISERROR(SEARCH("Freq",B34)),VLOOKUP($D34,Metadata!$I:$J,2,0),VLOOKUP($C34,Metadata!$I:$J,2,0)))</f>
        <v>Hvilke af disse ord synes du passer på din relation til DSB?</v>
      </c>
    </row>
    <row r="35" spans="1:16" s="21" customFormat="1" x14ac:dyDescent="0.25">
      <c r="A35" s="20" t="s">
        <v>39</v>
      </c>
      <c r="B35" s="20" t="s">
        <v>20</v>
      </c>
      <c r="C35" s="21" t="s">
        <v>28</v>
      </c>
      <c r="D35" s="21" t="s">
        <v>26</v>
      </c>
      <c r="H35" s="21" t="s">
        <v>31</v>
      </c>
      <c r="I35" s="21" t="s">
        <v>38</v>
      </c>
      <c r="J35" s="21">
        <v>0.01</v>
      </c>
      <c r="K35" s="21" t="s">
        <v>31</v>
      </c>
      <c r="M35" s="20" t="s">
        <v>53</v>
      </c>
      <c r="N35" s="20"/>
      <c r="O35" s="21" t="s">
        <v>117</v>
      </c>
      <c r="P35" s="21" t="str">
        <f>IF(OR(B35="Open answer",B35="Open answer - Full",B35="Mean chart"),VLOOKUP($C35,Metadata!$I:$J,2,0),IF(ISERROR(SEARCH("Freq",B35)),VLOOKUP($D35,Metadata!$I:$J,2,0),VLOOKUP($C35,Metadata!$I:$J,2,0)))</f>
        <v>Hvilke af disse ord synes du passer på din relation til DSB?</v>
      </c>
    </row>
    <row r="36" spans="1:16" s="21" customFormat="1" x14ac:dyDescent="0.25">
      <c r="A36" s="20" t="s">
        <v>39</v>
      </c>
      <c r="B36" s="20" t="s">
        <v>20</v>
      </c>
      <c r="C36" s="21" t="s">
        <v>26</v>
      </c>
      <c r="D36" s="21" t="s">
        <v>28</v>
      </c>
      <c r="H36" s="21" t="s">
        <v>31</v>
      </c>
      <c r="I36" s="21" t="s">
        <v>38</v>
      </c>
      <c r="M36" s="20" t="s">
        <v>53</v>
      </c>
      <c r="N36" s="20"/>
      <c r="O36" s="21" t="s">
        <v>119</v>
      </c>
      <c r="P36" s="21" t="str">
        <f>IF(OR(B36="Open answer",B36="Open answer - Full",B36="Mean chart"),VLOOKUP($C36,Metadata!$I:$J,2,0),IF(ISERROR(SEARCH("Freq",B36)),VLOOKUP($D36,Metadata!$I:$J,2,0),VLOOKUP($C36,Metadata!$I:$J,2,0)))</f>
        <v>Aldergroup</v>
      </c>
    </row>
    <row r="37" spans="1:16" s="21" customFormat="1" x14ac:dyDescent="0.25">
      <c r="A37" s="20" t="s">
        <v>39</v>
      </c>
      <c r="B37" s="20" t="s">
        <v>20</v>
      </c>
      <c r="C37" s="21" t="s">
        <v>26</v>
      </c>
      <c r="D37" s="21" t="s">
        <v>28</v>
      </c>
      <c r="H37" s="21" t="s">
        <v>31</v>
      </c>
      <c r="I37" s="21" t="s">
        <v>38</v>
      </c>
      <c r="J37" s="21">
        <v>0.01</v>
      </c>
      <c r="K37" s="21" t="s">
        <v>31</v>
      </c>
      <c r="M37" s="20" t="s">
        <v>53</v>
      </c>
      <c r="N37" s="20"/>
      <c r="O37" s="21" t="s">
        <v>118</v>
      </c>
      <c r="P37" s="21" t="str">
        <f>IF(OR(B37="Open answer",B37="Open answer - Full",B37="Mean chart"),VLOOKUP($C37,Metadata!$I:$J,2,0),IF(ISERROR(SEARCH("Freq",B37)),VLOOKUP($D37,Metadata!$I:$J,2,0),VLOOKUP($C37,Metadata!$I:$J,2,0)))</f>
        <v>Aldergroup</v>
      </c>
    </row>
    <row r="38" spans="1:16" s="36" customFormat="1" x14ac:dyDescent="0.25">
      <c r="A38" s="35" t="s">
        <v>39</v>
      </c>
      <c r="B38" s="35" t="s">
        <v>88</v>
      </c>
      <c r="C38" s="36" t="s">
        <v>26</v>
      </c>
      <c r="D38" s="36" t="s">
        <v>29</v>
      </c>
      <c r="H38" s="36" t="s">
        <v>31</v>
      </c>
      <c r="I38" s="36" t="s">
        <v>38</v>
      </c>
      <c r="M38" s="35" t="s">
        <v>53</v>
      </c>
      <c r="N38" s="35"/>
      <c r="O38" s="36" t="s">
        <v>121</v>
      </c>
      <c r="P38" s="36" t="str">
        <f>IF(OR(B38="Open answer",B38="Open answer - Full",B38="Mean chart"),VLOOKUP($C38,Metadata!$I:$J,2,0),IF(ISERROR(SEARCH("Freq",B38)),VLOOKUP($D38,Metadata!$I:$J,2,0),VLOOKUP($C38,Metadata!$I:$J,2,0)))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39" spans="1:16" s="36" customFormat="1" x14ac:dyDescent="0.25">
      <c r="A39" s="35" t="s">
        <v>39</v>
      </c>
      <c r="B39" s="35" t="s">
        <v>20</v>
      </c>
      <c r="C39" s="36" t="s">
        <v>26</v>
      </c>
      <c r="D39" s="36" t="s">
        <v>124</v>
      </c>
      <c r="H39" s="36" t="s">
        <v>31</v>
      </c>
      <c r="I39" s="36" t="s">
        <v>38</v>
      </c>
      <c r="M39" s="35" t="s">
        <v>53</v>
      </c>
      <c r="N39" s="35"/>
      <c r="O39" s="36" t="s">
        <v>127</v>
      </c>
      <c r="P39" s="36" t="str">
        <f>IF(OR(B39="Open answer",B39="Open answer - Full",B39="Mean chart"),VLOOKUP($C39,Metadata!$I:$J,2,0),IF(ISERROR(SEARCH("Freq",B39)),VLOOKUP($D39,Metadata!$I:$J,2,0),VLOOKUP($C39,Metadata!$I:$J,2,0)))</f>
        <v>Region</v>
      </c>
    </row>
    <row r="40" spans="1:16" s="36" customFormat="1" x14ac:dyDescent="0.25">
      <c r="A40" s="35" t="s">
        <v>39</v>
      </c>
      <c r="B40" s="35" t="s">
        <v>20</v>
      </c>
      <c r="C40" s="36" t="s">
        <v>124</v>
      </c>
      <c r="D40" s="36" t="s">
        <v>26</v>
      </c>
      <c r="H40" s="36" t="s">
        <v>31</v>
      </c>
      <c r="I40" s="36" t="s">
        <v>38</v>
      </c>
      <c r="M40" s="35" t="s">
        <v>53</v>
      </c>
      <c r="N40" s="35"/>
      <c r="O40" s="36" t="s">
        <v>127</v>
      </c>
      <c r="P40" s="36" t="str">
        <f>IF(OR(B40="Open answer",B40="Open answer - Full",B40="Mean chart"),VLOOKUP($C40,Metadata!$I:$J,2,0),IF(ISERROR(SEARCH("Freq",B40)),VLOOKUP($D40,Metadata!$I:$J,2,0),VLOOKUP($C40,Metadata!$I:$J,2,0)))</f>
        <v>Hvilke af disse ord synes du passer på din relation til DSB?</v>
      </c>
    </row>
    <row r="41" spans="1:16" s="19" customFormat="1" x14ac:dyDescent="0.25">
      <c r="A41" s="18" t="s">
        <v>34</v>
      </c>
      <c r="B41" s="18" t="s">
        <v>22</v>
      </c>
      <c r="C41" s="19" t="s">
        <v>35</v>
      </c>
      <c r="H41" s="19" t="s">
        <v>31</v>
      </c>
      <c r="M41" s="18" t="s">
        <v>23</v>
      </c>
      <c r="N41" s="18"/>
      <c r="O41" s="19" t="s">
        <v>34</v>
      </c>
      <c r="P41" s="19" t="str">
        <f>IF(OR(B41="Open answer",B41="Open answer - Full",B41="Mean chart"),VLOOKUP($C41,Metadata!$I:$J,2,0),IF(ISERROR(SEARCH("Freq",B41)),VLOOKUP($D41,Metadata!$I:$J,2,0),VLOOKUP($C41,Metadata!$I:$J,2,0)))</f>
        <v>Har du set eller hørt reklamer for kollektiv transport i løbet af de seneste uger?</v>
      </c>
    </row>
    <row r="42" spans="1:16" s="19" customFormat="1" x14ac:dyDescent="0.25">
      <c r="A42" s="18" t="s">
        <v>43</v>
      </c>
      <c r="B42" s="18" t="s">
        <v>42</v>
      </c>
      <c r="C42" s="19" t="s">
        <v>35</v>
      </c>
      <c r="H42" s="19" t="s">
        <v>31</v>
      </c>
      <c r="M42" s="18" t="s">
        <v>23</v>
      </c>
      <c r="N42" s="18"/>
      <c r="O42" s="19" t="s">
        <v>43</v>
      </c>
      <c r="P42" s="19" t="str">
        <f>IF(OR(B42="Open answer",B42="Open answer - Full",B42="Mean chart"),VLOOKUP($C42,Metadata!$I:$J,2,0),IF(ISERROR(SEARCH("Freq",B42)),VLOOKUP($D42,Metadata!$I:$J,2,0),VLOOKUP($C42,Metadata!$I:$J,2,0)))</f>
        <v>Har du set eller hørt reklamer for kollektiv transport i løbet af de seneste uger?</v>
      </c>
    </row>
    <row r="43" spans="1:16" s="22" customFormat="1" x14ac:dyDescent="0.25">
      <c r="A43" s="22" t="s">
        <v>41</v>
      </c>
      <c r="B43" s="22" t="s">
        <v>16</v>
      </c>
      <c r="C43" s="22" t="s">
        <v>24</v>
      </c>
      <c r="H43" s="22" t="s">
        <v>31</v>
      </c>
      <c r="L43" s="22" t="s">
        <v>122</v>
      </c>
      <c r="M43" s="22" t="s">
        <v>53</v>
      </c>
      <c r="O43" s="22" t="s">
        <v>128</v>
      </c>
      <c r="P43" s="22" t="str">
        <f>IF(OR(B43="Open answer",B43="Open answer - Full",B43="Mean chart"),VLOOKUP($C43,Metadata!$I:$J,2,0),IF(ISERROR(SEARCH("Freq",B43)),VLOOKUP($D43,Metadata!$I:$J,2,0),VLOOKUP($C43,Metadata!$I:$J,2,0)))</f>
        <v>Har du set eller hørt reklamer for kollektiv transport i løbet af de seneste uger?</v>
      </c>
    </row>
    <row r="44" spans="1:16" s="22" customFormat="1" x14ac:dyDescent="0.25">
      <c r="A44" s="22" t="s">
        <v>41</v>
      </c>
      <c r="B44" s="22" t="s">
        <v>16</v>
      </c>
      <c r="C44" s="22" t="s">
        <v>25</v>
      </c>
      <c r="H44" s="22" t="s">
        <v>31</v>
      </c>
      <c r="L44" s="22" t="s">
        <v>122</v>
      </c>
      <c r="M44" s="22" t="s">
        <v>53</v>
      </c>
      <c r="N44" s="22" t="s">
        <v>21</v>
      </c>
      <c r="O44" s="22" t="s">
        <v>129</v>
      </c>
      <c r="P44" s="22" t="str">
        <f>IF(OR(B44="Open answer",B44="Open answer - Full",B44="Mean chart"),VLOOKUP($C44,Metadata!$I:$J,2,0),IF(ISERROR(SEARCH("Freq",B44)),VLOOKUP($D44,Metadata!$I:$J,2,0),VLOOKUP($C44,Metadata!$I:$J,2,0)))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5" spans="1:16" s="22" customFormat="1" x14ac:dyDescent="0.25">
      <c r="A45" s="22" t="s">
        <v>41</v>
      </c>
      <c r="B45" s="22" t="s">
        <v>16</v>
      </c>
      <c r="C45" s="22" t="s">
        <v>25</v>
      </c>
      <c r="F45" s="22" t="s">
        <v>46</v>
      </c>
      <c r="G45" s="22" t="s">
        <v>48</v>
      </c>
      <c r="H45" s="22" t="s">
        <v>31</v>
      </c>
      <c r="L45" s="22" t="s">
        <v>122</v>
      </c>
      <c r="M45" s="22" t="s">
        <v>53</v>
      </c>
      <c r="N45" s="22" t="s">
        <v>21</v>
      </c>
      <c r="O45" s="22" t="s">
        <v>130</v>
      </c>
      <c r="P45" s="22" t="str">
        <f>IF(OR(B45="Open answer",B45="Open answer - Full",B45="Mean chart"),VLOOKUP($C45,Metadata!$I:$J,2,0),IF(ISERROR(SEARCH("Freq",B45)),VLOOKUP($D45,Metadata!$I:$J,2,0),VLOOKUP($C45,Metadata!$I:$J,2,0)))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6" spans="1:16" s="22" customFormat="1" x14ac:dyDescent="0.25">
      <c r="A46" s="22" t="s">
        <v>41</v>
      </c>
      <c r="B46" s="22" t="s">
        <v>16</v>
      </c>
      <c r="C46" s="22" t="s">
        <v>25</v>
      </c>
      <c r="F46" s="22" t="s">
        <v>51</v>
      </c>
      <c r="G46" s="22" t="s">
        <v>48</v>
      </c>
      <c r="H46" s="22" t="s">
        <v>31</v>
      </c>
      <c r="L46" s="22" t="s">
        <v>122</v>
      </c>
      <c r="M46" s="22" t="s">
        <v>53</v>
      </c>
      <c r="N46" s="22" t="s">
        <v>21</v>
      </c>
      <c r="O46" s="22" t="s">
        <v>131</v>
      </c>
      <c r="P46" s="22" t="str">
        <f>IF(OR(B46="Open answer",B46="Open answer - Full",B46="Mean chart"),VLOOKUP($C46,Metadata!$I:$J,2,0),IF(ISERROR(SEARCH("Freq",B46)),VLOOKUP($D46,Metadata!$I:$J,2,0),VLOOKUP($C46,Metadata!$I:$J,2,0)))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7" spans="1:16" s="22" customFormat="1" x14ac:dyDescent="0.25">
      <c r="A47" s="22" t="s">
        <v>41</v>
      </c>
      <c r="B47" s="22" t="s">
        <v>16</v>
      </c>
      <c r="C47" s="22" t="s">
        <v>25</v>
      </c>
      <c r="F47" s="22" t="s">
        <v>49</v>
      </c>
      <c r="G47" s="22" t="s">
        <v>50</v>
      </c>
      <c r="H47" s="22" t="s">
        <v>31</v>
      </c>
      <c r="L47" s="22" t="s">
        <v>122</v>
      </c>
      <c r="M47" s="22" t="s">
        <v>53</v>
      </c>
      <c r="N47" s="22" t="s">
        <v>21</v>
      </c>
      <c r="O47" s="22" t="s">
        <v>132</v>
      </c>
      <c r="P47" s="22" t="str">
        <f>IF(OR(B47="Open answer",B47="Open answer - Full",B47="Mean chart"),VLOOKUP($C47,Metadata!$I:$J,2,0),IF(ISERROR(SEARCH("Freq",B47)),VLOOKUP($D47,Metadata!$I:$J,2,0),VLOOKUP($C47,Metadata!$I:$J,2,0)))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8" spans="1:16" s="22" customFormat="1" x14ac:dyDescent="0.25">
      <c r="A48" s="22" t="s">
        <v>41</v>
      </c>
      <c r="B48" s="22" t="s">
        <v>36</v>
      </c>
      <c r="C48" s="22" t="s">
        <v>25</v>
      </c>
      <c r="L48" s="22" t="s">
        <v>122</v>
      </c>
      <c r="M48" s="22" t="s">
        <v>53</v>
      </c>
      <c r="N48" s="22" t="s">
        <v>21</v>
      </c>
      <c r="O48" s="22" t="s">
        <v>133</v>
      </c>
      <c r="P48" s="22" t="str">
        <f>IF(OR(B48="Open answer",B48="Open answer - Full",B48="Mean chart"),VLOOKUP($C48,Metadata!$I:$J,2,0),IF(ISERROR(SEARCH("Freq",B48)),VLOOKUP($D48,Metadata!$I:$J,2,0),VLOOKUP($C48,Metadata!$I:$J,2,0)))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49" spans="1:16" s="22" customFormat="1" x14ac:dyDescent="0.25">
      <c r="A49" s="22" t="s">
        <v>41</v>
      </c>
      <c r="B49" s="22" t="s">
        <v>36</v>
      </c>
      <c r="C49" s="22" t="s">
        <v>25</v>
      </c>
      <c r="F49" s="22" t="s">
        <v>51</v>
      </c>
      <c r="G49" s="22" t="s">
        <v>48</v>
      </c>
      <c r="H49" s="22" t="s">
        <v>31</v>
      </c>
      <c r="L49" s="22" t="s">
        <v>122</v>
      </c>
      <c r="M49" s="22" t="s">
        <v>53</v>
      </c>
      <c r="N49" s="22" t="s">
        <v>21</v>
      </c>
      <c r="O49" s="22" t="s">
        <v>134</v>
      </c>
      <c r="P49" s="22" t="str">
        <f>IF(OR(B49="Open answer",B49="Open answer - Full",B49="Mean chart"),VLOOKUP($C49,Metadata!$I:$J,2,0),IF(ISERROR(SEARCH("Freq",B49)),VLOOKUP($D49,Metadata!$I:$J,2,0),VLOOKUP($C49,Metadata!$I:$J,2,0)))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50" spans="1:16" s="22" customFormat="1" x14ac:dyDescent="0.25">
      <c r="A50" s="22" t="s">
        <v>41</v>
      </c>
      <c r="B50" s="22" t="s">
        <v>36</v>
      </c>
      <c r="C50" s="22" t="s">
        <v>40</v>
      </c>
      <c r="H50" s="22" t="s">
        <v>31</v>
      </c>
      <c r="L50" s="22" t="s">
        <v>122</v>
      </c>
      <c r="M50" s="22" t="s">
        <v>53</v>
      </c>
      <c r="N50" s="22" t="s">
        <v>21</v>
      </c>
      <c r="O50" s="22" t="s">
        <v>135</v>
      </c>
      <c r="P50" s="22" t="str">
        <f>IF(OR(B50="Open answer",B50="Open answer - Full",B50="Mean chart"),VLOOKUP($C50,Metadata!$I:$J,2,0),IF(ISERROR(SEARCH("Freq",B50)),VLOOKUP($D50,Metadata!$I:$J,2,0),VLOOKUP($C50,Metadata!$I:$J,2,0)))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51" spans="1:16" s="22" customFormat="1" x14ac:dyDescent="0.25">
      <c r="A51" s="22" t="s">
        <v>41</v>
      </c>
      <c r="B51" s="22" t="s">
        <v>36</v>
      </c>
      <c r="C51" s="22" t="s">
        <v>29</v>
      </c>
      <c r="H51" s="22" t="s">
        <v>31</v>
      </c>
      <c r="L51" s="22" t="s">
        <v>122</v>
      </c>
      <c r="M51" s="22" t="s">
        <v>53</v>
      </c>
      <c r="N51" s="22" t="s">
        <v>21</v>
      </c>
      <c r="O51" s="22" t="s">
        <v>135</v>
      </c>
      <c r="P51" s="22" t="str">
        <f>IF(OR(B51="Open answer",B51="Open answer - Full",B51="Mean chart"),VLOOKUP($C51,Metadata!$I:$J,2,0),IF(ISERROR(SEARCH("Freq",B51)),VLOOKUP($D51,Metadata!$I:$J,2,0),VLOOKUP($C51,Metadata!$I:$J,2,0)))</f>
        <v>Her kommer en række udsagn, som andre har brugt til at beskrive sig selv. For hvert udsagn bedes du svare på, hvor enig eller uenig du er i de enkelte udsagn.
Hvor enig eller uenig er du i følgende udsagn?</v>
      </c>
    </row>
    <row r="52" spans="1:16" s="22" customFormat="1" x14ac:dyDescent="0.25">
      <c r="A52" s="22" t="s">
        <v>41</v>
      </c>
      <c r="B52" s="22" t="s">
        <v>17</v>
      </c>
      <c r="C52" s="22" t="s">
        <v>26</v>
      </c>
      <c r="H52" s="22" t="s">
        <v>31</v>
      </c>
      <c r="L52" s="22" t="s">
        <v>122</v>
      </c>
      <c r="M52" s="22" t="s">
        <v>53</v>
      </c>
      <c r="O52" s="22" t="s">
        <v>136</v>
      </c>
      <c r="P52" s="22" t="str">
        <f>IF(OR(B52="Open answer",B52="Open answer - Full",B52="Mean chart"),VLOOKUP($C52,Metadata!$I:$J,2,0),IF(ISERROR(SEARCH("Freq",B52)),VLOOKUP($D52,Metadata!$I:$J,2,0),VLOOKUP($C52,Metadata!$I:$J,2,0)))</f>
        <v>Hvilke af disse ord synes du passer på din relation til DSB?</v>
      </c>
    </row>
    <row r="53" spans="1:16" s="22" customFormat="1" x14ac:dyDescent="0.25">
      <c r="A53" s="22" t="s">
        <v>41</v>
      </c>
      <c r="B53" s="22" t="s">
        <v>17</v>
      </c>
      <c r="C53" s="22" t="s">
        <v>26</v>
      </c>
      <c r="F53" s="22" t="s">
        <v>52</v>
      </c>
      <c r="G53" s="22" t="s">
        <v>48</v>
      </c>
      <c r="H53" s="22" t="s">
        <v>31</v>
      </c>
      <c r="L53" s="22" t="s">
        <v>122</v>
      </c>
      <c r="M53" s="22" t="s">
        <v>53</v>
      </c>
      <c r="O53" s="22" t="s">
        <v>137</v>
      </c>
      <c r="P53" s="22" t="str">
        <f>IF(OR(B53="Open answer",B53="Open answer - Full",B53="Mean chart"),VLOOKUP($C53,Metadata!$I:$J,2,0),IF(ISERROR(SEARCH("Freq",B53)),VLOOKUP($D53,Metadata!$I:$J,2,0),VLOOKUP($C53,Metadata!$I:$J,2,0)))</f>
        <v>Hvilke af disse ord synes du passer på din relation til DSB?</v>
      </c>
    </row>
    <row r="54" spans="1:16" s="22" customFormat="1" x14ac:dyDescent="0.25">
      <c r="A54" s="22" t="s">
        <v>41</v>
      </c>
      <c r="B54" s="22" t="s">
        <v>17</v>
      </c>
      <c r="C54" s="22" t="s">
        <v>26</v>
      </c>
      <c r="F54" s="22" t="s">
        <v>52</v>
      </c>
      <c r="G54" s="22" t="s">
        <v>50</v>
      </c>
      <c r="H54" s="22" t="s">
        <v>31</v>
      </c>
      <c r="L54" s="22" t="s">
        <v>122</v>
      </c>
      <c r="M54" s="22" t="s">
        <v>53</v>
      </c>
      <c r="O54" s="22" t="s">
        <v>138</v>
      </c>
      <c r="P54" s="22" t="str">
        <f>IF(OR(B54="Open answer",B54="Open answer - Full",B54="Mean chart"),VLOOKUP($C54,Metadata!$I:$J,2,0),IF(ISERROR(SEARCH("Freq",B54)),VLOOKUP($D54,Metadata!$I:$J,2,0),VLOOKUP($C54,Metadata!$I:$J,2,0)))</f>
        <v>Hvilke af disse ord synes du passer på din relation til DSB?</v>
      </c>
    </row>
    <row r="55" spans="1:16" s="22" customFormat="1" x14ac:dyDescent="0.25">
      <c r="A55" s="22" t="s">
        <v>41</v>
      </c>
      <c r="B55" s="22" t="s">
        <v>17</v>
      </c>
      <c r="C55" s="22" t="s">
        <v>26</v>
      </c>
      <c r="E55" s="22" t="s">
        <v>33</v>
      </c>
      <c r="H55" s="22" t="s">
        <v>31</v>
      </c>
      <c r="L55" s="22" t="s">
        <v>122</v>
      </c>
      <c r="M55" s="22" t="s">
        <v>53</v>
      </c>
      <c r="O55" s="22" t="s">
        <v>139</v>
      </c>
      <c r="P55" s="22" t="str">
        <f>IF(OR(B55="Open answer",B55="Open answer - Full",B55="Mean chart"),VLOOKUP($C55,Metadata!$I:$J,2,0),IF(ISERROR(SEARCH("Freq",B55)),VLOOKUP($D55,Metadata!$I:$J,2,0),VLOOKUP($C55,Metadata!$I:$J,2,0)))</f>
        <v>Hvilke af disse ord synes du passer på din relation til DSB?</v>
      </c>
    </row>
    <row r="56" spans="1:16" s="22" customFormat="1" x14ac:dyDescent="0.25">
      <c r="A56" s="22" t="s">
        <v>41</v>
      </c>
      <c r="B56" s="22" t="s">
        <v>18</v>
      </c>
      <c r="C56" s="22" t="s">
        <v>28</v>
      </c>
      <c r="D56" s="22" t="s">
        <v>24</v>
      </c>
      <c r="L56" s="22" t="s">
        <v>123</v>
      </c>
      <c r="M56" s="22" t="s">
        <v>53</v>
      </c>
      <c r="O56" s="22" t="s">
        <v>140</v>
      </c>
      <c r="P56" s="22" t="s">
        <v>77</v>
      </c>
    </row>
    <row r="57" spans="1:16" s="22" customFormat="1" x14ac:dyDescent="0.25">
      <c r="A57" s="22" t="s">
        <v>41</v>
      </c>
      <c r="B57" s="22" t="s">
        <v>18</v>
      </c>
      <c r="C57" s="22" t="s">
        <v>28</v>
      </c>
      <c r="D57" s="22" t="s">
        <v>24</v>
      </c>
      <c r="H57" s="22" t="s">
        <v>31</v>
      </c>
      <c r="L57" s="22" t="s">
        <v>123</v>
      </c>
      <c r="M57" s="22" t="s">
        <v>53</v>
      </c>
      <c r="O57" s="22" t="s">
        <v>141</v>
      </c>
      <c r="P57" s="22" t="s">
        <v>77</v>
      </c>
    </row>
    <row r="58" spans="1:16" s="22" customFormat="1" x14ac:dyDescent="0.25">
      <c r="A58" s="22" t="s">
        <v>41</v>
      </c>
      <c r="B58" s="22" t="s">
        <v>18</v>
      </c>
      <c r="C58" s="22" t="s">
        <v>28</v>
      </c>
      <c r="D58" s="22" t="s">
        <v>29</v>
      </c>
      <c r="H58" s="22" t="s">
        <v>31</v>
      </c>
      <c r="L58" s="22" t="s">
        <v>123</v>
      </c>
      <c r="M58" s="22" t="s">
        <v>53</v>
      </c>
      <c r="O58" s="22" t="s">
        <v>141</v>
      </c>
      <c r="P58" s="22" t="s">
        <v>78</v>
      </c>
    </row>
    <row r="59" spans="1:16" s="22" customFormat="1" x14ac:dyDescent="0.25">
      <c r="A59" s="22" t="s">
        <v>41</v>
      </c>
      <c r="B59" s="22" t="s">
        <v>103</v>
      </c>
      <c r="C59" s="22" t="s">
        <v>28</v>
      </c>
      <c r="D59" s="22" t="s">
        <v>29</v>
      </c>
      <c r="H59" s="22" t="s">
        <v>31</v>
      </c>
      <c r="L59" s="22" t="s">
        <v>123</v>
      </c>
      <c r="M59" s="22" t="s">
        <v>53</v>
      </c>
      <c r="O59" s="22" t="s">
        <v>142</v>
      </c>
      <c r="P59" s="22" t="s">
        <v>78</v>
      </c>
    </row>
    <row r="60" spans="1:16" s="22" customFormat="1" x14ac:dyDescent="0.25">
      <c r="A60" s="22" t="s">
        <v>41</v>
      </c>
      <c r="B60" s="22" t="s">
        <v>20</v>
      </c>
      <c r="C60" s="22" t="s">
        <v>28</v>
      </c>
      <c r="D60" s="22" t="s">
        <v>26</v>
      </c>
      <c r="H60" s="22" t="s">
        <v>31</v>
      </c>
      <c r="L60" s="22" t="s">
        <v>123</v>
      </c>
      <c r="M60" s="22" t="s">
        <v>53</v>
      </c>
      <c r="O60" s="22" t="s">
        <v>143</v>
      </c>
      <c r="P60" s="22" t="s">
        <v>79</v>
      </c>
    </row>
    <row r="61" spans="1:16" s="22" customFormat="1" x14ac:dyDescent="0.25">
      <c r="A61" s="22" t="s">
        <v>41</v>
      </c>
      <c r="B61" s="22" t="s">
        <v>20</v>
      </c>
      <c r="C61" s="22" t="s">
        <v>28</v>
      </c>
      <c r="D61" s="22" t="s">
        <v>26</v>
      </c>
      <c r="L61" s="22" t="s">
        <v>123</v>
      </c>
      <c r="M61" s="22" t="s">
        <v>53</v>
      </c>
      <c r="O61" s="22" t="s">
        <v>144</v>
      </c>
      <c r="P61" s="22" t="s">
        <v>79</v>
      </c>
    </row>
    <row r="62" spans="1:16" s="22" customFormat="1" x14ac:dyDescent="0.25">
      <c r="A62" s="22" t="s">
        <v>41</v>
      </c>
      <c r="B62" s="22" t="s">
        <v>20</v>
      </c>
      <c r="C62" s="22" t="s">
        <v>28</v>
      </c>
      <c r="D62" s="22" t="s">
        <v>26</v>
      </c>
      <c r="F62" s="22" t="s">
        <v>52</v>
      </c>
      <c r="G62" s="22" t="s">
        <v>48</v>
      </c>
      <c r="H62" s="22" t="s">
        <v>31</v>
      </c>
      <c r="L62" s="22" t="s">
        <v>123</v>
      </c>
      <c r="M62" s="22" t="s">
        <v>53</v>
      </c>
      <c r="O62" s="22" t="s">
        <v>145</v>
      </c>
      <c r="P62" s="22" t="s">
        <v>79</v>
      </c>
    </row>
    <row r="63" spans="1:16" s="22" customFormat="1" x14ac:dyDescent="0.25">
      <c r="A63" s="22" t="s">
        <v>41</v>
      </c>
      <c r="B63" s="22" t="s">
        <v>20</v>
      </c>
      <c r="C63" s="22" t="s">
        <v>28</v>
      </c>
      <c r="D63" s="22" t="s">
        <v>26</v>
      </c>
      <c r="F63" s="22" t="s">
        <v>52</v>
      </c>
      <c r="G63" s="22" t="s">
        <v>50</v>
      </c>
      <c r="H63" s="22" t="s">
        <v>31</v>
      </c>
      <c r="L63" s="22" t="s">
        <v>123</v>
      </c>
      <c r="M63" s="22" t="s">
        <v>53</v>
      </c>
      <c r="O63" s="22" t="s">
        <v>146</v>
      </c>
      <c r="P63" s="22" t="s">
        <v>79</v>
      </c>
    </row>
    <row r="64" spans="1:16" s="22" customFormat="1" x14ac:dyDescent="0.25">
      <c r="A64" s="22" t="s">
        <v>41</v>
      </c>
      <c r="B64" s="22" t="s">
        <v>20</v>
      </c>
      <c r="C64" s="22" t="s">
        <v>28</v>
      </c>
      <c r="D64" s="22" t="s">
        <v>26</v>
      </c>
      <c r="E64" s="22" t="s">
        <v>33</v>
      </c>
      <c r="H64" s="22" t="s">
        <v>31</v>
      </c>
      <c r="L64" s="22" t="s">
        <v>123</v>
      </c>
      <c r="M64" s="22" t="s">
        <v>53</v>
      </c>
      <c r="O64" s="22" t="s">
        <v>147</v>
      </c>
      <c r="P64" s="22" t="s">
        <v>79</v>
      </c>
    </row>
    <row r="65" spans="1:16" s="22" customFormat="1" x14ac:dyDescent="0.25">
      <c r="A65" s="22" t="s">
        <v>41</v>
      </c>
      <c r="B65" s="22" t="s">
        <v>20</v>
      </c>
      <c r="C65" s="22" t="s">
        <v>26</v>
      </c>
      <c r="D65" s="22" t="s">
        <v>28</v>
      </c>
      <c r="H65" s="22" t="s">
        <v>31</v>
      </c>
      <c r="L65" s="22" t="s">
        <v>123</v>
      </c>
      <c r="M65" s="22" t="s">
        <v>53</v>
      </c>
      <c r="O65" s="22" t="s">
        <v>148</v>
      </c>
      <c r="P65" s="22" t="s">
        <v>28</v>
      </c>
    </row>
    <row r="66" spans="1:16" s="22" customFormat="1" x14ac:dyDescent="0.25">
      <c r="A66" s="22" t="s">
        <v>41</v>
      </c>
      <c r="B66" s="22" t="s">
        <v>20</v>
      </c>
      <c r="C66" s="22" t="s">
        <v>26</v>
      </c>
      <c r="D66" s="22" t="s">
        <v>29</v>
      </c>
      <c r="H66" s="22" t="s">
        <v>31</v>
      </c>
      <c r="L66" s="22" t="s">
        <v>123</v>
      </c>
      <c r="M66" s="22" t="s">
        <v>53</v>
      </c>
      <c r="O66" s="22" t="s">
        <v>148</v>
      </c>
      <c r="P66" s="22" t="s">
        <v>78</v>
      </c>
    </row>
    <row r="67" spans="1:16" s="22" customFormat="1" x14ac:dyDescent="0.25">
      <c r="A67" s="22" t="s">
        <v>41</v>
      </c>
      <c r="B67" s="22" t="s">
        <v>88</v>
      </c>
      <c r="C67" s="22" t="s">
        <v>26</v>
      </c>
      <c r="D67" s="22" t="s">
        <v>29</v>
      </c>
      <c r="H67" s="22" t="s">
        <v>31</v>
      </c>
      <c r="L67" s="22" t="s">
        <v>123</v>
      </c>
      <c r="M67" s="22" t="s">
        <v>53</v>
      </c>
      <c r="O67" s="22" t="s">
        <v>149</v>
      </c>
      <c r="P67" s="22" t="s">
        <v>78</v>
      </c>
    </row>
    <row r="68" spans="1:16" s="22" customFormat="1" x14ac:dyDescent="0.25">
      <c r="A68" s="22" t="s">
        <v>41</v>
      </c>
      <c r="B68" s="22" t="s">
        <v>20</v>
      </c>
      <c r="C68" s="22" t="s">
        <v>26</v>
      </c>
      <c r="D68" s="22" t="s">
        <v>124</v>
      </c>
      <c r="H68" s="22" t="s">
        <v>31</v>
      </c>
      <c r="L68" s="22" t="s">
        <v>123</v>
      </c>
      <c r="M68" s="22" t="s">
        <v>53</v>
      </c>
      <c r="O68" s="22" t="s">
        <v>150</v>
      </c>
      <c r="P68" s="22" t="s">
        <v>126</v>
      </c>
    </row>
    <row r="69" spans="1:16" s="22" customFormat="1" x14ac:dyDescent="0.25">
      <c r="A69" s="22" t="s">
        <v>41</v>
      </c>
      <c r="B69" s="22" t="s">
        <v>20</v>
      </c>
      <c r="C69" s="22" t="s">
        <v>124</v>
      </c>
      <c r="D69" s="22" t="s">
        <v>26</v>
      </c>
      <c r="H69" s="22" t="s">
        <v>31</v>
      </c>
      <c r="L69" s="22" t="s">
        <v>123</v>
      </c>
      <c r="M69" s="22" t="s">
        <v>53</v>
      </c>
      <c r="O69" s="22" t="s">
        <v>150</v>
      </c>
      <c r="P69" s="22" t="s">
        <v>126</v>
      </c>
    </row>
    <row r="70" spans="1:16" s="22" customFormat="1" x14ac:dyDescent="0.25">
      <c r="A70" s="22" t="s">
        <v>41</v>
      </c>
      <c r="B70" s="22" t="s">
        <v>18</v>
      </c>
      <c r="C70" s="22" t="s">
        <v>28</v>
      </c>
      <c r="D70" s="22" t="s">
        <v>24</v>
      </c>
      <c r="H70" s="22" t="s">
        <v>31</v>
      </c>
      <c r="I70" s="22" t="s">
        <v>38</v>
      </c>
      <c r="L70" s="22" t="s">
        <v>122</v>
      </c>
      <c r="M70" s="22" t="s">
        <v>53</v>
      </c>
      <c r="O70" s="22" t="s">
        <v>151</v>
      </c>
      <c r="P70" s="22" t="s">
        <v>77</v>
      </c>
    </row>
    <row r="71" spans="1:16" s="22" customFormat="1" x14ac:dyDescent="0.25">
      <c r="A71" s="22" t="s">
        <v>41</v>
      </c>
      <c r="B71" s="22" t="s">
        <v>18</v>
      </c>
      <c r="C71" s="22" t="s">
        <v>28</v>
      </c>
      <c r="D71" s="22" t="s">
        <v>24</v>
      </c>
      <c r="H71" s="22" t="s">
        <v>31</v>
      </c>
      <c r="I71" s="22" t="s">
        <v>38</v>
      </c>
      <c r="J71" s="22">
        <v>0.01</v>
      </c>
      <c r="K71" s="22" t="s">
        <v>31</v>
      </c>
      <c r="L71" s="22" t="s">
        <v>122</v>
      </c>
      <c r="M71" s="22" t="s">
        <v>53</v>
      </c>
      <c r="O71" s="22" t="s">
        <v>152</v>
      </c>
      <c r="P71" s="22" t="s">
        <v>77</v>
      </c>
    </row>
    <row r="72" spans="1:16" s="22" customFormat="1" x14ac:dyDescent="0.25">
      <c r="A72" s="22" t="s">
        <v>41</v>
      </c>
      <c r="B72" s="22" t="s">
        <v>103</v>
      </c>
      <c r="C72" s="22" t="s">
        <v>28</v>
      </c>
      <c r="D72" s="22" t="s">
        <v>29</v>
      </c>
      <c r="H72" s="22" t="s">
        <v>31</v>
      </c>
      <c r="I72" s="22" t="s">
        <v>38</v>
      </c>
      <c r="L72" s="22" t="s">
        <v>122</v>
      </c>
      <c r="M72" s="22" t="s">
        <v>53</v>
      </c>
      <c r="O72" s="22" t="s">
        <v>153</v>
      </c>
      <c r="P72" s="22" t="s">
        <v>78</v>
      </c>
    </row>
    <row r="73" spans="1:16" s="22" customFormat="1" x14ac:dyDescent="0.25">
      <c r="A73" s="22" t="s">
        <v>41</v>
      </c>
      <c r="B73" s="22" t="s">
        <v>20</v>
      </c>
      <c r="C73" s="22" t="s">
        <v>28</v>
      </c>
      <c r="D73" s="22" t="s">
        <v>26</v>
      </c>
      <c r="H73" s="22" t="s">
        <v>31</v>
      </c>
      <c r="I73" s="22" t="s">
        <v>38</v>
      </c>
      <c r="L73" s="22" t="s">
        <v>122</v>
      </c>
      <c r="M73" s="22" t="s">
        <v>53</v>
      </c>
      <c r="O73" s="22" t="s">
        <v>154</v>
      </c>
      <c r="P73" s="22" t="s">
        <v>79</v>
      </c>
    </row>
    <row r="74" spans="1:16" s="22" customFormat="1" x14ac:dyDescent="0.25">
      <c r="A74" s="22" t="s">
        <v>41</v>
      </c>
      <c r="B74" s="22" t="s">
        <v>20</v>
      </c>
      <c r="C74" s="22" t="s">
        <v>28</v>
      </c>
      <c r="D74" s="22" t="s">
        <v>26</v>
      </c>
      <c r="F74" s="22" t="s">
        <v>52</v>
      </c>
      <c r="G74" s="22" t="s">
        <v>48</v>
      </c>
      <c r="H74" s="22" t="s">
        <v>31</v>
      </c>
      <c r="I74" s="22" t="s">
        <v>38</v>
      </c>
      <c r="L74" s="22" t="s">
        <v>122</v>
      </c>
      <c r="M74" s="22" t="s">
        <v>53</v>
      </c>
      <c r="O74" s="22" t="s">
        <v>155</v>
      </c>
      <c r="P74" s="22" t="s">
        <v>79</v>
      </c>
    </row>
    <row r="75" spans="1:16" s="22" customFormat="1" x14ac:dyDescent="0.25">
      <c r="A75" s="22" t="s">
        <v>41</v>
      </c>
      <c r="B75" s="22" t="s">
        <v>20</v>
      </c>
      <c r="C75" s="22" t="s">
        <v>28</v>
      </c>
      <c r="D75" s="22" t="s">
        <v>26</v>
      </c>
      <c r="F75" s="22" t="s">
        <v>52</v>
      </c>
      <c r="G75" s="22" t="s">
        <v>50</v>
      </c>
      <c r="H75" s="22" t="s">
        <v>31</v>
      </c>
      <c r="I75" s="22" t="s">
        <v>38</v>
      </c>
      <c r="L75" s="22" t="s">
        <v>122</v>
      </c>
      <c r="M75" s="22" t="s">
        <v>53</v>
      </c>
      <c r="O75" s="22" t="s">
        <v>156</v>
      </c>
      <c r="P75" s="22" t="s">
        <v>79</v>
      </c>
    </row>
    <row r="76" spans="1:16" s="22" customFormat="1" x14ac:dyDescent="0.25">
      <c r="A76" s="22" t="s">
        <v>41</v>
      </c>
      <c r="B76" s="22" t="s">
        <v>20</v>
      </c>
      <c r="C76" s="22" t="s">
        <v>28</v>
      </c>
      <c r="D76" s="22" t="s">
        <v>26</v>
      </c>
      <c r="H76" s="22" t="s">
        <v>31</v>
      </c>
      <c r="I76" s="22" t="s">
        <v>38</v>
      </c>
      <c r="J76" s="22">
        <v>0.01</v>
      </c>
      <c r="K76" s="22" t="s">
        <v>31</v>
      </c>
      <c r="L76" s="22" t="s">
        <v>122</v>
      </c>
      <c r="M76" s="22" t="s">
        <v>53</v>
      </c>
      <c r="O76" s="22" t="s">
        <v>157</v>
      </c>
      <c r="P76" s="22" t="s">
        <v>79</v>
      </c>
    </row>
    <row r="77" spans="1:16" s="22" customFormat="1" x14ac:dyDescent="0.25">
      <c r="A77" s="22" t="s">
        <v>41</v>
      </c>
      <c r="B77" s="22" t="s">
        <v>20</v>
      </c>
      <c r="C77" s="22" t="s">
        <v>26</v>
      </c>
      <c r="D77" s="22" t="s">
        <v>28</v>
      </c>
      <c r="H77" s="22" t="s">
        <v>31</v>
      </c>
      <c r="I77" s="22" t="s">
        <v>38</v>
      </c>
      <c r="L77" s="22" t="s">
        <v>122</v>
      </c>
      <c r="M77" s="22" t="s">
        <v>53</v>
      </c>
      <c r="O77" s="22" t="s">
        <v>158</v>
      </c>
      <c r="P77" s="22" t="s">
        <v>28</v>
      </c>
    </row>
    <row r="78" spans="1:16" s="22" customFormat="1" x14ac:dyDescent="0.25">
      <c r="A78" s="22" t="s">
        <v>41</v>
      </c>
      <c r="B78" s="22" t="s">
        <v>20</v>
      </c>
      <c r="C78" s="22" t="s">
        <v>26</v>
      </c>
      <c r="D78" s="22" t="s">
        <v>28</v>
      </c>
      <c r="H78" s="22" t="s">
        <v>31</v>
      </c>
      <c r="I78" s="22" t="s">
        <v>38</v>
      </c>
      <c r="J78" s="22">
        <v>0.01</v>
      </c>
      <c r="K78" s="22" t="s">
        <v>31</v>
      </c>
      <c r="L78" s="22" t="s">
        <v>122</v>
      </c>
      <c r="M78" s="22" t="s">
        <v>53</v>
      </c>
      <c r="O78" s="22" t="s">
        <v>159</v>
      </c>
      <c r="P78" s="22" t="s">
        <v>28</v>
      </c>
    </row>
    <row r="79" spans="1:16" s="22" customFormat="1" x14ac:dyDescent="0.25">
      <c r="A79" s="22" t="s">
        <v>41</v>
      </c>
      <c r="B79" s="22" t="s">
        <v>88</v>
      </c>
      <c r="C79" s="22" t="s">
        <v>26</v>
      </c>
      <c r="D79" s="22" t="s">
        <v>29</v>
      </c>
      <c r="H79" s="22" t="s">
        <v>31</v>
      </c>
      <c r="I79" s="22" t="s">
        <v>38</v>
      </c>
      <c r="L79" s="22" t="s">
        <v>122</v>
      </c>
      <c r="M79" s="22" t="s">
        <v>53</v>
      </c>
      <c r="O79" s="22" t="s">
        <v>160</v>
      </c>
      <c r="P79" s="22" t="s">
        <v>78</v>
      </c>
    </row>
    <row r="80" spans="1:16" s="22" customFormat="1" x14ac:dyDescent="0.25">
      <c r="A80" s="22" t="s">
        <v>41</v>
      </c>
      <c r="B80" s="22" t="s">
        <v>20</v>
      </c>
      <c r="C80" s="22" t="s">
        <v>26</v>
      </c>
      <c r="D80" s="22" t="s">
        <v>124</v>
      </c>
      <c r="H80" s="22" t="s">
        <v>31</v>
      </c>
      <c r="L80" s="22" t="s">
        <v>122</v>
      </c>
      <c r="M80" s="22" t="s">
        <v>53</v>
      </c>
      <c r="O80" s="22" t="s">
        <v>161</v>
      </c>
      <c r="P80" s="22" t="s">
        <v>126</v>
      </c>
    </row>
    <row r="81" spans="1:16" s="22" customFormat="1" x14ac:dyDescent="0.25">
      <c r="A81" s="22" t="s">
        <v>41</v>
      </c>
      <c r="B81" s="22" t="s">
        <v>20</v>
      </c>
      <c r="C81" s="22" t="s">
        <v>124</v>
      </c>
      <c r="D81" s="22" t="s">
        <v>26</v>
      </c>
      <c r="H81" s="22" t="s">
        <v>31</v>
      </c>
      <c r="L81" s="22" t="s">
        <v>122</v>
      </c>
      <c r="M81" s="22" t="s">
        <v>53</v>
      </c>
      <c r="O81" s="22" t="s">
        <v>161</v>
      </c>
      <c r="P81" s="22" t="s">
        <v>126</v>
      </c>
    </row>
    <row r="82" spans="1:16" s="22" customFormat="1" x14ac:dyDescent="0.25">
      <c r="A82" s="22" t="s">
        <v>41</v>
      </c>
      <c r="B82" s="22" t="s">
        <v>22</v>
      </c>
      <c r="C82" s="22" t="s">
        <v>35</v>
      </c>
      <c r="H82" s="22" t="s">
        <v>31</v>
      </c>
      <c r="L82" s="22" t="s">
        <v>122</v>
      </c>
      <c r="M82" s="22" t="s">
        <v>23</v>
      </c>
      <c r="O82" s="22" t="s">
        <v>162</v>
      </c>
      <c r="P82" s="22" t="s">
        <v>77</v>
      </c>
    </row>
    <row r="83" spans="1:16" s="22" customFormat="1" x14ac:dyDescent="0.25">
      <c r="A83" s="22" t="s">
        <v>41</v>
      </c>
      <c r="B83" s="22" t="s">
        <v>42</v>
      </c>
      <c r="C83" s="22" t="s">
        <v>35</v>
      </c>
      <c r="H83" s="22" t="s">
        <v>31</v>
      </c>
      <c r="L83" s="22" t="s">
        <v>122</v>
      </c>
      <c r="M83" s="22" t="s">
        <v>23</v>
      </c>
      <c r="O83" s="22" t="s">
        <v>163</v>
      </c>
      <c r="P83" s="22" t="s">
        <v>77</v>
      </c>
    </row>
  </sheetData>
  <autoFilter ref="A1:O53" xr:uid="{AAFE3D99-4000-4C6D-839B-5906A7D4E0CA}"/>
  <dataConsolidate function="var">
    <dataRefs count="1">
      <dataRef ref="L9:M18" sheet="Master order form" r:id="rId1"/>
    </dataRefs>
  </dataConsolidate>
  <dataValidations count="5">
    <dataValidation type="list" allowBlank="1" showInputMessage="1" showErrorMessage="1" sqref="I2:I42" xr:uid="{36AAD09C-770A-4D7B-9AA0-2111A0B986BC}">
      <formula1>"SigTest"</formula1>
    </dataValidation>
    <dataValidation type="list" allowBlank="1" showInputMessage="1" showErrorMessage="1" sqref="J2:J53" xr:uid="{FAE6EC5F-5B50-4096-899A-879BD967C5C4}">
      <formula1>"0.05,0.01"</formula1>
    </dataValidation>
    <dataValidation type="list" allowBlank="1" showInputMessage="1" showErrorMessage="1" sqref="K2:K53 H2:H53" xr:uid="{9BE1F114-FBC8-43F9-8ED2-821843223D23}">
      <formula1>"Yes"</formula1>
    </dataValidation>
    <dataValidation type="list" allowBlank="1" showInputMessage="1" showErrorMessage="1" sqref="G2:G53 I2:I53" xr:uid="{6697B30A-79F3-4146-A29F-2C5CB33D3083}">
      <formula1>"Descending,Ascending"</formula1>
    </dataValidation>
    <dataValidation type="list" allowBlank="1" showInputMessage="1" showErrorMessage="1" sqref="N2:N42" xr:uid="{3B432E2B-C3B4-4102-A86B-E5677EC2A807}">
      <formula1>"&lt;Select an advanced options&gt;,On 1 table, On 1 slide/page, Split variable (please note this variable in comment)"</formula1>
    </dataValidation>
  </dataValidation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DD0E91-5E6C-4EEF-A844-E453113BBB36}">
          <x14:formula1>
            <xm:f>'C:\Users\httk\Desktop\Demo\02. PPT report\[OrderForm_Graphic_4.0_R_v20 - filter.xlsx]Metadata'!#REF!</xm:f>
          </x14:formula1>
          <xm:sqref>B26:B28 B38:B40</xm:sqref>
        </x14:dataValidation>
        <x14:dataValidation type="list" allowBlank="1" showInputMessage="1" showErrorMessage="1" xr:uid="{07ED5CB0-6528-4F4E-BB8E-CC024288DB06}">
          <x14:formula1>
            <xm:f>Metadata!$A$1:$A$20</xm:f>
          </x14:formula1>
          <xm:sqref>B2:B25 B29:B37 B41:B42</xm:sqref>
        </x14:dataValidation>
        <x14:dataValidation type="list" allowBlank="1" showInputMessage="1" showErrorMessage="1" xr:uid="{2BDB31CA-BB18-4B62-A5DC-C3297E2742CF}">
          <x14:formula1>
            <xm:f>Metadata!$B$1:$B$16</xm:f>
          </x14:formula1>
          <xm:sqref>M2:M42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B98-60D4-47CD-B8A5-7F188BF5D7F2}">
  <sheetPr codeName="Sheet2"/>
  <dimension ref="A1:O33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width="26.42578125" bestFit="1" customWidth="1"/>
    <col min="2" max="2" width="29.5703125" bestFit="1" customWidth="1"/>
    <col min="3" max="3" width="20.85546875" customWidth="1"/>
    <col min="4" max="4" width="42.5703125" customWidth="1"/>
    <col min="5" max="5" width="16.85546875" bestFit="1" customWidth="1"/>
    <col min="6" max="6" width="10" bestFit="1" customWidth="1"/>
    <col min="7" max="7" width="12.7109375" bestFit="1" customWidth="1"/>
    <col min="8" max="8" width="12" bestFit="1" customWidth="1"/>
    <col min="9" max="9" width="10.28515625" bestFit="1" customWidth="1"/>
    <col min="10" max="10" width="11.28515625" bestFit="1" customWidth="1"/>
    <col min="11" max="11" width="19.85546875" bestFit="1" customWidth="1"/>
    <col min="12" max="12" width="18.5703125" customWidth="1"/>
    <col min="13" max="13" width="13.7109375" customWidth="1"/>
    <col min="14" max="14" width="13.140625" customWidth="1"/>
    <col min="15" max="16" width="17.7109375" customWidth="1"/>
  </cols>
  <sheetData>
    <row r="1" spans="1:15" s="25" customFormat="1" ht="71.45" customHeigh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17" t="s">
        <v>44</v>
      </c>
      <c r="F1" s="17" t="s">
        <v>45</v>
      </c>
      <c r="G1" s="17" t="s">
        <v>47</v>
      </c>
      <c r="H1" s="17" t="s">
        <v>55</v>
      </c>
      <c r="I1" s="17" t="s">
        <v>37</v>
      </c>
      <c r="J1" s="17" t="s">
        <v>56</v>
      </c>
      <c r="K1" s="17" t="s">
        <v>57</v>
      </c>
      <c r="L1" s="5" t="s">
        <v>13</v>
      </c>
      <c r="M1" s="5" t="s">
        <v>14</v>
      </c>
      <c r="N1" s="5" t="s">
        <v>15</v>
      </c>
      <c r="O1" s="12" t="s">
        <v>54</v>
      </c>
    </row>
    <row r="2" spans="1:15" x14ac:dyDescent="0.25">
      <c r="A2" s="26" t="s">
        <v>64</v>
      </c>
      <c r="B2" s="26" t="s">
        <v>17</v>
      </c>
      <c r="C2" s="27" t="s">
        <v>58</v>
      </c>
      <c r="D2" s="27"/>
      <c r="E2" s="27"/>
      <c r="F2" s="27"/>
      <c r="G2" s="27"/>
      <c r="H2" s="27" t="s">
        <v>31</v>
      </c>
      <c r="I2" s="27"/>
      <c r="J2" s="27"/>
      <c r="K2" s="27"/>
      <c r="L2" s="27"/>
      <c r="M2" s="26" t="s">
        <v>53</v>
      </c>
      <c r="N2" s="26"/>
      <c r="O2" s="27" t="e">
        <f>IF(OR(B2="Open answer",B2="Open answer - Full",B2="Mean chart"),VLOOKUP($C2,Metadata!$I:$J,2,0),IF(ISERROR(SEARCH("Freq",B2)),VLOOKUP($D2,Metadata!$I:$J,2,0),VLOOKUP($C2,Metadata!$I:$J,2,0)))&amp;IF(ISERROR(SEARCH("Freq",B2))," / "&amp;VLOOKUP(C2,Metadata!$I:$J,2,0),"")</f>
        <v>#N/A</v>
      </c>
    </row>
    <row r="3" spans="1:15" x14ac:dyDescent="0.25">
      <c r="A3" s="26" t="s">
        <v>64</v>
      </c>
      <c r="B3" s="26" t="s">
        <v>17</v>
      </c>
      <c r="C3" s="27" t="s">
        <v>58</v>
      </c>
      <c r="D3" s="27"/>
      <c r="E3" s="27"/>
      <c r="F3" s="27" t="s">
        <v>63</v>
      </c>
      <c r="G3" s="27" t="s">
        <v>48</v>
      </c>
      <c r="H3" s="27" t="s">
        <v>31</v>
      </c>
      <c r="I3" s="27"/>
      <c r="J3" s="27"/>
      <c r="K3" s="27"/>
      <c r="L3" s="27"/>
      <c r="M3" s="26" t="s">
        <v>53</v>
      </c>
      <c r="N3" s="26"/>
      <c r="O3" s="27" t="e">
        <f>IF(OR(B3="Open answer",B3="Open answer - Full",B3="Mean chart"),VLOOKUP($C3,Metadata!$I:$J,2,0),IF(ISERROR(SEARCH("Freq",B3)),VLOOKUP($D3,Metadata!$I:$J,2,0),VLOOKUP($C3,Metadata!$I:$J,2,0)))&amp;IF(ISERROR(SEARCH("Freq",B3))," / "&amp;VLOOKUP(C3,Metadata!$I:$J,2,0),"")</f>
        <v>#N/A</v>
      </c>
    </row>
    <row r="4" spans="1:15" x14ac:dyDescent="0.25">
      <c r="A4" s="26" t="s">
        <v>64</v>
      </c>
      <c r="B4" s="26" t="s">
        <v>17</v>
      </c>
      <c r="C4" s="27" t="s">
        <v>58</v>
      </c>
      <c r="D4" s="27"/>
      <c r="E4" s="27"/>
      <c r="F4" s="27"/>
      <c r="G4" s="27"/>
      <c r="H4" s="27"/>
      <c r="I4" s="27"/>
      <c r="J4" s="27"/>
      <c r="K4" s="27"/>
      <c r="L4" s="27"/>
      <c r="M4" s="26" t="s">
        <v>53</v>
      </c>
      <c r="N4" s="26"/>
      <c r="O4" s="27" t="e">
        <f>IF(OR(B4="Open answer",B4="Open answer - Full",B4="Mean chart"),VLOOKUP($C4,Metadata!$I:$J,2,0),IF(ISERROR(SEARCH("Freq",B4)),VLOOKUP($D4,Metadata!$I:$J,2,0),VLOOKUP($C4,Metadata!$I:$J,2,0)))&amp;IF(ISERROR(SEARCH("Freq",B4))," / "&amp;VLOOKUP(C4,Metadata!$I:$J,2,0),"")</f>
        <v>#N/A</v>
      </c>
    </row>
    <row r="5" spans="1:15" x14ac:dyDescent="0.25">
      <c r="A5" s="26" t="s">
        <v>64</v>
      </c>
      <c r="B5" s="26" t="s">
        <v>17</v>
      </c>
      <c r="C5" s="27" t="s">
        <v>61</v>
      </c>
      <c r="D5" s="27"/>
      <c r="E5" s="27"/>
      <c r="F5" s="27"/>
      <c r="G5" s="27"/>
      <c r="H5" s="27" t="s">
        <v>31</v>
      </c>
      <c r="I5" s="27"/>
      <c r="J5" s="27"/>
      <c r="K5" s="27"/>
      <c r="L5" s="27"/>
      <c r="M5" s="26" t="s">
        <v>53</v>
      </c>
      <c r="N5" s="26"/>
      <c r="O5" s="27" t="e">
        <f>IF(OR(B5="Open answer",B5="Open answer - Full",B5="Mean chart"),VLOOKUP($C5,Metadata!$I:$J,2,0),IF(ISERROR(SEARCH("Freq",B5)),VLOOKUP($D5,Metadata!$I:$J,2,0),VLOOKUP($C5,Metadata!$I:$J,2,0)))&amp;IF(ISERROR(SEARCH("Freq",B5))," / "&amp;VLOOKUP(C5,Metadata!$I:$J,2,0),"")</f>
        <v>#N/A</v>
      </c>
    </row>
    <row r="6" spans="1:15" x14ac:dyDescent="0.25">
      <c r="A6" s="26" t="s">
        <v>64</v>
      </c>
      <c r="B6" s="26" t="s">
        <v>17</v>
      </c>
      <c r="C6" s="27" t="s">
        <v>61</v>
      </c>
      <c r="D6" s="27"/>
      <c r="E6" s="27"/>
      <c r="F6" s="27"/>
      <c r="G6" s="27"/>
      <c r="H6" s="27"/>
      <c r="I6" s="27"/>
      <c r="J6" s="27"/>
      <c r="K6" s="27"/>
      <c r="L6" s="27"/>
      <c r="M6" s="26" t="s">
        <v>53</v>
      </c>
      <c r="N6" s="26"/>
      <c r="O6" s="27" t="e">
        <f>IF(OR(B6="Open answer",B6="Open answer - Full",B6="Mean chart"),VLOOKUP($C6,Metadata!$I:$J,2,0),IF(ISERROR(SEARCH("Freq",B6)),VLOOKUP($D6,Metadata!$I:$J,2,0),VLOOKUP($C6,Metadata!$I:$J,2,0)))&amp;IF(ISERROR(SEARCH("Freq",B6))," / "&amp;VLOOKUP(C6,Metadata!$I:$J,2,0),"")</f>
        <v>#N/A</v>
      </c>
    </row>
    <row r="7" spans="1:15" x14ac:dyDescent="0.25">
      <c r="A7" s="26" t="s">
        <v>64</v>
      </c>
      <c r="B7" s="26" t="s">
        <v>20</v>
      </c>
      <c r="C7" s="27" t="s">
        <v>62</v>
      </c>
      <c r="D7" s="27" t="s">
        <v>61</v>
      </c>
      <c r="E7" s="27"/>
      <c r="F7" s="27"/>
      <c r="G7" s="27"/>
      <c r="H7" s="27" t="s">
        <v>31</v>
      </c>
      <c r="I7" s="27"/>
      <c r="J7" s="27"/>
      <c r="K7" s="27"/>
      <c r="L7" s="27"/>
      <c r="M7" s="26" t="s">
        <v>53</v>
      </c>
      <c r="N7" s="26"/>
      <c r="O7" s="27" t="e">
        <f>IF(OR(B7="Open answer",B7="Open answer - Full",B7="Mean chart"),VLOOKUP($C7,Metadata!$I:$J,2,0),IF(ISERROR(SEARCH("Freq",B7)),VLOOKUP($D7,Metadata!$I:$J,2,0),VLOOKUP($C7,Metadata!$I:$J,2,0)))&amp;IF(ISERROR(SEARCH("Freq",B7))," / "&amp;VLOOKUP(C7,Metadata!$I:$J,2,0),"")</f>
        <v>#N/A</v>
      </c>
    </row>
    <row r="8" spans="1:15" x14ac:dyDescent="0.25">
      <c r="A8" s="26" t="s">
        <v>64</v>
      </c>
      <c r="B8" s="26" t="s">
        <v>20</v>
      </c>
      <c r="C8" s="27" t="s">
        <v>61</v>
      </c>
      <c r="D8" s="27" t="s">
        <v>62</v>
      </c>
      <c r="E8" s="27"/>
      <c r="F8" s="27"/>
      <c r="G8" s="27"/>
      <c r="H8" s="27" t="s">
        <v>31</v>
      </c>
      <c r="I8" s="27"/>
      <c r="J8" s="27"/>
      <c r="K8" s="27"/>
      <c r="L8" s="27"/>
      <c r="M8" s="26" t="s">
        <v>53</v>
      </c>
      <c r="N8" s="26"/>
      <c r="O8" s="27" t="e">
        <f>IF(OR(B8="Open answer",B8="Open answer - Full",B8="Mean chart"),VLOOKUP($C8,Metadata!$I:$J,2,0),IF(ISERROR(SEARCH("Freq",B8)),VLOOKUP($D8,Metadata!$I:$J,2,0),VLOOKUP($C8,Metadata!$I:$J,2,0)))&amp;IF(ISERROR(SEARCH("Freq",B8))," / "&amp;VLOOKUP(C8,Metadata!$I:$J,2,0),"")</f>
        <v>#N/A</v>
      </c>
    </row>
    <row r="9" spans="1:15" x14ac:dyDescent="0.25">
      <c r="A9" s="26" t="s">
        <v>64</v>
      </c>
      <c r="B9" s="26" t="s">
        <v>20</v>
      </c>
      <c r="C9" s="27" t="s">
        <v>62</v>
      </c>
      <c r="D9" s="27" t="s">
        <v>58</v>
      </c>
      <c r="E9" s="27"/>
      <c r="F9" s="27" t="s">
        <v>63</v>
      </c>
      <c r="G9" s="27" t="s">
        <v>48</v>
      </c>
      <c r="H9" s="27" t="s">
        <v>31</v>
      </c>
      <c r="I9" s="27"/>
      <c r="J9" s="27"/>
      <c r="K9" s="27"/>
      <c r="L9" s="27"/>
      <c r="M9" s="26" t="s">
        <v>53</v>
      </c>
      <c r="N9" s="26"/>
      <c r="O9" s="27" t="e">
        <f>IF(OR(B9="Open answer",B9="Open answer - Full",B9="Mean chart"),VLOOKUP($C9,Metadata!$I:$J,2,0),IF(ISERROR(SEARCH("Freq",B9)),VLOOKUP($D9,Metadata!$I:$J,2,0),VLOOKUP($C9,Metadata!$I:$J,2,0)))&amp;IF(ISERROR(SEARCH("Freq",B9))," / "&amp;VLOOKUP(C9,Metadata!$I:$J,2,0),"")</f>
        <v>#N/A</v>
      </c>
    </row>
    <row r="10" spans="1:15" x14ac:dyDescent="0.25">
      <c r="A10" s="26" t="s">
        <v>64</v>
      </c>
      <c r="B10" s="26" t="s">
        <v>20</v>
      </c>
      <c r="C10" s="27" t="s">
        <v>58</v>
      </c>
      <c r="D10" s="27" t="s">
        <v>62</v>
      </c>
      <c r="E10" s="27"/>
      <c r="F10" s="27"/>
      <c r="G10" s="27"/>
      <c r="H10" s="27" t="s">
        <v>31</v>
      </c>
      <c r="I10" s="27"/>
      <c r="J10" s="27"/>
      <c r="K10" s="27"/>
      <c r="L10" s="27"/>
      <c r="M10" s="26" t="s">
        <v>53</v>
      </c>
      <c r="N10" s="26"/>
      <c r="O10" s="27" t="e">
        <f>IF(OR(B10="Open answer",B10="Open answer - Full",B10="Mean chart"),VLOOKUP($C10,Metadata!$I:$J,2,0),IF(ISERROR(SEARCH("Freq",B10)),VLOOKUP($D10,Metadata!$I:$J,2,0),VLOOKUP($C10,Metadata!$I:$J,2,0)))&amp;IF(ISERROR(SEARCH("Freq",B10))," / "&amp;VLOOKUP(C10,Metadata!$I:$J,2,0),"")</f>
        <v>#N/A</v>
      </c>
    </row>
    <row r="11" spans="1:15" x14ac:dyDescent="0.25">
      <c r="A11" s="26" t="s">
        <v>64</v>
      </c>
      <c r="B11" s="26" t="s">
        <v>20</v>
      </c>
      <c r="C11" s="27" t="s">
        <v>58</v>
      </c>
      <c r="D11" s="27" t="s">
        <v>61</v>
      </c>
      <c r="E11" s="27"/>
      <c r="F11" s="27"/>
      <c r="G11" s="27"/>
      <c r="H11" s="27" t="s">
        <v>31</v>
      </c>
      <c r="I11" s="27"/>
      <c r="J11" s="27"/>
      <c r="K11" s="27"/>
      <c r="L11" s="27"/>
      <c r="M11" s="26" t="s">
        <v>53</v>
      </c>
      <c r="N11" s="26"/>
      <c r="O11" s="27" t="e">
        <f>IF(OR(B11="Open answer",B11="Open answer - Full",B11="Mean chart"),VLOOKUP($C11,Metadata!$I:$J,2,0),IF(ISERROR(SEARCH("Freq",B11)),VLOOKUP($D11,Metadata!$I:$J,2,0),VLOOKUP($C11,Metadata!$I:$J,2,0)))&amp;IF(ISERROR(SEARCH("Freq",B11))," / "&amp;VLOOKUP(C11,Metadata!$I:$J,2,0),"")</f>
        <v>#N/A</v>
      </c>
    </row>
    <row r="12" spans="1:15" x14ac:dyDescent="0.25">
      <c r="A12" s="26" t="s">
        <v>64</v>
      </c>
      <c r="B12" s="26" t="s">
        <v>20</v>
      </c>
      <c r="C12" s="27" t="s">
        <v>61</v>
      </c>
      <c r="D12" s="27" t="s">
        <v>58</v>
      </c>
      <c r="E12" s="27"/>
      <c r="F12" s="27"/>
      <c r="G12" s="27"/>
      <c r="H12" s="27" t="s">
        <v>31</v>
      </c>
      <c r="I12" s="27"/>
      <c r="J12" s="27"/>
      <c r="K12" s="27"/>
      <c r="L12" s="27"/>
      <c r="M12" s="26" t="s">
        <v>53</v>
      </c>
      <c r="N12" s="26"/>
      <c r="O12" s="27" t="e">
        <f>IF(OR(B12="Open answer",B12="Open answer - Full",B12="Mean chart"),VLOOKUP($C12,Metadata!$I:$J,2,0),IF(ISERROR(SEARCH("Freq",B12)),VLOOKUP($D12,Metadata!$I:$J,2,0),VLOOKUP($C12,Metadata!$I:$J,2,0)))&amp;IF(ISERROR(SEARCH("Freq",B12))," / "&amp;VLOOKUP(C12,Metadata!$I:$J,2,0),"")</f>
        <v>#N/A</v>
      </c>
    </row>
    <row r="13" spans="1:15" s="29" customFormat="1" x14ac:dyDescent="0.25">
      <c r="A13" s="28" t="s">
        <v>65</v>
      </c>
      <c r="B13" s="28" t="s">
        <v>20</v>
      </c>
      <c r="C13" s="29" t="s">
        <v>62</v>
      </c>
      <c r="D13" s="29" t="s">
        <v>61</v>
      </c>
      <c r="H13" s="29" t="s">
        <v>31</v>
      </c>
      <c r="I13" s="29" t="s">
        <v>38</v>
      </c>
      <c r="M13" s="28" t="s">
        <v>53</v>
      </c>
      <c r="N13" s="28"/>
      <c r="O13" s="29" t="e">
        <f>IF(OR(B13="Open answer",B13="Open answer - Full",B13="Mean chart"),VLOOKUP($C13,Metadata!$I:$J,2,0),IF(ISERROR(SEARCH("Freq",B13)),VLOOKUP($D13,Metadata!$I:$J,2,0),VLOOKUP($C13,Metadata!$I:$J,2,0)))&amp;IF(ISERROR(SEARCH("Freq",B13))," / "&amp;VLOOKUP(C13,Metadata!$I:$J,2,0),"")</f>
        <v>#N/A</v>
      </c>
    </row>
    <row r="14" spans="1:15" s="29" customFormat="1" x14ac:dyDescent="0.25">
      <c r="A14" s="28" t="s">
        <v>65</v>
      </c>
      <c r="B14" s="28" t="s">
        <v>20</v>
      </c>
      <c r="C14" s="29" t="s">
        <v>61</v>
      </c>
      <c r="D14" s="29" t="s">
        <v>62</v>
      </c>
      <c r="H14" s="29" t="s">
        <v>31</v>
      </c>
      <c r="I14" s="29" t="s">
        <v>38</v>
      </c>
      <c r="M14" s="28" t="s">
        <v>53</v>
      </c>
      <c r="N14" s="28"/>
      <c r="O14" s="29" t="e">
        <f>IF(OR(B14="Open answer",B14="Open answer - Full",B14="Mean chart"),VLOOKUP($C14,Metadata!$I:$J,2,0),IF(ISERROR(SEARCH("Freq",B14)),VLOOKUP($D14,Metadata!$I:$J,2,0),VLOOKUP($C14,Metadata!$I:$J,2,0)))&amp;IF(ISERROR(SEARCH("Freq",B14))," / "&amp;VLOOKUP(C14,Metadata!$I:$J,2,0),"")</f>
        <v>#N/A</v>
      </c>
    </row>
    <row r="15" spans="1:15" s="29" customFormat="1" x14ac:dyDescent="0.25">
      <c r="A15" s="28" t="s">
        <v>65</v>
      </c>
      <c r="B15" s="28" t="s">
        <v>20</v>
      </c>
      <c r="C15" s="29" t="s">
        <v>62</v>
      </c>
      <c r="D15" s="29" t="s">
        <v>58</v>
      </c>
      <c r="F15" s="29" t="s">
        <v>63</v>
      </c>
      <c r="G15" s="29" t="s">
        <v>48</v>
      </c>
      <c r="H15" s="29" t="s">
        <v>31</v>
      </c>
      <c r="I15" s="29" t="s">
        <v>38</v>
      </c>
      <c r="M15" s="28" t="s">
        <v>53</v>
      </c>
      <c r="N15" s="28"/>
      <c r="O15" s="29" t="e">
        <f>IF(OR(B15="Open answer",B15="Open answer - Full",B15="Mean chart"),VLOOKUP($C15,Metadata!$I:$J,2,0),IF(ISERROR(SEARCH("Freq",B15)),VLOOKUP($D15,Metadata!$I:$J,2,0),VLOOKUP($C15,Metadata!$I:$J,2,0)))&amp;IF(ISERROR(SEARCH("Freq",B15))," / "&amp;VLOOKUP(C15,Metadata!$I:$J,2,0),"")</f>
        <v>#N/A</v>
      </c>
    </row>
    <row r="16" spans="1:15" s="29" customFormat="1" x14ac:dyDescent="0.25">
      <c r="A16" s="28" t="s">
        <v>65</v>
      </c>
      <c r="B16" s="28" t="s">
        <v>20</v>
      </c>
      <c r="C16" s="29" t="s">
        <v>58</v>
      </c>
      <c r="D16" s="29" t="s">
        <v>62</v>
      </c>
      <c r="H16" s="29" t="s">
        <v>31</v>
      </c>
      <c r="I16" s="29" t="s">
        <v>38</v>
      </c>
      <c r="M16" s="28" t="s">
        <v>53</v>
      </c>
      <c r="N16" s="28"/>
      <c r="O16" s="29" t="e">
        <f>IF(OR(B16="Open answer",B16="Open answer - Full",B16="Mean chart"),VLOOKUP($C16,Metadata!$I:$J,2,0),IF(ISERROR(SEARCH("Freq",B16)),VLOOKUP($D16,Metadata!$I:$J,2,0),VLOOKUP($C16,Metadata!$I:$J,2,0)))&amp;IF(ISERROR(SEARCH("Freq",B16))," / "&amp;VLOOKUP(C16,Metadata!$I:$J,2,0),"")</f>
        <v>#N/A</v>
      </c>
    </row>
    <row r="17" spans="1:15" s="29" customFormat="1" x14ac:dyDescent="0.25">
      <c r="A17" s="28" t="s">
        <v>65</v>
      </c>
      <c r="B17" s="28" t="s">
        <v>20</v>
      </c>
      <c r="C17" s="29" t="s">
        <v>58</v>
      </c>
      <c r="D17" s="29" t="s">
        <v>61</v>
      </c>
      <c r="H17" s="29" t="s">
        <v>31</v>
      </c>
      <c r="I17" s="29" t="s">
        <v>38</v>
      </c>
      <c r="M17" s="28" t="s">
        <v>53</v>
      </c>
      <c r="N17" s="28"/>
      <c r="O17" s="29" t="e">
        <f>IF(OR(B17="Open answer",B17="Open answer - Full",B17="Mean chart"),VLOOKUP($C17,Metadata!$I:$J,2,0),IF(ISERROR(SEARCH("Freq",B17)),VLOOKUP($D17,Metadata!$I:$J,2,0),VLOOKUP($C17,Metadata!$I:$J,2,0)))&amp;IF(ISERROR(SEARCH("Freq",B17))," / "&amp;VLOOKUP(C17,Metadata!$I:$J,2,0),"")</f>
        <v>#N/A</v>
      </c>
    </row>
    <row r="18" spans="1:15" s="29" customFormat="1" x14ac:dyDescent="0.25">
      <c r="A18" s="28" t="s">
        <v>65</v>
      </c>
      <c r="B18" s="28" t="s">
        <v>20</v>
      </c>
      <c r="C18" s="29" t="s">
        <v>61</v>
      </c>
      <c r="D18" s="29" t="s">
        <v>58</v>
      </c>
      <c r="H18" s="29" t="s">
        <v>31</v>
      </c>
      <c r="I18" s="29" t="s">
        <v>38</v>
      </c>
      <c r="M18" s="28" t="s">
        <v>53</v>
      </c>
      <c r="N18" s="28"/>
      <c r="O18" s="29" t="e">
        <f>IF(OR(B18="Open answer",B18="Open answer - Full",B18="Mean chart"),VLOOKUP($C18,Metadata!$I:$J,2,0),IF(ISERROR(SEARCH("Freq",B18)),VLOOKUP($D18,Metadata!$I:$J,2,0),VLOOKUP($C18,Metadata!$I:$J,2,0)))&amp;IF(ISERROR(SEARCH("Freq",B18))," / "&amp;VLOOKUP(C18,Metadata!$I:$J,2,0),"")</f>
        <v>#N/A</v>
      </c>
    </row>
    <row r="19" spans="1:15" s="32" customFormat="1" x14ac:dyDescent="0.25">
      <c r="A19" s="31" t="s">
        <v>69</v>
      </c>
      <c r="B19" s="31" t="s">
        <v>16</v>
      </c>
      <c r="C19" s="32" t="s">
        <v>24</v>
      </c>
      <c r="M19" s="31" t="s">
        <v>53</v>
      </c>
      <c r="O19" s="32" t="str">
        <f>IF(OR(B19="Open answer",B19="Open answer - Full",B19="Mean chart"),VLOOKUP($C19,Metadata!$I:$J,2,0),IF(ISERROR(SEARCH("Freq",B19)),VLOOKUP($D19,Metadata!$I:$J,2,0),VLOOKUP($C19,Metadata!$I:$J,2,0)))&amp;IF(ISERROR(SEARCH("Freq",B19))," / "&amp;VLOOKUP(C19,Metadata!$I:$J,2,0),"")</f>
        <v>Har du set eller hørt reklamer for kollektiv transport i løbet af de seneste uger?</v>
      </c>
    </row>
    <row r="20" spans="1:15" s="32" customFormat="1" x14ac:dyDescent="0.25">
      <c r="A20" s="31" t="s">
        <v>69</v>
      </c>
      <c r="B20" s="31" t="s">
        <v>16</v>
      </c>
      <c r="C20" s="32" t="s">
        <v>24</v>
      </c>
      <c r="H20" s="32" t="s">
        <v>31</v>
      </c>
      <c r="M20" s="31" t="s">
        <v>53</v>
      </c>
      <c r="O20" s="32" t="str">
        <f>IF(OR(B20="Open answer",B20="Open answer - Full",B20="Mean chart"),VLOOKUP($C20,Metadata!$I:$J,2,0),IF(ISERROR(SEARCH("Freq",B20)),VLOOKUP($D20,Metadata!$I:$J,2,0),VLOOKUP($C20,Metadata!$I:$J,2,0)))&amp;IF(ISERROR(SEARCH("Freq",B20))," / "&amp;VLOOKUP(C20,Metadata!$I:$J,2,0),"")</f>
        <v>Har du set eller hørt reklamer for kollektiv transport i løbet af de seneste uger?</v>
      </c>
    </row>
    <row r="21" spans="1:15" s="13" customFormat="1" x14ac:dyDescent="0.25">
      <c r="A21" s="14" t="s">
        <v>70</v>
      </c>
      <c r="B21" s="14" t="s">
        <v>16</v>
      </c>
      <c r="C21" s="13" t="s">
        <v>59</v>
      </c>
      <c r="H21" s="13" t="s">
        <v>31</v>
      </c>
      <c r="M21" s="14" t="s">
        <v>53</v>
      </c>
      <c r="N21" s="14" t="s">
        <v>21</v>
      </c>
      <c r="O21" s="13" t="e">
        <f>IF(OR(B21="Open answer",B21="Open answer - Full",B21="Mean chart"),VLOOKUP($C21,Metadata!$I:$J,2,0),IF(ISERROR(SEARCH("Freq",B21)),VLOOKUP($D21,Metadata!$I:$J,2,0),VLOOKUP($C21,Metadata!$I:$J,2,0)))</f>
        <v>#N/A</v>
      </c>
    </row>
    <row r="22" spans="1:15" s="13" customFormat="1" x14ac:dyDescent="0.25">
      <c r="A22" s="14" t="s">
        <v>70</v>
      </c>
      <c r="B22" s="14" t="s">
        <v>16</v>
      </c>
      <c r="C22" s="13" t="s">
        <v>59</v>
      </c>
      <c r="F22" s="13" t="s">
        <v>71</v>
      </c>
      <c r="G22" s="13" t="s">
        <v>48</v>
      </c>
      <c r="H22" s="13" t="s">
        <v>31</v>
      </c>
      <c r="M22" s="14" t="s">
        <v>53</v>
      </c>
      <c r="N22" s="14" t="s">
        <v>21</v>
      </c>
      <c r="O22" s="13" t="e">
        <f>IF(OR(B22="Open answer",B22="Open answer - Full",B22="Mean chart"),VLOOKUP($C22,Metadata!$I:$J,2,0),IF(ISERROR(SEARCH("Freq",B22)),VLOOKUP($D22,Metadata!$I:$J,2,0),VLOOKUP($C22,Metadata!$I:$J,2,0)))</f>
        <v>#N/A</v>
      </c>
    </row>
    <row r="23" spans="1:15" s="13" customFormat="1" x14ac:dyDescent="0.25">
      <c r="A23" s="14" t="s">
        <v>70</v>
      </c>
      <c r="B23" s="14" t="s">
        <v>36</v>
      </c>
      <c r="C23" s="13" t="s">
        <v>59</v>
      </c>
      <c r="M23" s="14" t="s">
        <v>53</v>
      </c>
      <c r="N23" s="14" t="s">
        <v>21</v>
      </c>
      <c r="O23" s="13" t="e">
        <f>IF(OR(B23="Open answer",B23="Open answer - Full",B23="Mean chart"),VLOOKUP($C23,Metadata!$I:$J,2,0),IF(ISERROR(SEARCH("Freq",B23)),VLOOKUP($D23,Metadata!$I:$J,2,0),VLOOKUP($C23,Metadata!$I:$J,2,0)))</f>
        <v>#N/A</v>
      </c>
    </row>
    <row r="24" spans="1:15" s="13" customFormat="1" x14ac:dyDescent="0.25">
      <c r="A24" s="14" t="s">
        <v>70</v>
      </c>
      <c r="B24" s="14" t="s">
        <v>36</v>
      </c>
      <c r="C24" s="13" t="s">
        <v>59</v>
      </c>
      <c r="F24" s="13" t="s">
        <v>71</v>
      </c>
      <c r="G24" s="13" t="s">
        <v>50</v>
      </c>
      <c r="M24" s="14" t="s">
        <v>53</v>
      </c>
      <c r="N24" s="14" t="s">
        <v>21</v>
      </c>
      <c r="O24" s="13" t="e">
        <f>IF(OR(B24="Open answer",B24="Open answer - Full",B24="Mean chart"),VLOOKUP($C24,Metadata!$I:$J,2,0),IF(ISERROR(SEARCH("Freq",B24)),VLOOKUP($D24,Metadata!$I:$J,2,0),VLOOKUP($C24,Metadata!$I:$J,2,0)))</f>
        <v>#N/A</v>
      </c>
    </row>
    <row r="25" spans="1:15" s="13" customFormat="1" x14ac:dyDescent="0.25">
      <c r="A25" s="14" t="s">
        <v>70</v>
      </c>
      <c r="B25" s="14" t="s">
        <v>36</v>
      </c>
      <c r="C25" s="13" t="s">
        <v>59</v>
      </c>
      <c r="H25" s="13" t="s">
        <v>31</v>
      </c>
      <c r="M25" s="14" t="s">
        <v>53</v>
      </c>
      <c r="N25" s="14" t="s">
        <v>21</v>
      </c>
      <c r="O25" s="13" t="e">
        <f>IF(OR(B25="Open answer",B25="Open answer - Full",B25="Mean chart"),VLOOKUP($C25,Metadata!$I:$J,2,0),IF(ISERROR(SEARCH("Freq",B25)),VLOOKUP($D25,Metadata!$I:$J,2,0),VLOOKUP($C25,Metadata!$I:$J,2,0)))</f>
        <v>#N/A</v>
      </c>
    </row>
    <row r="26" spans="1:15" s="34" customFormat="1" x14ac:dyDescent="0.25">
      <c r="A26" s="33" t="s">
        <v>72</v>
      </c>
      <c r="B26" s="33" t="s">
        <v>18</v>
      </c>
      <c r="C26" s="34" t="s">
        <v>62</v>
      </c>
      <c r="D26" s="34" t="s">
        <v>24</v>
      </c>
      <c r="M26" s="33" t="s">
        <v>53</v>
      </c>
      <c r="O26" s="34" t="e">
        <f>IF(OR(B26="Open answer",B26="Open answer - Full",B26="Mean chart"),VLOOKUP($C26,Metadata!$I:$J,2,0),IF(ISERROR(SEARCH("Freq",B26)),VLOOKUP($D26,Metadata!$I:$J,2,0),VLOOKUP($C26,Metadata!$I:$J,2,0)))&amp;IF(ISERROR(SEARCH("Freq",B26))," / "&amp;VLOOKUP(C26,Metadata!$I:$J,2,0),"")</f>
        <v>#N/A</v>
      </c>
    </row>
    <row r="27" spans="1:15" s="34" customFormat="1" x14ac:dyDescent="0.25">
      <c r="A27" s="33" t="s">
        <v>72</v>
      </c>
      <c r="B27" s="33" t="s">
        <v>18</v>
      </c>
      <c r="C27" s="34" t="s">
        <v>73</v>
      </c>
      <c r="D27" s="34" t="s">
        <v>24</v>
      </c>
      <c r="H27" s="34" t="s">
        <v>31</v>
      </c>
      <c r="M27" s="33" t="s">
        <v>53</v>
      </c>
      <c r="O27" s="34" t="e">
        <f>IF(OR(B27="Open answer",B27="Open answer - Full",B27="Mean chart"),VLOOKUP($C27,Metadata!$I:$J,2,0),IF(ISERROR(SEARCH("Freq",B27)),VLOOKUP($D27,Metadata!$I:$J,2,0),VLOOKUP($C27,Metadata!$I:$J,2,0)))&amp;IF(ISERROR(SEARCH("Freq",B27))," / "&amp;VLOOKUP(C27,Metadata!$I:$J,2,0),"")</f>
        <v>#N/A</v>
      </c>
    </row>
    <row r="28" spans="1:15" s="34" customFormat="1" x14ac:dyDescent="0.25">
      <c r="A28" s="33" t="s">
        <v>72</v>
      </c>
      <c r="B28" s="33" t="s">
        <v>18</v>
      </c>
      <c r="C28" s="34" t="s">
        <v>62</v>
      </c>
      <c r="D28" s="34" t="s">
        <v>60</v>
      </c>
      <c r="M28" s="33" t="s">
        <v>53</v>
      </c>
      <c r="O28" s="34" t="e">
        <f>IF(OR(B28="Open answer",B28="Open answer - Full",B28="Mean chart"),VLOOKUP($C28,Metadata!$I:$J,2,0),IF(ISERROR(SEARCH("Freq",B28)),VLOOKUP($D28,Metadata!$I:$J,2,0),VLOOKUP($C28,Metadata!$I:$J,2,0)))&amp;IF(ISERROR(SEARCH("Freq",B28))," / "&amp;VLOOKUP(C28,Metadata!$I:$J,2,0),"")</f>
        <v>#N/A</v>
      </c>
    </row>
    <row r="29" spans="1:15" s="34" customFormat="1" x14ac:dyDescent="0.25">
      <c r="A29" s="33" t="s">
        <v>72</v>
      </c>
      <c r="B29" s="33" t="s">
        <v>18</v>
      </c>
      <c r="C29" s="34" t="s">
        <v>73</v>
      </c>
      <c r="D29" s="34" t="s">
        <v>60</v>
      </c>
      <c r="H29" s="34" t="s">
        <v>31</v>
      </c>
      <c r="M29" s="33" t="s">
        <v>53</v>
      </c>
      <c r="O29" s="34" t="e">
        <f>IF(OR(B29="Open answer",B29="Open answer - Full",B29="Mean chart"),VLOOKUP($C29,Metadata!$I:$J,2,0),IF(ISERROR(SEARCH("Freq",B29)),VLOOKUP($D29,Metadata!$I:$J,2,0),VLOOKUP($C29,Metadata!$I:$J,2,0)))&amp;IF(ISERROR(SEARCH("Freq",B29))," / "&amp;VLOOKUP(C29,Metadata!$I:$J,2,0),"")</f>
        <v>#N/A</v>
      </c>
    </row>
    <row r="30" spans="1:15" s="19" customFormat="1" x14ac:dyDescent="0.25">
      <c r="A30" s="18" t="s">
        <v>74</v>
      </c>
      <c r="B30" s="18" t="s">
        <v>18</v>
      </c>
      <c r="C30" s="19" t="s">
        <v>62</v>
      </c>
      <c r="D30" s="19" t="s">
        <v>24</v>
      </c>
      <c r="I30" s="19" t="s">
        <v>38</v>
      </c>
      <c r="M30" s="18" t="s">
        <v>53</v>
      </c>
      <c r="O30" s="19" t="e">
        <f>IF(OR(B30="Open answer",B30="Open answer - Full",B30="Mean chart"),VLOOKUP($C30,Metadata!$I:$J,2,0),IF(ISERROR(SEARCH("Freq",B30)),VLOOKUP($D30,Metadata!$I:$J,2,0),VLOOKUP($C30,Metadata!$I:$J,2,0)))&amp;IF(ISERROR(SEARCH("Freq",B30))," / "&amp;VLOOKUP(C30,Metadata!$I:$J,2,0),"")</f>
        <v>#N/A</v>
      </c>
    </row>
    <row r="31" spans="1:15" s="19" customFormat="1" x14ac:dyDescent="0.25">
      <c r="A31" s="18" t="s">
        <v>74</v>
      </c>
      <c r="B31" s="18" t="s">
        <v>18</v>
      </c>
      <c r="C31" s="19" t="s">
        <v>73</v>
      </c>
      <c r="D31" s="19" t="s">
        <v>24</v>
      </c>
      <c r="H31" s="19" t="s">
        <v>31</v>
      </c>
      <c r="I31" s="19" t="s">
        <v>38</v>
      </c>
      <c r="M31" s="18" t="s">
        <v>53</v>
      </c>
      <c r="O31" s="19" t="e">
        <f>IF(OR(B31="Open answer",B31="Open answer - Full",B31="Mean chart"),VLOOKUP($C31,Metadata!$I:$J,2,0),IF(ISERROR(SEARCH("Freq",B31)),VLOOKUP($D31,Metadata!$I:$J,2,0),VLOOKUP($C31,Metadata!$I:$J,2,0)))&amp;IF(ISERROR(SEARCH("Freq",B31))," / "&amp;VLOOKUP(C31,Metadata!$I:$J,2,0),"")</f>
        <v>#N/A</v>
      </c>
    </row>
    <row r="32" spans="1:15" s="19" customFormat="1" x14ac:dyDescent="0.25">
      <c r="A32" s="18" t="s">
        <v>74</v>
      </c>
      <c r="B32" s="18" t="s">
        <v>18</v>
      </c>
      <c r="C32" s="19" t="s">
        <v>62</v>
      </c>
      <c r="D32" s="19" t="s">
        <v>60</v>
      </c>
      <c r="I32" s="19" t="s">
        <v>38</v>
      </c>
      <c r="M32" s="18" t="s">
        <v>53</v>
      </c>
      <c r="O32" s="19" t="e">
        <f>IF(OR(B32="Open answer",B32="Open answer - Full",B32="Mean chart"),VLOOKUP($C32,Metadata!$I:$J,2,0),IF(ISERROR(SEARCH("Freq",B32)),VLOOKUP($D32,Metadata!$I:$J,2,0),VLOOKUP($C32,Metadata!$I:$J,2,0)))&amp;IF(ISERROR(SEARCH("Freq",B32))," / "&amp;VLOOKUP(C32,Metadata!$I:$J,2,0),"")</f>
        <v>#N/A</v>
      </c>
    </row>
    <row r="33" spans="1:15" s="19" customFormat="1" x14ac:dyDescent="0.25">
      <c r="A33" s="18" t="s">
        <v>74</v>
      </c>
      <c r="B33" s="18" t="s">
        <v>18</v>
      </c>
      <c r="C33" s="19" t="s">
        <v>73</v>
      </c>
      <c r="D33" s="19" t="s">
        <v>60</v>
      </c>
      <c r="H33" s="19" t="s">
        <v>31</v>
      </c>
      <c r="I33" s="19" t="s">
        <v>38</v>
      </c>
      <c r="M33" s="18" t="s">
        <v>53</v>
      </c>
      <c r="O33" s="19" t="e">
        <f>IF(OR(B33="Open answer",B33="Open answer - Full",B33="Mean chart"),VLOOKUP($C33,Metadata!$I:$J,2,0),IF(ISERROR(SEARCH("Freq",B33)),VLOOKUP($D33,Metadata!$I:$J,2,0),VLOOKUP($C33,Metadata!$I:$J,2,0)))&amp;IF(ISERROR(SEARCH("Freq",B33))," / "&amp;VLOOKUP(C33,Metadata!$I:$J,2,0),"")</f>
        <v>#N/A</v>
      </c>
    </row>
  </sheetData>
  <autoFilter ref="A1:O8" xr:uid="{3047EB98-60D4-47CD-B8A5-7F188BF5D7F2}"/>
  <dataConsolidate function="var">
    <dataRefs count="1">
      <dataRef ref="L9:M18" sheet="Master order form" r:id="rId1"/>
    </dataRefs>
  </dataConsolidate>
  <phoneticPr fontId="8" type="noConversion"/>
  <dataValidations count="5">
    <dataValidation type="list" allowBlank="1" showInputMessage="1" showErrorMessage="1" sqref="I2:I33" xr:uid="{D77843FF-F252-4D37-87B7-2D008783E320}">
      <formula1>"SigTest"</formula1>
    </dataValidation>
    <dataValidation type="list" allowBlank="1" showInputMessage="1" showErrorMessage="1" sqref="G2:G18 G21:G25 I2:I33" xr:uid="{48BF5BFE-478B-4D98-87FA-A9CC1F6C43FD}">
      <formula1>"Descending,Ascending"</formula1>
    </dataValidation>
    <dataValidation type="list" allowBlank="1" showInputMessage="1" showErrorMessage="1" sqref="K2:K18 K21:K25 H2:H33" xr:uid="{860C74C6-9B83-4604-BC90-DB635F4EEBB9}">
      <formula1>"Yes"</formula1>
    </dataValidation>
    <dataValidation type="list" allowBlank="1" showInputMessage="1" showErrorMessage="1" sqref="J2:J18 J21:J25" xr:uid="{51D3D28E-14DF-4FA6-B588-A960422BAE14}">
      <formula1>"0.05,0.01"</formula1>
    </dataValidation>
    <dataValidation type="list" allowBlank="1" showInputMessage="1" showErrorMessage="1" sqref="N2:N18 N21:N25" xr:uid="{739F1076-C9FE-4637-9682-ED62FB4D0257}">
      <formula1>"&lt;Select an advanced options&gt;,On 1 table, On 1 slide/page, Split variable (please note this variable in comment)"</formula1>
    </dataValidation>
  </dataValidation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CA38C5-D3FE-47CD-83EB-6BD5475D88E3}">
          <x14:formula1>
            <xm:f>Metadata!$B$1:$B$16</xm:f>
          </x14:formula1>
          <xm:sqref>M2:M8 M10:M14 M16:M33</xm:sqref>
        </x14:dataValidation>
        <x14:dataValidation type="list" allowBlank="1" showInputMessage="1" showErrorMessage="1" xr:uid="{381E03EB-8FE8-43F5-B1E9-0EC3FA06580E}">
          <x14:formula1>
            <xm:f>'C:\TASK\SHAREPOINT\02. AD HOC\DR - Word report\New folder\[OrderForm_Word_4.0_R (1).xlsx]Metadata'!#REF!</xm:f>
          </x14:formula1>
          <xm:sqref>M9 B9 M15 B15</xm:sqref>
        </x14:dataValidation>
        <x14:dataValidation type="list" allowBlank="1" showInputMessage="1" showErrorMessage="1" xr:uid="{B2265A26-96AA-4C60-913C-A5121D474546}">
          <x14:formula1>
            <xm:f>Metadata!$A$1:$A$20</xm:f>
          </x14:formula1>
          <xm:sqref>B2:B8 B16:B33 B10:B14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FCCB-1A89-4EC7-B97E-9D8AE8B638FC}">
  <dimension ref="A1:A4"/>
  <sheetViews>
    <sheetView workbookViewId="0"/>
  </sheetViews>
  <sheetFormatPr defaultRowHeight="15" x14ac:dyDescent="0.25"/>
  <sheetData>
    <row r="1" spans="1:1" x14ac:dyDescent="0.25">
      <c r="A1" t="s">
        <v>67</v>
      </c>
    </row>
    <row r="3" spans="1:1" x14ac:dyDescent="0.25">
      <c r="A3" s="30" t="s">
        <v>66</v>
      </c>
    </row>
    <row r="4" spans="1:1" x14ac:dyDescent="0.25">
      <c r="A4" s="3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5"/>
  <sheetViews>
    <sheetView zoomScaleNormal="100" workbookViewId="0">
      <selection activeCell="J16" sqref="J16"/>
    </sheetView>
  </sheetViews>
  <sheetFormatPr defaultRowHeight="15" x14ac:dyDescent="0.25"/>
  <cols>
    <col min="1" max="1" width="38.140625" customWidth="1"/>
    <col min="2" max="2" width="13.28515625" bestFit="1" customWidth="1"/>
    <col min="9" max="9" width="27.5703125" customWidth="1"/>
    <col min="10" max="10" width="129.85546875" bestFit="1" customWidth="1"/>
  </cols>
  <sheetData>
    <row r="1" spans="1:10" x14ac:dyDescent="0.25">
      <c r="A1" t="s">
        <v>16</v>
      </c>
      <c r="B1" t="s">
        <v>53</v>
      </c>
      <c r="D1" t="s">
        <v>31</v>
      </c>
      <c r="I1" t="s">
        <v>24</v>
      </c>
      <c r="J1" t="s">
        <v>77</v>
      </c>
    </row>
    <row r="2" spans="1:10" x14ac:dyDescent="0.25">
      <c r="A2" t="s">
        <v>17</v>
      </c>
      <c r="B2" t="s">
        <v>23</v>
      </c>
      <c r="D2" t="s">
        <v>33</v>
      </c>
      <c r="I2" t="s">
        <v>25</v>
      </c>
      <c r="J2" t="s">
        <v>78</v>
      </c>
    </row>
    <row r="3" spans="1:10" x14ac:dyDescent="0.25">
      <c r="A3" t="s">
        <v>18</v>
      </c>
      <c r="I3" t="s">
        <v>26</v>
      </c>
      <c r="J3" t="s">
        <v>79</v>
      </c>
    </row>
    <row r="4" spans="1:10" x14ac:dyDescent="0.25">
      <c r="A4" t="s">
        <v>20</v>
      </c>
      <c r="I4" t="s">
        <v>29</v>
      </c>
      <c r="J4" t="s">
        <v>78</v>
      </c>
    </row>
    <row r="5" spans="1:10" x14ac:dyDescent="0.25">
      <c r="A5" t="s">
        <v>88</v>
      </c>
      <c r="I5" t="s">
        <v>80</v>
      </c>
      <c r="J5" t="s">
        <v>81</v>
      </c>
    </row>
    <row r="6" spans="1:10" x14ac:dyDescent="0.25">
      <c r="A6" t="s">
        <v>22</v>
      </c>
      <c r="I6" t="s">
        <v>82</v>
      </c>
      <c r="J6" t="s">
        <v>78</v>
      </c>
    </row>
    <row r="7" spans="1:10" x14ac:dyDescent="0.25">
      <c r="A7" t="s">
        <v>42</v>
      </c>
      <c r="I7" t="s">
        <v>83</v>
      </c>
      <c r="J7" t="s">
        <v>78</v>
      </c>
    </row>
    <row r="8" spans="1:10" x14ac:dyDescent="0.25">
      <c r="A8" t="s">
        <v>36</v>
      </c>
      <c r="I8" t="s">
        <v>35</v>
      </c>
      <c r="J8" t="s">
        <v>77</v>
      </c>
    </row>
    <row r="9" spans="1:10" x14ac:dyDescent="0.25">
      <c r="I9" t="s">
        <v>84</v>
      </c>
      <c r="J9" t="s">
        <v>78</v>
      </c>
    </row>
    <row r="10" spans="1:10" x14ac:dyDescent="0.25">
      <c r="I10" t="s">
        <v>85</v>
      </c>
      <c r="J10" t="s">
        <v>78</v>
      </c>
    </row>
    <row r="11" spans="1:10" x14ac:dyDescent="0.25">
      <c r="I11" t="s">
        <v>40</v>
      </c>
      <c r="J11" t="s">
        <v>78</v>
      </c>
    </row>
    <row r="12" spans="1:10" x14ac:dyDescent="0.25">
      <c r="I12" t="s">
        <v>86</v>
      </c>
      <c r="J12" t="s">
        <v>77</v>
      </c>
    </row>
    <row r="13" spans="1:10" x14ac:dyDescent="0.25">
      <c r="I13" t="s">
        <v>87</v>
      </c>
      <c r="J13" t="s">
        <v>78</v>
      </c>
    </row>
    <row r="14" spans="1:10" x14ac:dyDescent="0.25">
      <c r="I14" t="s">
        <v>28</v>
      </c>
      <c r="J14" t="s">
        <v>28</v>
      </c>
    </row>
    <row r="15" spans="1:10" x14ac:dyDescent="0.25">
      <c r="I15" t="s">
        <v>124</v>
      </c>
      <c r="J15" t="s">
        <v>126</v>
      </c>
    </row>
  </sheetData>
  <dataValidations disablePrompts="1" count="1">
    <dataValidation type="list" allowBlank="1" showInputMessage="1" showErrorMessage="1" sqref="G1" xr:uid="{00000000-0002-0000-0200-000000000000}">
      <formula1>$F$1:$F$39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3CCAE532A8840B563F9ED91E05FAC" ma:contentTypeVersion="17" ma:contentTypeDescription="Create a new document." ma:contentTypeScope="" ma:versionID="b5d21f6f95ae385a488e176832efdfdf">
  <xsd:schema xmlns:xsd="http://www.w3.org/2001/XMLSchema" xmlns:xs="http://www.w3.org/2001/XMLSchema" xmlns:p="http://schemas.microsoft.com/office/2006/metadata/properties" xmlns:ns2="404435b9-b065-43a7-8f7f-43d651e9a825" xmlns:ns3="806ed226-a39a-48c2-8ef1-276623de76ba" xmlns:ns4="e144d802-dd21-4b3d-9219-b9359d8723cc" targetNamespace="http://schemas.microsoft.com/office/2006/metadata/properties" ma:root="true" ma:fieldsID="90aaa18b4632e6882728e91e5d99cb6a" ns2:_="" ns3:_="" ns4:_="">
    <xsd:import namespace="404435b9-b065-43a7-8f7f-43d651e9a825"/>
    <xsd:import namespace="806ed226-a39a-48c2-8ef1-276623de76ba"/>
    <xsd:import namespace="e144d802-dd21-4b3d-9219-b9359d8723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Description0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b9-b065-43a7-8f7f-43d651e9a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841eaf-21cb-4d22-9996-c50b7ffd16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ed226-a39a-48c2-8ef1-276623de7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4d802-dd21-4b3d-9219-b9359d8723cc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d5cad16-3e1e-47e2-9370-4c6a3cb7d6da}" ma:internalName="TaxCatchAll" ma:showField="CatchAllData" ma:web="e144d802-dd21-4b3d-9219-b9359d8723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404435b9-b065-43a7-8f7f-43d651e9a825" xsi:nil="true"/>
    <lcf76f155ced4ddcb4097134ff3c332f xmlns="404435b9-b065-43a7-8f7f-43d651e9a825">
      <Terms xmlns="http://schemas.microsoft.com/office/infopath/2007/PartnerControls"/>
    </lcf76f155ced4ddcb4097134ff3c332f>
    <TaxCatchAll xmlns="e144d802-dd21-4b3d-9219-b9359d8723cc" xsi:nil="true"/>
  </documentManagement>
</p:properties>
</file>

<file path=customXml/itemProps1.xml><?xml version="1.0" encoding="utf-8"?>
<ds:datastoreItem xmlns:ds="http://schemas.openxmlformats.org/officeDocument/2006/customXml" ds:itemID="{9C043A1A-686C-4713-8D58-A7D13D08B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77C486-046D-42AC-9878-3DE296E09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435b9-b065-43a7-8f7f-43d651e9a825"/>
    <ds:schemaRef ds:uri="806ed226-a39a-48c2-8ef1-276623de76ba"/>
    <ds:schemaRef ds:uri="e144d802-dd21-4b3d-9219-b9359d872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7C8D26-6C5C-45F9-9772-66234E72A565}">
  <ds:schemaRefs>
    <ds:schemaRef ds:uri="http://schemas.microsoft.com/office/2006/metadata/properties"/>
    <ds:schemaRef ds:uri="http://schemas.microsoft.com/office/infopath/2007/PartnerControls"/>
    <ds:schemaRef ds:uri="9D3D4CCF-BC54-4C74-A939-D395B479F4B9"/>
    <ds:schemaRef ds:uri="404435b9-b065-43a7-8f7f-43d651e9a825"/>
    <ds:schemaRef ds:uri="e144d802-dd21-4b3d-9219-b9359d872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GeneralInformation</vt:lpstr>
      <vt:lpstr>Analysis</vt:lpstr>
      <vt:lpstr>Analysis_</vt:lpstr>
      <vt:lpstr>Note</vt:lpstr>
      <vt:lpstr>Metadata</vt:lpstr>
      <vt:lpstr>Section</vt:lpstr>
    </vt:vector>
  </TitlesOfParts>
  <Manager/>
  <Company>Capacent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dba</dc:creator>
  <cp:keywords/>
  <dc:description/>
  <cp:lastModifiedBy>Huynh Thi Trung Khanh</cp:lastModifiedBy>
  <cp:revision/>
  <dcterms:created xsi:type="dcterms:W3CDTF">2009-08-27T05:42:14Z</dcterms:created>
  <dcterms:modified xsi:type="dcterms:W3CDTF">2024-06-20T09:29:17Z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0x0101006DD3CCAE532A8840B563F9ED91E05FAC</vt:lpwstr>
  </property>
</Properties>
</file>